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lenaaxs\Downloads\"/>
    </mc:Choice>
  </mc:AlternateContent>
  <xr:revisionPtr revIDLastSave="0" documentId="8_{08A0A77E-75E1-42AB-9743-5E1B79C07549}" xr6:coauthVersionLast="36" xr6:coauthVersionMax="36" xr10:uidLastSave="{00000000-0000-0000-0000-000000000000}"/>
  <bookViews>
    <workbookView xWindow="-120" yWindow="-120" windowWidth="20730" windowHeight="11040" tabRatio="844" xr2:uid="{9F74A362-C419-4F34-85F0-CD3FDB3E6DA3}"/>
  </bookViews>
  <sheets>
    <sheet name="BASE 2025" sheetId="1" r:id="rId1"/>
    <sheet name="LEGENDA" sheetId="7" r:id="rId2"/>
    <sheet name="RESUMO" sheetId="6" r:id="rId3"/>
    <sheet name="Planilha1" sheetId="8" r:id="rId4"/>
  </sheets>
  <calcPr calcId="191029" iterateDelta="1E-4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91" i="1" l="1"/>
  <c r="N1791" i="1" s="1"/>
  <c r="L1792" i="1"/>
  <c r="N1792" i="1" s="1"/>
  <c r="L1550" i="1" l="1"/>
  <c r="L1545" i="1" l="1"/>
  <c r="L1546" i="1"/>
  <c r="N1546" i="1" s="1"/>
  <c r="N1793" i="1"/>
  <c r="O837" i="1" l="1"/>
  <c r="O622" i="1" l="1"/>
  <c r="O1144" i="1" l="1"/>
  <c r="F13" i="6" l="1"/>
  <c r="L1779" i="1" l="1"/>
  <c r="N1779" i="1" s="1"/>
  <c r="L1542" i="1" l="1"/>
  <c r="L1715" i="1" l="1"/>
  <c r="M821" i="1" l="1"/>
  <c r="M822" i="1"/>
  <c r="M823" i="1"/>
  <c r="M824" i="1"/>
  <c r="M825" i="1"/>
  <c r="M826" i="1"/>
  <c r="M827" i="1"/>
  <c r="M1786" i="1"/>
  <c r="M828" i="1"/>
  <c r="M829" i="1"/>
  <c r="M820" i="1"/>
  <c r="L830" i="1" l="1"/>
  <c r="N830" i="1" s="1"/>
  <c r="L1784" i="1" l="1"/>
  <c r="N1784" i="1" s="1"/>
  <c r="N1542" i="1"/>
  <c r="L1541" i="1"/>
  <c r="N1541" i="1" s="1"/>
  <c r="L1540" i="1"/>
  <c r="N1540" i="1" s="1"/>
  <c r="L1539" i="1"/>
  <c r="N1539" i="1" s="1"/>
  <c r="L819" i="1"/>
  <c r="N819" i="1" s="1"/>
  <c r="L1638" i="1"/>
  <c r="N1638" i="1" s="1"/>
  <c r="L575" i="1"/>
  <c r="N575" i="1" s="1"/>
  <c r="L574" i="1"/>
  <c r="N574" i="1" s="1"/>
  <c r="L1538" i="1"/>
  <c r="N1538" i="1" s="1"/>
  <c r="L1537" i="1"/>
  <c r="N1537" i="1" s="1"/>
  <c r="L1785" i="1"/>
  <c r="N1785" i="1" s="1"/>
  <c r="L1536" i="1"/>
  <c r="N1536" i="1" s="1"/>
  <c r="L1712" i="1"/>
  <c r="L1790" i="1"/>
  <c r="L1794" i="1"/>
  <c r="N1794" i="1" s="1"/>
  <c r="O1245" i="1" l="1"/>
  <c r="L42" i="1"/>
  <c r="N42" i="1" s="1"/>
  <c r="L259" i="1"/>
  <c r="N259" i="1" s="1"/>
  <c r="L185" i="1" l="1"/>
  <c r="N185" i="1" s="1"/>
  <c r="L62" i="1"/>
  <c r="N62" i="1" s="1"/>
  <c r="L26" i="1"/>
  <c r="N26" i="1" s="1"/>
  <c r="M1693" i="1" l="1"/>
  <c r="N284" i="1" l="1"/>
  <c r="L836" i="1" l="1"/>
  <c r="L571" i="1" l="1"/>
  <c r="N571" i="1" s="1"/>
  <c r="L838" i="1" l="1"/>
  <c r="M1790" i="1" l="1"/>
  <c r="N1790" i="1" s="1"/>
  <c r="N1535" i="1" l="1"/>
  <c r="L371" i="1" l="1"/>
  <c r="L372" i="1"/>
  <c r="L373" i="1"/>
  <c r="L374" i="1"/>
  <c r="L375" i="1"/>
  <c r="L376" i="1"/>
  <c r="L377" i="1"/>
  <c r="L378" i="1"/>
  <c r="L379" i="1"/>
  <c r="L380" i="1"/>
  <c r="L381" i="1"/>
  <c r="L4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17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32" i="1"/>
  <c r="L456" i="1"/>
  <c r="L457" i="1"/>
  <c r="L458" i="1"/>
  <c r="L459" i="1"/>
  <c r="L34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1" i="1"/>
  <c r="L475" i="1"/>
  <c r="L476" i="1"/>
  <c r="L477" i="1"/>
  <c r="L478" i="1"/>
  <c r="L479" i="1"/>
  <c r="L480" i="1"/>
  <c r="L481" i="1"/>
  <c r="L482" i="1"/>
  <c r="L483" i="1"/>
  <c r="L484" i="1"/>
  <c r="L485" i="1"/>
  <c r="L44" i="1"/>
  <c r="L486" i="1"/>
  <c r="L487" i="1"/>
  <c r="L488" i="1"/>
  <c r="L489" i="1"/>
  <c r="L490" i="1"/>
  <c r="L491" i="1"/>
  <c r="L46" i="1"/>
  <c r="L492" i="1"/>
  <c r="L493" i="1"/>
  <c r="L494" i="1"/>
  <c r="L495" i="1"/>
  <c r="L496" i="1"/>
  <c r="L497" i="1"/>
  <c r="L498" i="1"/>
  <c r="L499" i="1"/>
  <c r="L500" i="1"/>
  <c r="L48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65" i="1"/>
  <c r="L598" i="1"/>
  <c r="L599" i="1"/>
  <c r="L600" i="1"/>
  <c r="L601" i="1"/>
  <c r="L602" i="1"/>
  <c r="L603" i="1"/>
  <c r="L604" i="1"/>
  <c r="L605" i="1"/>
  <c r="L606" i="1"/>
  <c r="L607" i="1"/>
  <c r="L608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3" i="1"/>
  <c r="L644" i="1"/>
  <c r="L645" i="1"/>
  <c r="L646" i="1"/>
  <c r="L647" i="1"/>
  <c r="N647" i="1" s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140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34" i="1"/>
  <c r="L835" i="1"/>
  <c r="L837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188" i="1"/>
  <c r="L912" i="1"/>
  <c r="L913" i="1"/>
  <c r="L914" i="1"/>
  <c r="L190" i="1"/>
  <c r="L915" i="1"/>
  <c r="L916" i="1"/>
  <c r="L917" i="1"/>
  <c r="L918" i="1"/>
  <c r="L919" i="1"/>
  <c r="L198" i="1"/>
  <c r="L199" i="1"/>
  <c r="L920" i="1"/>
  <c r="L921" i="1"/>
  <c r="L922" i="1"/>
  <c r="L923" i="1"/>
  <c r="L924" i="1"/>
  <c r="L925" i="1"/>
  <c r="L926" i="1"/>
  <c r="L928" i="1"/>
  <c r="L202" i="1"/>
  <c r="L204" i="1"/>
  <c r="L929" i="1"/>
  <c r="L206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212" i="1"/>
  <c r="L949" i="1"/>
  <c r="L950" i="1"/>
  <c r="L951" i="1"/>
  <c r="L952" i="1"/>
  <c r="L953" i="1"/>
  <c r="L954" i="1"/>
  <c r="L955" i="1"/>
  <c r="L956" i="1"/>
  <c r="L957" i="1"/>
  <c r="L958" i="1"/>
  <c r="L959" i="1"/>
  <c r="L215" i="1"/>
  <c r="L960" i="1"/>
  <c r="L961" i="1"/>
  <c r="L962" i="1"/>
  <c r="L963" i="1"/>
  <c r="L964" i="1"/>
  <c r="L219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26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239" i="1"/>
  <c r="L1026" i="1"/>
  <c r="L1027" i="1"/>
  <c r="L1028" i="1"/>
  <c r="L1029" i="1"/>
  <c r="L1030" i="1"/>
  <c r="L1031" i="1"/>
  <c r="L1032" i="1"/>
  <c r="L1033" i="1"/>
  <c r="L242" i="1"/>
  <c r="L1034" i="1"/>
  <c r="L244" i="1"/>
  <c r="L1035" i="1"/>
  <c r="L1036" i="1"/>
  <c r="L1037" i="1"/>
  <c r="L1038" i="1"/>
  <c r="L1039" i="1"/>
  <c r="L1040" i="1"/>
  <c r="L1041" i="1"/>
  <c r="L248" i="1"/>
  <c r="L249" i="1"/>
  <c r="L1042" i="1"/>
  <c r="L1043" i="1"/>
  <c r="L1044" i="1"/>
  <c r="L1045" i="1"/>
  <c r="L250" i="1"/>
  <c r="L1046" i="1"/>
  <c r="L1047" i="1"/>
  <c r="L1048" i="1"/>
  <c r="L1049" i="1"/>
  <c r="L251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262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286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289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292" i="1"/>
  <c r="L1229" i="1"/>
  <c r="L1230" i="1"/>
  <c r="L1231" i="1"/>
  <c r="L1232" i="1"/>
  <c r="L1233" i="1"/>
  <c r="L1234" i="1"/>
  <c r="L1235" i="1"/>
  <c r="L295" i="1"/>
  <c r="L1236" i="1"/>
  <c r="L1237" i="1"/>
  <c r="L1238" i="1"/>
  <c r="L1239" i="1"/>
  <c r="L1240" i="1"/>
  <c r="L1241" i="1"/>
  <c r="L1242" i="1"/>
  <c r="L1243" i="1"/>
  <c r="L1244" i="1"/>
  <c r="L1245" i="1"/>
  <c r="L1246" i="1"/>
  <c r="L29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53" i="1"/>
  <c r="L1554" i="1"/>
  <c r="L1555" i="1"/>
  <c r="L1556" i="1"/>
  <c r="L1557" i="1"/>
  <c r="L1558" i="1"/>
  <c r="L1559" i="1"/>
  <c r="L1560" i="1"/>
  <c r="L1561" i="1"/>
  <c r="L316" i="1"/>
  <c r="L1562" i="1"/>
  <c r="L1563" i="1"/>
  <c r="L1564" i="1"/>
  <c r="L1565" i="1"/>
  <c r="L1566" i="1"/>
  <c r="L1567" i="1"/>
  <c r="L319" i="1"/>
  <c r="L1568" i="1"/>
  <c r="L1569" i="1"/>
  <c r="L1570" i="1"/>
  <c r="L1571" i="1"/>
  <c r="L322" i="1"/>
  <c r="L323" i="1"/>
  <c r="L324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328" i="1"/>
  <c r="L1604" i="1"/>
  <c r="L1605" i="1"/>
  <c r="L1606" i="1"/>
  <c r="L1607" i="1"/>
  <c r="L330" i="1"/>
  <c r="L1608" i="1"/>
  <c r="L1609" i="1"/>
  <c r="L1610" i="1"/>
  <c r="L332" i="1"/>
  <c r="L1611" i="1"/>
  <c r="L1612" i="1"/>
  <c r="L1613" i="1"/>
  <c r="L1614" i="1"/>
  <c r="L333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9" i="1"/>
  <c r="L337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M1654" i="1" s="1"/>
  <c r="O1654" i="1" s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348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6" i="1"/>
  <c r="L1717" i="1"/>
  <c r="L1718" i="1"/>
  <c r="L1719" i="1"/>
  <c r="L1720" i="1"/>
  <c r="L1721" i="1"/>
  <c r="L1722" i="1"/>
  <c r="L36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363" i="1"/>
  <c r="L1735" i="1"/>
  <c r="L36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80" i="1"/>
  <c r="L1781" i="1"/>
  <c r="L1782" i="1"/>
  <c r="L1783" i="1"/>
  <c r="L1787" i="1"/>
  <c r="L1788" i="1"/>
  <c r="L1789" i="1"/>
  <c r="M1795" i="1" l="1"/>
  <c r="L1795" i="1"/>
  <c r="N1601" i="1" l="1"/>
  <c r="N1159" i="1"/>
  <c r="N1525" i="1"/>
  <c r="N759" i="1"/>
  <c r="N860" i="1"/>
  <c r="N1642" i="1"/>
  <c r="N1252" i="1"/>
  <c r="N1504" i="1"/>
  <c r="N1467" i="1"/>
  <c r="N951" i="1"/>
  <c r="N1289" i="1"/>
  <c r="N1317" i="1"/>
  <c r="N1765" i="1"/>
  <c r="N1215" i="1"/>
  <c r="N1666" i="1"/>
  <c r="N849" i="1"/>
  <c r="N1325" i="1"/>
  <c r="N1507" i="1"/>
  <c r="N1505" i="1"/>
  <c r="N1379" i="1"/>
  <c r="N1415" i="1"/>
  <c r="N1675" i="1"/>
  <c r="N1216" i="1"/>
  <c r="N787" i="1"/>
  <c r="N551" i="1"/>
  <c r="N1380" i="1"/>
  <c r="N1293" i="1"/>
  <c r="N1628" i="1"/>
  <c r="N1481" i="1"/>
  <c r="N998" i="1"/>
  <c r="N1288" i="1"/>
  <c r="N1561" i="1"/>
  <c r="N966" i="1"/>
  <c r="N531" i="1"/>
  <c r="N1396" i="1"/>
  <c r="N1758" i="1"/>
  <c r="N1528" i="1"/>
  <c r="N1654" i="1"/>
  <c r="N1517" i="1"/>
  <c r="N1067" i="1"/>
  <c r="N696" i="1"/>
  <c r="N1361" i="1"/>
  <c r="N1151" i="1"/>
  <c r="N1174" i="1"/>
  <c r="N1313" i="1"/>
  <c r="N1057" i="1"/>
  <c r="N876" i="1"/>
  <c r="N1213" i="1"/>
  <c r="N1008" i="1"/>
  <c r="N964" i="1"/>
  <c r="N890" i="1"/>
  <c r="N1448" i="1"/>
  <c r="N1158" i="1"/>
  <c r="N1414" i="1"/>
  <c r="N564" i="1"/>
  <c r="N1732" i="1"/>
  <c r="N543" i="1"/>
  <c r="N921" i="1"/>
  <c r="N1253" i="1"/>
  <c r="N131" i="1"/>
  <c r="N1053" i="1"/>
  <c r="N466" i="1"/>
  <c r="N1685" i="1"/>
  <c r="N1155" i="1"/>
  <c r="N1020" i="1"/>
  <c r="N1123" i="1"/>
  <c r="N1707" i="1"/>
  <c r="N1251" i="1"/>
  <c r="N886" i="1"/>
  <c r="N1739" i="1"/>
  <c r="N1016" i="1"/>
  <c r="N783" i="1"/>
  <c r="N1621" i="1"/>
  <c r="N645" i="1"/>
  <c r="N1285" i="1"/>
  <c r="N1036" i="1"/>
  <c r="N1287" i="1"/>
  <c r="N1727" i="1"/>
  <c r="N1164" i="1"/>
  <c r="N1466" i="1"/>
  <c r="N1602" i="1"/>
  <c r="N970" i="1"/>
  <c r="N1677" i="1"/>
  <c r="N1493" i="1"/>
  <c r="N633" i="1"/>
  <c r="N1297" i="1"/>
  <c r="N751" i="1"/>
  <c r="N1209" i="1"/>
  <c r="N1452" i="1"/>
  <c r="N960" i="1"/>
  <c r="N1135" i="1"/>
  <c r="N1703" i="1"/>
  <c r="N967" i="1"/>
  <c r="N1440" i="1"/>
  <c r="N949" i="1"/>
  <c r="N1673" i="1"/>
  <c r="N1092" i="1"/>
  <c r="N1031" i="1"/>
  <c r="N727" i="1"/>
  <c r="N815" i="1"/>
  <c r="N1485" i="1"/>
  <c r="N490" i="1"/>
  <c r="N1500" i="1"/>
  <c r="N1364" i="1"/>
  <c r="N1237" i="1"/>
  <c r="N1107" i="1"/>
  <c r="N990" i="1"/>
  <c r="N869" i="1"/>
  <c r="N614" i="1"/>
  <c r="N1717" i="1"/>
  <c r="N1749" i="1"/>
  <c r="N1627" i="1"/>
  <c r="N1491" i="1"/>
  <c r="N1363" i="1"/>
  <c r="N1236" i="1"/>
  <c r="N1242" i="1"/>
  <c r="N1100" i="1"/>
  <c r="N1037" i="1"/>
  <c r="N1696" i="1"/>
  <c r="N713" i="1"/>
  <c r="N1584" i="1"/>
  <c r="N1399" i="1"/>
  <c r="N1272" i="1"/>
  <c r="N1142" i="1"/>
  <c r="N1023" i="1"/>
  <c r="N909" i="1"/>
  <c r="N684" i="1"/>
  <c r="N416" i="1"/>
  <c r="N1660" i="1"/>
  <c r="N1527" i="1"/>
  <c r="N1398" i="1"/>
  <c r="N1271" i="1"/>
  <c r="N1149" i="1"/>
  <c r="N1392" i="1"/>
  <c r="N1046" i="1"/>
  <c r="N1435" i="1"/>
  <c r="N1177" i="1"/>
  <c r="N937" i="1"/>
  <c r="N49" i="1"/>
  <c r="N1694" i="1"/>
  <c r="N1434" i="1"/>
  <c r="N1183" i="1"/>
  <c r="N1051" i="1"/>
  <c r="N936" i="1"/>
  <c r="N755" i="1"/>
  <c r="N515" i="1"/>
  <c r="N1691" i="1"/>
  <c r="N1704" i="1"/>
  <c r="N1586" i="1"/>
  <c r="N1445" i="1"/>
  <c r="N1318" i="1"/>
  <c r="N1194" i="1"/>
  <c r="N1069" i="1"/>
  <c r="N954" i="1"/>
  <c r="N792" i="1"/>
  <c r="N476" i="1"/>
  <c r="N734" i="1"/>
  <c r="N609" i="1"/>
  <c r="N454" i="1"/>
  <c r="N847" i="1"/>
  <c r="N707" i="1"/>
  <c r="N581" i="1"/>
  <c r="N449" i="1"/>
  <c r="N401" i="1"/>
  <c r="N1116" i="1"/>
  <c r="N1387" i="1"/>
  <c r="N897" i="1"/>
  <c r="N1709" i="1"/>
  <c r="N1199" i="1"/>
  <c r="N918" i="1"/>
  <c r="N396" i="1"/>
  <c r="N1667" i="1"/>
  <c r="N1405" i="1"/>
  <c r="N1125" i="1"/>
  <c r="N520" i="1"/>
  <c r="N632" i="1"/>
  <c r="N745" i="1"/>
  <c r="N410" i="1"/>
  <c r="N1220" i="1"/>
  <c r="N1071" i="1"/>
  <c r="N1327" i="1"/>
  <c r="N637" i="1"/>
  <c r="N1498" i="1"/>
  <c r="N1001" i="1"/>
  <c r="N691" i="1"/>
  <c r="N95" i="1"/>
  <c r="N1170" i="1"/>
  <c r="N1033" i="1"/>
  <c r="N1232" i="1"/>
  <c r="N430" i="1"/>
  <c r="N1000" i="1"/>
  <c r="N1484" i="1"/>
  <c r="N980" i="1"/>
  <c r="N626" i="1"/>
  <c r="N1266" i="1"/>
  <c r="N1461" i="1"/>
  <c r="N1334" i="1"/>
  <c r="N1210" i="1"/>
  <c r="N1085" i="1"/>
  <c r="N968" i="1"/>
  <c r="N838" i="1"/>
  <c r="N504" i="1"/>
  <c r="N750" i="1"/>
  <c r="N624" i="1"/>
  <c r="N468" i="1"/>
  <c r="N863" i="1"/>
  <c r="N722" i="1"/>
  <c r="N463" i="1"/>
  <c r="N1337" i="1"/>
  <c r="N1451" i="1"/>
  <c r="N952" i="1"/>
  <c r="N1741" i="1"/>
  <c r="N1259" i="1"/>
  <c r="N944" i="1"/>
  <c r="N486" i="1"/>
  <c r="N354" i="1"/>
  <c r="N1437" i="1"/>
  <c r="N1171" i="1"/>
  <c r="N932" i="1"/>
  <c r="N588" i="1"/>
  <c r="N662" i="1"/>
  <c r="N496" i="1"/>
  <c r="N777" i="1"/>
  <c r="N441" i="1"/>
  <c r="N1381" i="1"/>
  <c r="N1165" i="1"/>
  <c r="N1422" i="1"/>
  <c r="N731" i="1"/>
  <c r="N1563" i="1"/>
  <c r="N1044" i="1"/>
  <c r="N738" i="1"/>
  <c r="N711" i="1"/>
  <c r="N1265" i="1"/>
  <c r="N1106" i="1"/>
  <c r="N1326" i="1"/>
  <c r="N518" i="1"/>
  <c r="N1376" i="1"/>
  <c r="N1280" i="1"/>
  <c r="N1346" i="1"/>
  <c r="N1113" i="1"/>
  <c r="N1604" i="1"/>
  <c r="N942" i="1"/>
  <c r="N1412" i="1"/>
  <c r="N1747" i="1"/>
  <c r="N1235" i="1"/>
  <c r="N625" i="1"/>
  <c r="N1027" i="1"/>
  <c r="N1388" i="1"/>
  <c r="N906" i="1"/>
  <c r="N1072" i="1"/>
  <c r="N1629" i="1"/>
  <c r="N881" i="1"/>
  <c r="N1377" i="1"/>
  <c r="N181" i="1"/>
  <c r="N1460" i="1"/>
  <c r="N1533" i="1"/>
  <c r="N1034" i="1"/>
  <c r="N916" i="1"/>
  <c r="N1718" i="1"/>
  <c r="N559" i="1"/>
  <c r="N1357" i="1"/>
  <c r="N404" i="1"/>
  <c r="N1476" i="1"/>
  <c r="N1348" i="1"/>
  <c r="N1223" i="1"/>
  <c r="N1091" i="1"/>
  <c r="N974" i="1"/>
  <c r="N848" i="1"/>
  <c r="N584" i="1"/>
  <c r="N1665" i="1"/>
  <c r="N1612" i="1"/>
  <c r="N1475" i="1"/>
  <c r="N1347" i="1"/>
  <c r="N1222" i="1"/>
  <c r="N1104" i="1"/>
  <c r="N926" i="1"/>
  <c r="N922" i="1"/>
  <c r="N1577" i="1"/>
  <c r="N587" i="1"/>
  <c r="N1554" i="1"/>
  <c r="N1384" i="1"/>
  <c r="N1256" i="1"/>
  <c r="N1127" i="1"/>
  <c r="N1007" i="1"/>
  <c r="N894" i="1"/>
  <c r="N653" i="1"/>
  <c r="N1774" i="1"/>
  <c r="N1769" i="1"/>
  <c r="N343" i="1"/>
  <c r="N1511" i="1"/>
  <c r="N1383" i="1"/>
  <c r="N1255" i="1"/>
  <c r="N1416" i="1"/>
  <c r="N1143" i="1"/>
  <c r="N743" i="1"/>
  <c r="N1403" i="1"/>
  <c r="N1146" i="1"/>
  <c r="N912" i="1"/>
  <c r="N431" i="1"/>
  <c r="N1664" i="1"/>
  <c r="N1402" i="1"/>
  <c r="N1153" i="1"/>
  <c r="N1039" i="1"/>
  <c r="N924" i="1"/>
  <c r="N724" i="1"/>
  <c r="N1649" i="1"/>
  <c r="N1689" i="1"/>
  <c r="N1429" i="1"/>
  <c r="N1302" i="1"/>
  <c r="N1179" i="1"/>
  <c r="N1054" i="1"/>
  <c r="N939" i="1"/>
  <c r="N760" i="1"/>
  <c r="N439" i="1"/>
  <c r="N719" i="1"/>
  <c r="N594" i="1"/>
  <c r="N438" i="1"/>
  <c r="N817" i="1"/>
  <c r="N690" i="1"/>
  <c r="N561" i="1"/>
  <c r="N433" i="1"/>
  <c r="N385" i="1"/>
  <c r="N1356" i="1"/>
  <c r="N788" i="1"/>
  <c r="N1679" i="1"/>
  <c r="N1122" i="1"/>
  <c r="N889" i="1"/>
  <c r="N419" i="1"/>
  <c r="N1637" i="1"/>
  <c r="N1374" i="1"/>
  <c r="N1093" i="1"/>
  <c r="N907" i="1"/>
  <c r="N462" i="1"/>
  <c r="N601" i="1"/>
  <c r="N446" i="1"/>
  <c r="N715" i="1"/>
  <c r="N379" i="1"/>
  <c r="N1767" i="1"/>
  <c r="N1172" i="1"/>
  <c r="N479" i="1"/>
  <c r="N1417" i="1"/>
  <c r="N917" i="1"/>
  <c r="N612" i="1"/>
  <c r="N585" i="1"/>
  <c r="N1324" i="1"/>
  <c r="N1109" i="1"/>
  <c r="N761" i="1"/>
  <c r="N1639" i="1"/>
  <c r="N873" i="1"/>
  <c r="N478" i="1"/>
  <c r="N398" i="1"/>
  <c r="N428" i="1"/>
  <c r="N975" i="1"/>
  <c r="N1464" i="1"/>
  <c r="N1208" i="1"/>
  <c r="N548" i="1"/>
  <c r="N1331" i="1"/>
  <c r="N720" i="1"/>
  <c r="N1508" i="1"/>
  <c r="N874" i="1"/>
  <c r="N1630" i="1"/>
  <c r="N1240" i="1"/>
  <c r="N1372" i="1"/>
  <c r="N1371" i="1"/>
  <c r="N1674" i="1"/>
  <c r="N1286" i="1"/>
  <c r="N728" i="1"/>
  <c r="N422" i="1"/>
  <c r="N673" i="1"/>
  <c r="N1228" i="1"/>
  <c r="N661" i="1"/>
  <c r="N1090" i="1"/>
  <c r="N1077" i="1"/>
  <c r="N983" i="1"/>
  <c r="N1353" i="1"/>
  <c r="N767" i="1"/>
  <c r="N1224" i="1"/>
  <c r="N1625" i="1"/>
  <c r="N1112" i="1"/>
  <c r="N1529" i="1"/>
  <c r="N1775" i="1"/>
  <c r="N1261" i="1"/>
  <c r="N1617" i="1"/>
  <c r="N957" i="1"/>
  <c r="N1428" i="1"/>
  <c r="N1763" i="1"/>
  <c r="N1249" i="1"/>
  <c r="N656" i="1"/>
  <c r="N1068" i="1"/>
  <c r="N1404" i="1"/>
  <c r="N1456" i="1"/>
  <c r="N1722" i="1"/>
  <c r="N1108" i="1"/>
  <c r="N1710" i="1"/>
  <c r="N1443" i="1"/>
  <c r="N1316" i="1"/>
  <c r="N1184" i="1"/>
  <c r="N1060" i="1"/>
  <c r="N945" i="1"/>
  <c r="N772" i="1"/>
  <c r="N516" i="1"/>
  <c r="N1580" i="1"/>
  <c r="N1701" i="1"/>
  <c r="N1583" i="1"/>
  <c r="N1442" i="1"/>
  <c r="N1315" i="1"/>
  <c r="N1191" i="1"/>
  <c r="N865" i="1"/>
  <c r="N1669" i="1"/>
  <c r="N1692" i="1"/>
  <c r="N1309" i="1"/>
  <c r="N435" i="1"/>
  <c r="N1480" i="1"/>
  <c r="N1352" i="1"/>
  <c r="N1227" i="1"/>
  <c r="N1095" i="1"/>
  <c r="N978" i="1"/>
  <c r="N853" i="1"/>
  <c r="N592" i="1"/>
  <c r="N1672" i="1"/>
  <c r="N1737" i="1"/>
  <c r="N1615" i="1"/>
  <c r="N1479" i="1"/>
  <c r="N1351" i="1"/>
  <c r="N1226" i="1"/>
  <c r="N844" i="1"/>
  <c r="N1662" i="1"/>
  <c r="N1787" i="1"/>
  <c r="N1340" i="1"/>
  <c r="N1083" i="1"/>
  <c r="N834" i="1"/>
  <c r="N1643" i="1"/>
  <c r="N1606" i="1"/>
  <c r="N1339" i="1"/>
  <c r="N1130" i="1"/>
  <c r="N1010" i="1"/>
  <c r="N896" i="1"/>
  <c r="N660" i="1"/>
  <c r="N427" i="1"/>
  <c r="N1789" i="1"/>
  <c r="N1659" i="1"/>
  <c r="N1526" i="1"/>
  <c r="N1397" i="1"/>
  <c r="N1270" i="1"/>
  <c r="N1148" i="1"/>
  <c r="N1028" i="1"/>
  <c r="N914" i="1"/>
  <c r="N697" i="1"/>
  <c r="N814" i="1"/>
  <c r="N687" i="1"/>
  <c r="N542" i="1"/>
  <c r="N407" i="1"/>
  <c r="N785" i="1"/>
  <c r="N658" i="1"/>
  <c r="N529" i="1"/>
  <c r="N402" i="1"/>
  <c r="N579" i="1"/>
  <c r="N617" i="1"/>
  <c r="N1230" i="1"/>
  <c r="N532" i="1"/>
  <c r="N1515" i="1"/>
  <c r="N1045" i="1"/>
  <c r="N771" i="1"/>
  <c r="N1668" i="1"/>
  <c r="N1578" i="1"/>
  <c r="N1310" i="1"/>
  <c r="N1047" i="1"/>
  <c r="N850" i="1"/>
  <c r="N790" i="1"/>
  <c r="N566" i="1"/>
  <c r="N383" i="1"/>
  <c r="N635" i="1"/>
  <c r="N393" i="1"/>
  <c r="N891" i="1"/>
  <c r="N480" i="1"/>
  <c r="N1029" i="1"/>
  <c r="N1613" i="1"/>
  <c r="N1290" i="1"/>
  <c r="N705" i="1"/>
  <c r="N453" i="1"/>
  <c r="N858" i="1"/>
  <c r="N1754" i="1"/>
  <c r="N744" i="1"/>
  <c r="N521" i="1"/>
  <c r="N852" i="1"/>
  <c r="N1439" i="1"/>
  <c r="N686" i="1"/>
  <c r="N1506" i="1"/>
  <c r="N1468" i="1"/>
  <c r="N1597" i="1"/>
  <c r="N1762" i="1"/>
  <c r="N1332" i="1"/>
  <c r="N1720" i="1"/>
  <c r="N1458" i="1"/>
  <c r="N987" i="1"/>
  <c r="N503" i="1"/>
  <c r="N1368" i="1"/>
  <c r="N1728" i="1"/>
  <c r="N1367" i="1"/>
  <c r="N910" i="1"/>
  <c r="N880" i="1"/>
  <c r="N1738" i="1"/>
  <c r="N1145" i="1"/>
  <c r="N473" i="1"/>
  <c r="N1560" i="1"/>
  <c r="N1163" i="1"/>
  <c r="N927" i="1"/>
  <c r="N703" i="1"/>
  <c r="N801" i="1"/>
  <c r="N417" i="1"/>
  <c r="N931" i="1"/>
  <c r="N1591" i="1"/>
  <c r="N1706" i="1"/>
  <c r="N1608" i="1"/>
  <c r="N872" i="1"/>
  <c r="N586" i="1"/>
  <c r="N665" i="1"/>
  <c r="N409" i="1"/>
  <c r="N1102" i="1"/>
  <c r="N1370" i="1"/>
  <c r="N562" i="1"/>
  <c r="N1131" i="1"/>
  <c r="N1005" i="1"/>
  <c r="N1748" i="1"/>
  <c r="N641" i="1"/>
  <c r="N277" i="1"/>
  <c r="N1569" i="1"/>
  <c r="N1400" i="1"/>
  <c r="N1711" i="1"/>
  <c r="N1201" i="1"/>
  <c r="N1513" i="1"/>
  <c r="N902" i="1"/>
  <c r="N1333" i="1"/>
  <c r="N1699" i="1"/>
  <c r="N1189" i="1"/>
  <c r="N1771" i="1"/>
  <c r="N898" i="1"/>
  <c r="N1341" i="1"/>
  <c r="N1725" i="1"/>
  <c r="N1559" i="1"/>
  <c r="N1329" i="1"/>
  <c r="N1301" i="1"/>
  <c r="N991" i="1"/>
  <c r="N1661" i="1"/>
  <c r="N1427" i="1"/>
  <c r="N1300" i="1"/>
  <c r="N1169" i="1"/>
  <c r="N250" i="1"/>
  <c r="N930" i="1"/>
  <c r="N740" i="1"/>
  <c r="N487" i="1"/>
  <c r="N1532" i="1"/>
  <c r="N352" i="1"/>
  <c r="N1570" i="1"/>
  <c r="N1426" i="1"/>
  <c r="N1299" i="1"/>
  <c r="N1176" i="1"/>
  <c r="N610" i="1"/>
  <c r="N1555" i="1"/>
  <c r="N1369" i="1"/>
  <c r="N1185" i="1"/>
  <c r="N1770" i="1"/>
  <c r="N1463" i="1"/>
  <c r="N1336" i="1"/>
  <c r="N1212" i="1"/>
  <c r="N963" i="1"/>
  <c r="N812" i="1"/>
  <c r="N556" i="1"/>
  <c r="N1631" i="1"/>
  <c r="N1723" i="1"/>
  <c r="N1603" i="1"/>
  <c r="N1462" i="1"/>
  <c r="N1335" i="1"/>
  <c r="N1211" i="1"/>
  <c r="N1644" i="1"/>
  <c r="N1509" i="1"/>
  <c r="N1684" i="1"/>
  <c r="N1308" i="1"/>
  <c r="N1052" i="1"/>
  <c r="N756" i="1"/>
  <c r="N1568" i="1"/>
  <c r="N1575" i="1"/>
  <c r="N1307" i="1"/>
  <c r="N1114" i="1"/>
  <c r="N996" i="1"/>
  <c r="N878" i="1"/>
  <c r="N629" i="1"/>
  <c r="N527" i="1"/>
  <c r="N1768" i="1"/>
  <c r="N342" i="1"/>
  <c r="N1510" i="1"/>
  <c r="N1382" i="1"/>
  <c r="N1254" i="1"/>
  <c r="N1132" i="1"/>
  <c r="N1013" i="1"/>
  <c r="N899" i="1"/>
  <c r="N664" i="1"/>
  <c r="N798" i="1"/>
  <c r="N670" i="1"/>
  <c r="N526" i="1"/>
  <c r="N391" i="1"/>
  <c r="N769" i="1"/>
  <c r="N643" i="1"/>
  <c r="N513" i="1"/>
  <c r="N386" i="1"/>
  <c r="N1084" i="1"/>
  <c r="N1735" i="1"/>
  <c r="N1162" i="1"/>
  <c r="N1450" i="1"/>
  <c r="N1018" i="1"/>
  <c r="N709" i="1"/>
  <c r="N1558" i="1"/>
  <c r="N1534" i="1"/>
  <c r="N1278" i="1"/>
  <c r="N1021" i="1"/>
  <c r="N776" i="1"/>
  <c r="N774" i="1"/>
  <c r="N558" i="1"/>
  <c r="N871" i="1"/>
  <c r="N569" i="1"/>
  <c r="N1589" i="1"/>
  <c r="N1750" i="1"/>
  <c r="N1610" i="1"/>
  <c r="N985" i="1"/>
  <c r="N1756" i="1"/>
  <c r="N1243" i="1"/>
  <c r="N73" i="1"/>
  <c r="N442" i="1"/>
  <c r="N406" i="1"/>
  <c r="N1744" i="1"/>
  <c r="N603" i="1"/>
  <c r="N456" i="1"/>
  <c r="N465" i="1"/>
  <c r="N508" i="1"/>
  <c r="N1731" i="1"/>
  <c r="N1129" i="1"/>
  <c r="N1231" i="1"/>
  <c r="N1075" i="1"/>
  <c r="N1620" i="1"/>
  <c r="N1207" i="1"/>
  <c r="N1436" i="1"/>
  <c r="N1111" i="1"/>
  <c r="N1753" i="1"/>
  <c r="N519" i="1"/>
  <c r="N1413" i="1"/>
  <c r="N578" i="1"/>
  <c r="N545" i="1"/>
  <c r="N1292" i="1"/>
  <c r="N846" i="1"/>
  <c r="N1342" i="1"/>
  <c r="N836" i="1"/>
  <c r="N415" i="1"/>
  <c r="N796" i="1"/>
  <c r="N483" i="1"/>
  <c r="N866" i="1"/>
  <c r="N533" i="1"/>
  <c r="N675" i="1"/>
  <c r="N1247" i="1"/>
  <c r="N608" i="1"/>
  <c r="N718" i="1"/>
  <c r="N1257" i="1"/>
  <c r="N1182" i="1"/>
  <c r="N1788" i="1"/>
  <c r="N1041" i="1"/>
  <c r="N1489" i="1"/>
  <c r="N994" i="1"/>
  <c r="N1197" i="1"/>
  <c r="N1139" i="1"/>
  <c r="N301" i="1"/>
  <c r="N799" i="1"/>
  <c r="N1238" i="1"/>
  <c r="N1640" i="1"/>
  <c r="N1128" i="1"/>
  <c r="N1573" i="1"/>
  <c r="N602" i="1"/>
  <c r="N1277" i="1"/>
  <c r="N1562" i="1"/>
  <c r="N1349" i="1"/>
  <c r="N1205" i="1"/>
  <c r="N938" i="1"/>
  <c r="N807" i="1"/>
  <c r="N1616" i="1"/>
  <c r="N1411" i="1"/>
  <c r="N1284" i="1"/>
  <c r="N1154" i="1"/>
  <c r="N919" i="1"/>
  <c r="N710" i="1"/>
  <c r="N459" i="1"/>
  <c r="N1496" i="1"/>
  <c r="N1671" i="1"/>
  <c r="N1557" i="1"/>
  <c r="N1410" i="1"/>
  <c r="N1283" i="1"/>
  <c r="N1161" i="1"/>
  <c r="N1658" i="1"/>
  <c r="N1408" i="1"/>
  <c r="N1061" i="1"/>
  <c r="N1724" i="1"/>
  <c r="N1447" i="1"/>
  <c r="N1320" i="1"/>
  <c r="N1188" i="1"/>
  <c r="N1064" i="1"/>
  <c r="N780" i="1"/>
  <c r="N524" i="1"/>
  <c r="N1592" i="1"/>
  <c r="N1705" i="1"/>
  <c r="N1587" i="1"/>
  <c r="N1446" i="1"/>
  <c r="N1319" i="1"/>
  <c r="N1195" i="1"/>
  <c r="N1269" i="1"/>
  <c r="N663" i="1"/>
  <c r="N1596" i="1"/>
  <c r="N1276" i="1"/>
  <c r="N1026" i="1"/>
  <c r="N693" i="1"/>
  <c r="N1196" i="1"/>
  <c r="N1531" i="1"/>
  <c r="N1275" i="1"/>
  <c r="N1098" i="1"/>
  <c r="N981" i="1"/>
  <c r="N857" i="1"/>
  <c r="N598" i="1"/>
  <c r="N469" i="1"/>
  <c r="N1752" i="1"/>
  <c r="N1494" i="1"/>
  <c r="N1366" i="1"/>
  <c r="N1239" i="1"/>
  <c r="N1117" i="1"/>
  <c r="N634" i="1"/>
  <c r="N782" i="1"/>
  <c r="N655" i="1"/>
  <c r="N510" i="1"/>
  <c r="N376" i="1"/>
  <c r="N753" i="1"/>
  <c r="N627" i="1"/>
  <c r="N499" i="1"/>
  <c r="N448" i="1"/>
  <c r="N1521" i="1"/>
  <c r="N1099" i="1"/>
  <c r="N1600" i="1"/>
  <c r="N1386" i="1"/>
  <c r="N989" i="1"/>
  <c r="N1760" i="1"/>
  <c r="N1502" i="1"/>
  <c r="N222" i="1"/>
  <c r="N714" i="1"/>
  <c r="N742" i="1"/>
  <c r="N534" i="1"/>
  <c r="N839" i="1"/>
  <c r="N537" i="1"/>
  <c r="N204" i="1"/>
  <c r="N1423" i="1"/>
  <c r="N1683" i="1"/>
  <c r="N1678" i="1"/>
  <c r="N1167" i="1"/>
  <c r="N455" i="1"/>
  <c r="N883" i="1"/>
  <c r="N420" i="1"/>
  <c r="N1564" i="1"/>
  <c r="N1594" i="1"/>
  <c r="N806" i="1"/>
  <c r="N378" i="1"/>
  <c r="N948" i="1"/>
  <c r="N1246" i="1"/>
  <c r="N699" i="1"/>
  <c r="N704" i="1"/>
  <c r="N1459" i="1"/>
  <c r="N804" i="1"/>
  <c r="N1599" i="1"/>
  <c r="N567" i="1"/>
  <c r="N1241" i="1"/>
  <c r="N1495" i="1"/>
  <c r="N1088" i="1"/>
  <c r="N1115" i="1"/>
  <c r="N1634" i="1"/>
  <c r="N692" i="1"/>
  <c r="N377" i="1"/>
  <c r="N681" i="1"/>
  <c r="N1120" i="1"/>
  <c r="N1688" i="1"/>
  <c r="N953" i="1"/>
  <c r="N1424" i="1"/>
  <c r="N1614" i="1"/>
  <c r="N1593" i="1"/>
  <c r="N1076" i="1"/>
  <c r="N1273" i="1"/>
  <c r="N671" i="1"/>
  <c r="N1147" i="1"/>
  <c r="N1581" i="1"/>
  <c r="N1065" i="1"/>
  <c r="N1432" i="1"/>
  <c r="N1729" i="1"/>
  <c r="N1305" i="1"/>
  <c r="N1178" i="1"/>
  <c r="N1080" i="1"/>
  <c r="N1743" i="1"/>
  <c r="N679" i="1"/>
  <c r="N1576" i="1"/>
  <c r="N1395" i="1"/>
  <c r="N1268" i="1"/>
  <c r="N1138" i="1"/>
  <c r="N1019" i="1"/>
  <c r="N905" i="1"/>
  <c r="N676" i="1"/>
  <c r="N400" i="1"/>
  <c r="N1783" i="1"/>
  <c r="N1656" i="1"/>
  <c r="N1523" i="1"/>
  <c r="N1394" i="1"/>
  <c r="N1267" i="1"/>
  <c r="N1646" i="1"/>
  <c r="N1477" i="1"/>
  <c r="N1281" i="1"/>
  <c r="N946" i="1"/>
  <c r="N1676" i="1"/>
  <c r="N1431" i="1"/>
  <c r="N1304" i="1"/>
  <c r="N1173" i="1"/>
  <c r="N1049" i="1"/>
  <c r="N934" i="1"/>
  <c r="N748" i="1"/>
  <c r="N494" i="1"/>
  <c r="N1690" i="1"/>
  <c r="N1430" i="1"/>
  <c r="N1303" i="1"/>
  <c r="N1180" i="1"/>
  <c r="N913" i="1"/>
  <c r="N1566" i="1"/>
  <c r="N1516" i="1"/>
  <c r="N630" i="1"/>
  <c r="N1757" i="1"/>
  <c r="N1499" i="1"/>
  <c r="N1244" i="1"/>
  <c r="N1082" i="1"/>
  <c r="N965" i="1"/>
  <c r="N833" i="1"/>
  <c r="N563" i="1"/>
  <c r="N1780" i="1"/>
  <c r="N1736" i="1"/>
  <c r="N1478" i="1"/>
  <c r="N1350" i="1"/>
  <c r="N1225" i="1"/>
  <c r="N1101" i="1"/>
  <c r="N984" i="1"/>
  <c r="N861" i="1"/>
  <c r="N568" i="1"/>
  <c r="N766" i="1"/>
  <c r="N640" i="1"/>
  <c r="N482" i="1"/>
  <c r="N879" i="1"/>
  <c r="N737" i="1"/>
  <c r="N611" i="1"/>
  <c r="N477" i="1"/>
  <c r="N432" i="1"/>
  <c r="N1024" i="1"/>
  <c r="N1011" i="1"/>
  <c r="N1512" i="1"/>
  <c r="N1323" i="1"/>
  <c r="N973" i="1"/>
  <c r="N547" i="1"/>
  <c r="N1730" i="1"/>
  <c r="N1469" i="1"/>
  <c r="N1217" i="1"/>
  <c r="N961" i="1"/>
  <c r="N649" i="1"/>
  <c r="N695" i="1"/>
  <c r="N502" i="1"/>
  <c r="N793" i="1"/>
  <c r="N505" i="1"/>
  <c r="N1751" i="1"/>
  <c r="N1328" i="1"/>
  <c r="N1595" i="1"/>
  <c r="N884" i="1"/>
  <c r="N1633" i="1"/>
  <c r="N1121" i="1"/>
  <c r="N802" i="1"/>
  <c r="N789" i="1"/>
  <c r="N374" i="1"/>
  <c r="N1355" i="1"/>
  <c r="N1486" i="1"/>
  <c r="N712" i="1"/>
  <c r="N791" i="1"/>
  <c r="N1193" i="1"/>
  <c r="N1653" i="1"/>
  <c r="N523" i="1"/>
  <c r="N843" i="1"/>
  <c r="N471" i="1"/>
  <c r="N1166" i="1"/>
  <c r="N979" i="1"/>
  <c r="N648" i="1"/>
  <c r="N1391" i="1"/>
  <c r="N1134" i="1"/>
  <c r="N901" i="1"/>
  <c r="N384" i="1"/>
  <c r="N1652" i="1"/>
  <c r="N1390" i="1"/>
  <c r="N1133" i="1"/>
  <c r="N1014" i="1"/>
  <c r="N900" i="1"/>
  <c r="N700" i="1"/>
  <c r="N443" i="1"/>
  <c r="N1200" i="1"/>
  <c r="N1663" i="1"/>
  <c r="N1530" i="1"/>
  <c r="N1401" i="1"/>
  <c r="N1274" i="1"/>
  <c r="N1152" i="1"/>
  <c r="N1032" i="1"/>
  <c r="N903" i="1"/>
  <c r="N672" i="1"/>
  <c r="N392" i="1"/>
  <c r="N723" i="1"/>
  <c r="N597" i="1"/>
  <c r="N472" i="1"/>
  <c r="N867" i="1"/>
  <c r="N694" i="1"/>
  <c r="N565" i="1"/>
  <c r="N437" i="1"/>
  <c r="N405" i="1"/>
  <c r="N688" i="1"/>
  <c r="N1260" i="1"/>
  <c r="N725" i="1"/>
  <c r="N1483" i="1"/>
  <c r="N1074" i="1"/>
  <c r="N803" i="1"/>
  <c r="N1624" i="1"/>
  <c r="N1567" i="1"/>
  <c r="N1294" i="1"/>
  <c r="N1062" i="1"/>
  <c r="N680" i="1"/>
  <c r="N758" i="1"/>
  <c r="N489" i="1"/>
  <c r="N729" i="1"/>
  <c r="N1248" i="1"/>
  <c r="N1503" i="1"/>
  <c r="N717" i="1"/>
  <c r="N1556" i="1"/>
  <c r="N1150" i="1"/>
  <c r="N747" i="1"/>
  <c r="N1312" i="1"/>
  <c r="N779" i="1"/>
  <c r="N1282" i="1"/>
  <c r="N418" i="1"/>
  <c r="N557" i="1"/>
  <c r="N1219" i="1"/>
  <c r="N1050" i="1"/>
  <c r="N1081" i="1"/>
  <c r="N1441" i="1"/>
  <c r="N636" i="1"/>
  <c r="N1218" i="1"/>
  <c r="N488" i="1"/>
  <c r="N595" i="1"/>
  <c r="N475" i="1"/>
  <c r="N1360" i="1"/>
  <c r="N864" i="1"/>
  <c r="N1698" i="1"/>
  <c r="N1623" i="1"/>
  <c r="N1359" i="1"/>
  <c r="N1118" i="1"/>
  <c r="N999" i="1"/>
  <c r="N893" i="1"/>
  <c r="N667" i="1"/>
  <c r="N381" i="1"/>
  <c r="N1772" i="1"/>
  <c r="N1647" i="1"/>
  <c r="N1514" i="1"/>
  <c r="N1385" i="1"/>
  <c r="N1258" i="1"/>
  <c r="N1136" i="1"/>
  <c r="N1017" i="1"/>
  <c r="N888" i="1"/>
  <c r="N642" i="1"/>
  <c r="N818" i="1"/>
  <c r="N708" i="1"/>
  <c r="N582" i="1"/>
  <c r="N457" i="1"/>
  <c r="N835" i="1"/>
  <c r="N677" i="1"/>
  <c r="N549" i="1"/>
  <c r="N421" i="1"/>
  <c r="N389" i="1"/>
  <c r="N1681" i="1"/>
  <c r="N1192" i="1"/>
  <c r="N599" i="1"/>
  <c r="N1418" i="1"/>
  <c r="N1059" i="1"/>
  <c r="N739" i="1"/>
  <c r="N1776" i="1"/>
  <c r="N1518" i="1"/>
  <c r="N1262" i="1"/>
  <c r="N618" i="1"/>
  <c r="N726" i="1"/>
  <c r="N460" i="1"/>
  <c r="N698" i="1"/>
  <c r="N485" i="1"/>
  <c r="N1043" i="1"/>
  <c r="N1119" i="1"/>
  <c r="N1375" i="1"/>
  <c r="N591" i="1"/>
  <c r="N1321" i="1"/>
  <c r="N447" i="1"/>
  <c r="N1635" i="1"/>
  <c r="N764" i="1"/>
  <c r="N1087" i="1"/>
  <c r="N1038" i="1"/>
  <c r="N669" i="1"/>
  <c r="N908" i="1"/>
  <c r="N752" i="1"/>
  <c r="N781" i="1"/>
  <c r="N1190" i="1"/>
  <c r="N387" i="1"/>
  <c r="N1457" i="1"/>
  <c r="N1645" i="1"/>
  <c r="N1296" i="1"/>
  <c r="N1042" i="1"/>
  <c r="N732" i="1"/>
  <c r="N1524" i="1"/>
  <c r="N1295" i="1"/>
  <c r="N1086" i="1"/>
  <c r="N969" i="1"/>
  <c r="N862" i="1"/>
  <c r="N606" i="1"/>
  <c r="N373" i="1"/>
  <c r="N1740" i="1"/>
  <c r="N1618" i="1"/>
  <c r="N1482" i="1"/>
  <c r="N1354" i="1"/>
  <c r="N1105" i="1"/>
  <c r="N988" i="1"/>
  <c r="N845" i="1"/>
  <c r="N580" i="1"/>
  <c r="N794" i="1"/>
  <c r="N674" i="1"/>
  <c r="N546" i="1"/>
  <c r="N426" i="1"/>
  <c r="N773" i="1"/>
  <c r="N646" i="1"/>
  <c r="N517" i="1"/>
  <c r="N390" i="1"/>
  <c r="N1632" i="1"/>
  <c r="N870" i="1"/>
  <c r="N1687" i="1"/>
  <c r="N1291" i="1"/>
  <c r="N1002" i="1"/>
  <c r="N613" i="1"/>
  <c r="N1715" i="1"/>
  <c r="N1453" i="1"/>
  <c r="N1202" i="1"/>
  <c r="N976" i="1"/>
  <c r="N552" i="1"/>
  <c r="N678" i="1"/>
  <c r="N399" i="1"/>
  <c r="N650" i="1"/>
  <c r="N425" i="1"/>
  <c r="N854" i="1"/>
  <c r="N885" i="1"/>
  <c r="N1094" i="1"/>
  <c r="N1766" i="1"/>
  <c r="N1096" i="1"/>
  <c r="N1553" i="1"/>
  <c r="N1626" i="1"/>
  <c r="N1697" i="1"/>
  <c r="N1078" i="1"/>
  <c r="N856" i="1"/>
  <c r="N445" i="1"/>
  <c r="N1764" i="1"/>
  <c r="N1700" i="1"/>
  <c r="N810" i="1"/>
  <c r="N1497" i="1"/>
  <c r="N1009" i="1"/>
  <c r="N702" i="1"/>
  <c r="N604" i="1"/>
  <c r="N440" i="1"/>
  <c r="N1012" i="1"/>
  <c r="N1636" i="1"/>
  <c r="N1571" i="1"/>
  <c r="N1264" i="1"/>
  <c r="N1015" i="1"/>
  <c r="N668" i="1"/>
  <c r="N1777" i="1"/>
  <c r="N1519" i="1"/>
  <c r="N1263" i="1"/>
  <c r="N1070" i="1"/>
  <c r="N955" i="1"/>
  <c r="N841" i="1"/>
  <c r="N572" i="1"/>
  <c r="N1742" i="1"/>
  <c r="N1726" i="1"/>
  <c r="N1605" i="1"/>
  <c r="N1465" i="1"/>
  <c r="N1338" i="1"/>
  <c r="N1214" i="1"/>
  <c r="N1089" i="1"/>
  <c r="N972" i="1"/>
  <c r="N800" i="1"/>
  <c r="N544" i="1"/>
  <c r="N786" i="1"/>
  <c r="N659" i="1"/>
  <c r="N530" i="1"/>
  <c r="N411" i="1"/>
  <c r="N757" i="1"/>
  <c r="N631" i="1"/>
  <c r="N501" i="1"/>
  <c r="N375" i="1"/>
  <c r="N971" i="1"/>
  <c r="N461" i="1"/>
  <c r="N1040" i="1"/>
  <c r="N1773" i="1"/>
  <c r="N1229" i="1"/>
  <c r="N959" i="1"/>
  <c r="N583" i="1"/>
  <c r="N1682" i="1"/>
  <c r="N1421" i="1"/>
  <c r="N1186" i="1"/>
  <c r="N947" i="1"/>
  <c r="N536" i="1"/>
  <c r="N887" i="1"/>
  <c r="N619" i="1"/>
  <c r="N394" i="1"/>
  <c r="N1501" i="1"/>
  <c r="N638" i="1"/>
  <c r="N1035" i="1"/>
  <c r="N1588" i="1"/>
  <c r="N1406" i="1"/>
  <c r="N321" i="1"/>
  <c r="N1579" i="1"/>
  <c r="N811" i="1"/>
  <c r="N721" i="1"/>
  <c r="N382" i="1"/>
  <c r="N1522" i="1"/>
  <c r="N1582" i="1"/>
  <c r="N746" i="1"/>
  <c r="N1344" i="1"/>
  <c r="N950" i="1"/>
  <c r="N639" i="1"/>
  <c r="N1733" i="1"/>
  <c r="N1373" i="1"/>
  <c r="N1492" i="1"/>
  <c r="N1234" i="1"/>
  <c r="N986" i="1"/>
  <c r="N607" i="1"/>
  <c r="N1745" i="1"/>
  <c r="N1487" i="1"/>
  <c r="N1233" i="1"/>
  <c r="N1055" i="1"/>
  <c r="N940" i="1"/>
  <c r="N795" i="1"/>
  <c r="N539" i="1"/>
  <c r="N1702" i="1"/>
  <c r="N1708" i="1"/>
  <c r="N1590" i="1"/>
  <c r="N1449" i="1"/>
  <c r="N1322" i="1"/>
  <c r="N1198" i="1"/>
  <c r="N1073" i="1"/>
  <c r="N958" i="1"/>
  <c r="N768" i="1"/>
  <c r="N512" i="1"/>
  <c r="N770" i="1"/>
  <c r="N644" i="1"/>
  <c r="N514" i="1"/>
  <c r="N395" i="1"/>
  <c r="N741" i="1"/>
  <c r="N615" i="1"/>
  <c r="N481" i="1"/>
  <c r="N452" i="1"/>
  <c r="N1444" i="1"/>
  <c r="N1565" i="1"/>
  <c r="N982" i="1"/>
  <c r="N1648" i="1"/>
  <c r="N458" i="1"/>
  <c r="N1651" i="1"/>
  <c r="N1389" i="1"/>
  <c r="N1156" i="1"/>
  <c r="N892" i="1"/>
  <c r="N491" i="1"/>
  <c r="N616" i="1"/>
  <c r="N855" i="1"/>
  <c r="N589" i="1"/>
  <c r="N535" i="1"/>
  <c r="N1746" i="1"/>
  <c r="N977" i="1"/>
  <c r="N1734" i="1"/>
  <c r="N775" i="1"/>
  <c r="N1048" i="1"/>
  <c r="N1365" i="1"/>
  <c r="N1126" i="1"/>
  <c r="N1598" i="1"/>
  <c r="N666" i="1"/>
  <c r="N372" i="1"/>
  <c r="N1298" i="1"/>
  <c r="N434" i="1"/>
  <c r="N412" i="1"/>
  <c r="N528" i="1"/>
  <c r="N414" i="1"/>
  <c r="N716" i="1"/>
  <c r="N1473" i="1"/>
  <c r="N1124" i="1"/>
  <c r="N1455" i="1"/>
  <c r="N1204" i="1"/>
  <c r="N956" i="1"/>
  <c r="N540" i="1"/>
  <c r="N1716" i="1"/>
  <c r="N1454" i="1"/>
  <c r="N1203" i="1"/>
  <c r="N928" i="1"/>
  <c r="N763" i="1"/>
  <c r="N507" i="1"/>
  <c r="N1657" i="1"/>
  <c r="N1693" i="1"/>
  <c r="N1574" i="1"/>
  <c r="N1433" i="1"/>
  <c r="N1306" i="1"/>
  <c r="N1058" i="1"/>
  <c r="N943" i="1"/>
  <c r="N484" i="1"/>
  <c r="N754" i="1"/>
  <c r="N628" i="1"/>
  <c r="N500" i="1"/>
  <c r="N380" i="1"/>
  <c r="N600" i="1"/>
  <c r="N436" i="1"/>
  <c r="N1781" i="1"/>
  <c r="N1419" i="1"/>
  <c r="N925" i="1"/>
  <c r="N1619" i="1"/>
  <c r="N1137" i="1"/>
  <c r="N904" i="1"/>
  <c r="N497" i="1"/>
  <c r="N1622" i="1"/>
  <c r="N1358" i="1"/>
  <c r="N1140" i="1"/>
  <c r="N808" i="1"/>
  <c r="N408" i="1"/>
  <c r="N550" i="1"/>
  <c r="N809" i="1"/>
  <c r="N553" i="1"/>
  <c r="N424" i="1"/>
  <c r="N1520" i="1"/>
  <c r="N1761" i="1"/>
  <c r="N920" i="1"/>
  <c r="N1607" i="1"/>
  <c r="N992" i="1"/>
  <c r="N1004" i="1"/>
  <c r="N1474" i="1"/>
  <c r="N605" i="1"/>
  <c r="N851" i="1"/>
  <c r="N560" i="1"/>
  <c r="N813" i="1"/>
  <c r="N1782" i="1"/>
  <c r="N840" i="1"/>
  <c r="N413" i="1"/>
  <c r="N522" i="1"/>
  <c r="N1407" i="1"/>
  <c r="N933" i="1"/>
  <c r="N1686" i="1"/>
  <c r="N1695" i="1"/>
  <c r="N1572" i="1"/>
  <c r="N1006" i="1"/>
  <c r="N1343" i="1"/>
  <c r="N1409" i="1"/>
  <c r="N923" i="1"/>
  <c r="N538" i="1"/>
  <c r="N541" i="1"/>
  <c r="N749" i="1"/>
  <c r="N683" i="1"/>
  <c r="N590" i="1"/>
  <c r="N1680" i="1"/>
  <c r="N1175" i="1"/>
  <c r="N498" i="1"/>
  <c r="N623" i="1"/>
  <c r="N654" i="1"/>
  <c r="N1655" i="1"/>
  <c r="N1066" i="1"/>
  <c r="N762" i="1"/>
  <c r="N765" i="1"/>
  <c r="N1472" i="1"/>
  <c r="N1025" i="1"/>
  <c r="N525" i="1"/>
  <c r="N911" i="1"/>
  <c r="N464" i="1"/>
  <c r="N1030" i="1"/>
  <c r="N1279" i="1"/>
  <c r="N621" i="1"/>
  <c r="N1755" i="1"/>
  <c r="N1181" i="1"/>
  <c r="N1438" i="1"/>
  <c r="N652" i="1"/>
  <c r="N555" i="1"/>
  <c r="N1221" i="1"/>
  <c r="N596" i="1"/>
  <c r="N875" i="1"/>
  <c r="N444" i="1"/>
  <c r="N495" i="1"/>
  <c r="N1393" i="1"/>
  <c r="N573" i="1"/>
  <c r="N1490" i="1"/>
  <c r="N995" i="1"/>
  <c r="N682" i="1"/>
  <c r="N929" i="1"/>
  <c r="N842" i="1"/>
  <c r="N1378" i="1"/>
  <c r="N895" i="1"/>
  <c r="N570" i="1"/>
  <c r="N577" i="1"/>
  <c r="N1022" i="1"/>
  <c r="N816" i="1"/>
  <c r="N805" i="1"/>
  <c r="N915" i="1"/>
  <c r="N1157" i="1"/>
  <c r="N493" i="1"/>
  <c r="N1585" i="1"/>
  <c r="N1056" i="1"/>
  <c r="N1311" i="1"/>
  <c r="N735" i="1"/>
  <c r="N1721" i="1"/>
  <c r="N1160" i="1"/>
  <c r="N470" i="1"/>
  <c r="N797" i="1"/>
  <c r="N1330" i="1"/>
  <c r="N1471" i="1"/>
  <c r="N1425" i="1"/>
  <c r="N935" i="1"/>
  <c r="N620" i="1"/>
  <c r="N403" i="1"/>
  <c r="N1609" i="1"/>
  <c r="N1314" i="1"/>
  <c r="N784" i="1"/>
  <c r="N506" i="1"/>
  <c r="N509" i="1"/>
  <c r="N511" i="1"/>
  <c r="N689" i="1"/>
  <c r="N593" i="1"/>
  <c r="N701" i="1"/>
  <c r="N1110" i="1"/>
  <c r="N451" i="1"/>
  <c r="N1345" i="1"/>
  <c r="N941" i="1"/>
  <c r="N1187" i="1"/>
  <c r="N388" i="1"/>
  <c r="N1719" i="1"/>
  <c r="N1097" i="1"/>
  <c r="N730" i="1"/>
  <c r="N733" i="1"/>
  <c r="N492" i="1"/>
  <c r="N397" i="1"/>
  <c r="N1206" i="1"/>
  <c r="N1141" i="1"/>
  <c r="N1362" i="1"/>
  <c r="N877" i="1"/>
  <c r="N554" i="1"/>
  <c r="N859" i="1"/>
  <c r="N962" i="1"/>
  <c r="N1250" i="1"/>
  <c r="N657" i="1"/>
  <c r="N450" i="1"/>
  <c r="N474" i="1"/>
  <c r="N1641" i="1"/>
  <c r="N423" i="1"/>
  <c r="N429" i="1"/>
  <c r="N371" i="1"/>
  <c r="N1795" i="1" l="1"/>
</calcChain>
</file>

<file path=xl/sharedStrings.xml><?xml version="1.0" encoding="utf-8"?>
<sst xmlns="http://schemas.openxmlformats.org/spreadsheetml/2006/main" count="29721" uniqueCount="13631">
  <si>
    <t>MAT</t>
  </si>
  <si>
    <t>deRegiaoHidrografica</t>
  </si>
  <si>
    <t>cdRegiaoHidrografica</t>
  </si>
  <si>
    <t>nuRegiaoHidrografica</t>
  </si>
  <si>
    <t>RH</t>
  </si>
  <si>
    <t>nuCNARH_new</t>
  </si>
  <si>
    <t>coCPFCNPJ</t>
  </si>
  <si>
    <t>noRazaoSocial</t>
  </si>
  <si>
    <t>finalidade</t>
  </si>
  <si>
    <t>aaReferencia</t>
  </si>
  <si>
    <t>Data Inclusão / Alteração</t>
  </si>
  <si>
    <t>VALOR_anual</t>
  </si>
  <si>
    <t>AJUSTE_exerc</t>
  </si>
  <si>
    <t>Valor_final_exerc</t>
  </si>
  <si>
    <t>STATUS_exerc</t>
  </si>
  <si>
    <t>Doc_SEI07002003883_2019</t>
  </si>
  <si>
    <t>qtCaptEst</t>
  </si>
  <si>
    <t>qtLancEstTrat</t>
  </si>
  <si>
    <t>qtLancEstNTrat</t>
  </si>
  <si>
    <t>qtConsEst</t>
  </si>
  <si>
    <t>qtCOEst</t>
  </si>
  <si>
    <t>eficiencia_rem_dbo</t>
  </si>
  <si>
    <t>PPU_VIGENTE</t>
  </si>
  <si>
    <t>vlCaptEst</t>
  </si>
  <si>
    <t>vlLancEstTrat</t>
  </si>
  <si>
    <t>vlLancEstNTrat</t>
  </si>
  <si>
    <t>vlConsEst</t>
  </si>
  <si>
    <t>Processo Outorga</t>
  </si>
  <si>
    <t>Nu_Outorga</t>
  </si>
  <si>
    <t>dtPublicacao</t>
  </si>
  <si>
    <t>dtVencimento</t>
  </si>
  <si>
    <t>edLogradouro</t>
  </si>
  <si>
    <t>edBairro</t>
  </si>
  <si>
    <t>coCEP</t>
  </si>
  <si>
    <t>Municipio</t>
  </si>
  <si>
    <t>UF</t>
  </si>
  <si>
    <t>Telefone</t>
  </si>
  <si>
    <t>deEmail</t>
  </si>
  <si>
    <t>Baía da Ilha Grande</t>
  </si>
  <si>
    <t>RH I</t>
  </si>
  <si>
    <t>AA</t>
  </si>
  <si>
    <t>33.352.394/0001-04</t>
  </si>
  <si>
    <t>Saneamento</t>
  </si>
  <si>
    <t>26/12/2017</t>
  </si>
  <si>
    <t>Av. Pres. Vargas, 2655 - 7° andar.</t>
  </si>
  <si>
    <t>CIDADE NOVA</t>
  </si>
  <si>
    <t>Angra dos Reis</t>
  </si>
  <si>
    <t>RJ</t>
  </si>
  <si>
    <t>eduardodantas@cedae.com.br; marcelo-kauffman@cedae.com.br</t>
  </si>
  <si>
    <t>Outras</t>
  </si>
  <si>
    <t>12/12/2017</t>
  </si>
  <si>
    <t>OK</t>
  </si>
  <si>
    <t/>
  </si>
  <si>
    <t>contato@taubatepocos.com.br</t>
  </si>
  <si>
    <t>42.540.211/0002-48</t>
  </si>
  <si>
    <t>Rua da Candelária, 65 / 9º andar</t>
  </si>
  <si>
    <t xml:space="preserve">Centro </t>
  </si>
  <si>
    <t xml:space="preserve">Rio de Janeiro </t>
  </si>
  <si>
    <t>aalvim@eletronuclear.gov.br</t>
  </si>
  <si>
    <t>Guandu</t>
  </si>
  <si>
    <t>RH II</t>
  </si>
  <si>
    <t>BB</t>
  </si>
  <si>
    <t>Indústria</t>
  </si>
  <si>
    <t>CAMPO GRANDE</t>
  </si>
  <si>
    <t>Rio de Janeiro</t>
  </si>
  <si>
    <t>Campo Grande</t>
  </si>
  <si>
    <t>01/03/2019</t>
  </si>
  <si>
    <t>Distrito Industrial</t>
  </si>
  <si>
    <t>Botafogo</t>
  </si>
  <si>
    <t>Bela Vista</t>
  </si>
  <si>
    <t>Queimados</t>
  </si>
  <si>
    <t>02.400.538/0001-19</t>
  </si>
  <si>
    <t>Mineração Outros Processos Extrativos</t>
  </si>
  <si>
    <t>Seropédica</t>
  </si>
  <si>
    <t>agenor.ambiente@gmail.com</t>
  </si>
  <si>
    <t>Itaguaí</t>
  </si>
  <si>
    <t>Duque de Caxias</t>
  </si>
  <si>
    <t>42.644.220/0001-06</t>
  </si>
  <si>
    <t>Avenida Barão de Tefé nº 34, sala 701</t>
  </si>
  <si>
    <t>Saúde</t>
  </si>
  <si>
    <t>20.220-903</t>
  </si>
  <si>
    <t>(21)97289-8318</t>
  </si>
  <si>
    <t>daniella.silva@aguasdorio.com.br</t>
  </si>
  <si>
    <t>01.417.222/0005-09</t>
  </si>
  <si>
    <t>MRS LOGISTICA S/A</t>
  </si>
  <si>
    <t>CENTRO</t>
  </si>
  <si>
    <t>Barra do Piraí</t>
  </si>
  <si>
    <t>01/09/2021</t>
  </si>
  <si>
    <t>10.861.934/0001-71</t>
  </si>
  <si>
    <t>FREGUESIA</t>
  </si>
  <si>
    <t>01/03/2023</t>
  </si>
  <si>
    <t>SANTA CRUZ</t>
  </si>
  <si>
    <t>Carro-pipa</t>
  </si>
  <si>
    <t>BANGU</t>
  </si>
  <si>
    <t>23.078-001</t>
  </si>
  <si>
    <t>RIO DE JANEIRO</t>
  </si>
  <si>
    <t>profjacksonrj@gmail.com</t>
  </si>
  <si>
    <t>São Miguel</t>
  </si>
  <si>
    <t>SEROPÉDICA</t>
  </si>
  <si>
    <t>regularizacao@saogeraldopocos.com.br</t>
  </si>
  <si>
    <t>BS</t>
  </si>
  <si>
    <t>18/08/2023</t>
  </si>
  <si>
    <t>Rua Lauro Miiller, n° 116, sala 2202</t>
  </si>
  <si>
    <t>22290-160</t>
  </si>
  <si>
    <t>meioambiente@riomaissaneamento.com.br</t>
  </si>
  <si>
    <t>2332-3600</t>
  </si>
  <si>
    <t>02.709.449/0002-30</t>
  </si>
  <si>
    <t>16/01/2020</t>
  </si>
  <si>
    <t>Estrada Fabor Orbel S/N</t>
  </si>
  <si>
    <t>Campos Elyseos</t>
  </si>
  <si>
    <t>Irrigação</t>
  </si>
  <si>
    <t>PIRANEMA</t>
  </si>
  <si>
    <t>Linde Gases Ltda</t>
  </si>
  <si>
    <t>Santa Cruz</t>
  </si>
  <si>
    <t>13/01/2023</t>
  </si>
  <si>
    <t>Cidade Nova</t>
  </si>
  <si>
    <t>Médio Paraíba do Sul</t>
  </si>
  <si>
    <t>RH III</t>
  </si>
  <si>
    <t>CC</t>
  </si>
  <si>
    <t>Valença</t>
  </si>
  <si>
    <t>ITATIAIA</t>
  </si>
  <si>
    <t>Itatiaia</t>
  </si>
  <si>
    <t>VOLTA REDONDA</t>
  </si>
  <si>
    <t>Canteiro</t>
  </si>
  <si>
    <t>Monte Cristo</t>
  </si>
  <si>
    <t>Barra Mansa</t>
  </si>
  <si>
    <t>Estrada Governador Chagas Freitas</t>
  </si>
  <si>
    <t>Colônia de Sant. Ant</t>
  </si>
  <si>
    <t>thiago.brant@valeplast.com.br</t>
  </si>
  <si>
    <t>Centro</t>
  </si>
  <si>
    <t>05/01/2022</t>
  </si>
  <si>
    <t>Plante Café</t>
  </si>
  <si>
    <t>ambiente.miguelpereira@hotmail.com</t>
  </si>
  <si>
    <t>CONCRETEIRA PP DE RESENDE LTDA</t>
  </si>
  <si>
    <t>01/11/2019</t>
  </si>
  <si>
    <t>RESENDE</t>
  </si>
  <si>
    <t>cintia@atualambiental.com.br</t>
  </si>
  <si>
    <t>04.136.367/0037-07</t>
  </si>
  <si>
    <t>Rodovia Presidente Dutra</t>
  </si>
  <si>
    <t>Floriano</t>
  </si>
  <si>
    <t>BARRA MANSA</t>
  </si>
  <si>
    <t>01/02/2021</t>
  </si>
  <si>
    <t>RIO DAS FLORES</t>
  </si>
  <si>
    <t>33.042.730/0130-01</t>
  </si>
  <si>
    <t>27.570-000</t>
  </si>
  <si>
    <t>PORTO REAL</t>
  </si>
  <si>
    <t>Piabanha</t>
  </si>
  <si>
    <t>RH IV</t>
  </si>
  <si>
    <t>DD</t>
  </si>
  <si>
    <t>04/01/2021</t>
  </si>
  <si>
    <t>Petrópolis</t>
  </si>
  <si>
    <t>Teresópolis</t>
  </si>
  <si>
    <t>Bingen</t>
  </si>
  <si>
    <t>Aquicultura</t>
  </si>
  <si>
    <t>Mineração - Extração de Areia</t>
  </si>
  <si>
    <t>01/10/2021</t>
  </si>
  <si>
    <t>Rio Bonito</t>
  </si>
  <si>
    <t>São José do Vale do Rio Preto</t>
  </si>
  <si>
    <t>Sapucaia</t>
  </si>
  <si>
    <t>Engenho de Dentro</t>
  </si>
  <si>
    <t>01/02/2023</t>
  </si>
  <si>
    <t>CI INEA/SERVREG Nº 12/23 - INCLUSÃO</t>
  </si>
  <si>
    <t>25.780-000</t>
  </si>
  <si>
    <t>demarchi.rj@uol.com.br</t>
  </si>
  <si>
    <t>Baía de Guanabara</t>
  </si>
  <si>
    <t>RH V</t>
  </si>
  <si>
    <t>EE</t>
  </si>
  <si>
    <t>JACAREPAGUA</t>
  </si>
  <si>
    <t>São João de Meriti</t>
  </si>
  <si>
    <t>Irajá</t>
  </si>
  <si>
    <t>JARDIM AMÉRICA</t>
  </si>
  <si>
    <t>06.068.650/0001-55</t>
  </si>
  <si>
    <t>CONDOMÍNIO DO SÃO GONÇALO SHOPPING RIO</t>
  </si>
  <si>
    <t>AVENIDA SÃO GONÇALO, 100</t>
  </si>
  <si>
    <t>BOA VISTA</t>
  </si>
  <si>
    <t>São Gonçalo</t>
  </si>
  <si>
    <t>29.667.227/0005-09</t>
  </si>
  <si>
    <t>RUA MARUMBI, 600</t>
  </si>
  <si>
    <t>(21)2677-1297</t>
  </si>
  <si>
    <t>edy.delima@lanxess.com</t>
  </si>
  <si>
    <t>Pavuna</t>
  </si>
  <si>
    <t>Jacarepaguá</t>
  </si>
  <si>
    <t>Santo Antonio</t>
  </si>
  <si>
    <t>18/01/2022</t>
  </si>
  <si>
    <t>01/11/2021</t>
  </si>
  <si>
    <t>Califórnia</t>
  </si>
  <si>
    <t>Nova Iguaçu</t>
  </si>
  <si>
    <t>Niterói</t>
  </si>
  <si>
    <t>61.092.037/0055-74</t>
  </si>
  <si>
    <t>Guadalupe</t>
  </si>
  <si>
    <t>TAQUARA</t>
  </si>
  <si>
    <t>00000000</t>
  </si>
  <si>
    <t>naoinformado@naoinformado.com</t>
  </si>
  <si>
    <t>BOA ESPERANÇA</t>
  </si>
  <si>
    <t>Belford Roxo</t>
  </si>
  <si>
    <t>E-075015532010</t>
  </si>
  <si>
    <t>01/08/2021</t>
  </si>
  <si>
    <t>Magé</t>
  </si>
  <si>
    <t>29.128.766/0001-38</t>
  </si>
  <si>
    <t>PREFEITURA MUNICIPAL DE CACHOEIRAS DE MACACU</t>
  </si>
  <si>
    <t>Cachoeiras de Macacu</t>
  </si>
  <si>
    <t>convenio@cachoeirasdemacacu.rj.gov.br</t>
  </si>
  <si>
    <t>Jardim Meriti</t>
  </si>
  <si>
    <t>nao cadastrado</t>
  </si>
  <si>
    <t>Vargem Grande</t>
  </si>
  <si>
    <t>Barra da Tijuca</t>
  </si>
  <si>
    <t>thiago@sfconsultoriambiental.com.br</t>
  </si>
  <si>
    <t>centro</t>
  </si>
  <si>
    <t>Maricá</t>
  </si>
  <si>
    <t>sf@sfconsultoriambiental.com.br</t>
  </si>
  <si>
    <t>HONÓRIO GURGEL</t>
  </si>
  <si>
    <t>Gardênia Azul</t>
  </si>
  <si>
    <t>katia.moreira@lafarge-brasil.lafarge.com</t>
  </si>
  <si>
    <t>Cabo Frio</t>
  </si>
  <si>
    <t>11.507.415/0004-15</t>
  </si>
  <si>
    <t>Parada de Lucas</t>
  </si>
  <si>
    <t>laboratoriorio@rfonte.com.br</t>
  </si>
  <si>
    <t>São Paulo</t>
  </si>
  <si>
    <t>SP</t>
  </si>
  <si>
    <t>ZONA RURAL</t>
  </si>
  <si>
    <t>01/03/2021</t>
  </si>
  <si>
    <t>Inoã</t>
  </si>
  <si>
    <t>05.920.957/0001-70</t>
  </si>
  <si>
    <t>biberlog@ig.com.br</t>
  </si>
  <si>
    <t>05.413.904/0001-62</t>
  </si>
  <si>
    <t>31.673.254/0001-02</t>
  </si>
  <si>
    <t>Av. Eugênio Borges, 1092</t>
  </si>
  <si>
    <t>Arsenal</t>
  </si>
  <si>
    <t>2602-3305</t>
  </si>
  <si>
    <t>04.628.033/0001-31</t>
  </si>
  <si>
    <t>Freguesia</t>
  </si>
  <si>
    <t>solus@solussondagens.com.br</t>
  </si>
  <si>
    <t>VARGEM GRANDE</t>
  </si>
  <si>
    <t>monteiroquimico@hotmail.com</t>
  </si>
  <si>
    <t>Santa Efigênia</t>
  </si>
  <si>
    <t>MG</t>
  </si>
  <si>
    <t>Itaboraí</t>
  </si>
  <si>
    <t>DEODORO</t>
  </si>
  <si>
    <t>Itaúna</t>
  </si>
  <si>
    <t>edilmo@rioita.com.br</t>
  </si>
  <si>
    <t>11.428.753/0001-19</t>
  </si>
  <si>
    <t>01/05/2018</t>
  </si>
  <si>
    <t>E-0700222252015</t>
  </si>
  <si>
    <t>VICENTE DE CARVALHO</t>
  </si>
  <si>
    <t xml:space="preserve">RIO DE JANEIRO </t>
  </si>
  <si>
    <t>01/06/2018</t>
  </si>
  <si>
    <t>23.575-310</t>
  </si>
  <si>
    <t>01/01/2023</t>
  </si>
  <si>
    <t>01.775.021/0001-41</t>
  </si>
  <si>
    <t>01/04/2019</t>
  </si>
  <si>
    <t>OK:</t>
  </si>
  <si>
    <t>Vargem Pequena</t>
  </si>
  <si>
    <t>22.783-112</t>
  </si>
  <si>
    <t>(21) 24253854</t>
  </si>
  <si>
    <t>01/07/2019</t>
  </si>
  <si>
    <t>DUQUE DE CAXIAS</t>
  </si>
  <si>
    <t>juan.muller@agilecorp.com.br</t>
  </si>
  <si>
    <t>28.556.710/0001-11</t>
  </si>
  <si>
    <t>GERAL DE TURISMO LTDA</t>
  </si>
  <si>
    <t>01/11/2020</t>
  </si>
  <si>
    <t>NITERÓI</t>
  </si>
  <si>
    <t>01/05/2021</t>
  </si>
  <si>
    <t>CI INEA/SERVREG SEI Nº 17/21 - INCLUSÃO</t>
  </si>
  <si>
    <t>08.146.691/0001-48</t>
  </si>
  <si>
    <t>VITON 44 INDÚSTRIA, COMÉRCIO E EXPORTAÇÃO DE ALIMENTOS LTDA</t>
  </si>
  <si>
    <t>01/12/2023</t>
  </si>
  <si>
    <t>Avenida Isabel Domingues</t>
  </si>
  <si>
    <t>(21) 96822-9354</t>
  </si>
  <si>
    <t>licenciamento@soloterra.net.br</t>
  </si>
  <si>
    <t>37.353.051/0001-07</t>
  </si>
  <si>
    <t>ÁGUAS DA CONDESSA S/A</t>
  </si>
  <si>
    <t>Consumo Humano</t>
  </si>
  <si>
    <t>Pc Garcia</t>
  </si>
  <si>
    <t>PARAÍBA DO SUL</t>
  </si>
  <si>
    <t>thaiane.oliveira@aguasdacondessa.com.br</t>
  </si>
  <si>
    <t>akherman.ilan@gmail.com</t>
  </si>
  <si>
    <t>Lagos São João</t>
  </si>
  <si>
    <t>RH VI</t>
  </si>
  <si>
    <t>FF</t>
  </si>
  <si>
    <t>Saquarema</t>
  </si>
  <si>
    <t>Silva Jardim</t>
  </si>
  <si>
    <t>sanarambiental@gmail.com</t>
  </si>
  <si>
    <t>geotorresbr@yahoo.com.br</t>
  </si>
  <si>
    <t>Casimiro de Abreu</t>
  </si>
  <si>
    <t>contato@igneabr.com</t>
  </si>
  <si>
    <t>Rios Dois Rios</t>
  </si>
  <si>
    <t>RH VII</t>
  </si>
  <si>
    <t>GG</t>
  </si>
  <si>
    <t>Nova Friburgo</t>
  </si>
  <si>
    <t>Jardim Ouro Preto</t>
  </si>
  <si>
    <t>Cantagalo</t>
  </si>
  <si>
    <t>postoavancadonf.inea@gmail.com</t>
  </si>
  <si>
    <t>Macaé e das Ostras</t>
  </si>
  <si>
    <t>RH VIII</t>
  </si>
  <si>
    <t>HH</t>
  </si>
  <si>
    <t>Macaé</t>
  </si>
  <si>
    <t>Rio das Ostras</t>
  </si>
  <si>
    <t>porcioli@terra.com.br</t>
  </si>
  <si>
    <t>01/05/2019</t>
  </si>
  <si>
    <t>MACAÉ</t>
  </si>
  <si>
    <t>42.310.775/0001-03</t>
  </si>
  <si>
    <t>CI INEA/SERVREG SEI Nº 10/22 - INCLUSÃO</t>
  </si>
  <si>
    <t>E-07/506827/2010</t>
  </si>
  <si>
    <t>IN024766</t>
  </si>
  <si>
    <t>02.290.787/0001-07</t>
  </si>
  <si>
    <t>Termoelétrica</t>
  </si>
  <si>
    <t>06/10/2023</t>
  </si>
  <si>
    <t>atenorio@petrobras.com.br</t>
  </si>
  <si>
    <t>Baixo Paraíba Do Sul e Itabapoana</t>
  </si>
  <si>
    <t>RH IX</t>
  </si>
  <si>
    <t>II</t>
  </si>
  <si>
    <t>Campos dos Goytacazes</t>
  </si>
  <si>
    <t>08.807.683/0001-03</t>
  </si>
  <si>
    <t>GLÓRIA</t>
  </si>
  <si>
    <t>Itaperuna</t>
  </si>
  <si>
    <t>33.000.167/1044-03</t>
  </si>
  <si>
    <t>pedroproenca@petrobras.com.br</t>
  </si>
  <si>
    <t>48.122.295/0026-53</t>
  </si>
  <si>
    <t>FMC TECHNOLOGIES DO BRASIL LTDA</t>
  </si>
  <si>
    <t>São João da Barra</t>
  </si>
  <si>
    <t>Esgotamento Sanitário</t>
  </si>
  <si>
    <t>CI INEA/SERVREG Nº 44/23 - INCLUSÃO</t>
  </si>
  <si>
    <t>QUISSAMÃ</t>
  </si>
  <si>
    <t>CONCEIÇÃO DE MACABU</t>
  </si>
  <si>
    <t>servicos@jj-consultoria.com</t>
  </si>
  <si>
    <t>AA-0001</t>
  </si>
  <si>
    <t>ELETROBRAS TERMONUCLEAR S.A. - ELETRONUCLEAR - Frade_Sachet</t>
  </si>
  <si>
    <t>PD-07/014.124/2017</t>
  </si>
  <si>
    <t>IN000868</t>
  </si>
  <si>
    <t>RUA DA CANDELARIA, 65</t>
  </si>
  <si>
    <t>(21)25887981</t>
  </si>
  <si>
    <t>AA-0002</t>
  </si>
  <si>
    <t>07.484.993/0001-63</t>
  </si>
  <si>
    <t>Angra Green Coast Residence Service &amp; Marine</t>
  </si>
  <si>
    <t>E-07/101008/2004</t>
  </si>
  <si>
    <t>EM ANÁLISE</t>
  </si>
  <si>
    <t>Av. Rio Branco, 185</t>
  </si>
  <si>
    <t>administracao@angragreencoast.com.br</t>
  </si>
  <si>
    <t>AA-0003</t>
  </si>
  <si>
    <t>04.867.429/0001-31</t>
  </si>
  <si>
    <t>SAAE ANGRA DOS REIS</t>
  </si>
  <si>
    <t>E-07/002.10317/2015</t>
  </si>
  <si>
    <t>IN036065</t>
  </si>
  <si>
    <t>PRACA GUARDA MARINHA GREENHALGH 59 B</t>
  </si>
  <si>
    <t>ANGRA DOS REIS</t>
  </si>
  <si>
    <t>(24)33776621</t>
  </si>
  <si>
    <t>operacao@saaeangra.com.br</t>
  </si>
  <si>
    <t>AA-0004</t>
  </si>
  <si>
    <t>02.709.449/0003-10</t>
  </si>
  <si>
    <t>Petrobras Transporte S/A - TEBIG</t>
  </si>
  <si>
    <t>E-0710061301</t>
  </si>
  <si>
    <t>IN000635</t>
  </si>
  <si>
    <t>Estrada Fabor Orbel s/n</t>
  </si>
  <si>
    <t>Campos Elíseos</t>
  </si>
  <si>
    <t>luciamorais.hope@petrobras.com.br</t>
  </si>
  <si>
    <t>AA-0005</t>
  </si>
  <si>
    <t>34.058.305/0001-76</t>
  </si>
  <si>
    <t>FAZENDA DO FRADE SA AGRO E PEC</t>
  </si>
  <si>
    <t>E07/507.179/2011</t>
  </si>
  <si>
    <t>IN033860</t>
  </si>
  <si>
    <t>RODOVIA BR 101 - KM 508</t>
  </si>
  <si>
    <t>Frade</t>
  </si>
  <si>
    <t>solblue35@yahoo.com.br</t>
  </si>
  <si>
    <t>AA-0006</t>
  </si>
  <si>
    <t>02.382.573/0001-52</t>
  </si>
  <si>
    <t>AQUACONTROL CONTROLE E TRATAMENTO DE Aguas LTDA</t>
  </si>
  <si>
    <t>PROCESSO SERLA N/I</t>
  </si>
  <si>
    <t>PORTARIA SERLA 249</t>
  </si>
  <si>
    <t>avenida passos, 101 sala 404</t>
  </si>
  <si>
    <t>aquacontrol@aquacontrol.com.br</t>
  </si>
  <si>
    <t>AA-0007</t>
  </si>
  <si>
    <t>00.436.923/0001-90</t>
  </si>
  <si>
    <t>FUNDACAO ECONOMIARIOS FEDERAIS</t>
  </si>
  <si>
    <t>E-071008862006</t>
  </si>
  <si>
    <t>IN000578</t>
  </si>
  <si>
    <t>ESTRADA VEREADOR BENDITO ADELINO,8413</t>
  </si>
  <si>
    <t>Tangua</t>
  </si>
  <si>
    <t>angra.contabilidade@vilagale.com</t>
  </si>
  <si>
    <t>AA-0008</t>
  </si>
  <si>
    <t>ELETROBRAS TERMONUCLEAR S.A. - ELETRONUCLEAR- Vilas Res. (Praia Brava)</t>
  </si>
  <si>
    <t>23/03/2018</t>
  </si>
  <si>
    <t>E-07/510720/2011</t>
  </si>
  <si>
    <t>IN043788</t>
  </si>
  <si>
    <t>RUA DA CANDELARIA 65</t>
  </si>
  <si>
    <t>AA-0009</t>
  </si>
  <si>
    <t>02.615.658/0001-33</t>
  </si>
  <si>
    <t>CONDOMÍNIO GERAL DO BRACUHY</t>
  </si>
  <si>
    <t>OK SEM CADASTRO REGLA</t>
  </si>
  <si>
    <t>E07/101908/2005</t>
  </si>
  <si>
    <t>IN001435</t>
  </si>
  <si>
    <t>ROD.GOVERN.MARIO COVAS BR101 KM 500,5 BRACUHY</t>
  </si>
  <si>
    <t>BRACUHY</t>
  </si>
  <si>
    <t>administrativo@cgbracuhy.com.br</t>
  </si>
  <si>
    <t>AA-0010</t>
  </si>
  <si>
    <t>30.322.150/0001-82</t>
  </si>
  <si>
    <t>CONDOMINIO LARANJEIRAS</t>
  </si>
  <si>
    <t>E07/002.4246/2013</t>
  </si>
  <si>
    <t>IN037427</t>
  </si>
  <si>
    <t>RODOVIA BR 101 KM 593</t>
  </si>
  <si>
    <t>Laranjeiras</t>
  </si>
  <si>
    <t>Paraty</t>
  </si>
  <si>
    <t>controladoria@condlaranjeiras.com.br</t>
  </si>
  <si>
    <t>AA-0013</t>
  </si>
  <si>
    <t>48.752.729/0001-40</t>
  </si>
  <si>
    <t>Regimar Comercial SA</t>
  </si>
  <si>
    <t>01/04/2023</t>
  </si>
  <si>
    <t>RENOVAÇÃO: DÉBITO 2024</t>
  </si>
  <si>
    <t>E07/501.748/2009</t>
  </si>
  <si>
    <t>IN053169</t>
  </si>
  <si>
    <t>Rua Tenente Lopes n° 579 Centro</t>
  </si>
  <si>
    <t>Centro Jaú</t>
  </si>
  <si>
    <t>Jaú</t>
  </si>
  <si>
    <t>(19) 3253-4744</t>
  </si>
  <si>
    <t>joseantonio@regimar.com.br</t>
  </si>
  <si>
    <t>126.941.850-53</t>
  </si>
  <si>
    <t>Alcêo Antônio Braga lopes</t>
  </si>
  <si>
    <t>E07/101318/2008</t>
  </si>
  <si>
    <t>IN015537</t>
  </si>
  <si>
    <t>Estrada da Barra da Tijuca 1006 P-3 Ap 401</t>
  </si>
  <si>
    <t>BARRA DA TIJUCA</t>
  </si>
  <si>
    <t>abl.consultor@bol.com.br</t>
  </si>
  <si>
    <t>AA-0103</t>
  </si>
  <si>
    <t>CEDAE MANGARATIBA - RH I</t>
  </si>
  <si>
    <t>E-07/002.10.279/2013</t>
  </si>
  <si>
    <t>-</t>
  </si>
  <si>
    <t>Mangaratiba</t>
  </si>
  <si>
    <t>AA-0104</t>
  </si>
  <si>
    <t>11.540.197/0001-78</t>
  </si>
  <si>
    <t>AC REALTY EMPREENDIMENTOS E PARTICIPAÇÕES LTDA</t>
  </si>
  <si>
    <t>E07.002/12822/2014</t>
  </si>
  <si>
    <t>IN028631</t>
  </si>
  <si>
    <t>ESTRADA DA BANQUETA, ÁREA 11-D, FAZENDA JAPUÍBA</t>
  </si>
  <si>
    <t>(21) 26170505</t>
  </si>
  <si>
    <t>ecologicambiental@ecologicambiental.com</t>
  </si>
  <si>
    <t>AA-0105</t>
  </si>
  <si>
    <t>Eletrobrás Termonuclear S.A. - Eletronuclear - Canteiro Angra 3</t>
  </si>
  <si>
    <t>E-07/509788/2012</t>
  </si>
  <si>
    <t>IN029875</t>
  </si>
  <si>
    <t>Rua da Candelária, 65</t>
  </si>
  <si>
    <t>AA-0106</t>
  </si>
  <si>
    <t>735.395.387-04</t>
  </si>
  <si>
    <t>Augusto Cezar Vasconcellos Lebre</t>
  </si>
  <si>
    <t>VALOR PAGO ATÉ O FINAL DA OUTORGA 2020 - valor acumulado após R$3,75 a ser pago quando completar R$10,00</t>
  </si>
  <si>
    <t>E07/002.8227/2015</t>
  </si>
  <si>
    <t>IN032433</t>
  </si>
  <si>
    <t>Estrada Vereador Benedito Adelino, N* 1882 - BL 09 - AP 102</t>
  </si>
  <si>
    <t>BONFIM</t>
  </si>
  <si>
    <t>acvlebre@yahoo.com.br</t>
  </si>
  <si>
    <t>AA-0107</t>
  </si>
  <si>
    <t>17.337.701/0001-13</t>
  </si>
  <si>
    <t>CTR COSTA VERDE LTDA</t>
  </si>
  <si>
    <t>E07/002.13399/2014</t>
  </si>
  <si>
    <t>IN034136</t>
  </si>
  <si>
    <t>ESTRADA DO ARIRÓ, SNº</t>
  </si>
  <si>
    <t>ARIRÓ</t>
  </si>
  <si>
    <t>aterrodeangra@gmail.com</t>
  </si>
  <si>
    <t>AA-0108</t>
  </si>
  <si>
    <t>19.080.515/0001-77</t>
  </si>
  <si>
    <t>Concessionária Aguas de Paraty S/A</t>
  </si>
  <si>
    <t>E07/002.13136/2014</t>
  </si>
  <si>
    <t>IN033851</t>
  </si>
  <si>
    <t>Alameda Flamboyant, 01 - Parque Ype - Paraty - RJ</t>
  </si>
  <si>
    <t>Parque Ype</t>
  </si>
  <si>
    <t>Parati</t>
  </si>
  <si>
    <t>AA-0109</t>
  </si>
  <si>
    <t>55.292.791/0003-24</t>
  </si>
  <si>
    <t>Amyr klink Planejamentos e Pesquisa Ltda</t>
  </si>
  <si>
    <t>E07/102552/2008</t>
  </si>
  <si>
    <t>IN038153</t>
  </si>
  <si>
    <t>Rodovia BR 101 KM 576 antigo 189,5</t>
  </si>
  <si>
    <t>Boa Vista</t>
  </si>
  <si>
    <t>s.freiretratamento@hotmail.com</t>
  </si>
  <si>
    <t>AA-0112</t>
  </si>
  <si>
    <t>03.554.124/0001-07</t>
  </si>
  <si>
    <t>CONDOMÍNIO VILLAS DO TANGUÁ</t>
  </si>
  <si>
    <t>01/08/2019</t>
  </si>
  <si>
    <t>E-07/002.16461/2014</t>
  </si>
  <si>
    <t>IN048712</t>
  </si>
  <si>
    <t>ESTRADA DO CONTORNO, 9.000</t>
  </si>
  <si>
    <t>VILA VELHA</t>
  </si>
  <si>
    <t>23931-070</t>
  </si>
  <si>
    <t>(21) 988153131</t>
  </si>
  <si>
    <t>villasdotangua@uol.com.br</t>
  </si>
  <si>
    <t>AA-0113</t>
  </si>
  <si>
    <t>04.045.559/0001-99</t>
  </si>
  <si>
    <t>AREAL SANTA FÉ LTDA</t>
  </si>
  <si>
    <t>01/01/2020</t>
  </si>
  <si>
    <t>OK: PONTOS FEDERAIS COM COBRANÇA ESTADUAL / Mineração em leito de rio - RESOLUÇÃO CBH-BIG nº 021/2018</t>
  </si>
  <si>
    <t>CI INEA/SEREG SEI Nº 04/2019  - INCLUSÃO</t>
  </si>
  <si>
    <t>ANA 02501.000642/2012</t>
  </si>
  <si>
    <t>IN000241</t>
  </si>
  <si>
    <t>Rua Dolor Barreto nº 32</t>
  </si>
  <si>
    <t>Parque Mambucaba</t>
  </si>
  <si>
    <t>23.954-090</t>
  </si>
  <si>
    <t>(21) 9411-0831</t>
  </si>
  <si>
    <t>AA-0114</t>
  </si>
  <si>
    <t>ELETROBRAS TERMONUCLEAR S.A. - ELETRONUCLEAR - VILAS RES. (MAMBUCABA)</t>
  </si>
  <si>
    <t>04/06/2020</t>
  </si>
  <si>
    <t>E07/510720/2011</t>
  </si>
  <si>
    <t>IN043828</t>
  </si>
  <si>
    <t>AA-0116</t>
  </si>
  <si>
    <t>29.172.475/0001-47</t>
  </si>
  <si>
    <t>MUNICÍPIO DE PARATI</t>
  </si>
  <si>
    <t>CI INEA/SERVREG SEI Nº 36/21 - INCLUSÃO</t>
  </si>
  <si>
    <t>E-07005027422010</t>
  </si>
  <si>
    <t>IN052068</t>
  </si>
  <si>
    <t>Rua José Balbino Silva s/n</t>
  </si>
  <si>
    <t>Pontal</t>
  </si>
  <si>
    <t>23.970-000</t>
  </si>
  <si>
    <t>PARATY</t>
  </si>
  <si>
    <t>(24)999011773</t>
  </si>
  <si>
    <t>daeparaty@gmail.com</t>
  </si>
  <si>
    <t>AA-0117</t>
  </si>
  <si>
    <t>025.214.668-91</t>
  </si>
  <si>
    <t>JOSÉ BONIFÁCIO DE OLIVEIRA SOBRINHO</t>
  </si>
  <si>
    <t>CI INEA/SERVREG Nº 21/23 - INCLUSÃO</t>
  </si>
  <si>
    <t>E-07/002.3395/2014</t>
  </si>
  <si>
    <t>IN053002</t>
  </si>
  <si>
    <t>AV. PREFEITO MENDES DE MORAES</t>
  </si>
  <si>
    <t>SÃO CONRADO</t>
  </si>
  <si>
    <t>23.900-000</t>
  </si>
  <si>
    <t>(21)33650065</t>
  </si>
  <si>
    <t>nilso_jr@hotmail.com</t>
  </si>
  <si>
    <t>AA-0118</t>
  </si>
  <si>
    <t>SERVIÇO AUTÔNOMO DE CAPTAÇÃO DE ÁGUA E TRATAMENTO DE ESGOTO  - ANGRA DOS REIS</t>
  </si>
  <si>
    <t>SEI-070002/008024/2023 - TRANSFERÊNCIA CEDAE PARA ANGRA DOS REIS / o valor de 2023 foi repetido em 2024, sem ajuste de ppu. Débito de 14.406,49 para 2025</t>
  </si>
  <si>
    <t xml:space="preserve">	E-07002103172015</t>
  </si>
  <si>
    <t>PRAÇA GUARDA MARINHA GREENHALGH 59 B</t>
  </si>
  <si>
    <t>AA-0119</t>
  </si>
  <si>
    <t>27.614.825/0001-52</t>
  </si>
  <si>
    <t>SELVAMAR IMOBILIÁRIA LTDA</t>
  </si>
  <si>
    <t>NOVO:</t>
  </si>
  <si>
    <t>CI INEA/SERVREG Nº50/23 - INCLUSÃO</t>
  </si>
  <si>
    <t>SEI-070003/000218/2022</t>
  </si>
  <si>
    <t>IN005279</t>
  </si>
  <si>
    <t>Avenida Roberto Silveira</t>
  </si>
  <si>
    <t>Fátima</t>
  </si>
  <si>
    <t>jaderson.ambiente@gmail.com</t>
  </si>
  <si>
    <t>AA-0120</t>
  </si>
  <si>
    <t>00.755.766/0001-86</t>
  </si>
  <si>
    <t>LCN PONCIANO TERRAPLANAGEM</t>
  </si>
  <si>
    <t>SEI-0700030000982022</t>
  </si>
  <si>
    <t>0997492024</t>
  </si>
  <si>
    <t>Rua São José</t>
  </si>
  <si>
    <t>Japuiba</t>
  </si>
  <si>
    <t>23.934-120</t>
  </si>
  <si>
    <t>(24) 99991-3060</t>
  </si>
  <si>
    <t>viviannetso@outlook.com</t>
  </si>
  <si>
    <t>BB-0013</t>
  </si>
  <si>
    <t>32.242.844/0001-35</t>
  </si>
  <si>
    <t>COROA GRANDE SERV PORTUARIOS</t>
  </si>
  <si>
    <t>E07/505.345/2009</t>
  </si>
  <si>
    <t>IN034756</t>
  </si>
  <si>
    <t>RUA BARAO DE MAUA, 72</t>
  </si>
  <si>
    <t>VILA GENY</t>
  </si>
  <si>
    <t>ITAGUAI</t>
  </si>
  <si>
    <t>coroagrande@coroagrande.com.br</t>
  </si>
  <si>
    <t>BB-0014</t>
  </si>
  <si>
    <t>29.821.824/0001-04</t>
  </si>
  <si>
    <t>Resort Portobello Ltda</t>
  </si>
  <si>
    <t>E-071012042000</t>
  </si>
  <si>
    <t>IN000332</t>
  </si>
  <si>
    <t>Rodovia Rio Santos, KM 438 (antigo KM 47)</t>
  </si>
  <si>
    <t>São Brás</t>
  </si>
  <si>
    <t>bello.marise@terra.com.br</t>
  </si>
  <si>
    <t>BB-0015</t>
  </si>
  <si>
    <t>33.592.510/0055-47</t>
  </si>
  <si>
    <t>VALE</t>
  </si>
  <si>
    <t>E-071002002001</t>
  </si>
  <si>
    <t>IN000393</t>
  </si>
  <si>
    <t>Praia do Leste s/n - Ilha Guaíba</t>
  </si>
  <si>
    <t>Ilha Guaíba</t>
  </si>
  <si>
    <t>bruno.guillon@vale.com</t>
  </si>
  <si>
    <t>BB-0017</t>
  </si>
  <si>
    <t>CEDAE ENG PAULO DE FRONTIN</t>
  </si>
  <si>
    <t>E-07/100.624/2004</t>
  </si>
  <si>
    <t>Eng. Paulo de Frontin</t>
  </si>
  <si>
    <t>BB-0018</t>
  </si>
  <si>
    <t>42.292.007/0013-08</t>
  </si>
  <si>
    <t>RIO MAIS SANEAMENTO PIRAÍ RH II MULTIBACIA</t>
  </si>
  <si>
    <t>BB-0019</t>
  </si>
  <si>
    <t>42.292.007/0011-46</t>
  </si>
  <si>
    <t>RIO MAIS SANEAMENTO RIO CLARO</t>
  </si>
  <si>
    <t>BB-0022</t>
  </si>
  <si>
    <t>06.039.635/0001-89</t>
  </si>
  <si>
    <t>CONDOMINIO PORTO REAL RESORT</t>
  </si>
  <si>
    <t>E-07/100.491/2007 E E-07/002.8987/2014</t>
  </si>
  <si>
    <t>PORTARIA SERLA 622</t>
  </si>
  <si>
    <t>BR 101 TRECHO RIO-SANTOS KM 454</t>
  </si>
  <si>
    <t>MANGARATIBA</t>
  </si>
  <si>
    <t>infra1@cprr.com.br</t>
  </si>
  <si>
    <t>BB-0024</t>
  </si>
  <si>
    <t>50.567.288/0007-44</t>
  </si>
  <si>
    <t>SOCIEDADE MICHELIN DE PARTICIPAÇÕES IND E COM LTDA</t>
  </si>
  <si>
    <t>E07/511698/2011</t>
  </si>
  <si>
    <t>IN022807</t>
  </si>
  <si>
    <t>ESTRADA DA CACHAMORRA, 5000</t>
  </si>
  <si>
    <t>paula.nina@br.michelin.com</t>
  </si>
  <si>
    <t>BB-0027</t>
  </si>
  <si>
    <t>33.561.853/0001-51</t>
  </si>
  <si>
    <t>DANCOR S.A. INDÚSTRIA MECÂNICA</t>
  </si>
  <si>
    <t>E-07/002.1516/2015</t>
  </si>
  <si>
    <t>IN047192</t>
  </si>
  <si>
    <t>AVENIDA BRASIL, 49.259 - - CAMPO GRANDE - RIO DE JANEIRO</t>
  </si>
  <si>
    <t>(21) 37335553</t>
  </si>
  <si>
    <t>ygor.garcia@dancor.com.br</t>
  </si>
  <si>
    <t>BB-0031</t>
  </si>
  <si>
    <t>23.647.365/0006-12</t>
  </si>
  <si>
    <t>BAUMINAS QUIMICA N/NE LTDA</t>
  </si>
  <si>
    <t>PD-07/014.150/2016
07/014.150/2016</t>
  </si>
  <si>
    <t>IN000079</t>
  </si>
  <si>
    <t>Estrada do Pedregoso</t>
  </si>
  <si>
    <t>23.078-450</t>
  </si>
  <si>
    <t>(21) 99984-8304</t>
  </si>
  <si>
    <t>viviane.reis@bauminas.com.br</t>
  </si>
  <si>
    <t>BB-0033</t>
  </si>
  <si>
    <t>29.708.492/0001-56</t>
  </si>
  <si>
    <t>MANUFATURA ZONA OESTE</t>
  </si>
  <si>
    <t>E-07/100062/2007</t>
  </si>
  <si>
    <t>PORTARIA SERLA 124</t>
  </si>
  <si>
    <t>RUA PISTOIA Nº 102</t>
  </si>
  <si>
    <t>PACIENCIA</t>
  </si>
  <si>
    <t>anamary.compras@centrimel.com.br</t>
  </si>
  <si>
    <t>BB-0034</t>
  </si>
  <si>
    <t>42.515.882/0003-30</t>
  </si>
  <si>
    <t>NUCLEBRAS EQUIPAMENTOS PESADOS S/A</t>
  </si>
  <si>
    <t>E07/100075/2009</t>
  </si>
  <si>
    <t>IN018648</t>
  </si>
  <si>
    <t>AV. GENERAL EUCLYDES DE OLIVEIRA FIGUEIREDO, Nº 200/500</t>
  </si>
  <si>
    <t>BRISAMAR</t>
  </si>
  <si>
    <t>vivianemontebello@nuclep.gov.br</t>
  </si>
  <si>
    <t>BB-0038</t>
  </si>
  <si>
    <t>42.590.364/0002-08</t>
  </si>
  <si>
    <t>METALISUL INDUSTRIA E COMERCIO LTDA (EX-VALESUL ALUMÍNIO AS)</t>
  </si>
  <si>
    <t>27/12/2021</t>
  </si>
  <si>
    <t>ALTERAÇÃO : MUDANÇA DE TITULARIDADE - DÉBITOS A PARTIR DE 2017 DEVEM SER TRANSF. TAMBÉM</t>
  </si>
  <si>
    <t>CI INEA/SERVREG SEI Nº45/21 - TRANSFERENCIA TITULARIDADE</t>
  </si>
  <si>
    <t>E-071013562002</t>
  </si>
  <si>
    <t>IN000660</t>
  </si>
  <si>
    <t>ESTRADA DO ATERRADO DO LEME, 1225</t>
  </si>
  <si>
    <t>lelis.souza@metalis.com.br</t>
  </si>
  <si>
    <t>BB-0041</t>
  </si>
  <si>
    <t>42.292.007/0017-31</t>
  </si>
  <si>
    <t>RIO MAIS SANEAMENTO PARACAMBI</t>
  </si>
  <si>
    <t>BB-0044</t>
  </si>
  <si>
    <t>33.151.630/0001-16</t>
  </si>
  <si>
    <t>SOCIEDADE MARMIFERA BRASILEIRA LTDA</t>
  </si>
  <si>
    <t>E07/100.688/2008</t>
  </si>
  <si>
    <t>IN001556</t>
  </si>
  <si>
    <t>AV.BRASIL 49527</t>
  </si>
  <si>
    <t>fabricabrasil@marmifera.com.br</t>
  </si>
  <si>
    <t>BB-0045</t>
  </si>
  <si>
    <t>33.049.503/0016-97</t>
  </si>
  <si>
    <t>CONSTRUTORA METROPOLITANA S/A</t>
  </si>
  <si>
    <t>NÃO LOCALIZADO</t>
  </si>
  <si>
    <t>ESTRADA DO PEDREGOSO, 2605 - DISTRITO INDUSTRIAL DE CAMPO GR</t>
  </si>
  <si>
    <t>ulisses@cmsa.com.br</t>
  </si>
  <si>
    <t>BB-0047</t>
  </si>
  <si>
    <t>02.709.449/0006-63</t>
  </si>
  <si>
    <t>Petrobras Transporte S/A - ESJAP</t>
  </si>
  <si>
    <t>E07/101.296/2003</t>
  </si>
  <si>
    <t>IN001737</t>
  </si>
  <si>
    <t>BB-0052</t>
  </si>
  <si>
    <t>30.511.844/0001-68</t>
  </si>
  <si>
    <t>VESUVIUS REFRATÁRIOS LTDA</t>
  </si>
  <si>
    <t>E07/00218966/2013</t>
  </si>
  <si>
    <t>IN027237</t>
  </si>
  <si>
    <t>Avenida Brasil,49550</t>
  </si>
  <si>
    <t>leonardo.figueiredo@foseco.com</t>
  </si>
  <si>
    <t>BB-0053</t>
  </si>
  <si>
    <t>30.204.523/0001-10</t>
  </si>
  <si>
    <t>Condomínio do Loteamento Sítio Bom</t>
  </si>
  <si>
    <t>E-07/002.9846/2013</t>
  </si>
  <si>
    <t>IN046300</t>
  </si>
  <si>
    <t>Rua do Acre, 47 salas 811 a 813</t>
  </si>
  <si>
    <t>adm02@condominiositiobom.com.br</t>
  </si>
  <si>
    <t>BB-0054</t>
  </si>
  <si>
    <t>05.850.772/0001-36</t>
  </si>
  <si>
    <t>Auto Posto Santa Rita do Oeste Ltda</t>
  </si>
  <si>
    <t>E-07/002.4296/2014</t>
  </si>
  <si>
    <t>Estrada do Rio do A n°885 complemento: Qd. 2 LT.1/28/29</t>
  </si>
  <si>
    <t>(21) 2580-5340 / (21) 2580-7240</t>
  </si>
  <si>
    <t>29.752.920/0001-48</t>
  </si>
  <si>
    <t>Gremio Recreativo Estudantil Antonio Roberto da Motta Moreira Gramm</t>
  </si>
  <si>
    <t>E07/101.278/2008</t>
  </si>
  <si>
    <t>IN000012</t>
  </si>
  <si>
    <t>Rua Prof. Jose Oiticica 81</t>
  </si>
  <si>
    <t>3394-2660</t>
  </si>
  <si>
    <t>institutoanalice@ig.com.br</t>
  </si>
  <si>
    <t>BB-0057</t>
  </si>
  <si>
    <t>00.999.042/0001-88</t>
  </si>
  <si>
    <t>Quaker Chemical Ind. Com. Ltda</t>
  </si>
  <si>
    <t>E07/500468/2009</t>
  </si>
  <si>
    <t>IN051742</t>
  </si>
  <si>
    <t>Av. Brasil 44178 - DISTRITO INDUSTRIAL</t>
  </si>
  <si>
    <t>23078-001</t>
  </si>
  <si>
    <t>(21) 33051823</t>
  </si>
  <si>
    <t>rauter.franca@quakerhoughton.com</t>
  </si>
  <si>
    <t>BB-0058</t>
  </si>
  <si>
    <t>33.014.556/0181-33</t>
  </si>
  <si>
    <t>Lojas Americanas Ltda</t>
  </si>
  <si>
    <t>E07/501.871/2009</t>
  </si>
  <si>
    <t>IN000035</t>
  </si>
  <si>
    <t>Rod. Presidente Dutra S/N° - Alt Kms 187 e 188</t>
  </si>
  <si>
    <t>Austin</t>
  </si>
  <si>
    <t>2765-6300</t>
  </si>
  <si>
    <t>ggl_258.lojas_americanas@lasa.com.br</t>
  </si>
  <si>
    <t>BB-0059</t>
  </si>
  <si>
    <t>06.126.204/0001-50</t>
  </si>
  <si>
    <t>ASSOCIAÇÃO DA RESERVA ECOLÓGICA DO SAHY</t>
  </si>
  <si>
    <t>ATENÇÃO: DUPLICADA BB-0060 - RECALCULAR E ENVIAR PROPOSTA DE CRÉDITO</t>
  </si>
  <si>
    <t>PD-07/014.241/2016</t>
  </si>
  <si>
    <t>IN002450</t>
  </si>
  <si>
    <t xml:space="preserve">RODOVIA RIO-SANTOS, KM 428, S/N </t>
  </si>
  <si>
    <t>Sahy</t>
  </si>
  <si>
    <t>23860-000</t>
  </si>
  <si>
    <t>(21) 23349599</t>
  </si>
  <si>
    <t>administracao@reservadosahy.com.br</t>
  </si>
  <si>
    <t>BB-0060</t>
  </si>
  <si>
    <t>68.637.149/0001-10</t>
  </si>
  <si>
    <t>Companhia de Desenvolvimento do Sahy</t>
  </si>
  <si>
    <t>ATENÇÃO: DUPLICADA BB-0059 - RECALCULAR E ENVIAR PROPOSTA DE CRÉDITO</t>
  </si>
  <si>
    <t>E07/503189/2009</t>
  </si>
  <si>
    <t>IN001671</t>
  </si>
  <si>
    <t>Av. das Américas nº 4200 Bl01 sala 111</t>
  </si>
  <si>
    <t>BB-0062</t>
  </si>
  <si>
    <t>05.941.866/0001-10</t>
  </si>
  <si>
    <t>JPI - Holding e Participacoes LTDA</t>
  </si>
  <si>
    <t>REVISÃO:</t>
  </si>
  <si>
    <t>E07/500.566/2010</t>
  </si>
  <si>
    <t>IN003230</t>
  </si>
  <si>
    <t>Rua Visconde de Pirajá, 407 sala 604</t>
  </si>
  <si>
    <t>Ipanema</t>
  </si>
  <si>
    <t>vfernandes@patiomix.com.br</t>
  </si>
  <si>
    <t>BB-0063</t>
  </si>
  <si>
    <t>07.603.478/0001-55</t>
  </si>
  <si>
    <t>Rio Mix Industria e Comercio de Bebidas Ltda.</t>
  </si>
  <si>
    <t>PD-07/014.158/2018</t>
  </si>
  <si>
    <t>IN003569</t>
  </si>
  <si>
    <t>Estrada do Mendanha, 4489</t>
  </si>
  <si>
    <t>flaviadias@guaracamp.com.br</t>
  </si>
  <si>
    <t>BB-0065</t>
  </si>
  <si>
    <t>32.579.302/0001-52</t>
  </si>
  <si>
    <t>Pedreira Sepetiba Ltda</t>
  </si>
  <si>
    <t>REVISADO</t>
  </si>
  <si>
    <t>E07/100.498/2006</t>
  </si>
  <si>
    <t>IN051680</t>
  </si>
  <si>
    <t>Rua Felix Lopes Coelho, 222</t>
  </si>
  <si>
    <t>Ilha da Madeira</t>
  </si>
  <si>
    <t>amarildo.rodrigues@llx.com.br</t>
  </si>
  <si>
    <t>BB-0066</t>
  </si>
  <si>
    <t>02.229.411/0023-94</t>
  </si>
  <si>
    <t>Topmix Engenharia e Tecnologia de Concreto S/A</t>
  </si>
  <si>
    <t>E-07/501.111/2010</t>
  </si>
  <si>
    <t>IN002468</t>
  </si>
  <si>
    <t>Estrada do Carretão nº 20</t>
  </si>
  <si>
    <t>Zona Rural</t>
  </si>
  <si>
    <t>leandro.amorim@topmix.com.br</t>
  </si>
  <si>
    <t>BB-0068</t>
  </si>
  <si>
    <t>11.120.258/0002-29</t>
  </si>
  <si>
    <t>LUPUS DESENVOLVIMENTO EM ALIMENTOS LTDA</t>
  </si>
  <si>
    <t>E07/504.939/2009</t>
  </si>
  <si>
    <t>IN002793</t>
  </si>
  <si>
    <t>RUA FRANCISCO ALEXANDRE VIEIRA, S/Nº</t>
  </si>
  <si>
    <t>COND. INDUSTRIAL</t>
  </si>
  <si>
    <t>carlos.sabino@lupusalimentos.com.br</t>
  </si>
  <si>
    <t>BB-0069</t>
  </si>
  <si>
    <t>71.241.731/0003-39</t>
  </si>
  <si>
    <t>FLAPA - ENGENHARIA E MINERAÇÃO LTDA</t>
  </si>
  <si>
    <t>E07/510.963/2010</t>
  </si>
  <si>
    <t>IN015859</t>
  </si>
  <si>
    <t>Estrada do Carretão 20A</t>
  </si>
  <si>
    <t>Carretão</t>
  </si>
  <si>
    <t>financeiro@flapamineracao.com.br</t>
  </si>
  <si>
    <t>BB-0070</t>
  </si>
  <si>
    <t>34.230.979/0121-12</t>
  </si>
  <si>
    <t>Supermix Concreto S/A</t>
  </si>
  <si>
    <t>E07/502.485/2010</t>
  </si>
  <si>
    <t>IN015775</t>
  </si>
  <si>
    <t>Estrada do Pedregoso lote 2 da quadra I do PA 38154</t>
  </si>
  <si>
    <t>william@supermix.com.br</t>
  </si>
  <si>
    <t>BB-0072</t>
  </si>
  <si>
    <t>42.234.005/0009-86</t>
  </si>
  <si>
    <t>Reginaves Indústria e Comércio de Aves Ltda.</t>
  </si>
  <si>
    <t>E07/504136/2010</t>
  </si>
  <si>
    <t>IN016393</t>
  </si>
  <si>
    <t>Rodovia dos Tropeiros Km 335</t>
  </si>
  <si>
    <t>Rancho Grande</t>
  </si>
  <si>
    <t>Bananal</t>
  </si>
  <si>
    <t>jardel.machado@ricaalimentos.com.br</t>
  </si>
  <si>
    <t>BB-0075</t>
  </si>
  <si>
    <t>10.850.542/0001-07</t>
  </si>
  <si>
    <t>AGUAS DE PRATA TRANSPORTE DE ÁGUA POTÁVEL LTDA-ME</t>
  </si>
  <si>
    <t>E-07/501.380/2009</t>
  </si>
  <si>
    <t>IN002741</t>
  </si>
  <si>
    <t>Estrada do Carapia nº08 - Guaratiba</t>
  </si>
  <si>
    <t>Guaratiba</t>
  </si>
  <si>
    <t>pauloferfil@hotmail.com</t>
  </si>
  <si>
    <t>BB-0076</t>
  </si>
  <si>
    <t>42.292.292/0003-95</t>
  </si>
  <si>
    <t>SH FORMAS ANDAIMES E ESCORAMENTOS LTDA</t>
  </si>
  <si>
    <t>PD- 07/014.32/2016</t>
  </si>
  <si>
    <t>IN000260</t>
  </si>
  <si>
    <t>Av. Brasil nº 45208</t>
  </si>
  <si>
    <t>24137272 -Ramal=36</t>
  </si>
  <si>
    <t>sede@sh.com.br</t>
  </si>
  <si>
    <t>BB-0077</t>
  </si>
  <si>
    <t>33.274.317/0001-75</t>
  </si>
  <si>
    <t>ACARITA ARTEFATOS DE CIMENTO ARMADO SANTA RITA LTDA.</t>
  </si>
  <si>
    <t>PD-07/014.173/2016</t>
  </si>
  <si>
    <t>IN000138</t>
  </si>
  <si>
    <t>Estrada da Pedra, 178</t>
  </si>
  <si>
    <t>2417-3458</t>
  </si>
  <si>
    <t>gerencia@acarita.com.br</t>
  </si>
  <si>
    <t>BB-0078</t>
  </si>
  <si>
    <t>02.082.558/0001-99</t>
  </si>
  <si>
    <t>KNAUF DO BRASIL LIMITADA</t>
  </si>
  <si>
    <t>ok</t>
  </si>
  <si>
    <t>E07/100.296/2005</t>
  </si>
  <si>
    <t>IN003232</t>
  </si>
  <si>
    <t>RODOVIA PRESIDENTE DUTRA KM 198,5</t>
  </si>
  <si>
    <t>JARDIM MARAJOARA</t>
  </si>
  <si>
    <t>2195 1106</t>
  </si>
  <si>
    <t>fiscal.nfe@knauf.com.br</t>
  </si>
  <si>
    <t>BB-0079</t>
  </si>
  <si>
    <t>33.554.114/0001-32</t>
  </si>
  <si>
    <t>AUTO VIAÇÃO JABOUR LTDA.</t>
  </si>
  <si>
    <t>PD- 07/014.23/2016</t>
  </si>
  <si>
    <t>IN000008</t>
  </si>
  <si>
    <t>AV. SANTA CRUZ - 12375</t>
  </si>
  <si>
    <t>2413-4306</t>
  </si>
  <si>
    <t>BB-0080</t>
  </si>
  <si>
    <t>04.676.236/0001-01</t>
  </si>
  <si>
    <t>MINERAÇÃO SANTA LUZIA DE ITAGUAÍ LTDA</t>
  </si>
  <si>
    <t>E07/101.359/2004</t>
  </si>
  <si>
    <t>IN017186</t>
  </si>
  <si>
    <t>ESTR. ALBERTINA ALVES GOMES, S/N</t>
  </si>
  <si>
    <t>IBITUPORANGA</t>
  </si>
  <si>
    <t>telma@gruposantaluzia.com.br</t>
  </si>
  <si>
    <t>BB-0081</t>
  </si>
  <si>
    <t>27.688.712/0001-00</t>
  </si>
  <si>
    <t>VIFRIO ARMAZENS GERAIS FRIGORIFICOS LTDA.</t>
  </si>
  <si>
    <t>E07/100258/2007</t>
  </si>
  <si>
    <t>IN002464</t>
  </si>
  <si>
    <t>Av. Do Acesso, 1782</t>
  </si>
  <si>
    <t>Campo Alegre</t>
  </si>
  <si>
    <t>2663-1400</t>
  </si>
  <si>
    <t>jennifer.vargas@vifrio.com.br</t>
  </si>
  <si>
    <t>BB-0082</t>
  </si>
  <si>
    <t>77.153.773/0004-85</t>
  </si>
  <si>
    <t>BRAFER CONSTRUÇÕES METÁLICAS S/A.</t>
  </si>
  <si>
    <t>E07/102343/2008</t>
  </si>
  <si>
    <t>IN035601</t>
  </si>
  <si>
    <t>Av. Brasil, nº 49.691.</t>
  </si>
  <si>
    <t>Paciência.</t>
  </si>
  <si>
    <t>a.alves@brafer.com.br</t>
  </si>
  <si>
    <t>BB-0083</t>
  </si>
  <si>
    <t>36.541.373/0001-17</t>
  </si>
  <si>
    <t>ESTÂNCIA TURÍSTICA JONOSAKE LTDA.</t>
  </si>
  <si>
    <t>E07/501.125/2011</t>
  </si>
  <si>
    <t>IN017084</t>
  </si>
  <si>
    <t>Rua Norma Okasaki Inoue, L.23 - Q.6.</t>
  </si>
  <si>
    <t>Santa Cândida</t>
  </si>
  <si>
    <t>2687-8000</t>
  </si>
  <si>
    <t>atendimento@sitiojonosake.com.br</t>
  </si>
  <si>
    <t>BB-0084</t>
  </si>
  <si>
    <t>36.145.779/0001-80</t>
  </si>
  <si>
    <t>C.A.A. Costa Indústria de Gelo EPP</t>
  </si>
  <si>
    <t>E07/502.973/2011</t>
  </si>
  <si>
    <t>IN017046</t>
  </si>
  <si>
    <t>Estrada Urucania, 3.770</t>
  </si>
  <si>
    <t>3157-5804</t>
  </si>
  <si>
    <t>BB-0085</t>
  </si>
  <si>
    <t>28.458.966/0001-96</t>
  </si>
  <si>
    <t>Associação dos Proclamadores do Reino.</t>
  </si>
  <si>
    <t>E07/101.188/2006</t>
  </si>
  <si>
    <t>IN017627</t>
  </si>
  <si>
    <t>Av. Brasil, 50120</t>
  </si>
  <si>
    <t>Paciência</t>
  </si>
  <si>
    <t>2594-7141</t>
  </si>
  <si>
    <t>sergiosouza@hotmail.com</t>
  </si>
  <si>
    <t>BB-0087</t>
  </si>
  <si>
    <t>42.292.007/0021-18</t>
  </si>
  <si>
    <t>RIO MAIS SANEAMENTO ITAGUAÍ</t>
  </si>
  <si>
    <t>BB-0088</t>
  </si>
  <si>
    <t>CEDAE INTERM.ITINGUSSÚ - MANG/ITAGUAÍ</t>
  </si>
  <si>
    <t>TERMO COMPROMISSO: RATEIO MULTIBLOCO 25,74%</t>
  </si>
  <si>
    <t>CI INEA/SERVREG Nº 24/23 - VALOR PENDENTE 2022</t>
  </si>
  <si>
    <t>E-07/002.10626/2013</t>
  </si>
  <si>
    <t>BB-0089</t>
  </si>
  <si>
    <t>CEDAE MANGARATIBA - RH II</t>
  </si>
  <si>
    <t>MULTIBACIA</t>
  </si>
  <si>
    <t>BB-0092</t>
  </si>
  <si>
    <t>11.752.753/0001-70</t>
  </si>
  <si>
    <t>Sabor Total Produtos Naturais Ltda</t>
  </si>
  <si>
    <t>E-07/507.479/2011</t>
  </si>
  <si>
    <t>IN0018004</t>
  </si>
  <si>
    <t>Rua Eli do Amparo, s/n, lote 08</t>
  </si>
  <si>
    <t>Loteamento Industria</t>
  </si>
  <si>
    <t>Paracambi</t>
  </si>
  <si>
    <t>7845-7693</t>
  </si>
  <si>
    <t>sabortotal2011@hotmail.com</t>
  </si>
  <si>
    <t>BB-0095</t>
  </si>
  <si>
    <t>33.109.356/0006-21</t>
  </si>
  <si>
    <t>CASA GRANADO LABORÁTORIOS FARMÁCIAS E DROGARIAS S/A.</t>
  </si>
  <si>
    <t>PD-07/014.310/2016</t>
  </si>
  <si>
    <t>IN000208</t>
  </si>
  <si>
    <t>Av. Presidente Tancredo Neves, 30</t>
  </si>
  <si>
    <t>Jd. Marajoara</t>
  </si>
  <si>
    <t>Japeri</t>
  </si>
  <si>
    <t>3231-6795</t>
  </si>
  <si>
    <t>jsampaio@granado.com.br</t>
  </si>
  <si>
    <t>BB-0098</t>
  </si>
  <si>
    <t>17.750.886/0001-93</t>
  </si>
  <si>
    <t>LIARTE METALQUÍMICA LTDA.</t>
  </si>
  <si>
    <t>E-07/507.683/2010</t>
  </si>
  <si>
    <t>IN019012</t>
  </si>
  <si>
    <t>Rua Darcy Pereira, 164.</t>
  </si>
  <si>
    <t>3544-2550</t>
  </si>
  <si>
    <t>raul@liarte.com.br</t>
  </si>
  <si>
    <t>BB-0099</t>
  </si>
  <si>
    <t>73.471.989/0001-95</t>
  </si>
  <si>
    <t>SEST SERVIÇO SOCIAL DO TRANSPORTE</t>
  </si>
  <si>
    <t>E-07/507.841/2011</t>
  </si>
  <si>
    <t>IN019060</t>
  </si>
  <si>
    <t>AV. CESARIO DE MELO 11.806</t>
  </si>
  <si>
    <t>2409-6527</t>
  </si>
  <si>
    <t>wilmabarros@sestsenat.org.br</t>
  </si>
  <si>
    <t>BB-0100</t>
  </si>
  <si>
    <t>27.394.758/0010-07</t>
  </si>
  <si>
    <t>Incopre - Indústria e Comércio S.A.</t>
  </si>
  <si>
    <t>E-07/500.927/2009</t>
  </si>
  <si>
    <t>IN018104</t>
  </si>
  <si>
    <t>Avenida Guandu, s/n, km 199</t>
  </si>
  <si>
    <t>Jardim Marajoara</t>
  </si>
  <si>
    <t>3263-3000</t>
  </si>
  <si>
    <t>escritoriorj@incopre.com.br</t>
  </si>
  <si>
    <t>BB-0102</t>
  </si>
  <si>
    <t>02.690.589/0001-22</t>
  </si>
  <si>
    <t>WORK SHORE INDUSTRIA E COMERCIO LTDA</t>
  </si>
  <si>
    <t>E-07/504557/2012</t>
  </si>
  <si>
    <t>IN020194</t>
  </si>
  <si>
    <t>Av. do Acesso nº: 172</t>
  </si>
  <si>
    <t>2663-1223</t>
  </si>
  <si>
    <t>suprimentos3@powerboats.com.br</t>
  </si>
  <si>
    <t>BB-0103</t>
  </si>
  <si>
    <t>04.128.851/0001-75</t>
  </si>
  <si>
    <t>Hidracamp Irrigação e Equipamentos Agrícolas Ltda.</t>
  </si>
  <si>
    <t>E-07/100333/2006</t>
  </si>
  <si>
    <t>IN020034</t>
  </si>
  <si>
    <t>Estrada do Mendanha, 4.420</t>
  </si>
  <si>
    <t>BB-0104</t>
  </si>
  <si>
    <t>14.111.767/0001-00</t>
  </si>
  <si>
    <t>ASSOCIAÇÃO DE COMERCIANTES DA GALERIA AREIA BRANCA.</t>
  </si>
  <si>
    <t>E-07/500.580/2012</t>
  </si>
  <si>
    <t>IN019765</t>
  </si>
  <si>
    <t>Av. Areia Branca, 1230</t>
  </si>
  <si>
    <t>2485-2006</t>
  </si>
  <si>
    <t>BB-0105</t>
  </si>
  <si>
    <t>07.271.045/0001-40</t>
  </si>
  <si>
    <t>Don Zelittu´s Restaurante LTDA.</t>
  </si>
  <si>
    <t>E-07/501.200/2011</t>
  </si>
  <si>
    <t>IN017942</t>
  </si>
  <si>
    <t>Estrada Ary Parreiras, 3334</t>
  </si>
  <si>
    <t>Jardim Weda</t>
  </si>
  <si>
    <t>juliana.diamantaras@gmail.com</t>
  </si>
  <si>
    <t>BB-0107</t>
  </si>
  <si>
    <t>05.351.543/0002-58</t>
  </si>
  <si>
    <t>UNIFRETE TRANSPORTES DE TURISMO E FRETAMENTO LTDA.</t>
  </si>
  <si>
    <t>E-07/504257/2011</t>
  </si>
  <si>
    <t>IN019006</t>
  </si>
  <si>
    <t>Estrada de Sepetiba, 650 lotes 05 e 06</t>
  </si>
  <si>
    <t>2122-5252</t>
  </si>
  <si>
    <t>diretoria@toprioturismo.com.br</t>
  </si>
  <si>
    <t>BB-0108</t>
  </si>
  <si>
    <t>61.024.295/0007-16</t>
  </si>
  <si>
    <t>Arfrio SA Armazens Gerais Frigoríficos</t>
  </si>
  <si>
    <t>PD-07/014.330/2017</t>
  </si>
  <si>
    <t>IN019126</t>
  </si>
  <si>
    <t>Av. Acesso ,574</t>
  </si>
  <si>
    <t>2663-1300</t>
  </si>
  <si>
    <t>fbarbosa@arfrio.com.br</t>
  </si>
  <si>
    <t>BB-0109</t>
  </si>
  <si>
    <t>97.837.181/0032-43</t>
  </si>
  <si>
    <t>Duratex S.A.</t>
  </si>
  <si>
    <t>E07/002.7177/2013</t>
  </si>
  <si>
    <t>IN000757</t>
  </si>
  <si>
    <t>RODOVIA PRESIDENTE DUTRA, KM 197, S/N</t>
  </si>
  <si>
    <t>DISTRITO INDUSTRIAL</t>
  </si>
  <si>
    <t>robson.santos@deca.com.br</t>
  </si>
  <si>
    <t>BB-0110</t>
  </si>
  <si>
    <t>27.811.892/0001-67</t>
  </si>
  <si>
    <t>EDURIC COMÉRCIO E INDÚSTRIA DE ARTEFATOS DE CIMENTO LTDA</t>
  </si>
  <si>
    <t>E-07/002.12063/2013</t>
  </si>
  <si>
    <t>IN047644</t>
  </si>
  <si>
    <t>RODOVIA PRESIDENTE DUTRA, 23850 - - COMENDADOR SOARES -NOVA IGUAÇU - RJ</t>
  </si>
  <si>
    <t>Comendador Soares</t>
  </si>
  <si>
    <t>26.362-000</t>
  </si>
  <si>
    <t>(21) 37947560</t>
  </si>
  <si>
    <t>carloscorrea@eduric.com.br</t>
  </si>
  <si>
    <t>29.310.414/0001-07</t>
  </si>
  <si>
    <t>Salutran Serviço de Auto Transporte Ltda</t>
  </si>
  <si>
    <t>PORTARIA SERLA 704</t>
  </si>
  <si>
    <t>Rua Saverio Jose Bruno</t>
  </si>
  <si>
    <t>Posse</t>
  </si>
  <si>
    <t>salutran@uol.com.br</t>
  </si>
  <si>
    <t>BB-0112</t>
  </si>
  <si>
    <t>33.617.465/0001-45</t>
  </si>
  <si>
    <t>Club de Regatas Vasco da Gama</t>
  </si>
  <si>
    <t>E-07/508.985/2012</t>
  </si>
  <si>
    <t>IN020917</t>
  </si>
  <si>
    <t>Rua General Almerio de Moura, 131</t>
  </si>
  <si>
    <t>Vasco da Gama</t>
  </si>
  <si>
    <t>consultar.ambiental@gmail.com</t>
  </si>
  <si>
    <t>BB-0113</t>
  </si>
  <si>
    <t>04.565.030/0001-04</t>
  </si>
  <si>
    <t>TRANSMOTA COMÉRCIO TRANSPORTES E SERVIÇOS LTDA - Santa Cruz</t>
  </si>
  <si>
    <t>PD-07/014.218/2016</t>
  </si>
  <si>
    <t>IN000151</t>
  </si>
  <si>
    <t>Rua Antônio Carvalhães S/N lotes 18,19 e 20 parte</t>
  </si>
  <si>
    <t>SANTA CANDIDA</t>
  </si>
  <si>
    <t>3782-3054</t>
  </si>
  <si>
    <t>alex@transmota.com.br</t>
  </si>
  <si>
    <t>BB-0115</t>
  </si>
  <si>
    <t>09.053.453/0001-50</t>
  </si>
  <si>
    <t>PLAZA DEL ART INCORPORADORA LTDA</t>
  </si>
  <si>
    <t>01/09/2022</t>
  </si>
  <si>
    <t>RENOVAÇÃO: DÉBITO 2023</t>
  </si>
  <si>
    <t>PD-07/014.337/2020</t>
  </si>
  <si>
    <t>IN012251</t>
  </si>
  <si>
    <t>AVENIDA RIO BRANCO</t>
  </si>
  <si>
    <t>(21) 35436888</t>
  </si>
  <si>
    <t>leonardo.mendes@cury.net</t>
  </si>
  <si>
    <t>BB-0116</t>
  </si>
  <si>
    <t>Sede Administrativa da MRS Logística</t>
  </si>
  <si>
    <t>E07/504.341/2011</t>
  </si>
  <si>
    <t>IN021228</t>
  </si>
  <si>
    <t>Praça Heitor Vale, 50</t>
  </si>
  <si>
    <t>24 24474293</t>
  </si>
  <si>
    <t>ast@mrs.com.br</t>
  </si>
  <si>
    <t>09.536.294/0001-45</t>
  </si>
  <si>
    <t>Consórcio Arco do Rio</t>
  </si>
  <si>
    <t>E07/509.578/2011</t>
  </si>
  <si>
    <t>IN021552</t>
  </si>
  <si>
    <t>Rodovia RJ 125, Km 2,5</t>
  </si>
  <si>
    <t>águas Indas</t>
  </si>
  <si>
    <t>cezar.caldas@oas.com</t>
  </si>
  <si>
    <t>BB-0119</t>
  </si>
  <si>
    <t>06.020.056/0001-94</t>
  </si>
  <si>
    <t>CENTRO DE RECREAÇÃO PARADISO S.A.</t>
  </si>
  <si>
    <t>E07/101.191/2005</t>
  </si>
  <si>
    <t>IN022036</t>
  </si>
  <si>
    <t>ESTRADA DE MATO GROSSO - 1000, PARTE</t>
  </si>
  <si>
    <t>CAMPO ALEGRE</t>
  </si>
  <si>
    <t>shirlane@paradisoclube.com.br</t>
  </si>
  <si>
    <t>BB-0122</t>
  </si>
  <si>
    <t>Transmota - Transportes, Locações e Serviços LTDA - Itaguaí</t>
  </si>
  <si>
    <t>E07/507.382/2012 e E07/002.6777/2014</t>
  </si>
  <si>
    <t>IN032996</t>
  </si>
  <si>
    <t>Rua Antonio Carvalhães Lote 18,19 e 20 - Parte</t>
  </si>
  <si>
    <t>2688-3118</t>
  </si>
  <si>
    <t>BB-0123</t>
  </si>
  <si>
    <t>36.062.990/0001-30</t>
  </si>
  <si>
    <t>ASSOCIAÇÃO BÍBLICA FLUMINENSE</t>
  </si>
  <si>
    <t>E07/508.064/2012</t>
  </si>
  <si>
    <t>IN023392</t>
  </si>
  <si>
    <t>Rua Jayme Rollemberg de Lima, 999.</t>
  </si>
  <si>
    <t>Parque Santiago</t>
  </si>
  <si>
    <t>2663-2447</t>
  </si>
  <si>
    <t>queimados.ssa@tj.org.br</t>
  </si>
  <si>
    <t>BB-0124</t>
  </si>
  <si>
    <t>73.511.933/0001-17</t>
  </si>
  <si>
    <t>DENGE ENGENHARIA E CONSULTORIA Ltda.</t>
  </si>
  <si>
    <t>E07/504877/2009</t>
  </si>
  <si>
    <t>IN023880</t>
  </si>
  <si>
    <t>RUA DIAS DA CRUZ, Nº 215 - SALA 203</t>
  </si>
  <si>
    <t>MÉIER</t>
  </si>
  <si>
    <t>BB-0125</t>
  </si>
  <si>
    <t>86.183.449/0010-49</t>
  </si>
  <si>
    <t>CASSOL PRE FABRICADOS LTDA</t>
  </si>
  <si>
    <t>PD- 07/014.326/2016</t>
  </si>
  <si>
    <t>IN000431</t>
  </si>
  <si>
    <t>RODOVIA RJ 099 - RETA DE PIRANEMA, N° 627</t>
  </si>
  <si>
    <t>RETA DO PIRANEMA</t>
  </si>
  <si>
    <t>wmnascimento@cassol.ind.br</t>
  </si>
  <si>
    <t>BB-0126</t>
  </si>
  <si>
    <t>10.319.900/0002-30</t>
  </si>
  <si>
    <t>CICLUS AMBIENTAL RIO S.A.</t>
  </si>
  <si>
    <t>CI INEA/SERVREG SEI Nº15 /21 - ALTERAÇÃO RAZÃO SOCIAL</t>
  </si>
  <si>
    <t>EXT-PD01433062018</t>
  </si>
  <si>
    <t>IN013472</t>
  </si>
  <si>
    <t>Estrada Santa Rosa s/n</t>
  </si>
  <si>
    <t>Piranema</t>
  </si>
  <si>
    <t>barbara.alexandre@ciclusambiental.com.br</t>
  </si>
  <si>
    <t>BB-0127</t>
  </si>
  <si>
    <t>07.234.499/0007-36</t>
  </si>
  <si>
    <t>OPERSAN RESIDUOS INDUSTRIAIS S.A. (ex-HAZ SOLUÇÕES AMBIENTAIS)</t>
  </si>
  <si>
    <t>14/03/2018</t>
  </si>
  <si>
    <t>E07/501.359/2009</t>
  </si>
  <si>
    <t>IN024550</t>
  </si>
  <si>
    <t>Rua Nelson da Silva, 288</t>
  </si>
  <si>
    <t>dalva.santos@opersan.com.br</t>
  </si>
  <si>
    <t>BB-0128</t>
  </si>
  <si>
    <t>43.818.418/0004-66</t>
  </si>
  <si>
    <t>NOURYON PULP AND PERFORMANCE INDÚSTRIA QUÍMICA LTDA (ex-Akzo Nobel)</t>
  </si>
  <si>
    <t>01/07/2021</t>
  </si>
  <si>
    <t>EXT-PD/014.3133/2018</t>
  </si>
  <si>
    <t>IN008749</t>
  </si>
  <si>
    <t>Rua Nelson da Silva, nº 534</t>
  </si>
  <si>
    <t>21 24165700</t>
  </si>
  <si>
    <t>leticia.oliveira@nouryon.com</t>
  </si>
  <si>
    <t>BB-0130</t>
  </si>
  <si>
    <t>E-07/505.577/2012</t>
  </si>
  <si>
    <t>IN027035/AVB002377</t>
  </si>
  <si>
    <t>Estrada Paracambi-Cabral, 1.700</t>
  </si>
  <si>
    <t>Fazenda Invejada</t>
  </si>
  <si>
    <t>amorim.t@pg.com</t>
  </si>
  <si>
    <t>BB-0131</t>
  </si>
  <si>
    <t>33.130.543/0029-83</t>
  </si>
  <si>
    <t>CASAS GUANABARA COMESTÍVEIS LTDA (PACIÊNCIA)</t>
  </si>
  <si>
    <t>E07/002.6770/2014</t>
  </si>
  <si>
    <t>IN027684</t>
  </si>
  <si>
    <t>AV, CESÁRIO DE MELO Nº 10.089</t>
  </si>
  <si>
    <t>PACIÊNCIA</t>
  </si>
  <si>
    <t>2178-2183</t>
  </si>
  <si>
    <t>fatima@supermercadosguanabara.com.br</t>
  </si>
  <si>
    <t>BB-0132</t>
  </si>
  <si>
    <t>11.093.769/0001-18</t>
  </si>
  <si>
    <t>JULIVAN INDÚSTRIA E COMÉRCIO DE BEBIDAS LTDA</t>
  </si>
  <si>
    <t>E07/002.16157/2013</t>
  </si>
  <si>
    <t>IN027727</t>
  </si>
  <si>
    <t>ESTRADA DO LAMEIRÃO PEQUENO,180</t>
  </si>
  <si>
    <t>3394-3380</t>
  </si>
  <si>
    <t>vinicius@nutbebidas.com.br</t>
  </si>
  <si>
    <t>BB-0134</t>
  </si>
  <si>
    <t>33.130.543/0040-99</t>
  </si>
  <si>
    <t>CASAS GUANABARA COMESTÍVEIS LTDA (CAMPO GRANDE)</t>
  </si>
  <si>
    <t>E07/002.6768/2014</t>
  </si>
  <si>
    <t>IN027774</t>
  </si>
  <si>
    <t>RUA AURÉLIO FIGUEIREDO Nº205</t>
  </si>
  <si>
    <t>BB-0135</t>
  </si>
  <si>
    <t>11.416.367/0001-07</t>
  </si>
  <si>
    <t>Restaurante Visual Mineiro LTDA - ME</t>
  </si>
  <si>
    <t>E07.002/11808/2013</t>
  </si>
  <si>
    <t>IN026306</t>
  </si>
  <si>
    <t>jeferson.visual@yahoo.com.br</t>
  </si>
  <si>
    <t>BB-0137</t>
  </si>
  <si>
    <t>08.797.760/0002-64</t>
  </si>
  <si>
    <t>CURY CONSTRUTORA E INCORPORADORA S/A</t>
  </si>
  <si>
    <t>E07.002/12428/2014</t>
  </si>
  <si>
    <t>IN030665</t>
  </si>
  <si>
    <t>Rua Buenos Aires, 48, 5° andar</t>
  </si>
  <si>
    <t>3543-6882</t>
  </si>
  <si>
    <t>joao.sena@cury.net</t>
  </si>
  <si>
    <t>13.315.883/0001-70</t>
  </si>
  <si>
    <t>CF I LOGISTICA LTDA</t>
  </si>
  <si>
    <t>E07.002/282/2015</t>
  </si>
  <si>
    <t>IN030804</t>
  </si>
  <si>
    <t>Estrada Miguel Pereira</t>
  </si>
  <si>
    <t>7131-1134</t>
  </si>
  <si>
    <t>meioambiente.obra246@sgo.ind.br</t>
  </si>
  <si>
    <t>BB-0139</t>
  </si>
  <si>
    <t>07.792.269/0001-05</t>
  </si>
  <si>
    <t>CONSTRUTORA LYTORÂNEA</t>
  </si>
  <si>
    <t>E07.002/7802/2014</t>
  </si>
  <si>
    <t>IN031573</t>
  </si>
  <si>
    <t>VIA COLETORA S/N - LOTE 19 QUADRA C</t>
  </si>
  <si>
    <t>ZONA INDUSTRIAL</t>
  </si>
  <si>
    <t>jose.miranda@lytoranea.com.br</t>
  </si>
  <si>
    <t>JARDIM DAS ACÁCIAS MINERAÇÃO LTDA-ME (2)</t>
  </si>
  <si>
    <t>E07.002/1302/2014</t>
  </si>
  <si>
    <t>IN032094</t>
  </si>
  <si>
    <t>RUA RODOLFO CARDOSO, Nº 42</t>
  </si>
  <si>
    <t>JARDIM DAS ACÁCIAS</t>
  </si>
  <si>
    <t>jardimdasacaciasmineracao@yahoo.com</t>
  </si>
  <si>
    <t>BB-0142</t>
  </si>
  <si>
    <t>02.275.649/0001-40</t>
  </si>
  <si>
    <t>Rápido São Jorge Transporte de água e saneamento ltda-EPP</t>
  </si>
  <si>
    <t>E07/002.5987/2013</t>
  </si>
  <si>
    <t>IN032495</t>
  </si>
  <si>
    <t>Rua Jaciru nº:62 apt-201,Taquara- Rio de Janeiro-RJ – CEP:22.740-020</t>
  </si>
  <si>
    <t>Taquara</t>
  </si>
  <si>
    <t>2424-8111</t>
  </si>
  <si>
    <t>aguasaojorge@gmail.com</t>
  </si>
  <si>
    <t>BB-0143</t>
  </si>
  <si>
    <t>12.609.494/0001-95</t>
  </si>
  <si>
    <t>CONCRETO SANTA LUZIA LTDA</t>
  </si>
  <si>
    <t>E07/002.284/2014</t>
  </si>
  <si>
    <t>IN032977</t>
  </si>
  <si>
    <t>ESTRADA ALBERTINA ALVES GOMES S/N - ENTRADA SUPLEMENTAR RUA 3</t>
  </si>
  <si>
    <t>BB-0144</t>
  </si>
  <si>
    <t>27.045.905/0001-34</t>
  </si>
  <si>
    <t>VALLE SUL TERRAPLENAGEM LTDA</t>
  </si>
  <si>
    <t>E07/512722/2012</t>
  </si>
  <si>
    <t>IN033251</t>
  </si>
  <si>
    <t>rua manuel vieira 294</t>
  </si>
  <si>
    <t>tanque</t>
  </si>
  <si>
    <t>BB-0145</t>
  </si>
  <si>
    <t>10.460.310/0001-42</t>
  </si>
  <si>
    <t>FAVORITA TRANSPORTE DE ÁGUA LTDA - ME - Guaratiba</t>
  </si>
  <si>
    <t>E07/002.11421/2015</t>
  </si>
  <si>
    <t>IN033585</t>
  </si>
  <si>
    <t>ESTRADA DO ENGENHO NOVO, 373 - FUNDOS 2 - AP. 101.</t>
  </si>
  <si>
    <t>ANCHIETA</t>
  </si>
  <si>
    <t>2424-8400</t>
  </si>
  <si>
    <t>BB-0146</t>
  </si>
  <si>
    <t>08.310.839/0001-38</t>
  </si>
  <si>
    <t>Porto Sudeste do Brasil SA</t>
  </si>
  <si>
    <t>E07/002.4575/2015</t>
  </si>
  <si>
    <t>IN034654</t>
  </si>
  <si>
    <t>Rua Felix Lopes Coelho, n° 222</t>
  </si>
  <si>
    <t>dilri.batista@portosudeste.com</t>
  </si>
  <si>
    <t>BB-0147</t>
  </si>
  <si>
    <t>10.229.790/0001-35</t>
  </si>
  <si>
    <t>Brascan SPE RJ 5 S.A.</t>
  </si>
  <si>
    <t>E07/514849/2012</t>
  </si>
  <si>
    <t>IN034980</t>
  </si>
  <si>
    <t>Rua da Candelária, 9 Grupo 409</t>
  </si>
  <si>
    <t>servec@servec.com.br</t>
  </si>
  <si>
    <t>BB-0148</t>
  </si>
  <si>
    <t>29.138.302/0001-02</t>
  </si>
  <si>
    <t>Prefeitura Municipal de Itaguaí</t>
  </si>
  <si>
    <t>E07/002.1596/2013</t>
  </si>
  <si>
    <t>IN031413</t>
  </si>
  <si>
    <t>Rua General Bocaiúva, 636, Centro.</t>
  </si>
  <si>
    <t>meioambiente.gabinete@gmail.com</t>
  </si>
  <si>
    <t>BB-0149</t>
  </si>
  <si>
    <t>E07/002.1594/2013</t>
  </si>
  <si>
    <t>IN034817</t>
  </si>
  <si>
    <t>Rua General Bocaiúva, 636.</t>
  </si>
  <si>
    <t>BB-0150</t>
  </si>
  <si>
    <t>36.200.137/0001-37</t>
  </si>
  <si>
    <t>Transportes Rio Vez Ltda-ME</t>
  </si>
  <si>
    <t>E07/510982/2012</t>
  </si>
  <si>
    <t>IN005260</t>
  </si>
  <si>
    <t>Estrada do Lameirão Pequeno, n° 794B - parte</t>
  </si>
  <si>
    <t>2270-9297</t>
  </si>
  <si>
    <t>soeirobarbosa@yahoo.com.br</t>
  </si>
  <si>
    <t>BB-0151</t>
  </si>
  <si>
    <t>12.612.048/0001-30</t>
  </si>
  <si>
    <t>Westville Promoção e Produção de Eventos Ltda.</t>
  </si>
  <si>
    <t>E07/002.13990/2014</t>
  </si>
  <si>
    <t>IN035329</t>
  </si>
  <si>
    <t>Av. Rio Branco, n° 123, sala 1.712</t>
  </si>
  <si>
    <t>megaville@megavilleguaratiba.com.br</t>
  </si>
  <si>
    <t>BB-0152</t>
  </si>
  <si>
    <t>33.955.956/0001-04</t>
  </si>
  <si>
    <t>SIND. DOS TRAB. EM EMP. TELEC. OP. SIST. TV POR ASS. TRANSM. DE DADOS E CORREIO ELETR. M. CEL .</t>
  </si>
  <si>
    <t>PD-07/014.110/2016</t>
  </si>
  <si>
    <t>IN000062</t>
  </si>
  <si>
    <t>RUA MORAES E SILVA Nº94</t>
  </si>
  <si>
    <t>TIJUCA</t>
  </si>
  <si>
    <t>coloniasinttel@gmail.com</t>
  </si>
  <si>
    <t>11.681.741/0001-00</t>
  </si>
  <si>
    <t>CHL LXXXII Incorporações LTDA</t>
  </si>
  <si>
    <t>E07/002.6564/2014</t>
  </si>
  <si>
    <t>IN035981</t>
  </si>
  <si>
    <t>noelle.morais@pdg.com.br</t>
  </si>
  <si>
    <t>BB-0155</t>
  </si>
  <si>
    <t>CAA COSTA INDUSTRIA DE GELO LTDA</t>
  </si>
  <si>
    <t>PD-07/01467/2016</t>
  </si>
  <si>
    <t>IN007394</t>
  </si>
  <si>
    <t>Estrada Urucânia</t>
  </si>
  <si>
    <t>23.570-295</t>
  </si>
  <si>
    <t>(21) 3157-5804</t>
  </si>
  <si>
    <t>BB-0156</t>
  </si>
  <si>
    <t>07.170.938/0015-02</t>
  </si>
  <si>
    <t>CNOVA COMÉRCIO ELETRÕNICO S.A.</t>
  </si>
  <si>
    <t>E07/002.36/2015</t>
  </si>
  <si>
    <t>IN035396</t>
  </si>
  <si>
    <t>AVENIDA BRASIL, Nº 43609 - LOTE 01 - CONJUNTO: 02</t>
  </si>
  <si>
    <t>atendimento.servicos@cnova.com</t>
  </si>
  <si>
    <t>BB-0157</t>
  </si>
  <si>
    <t>61.064.838/0143-55</t>
  </si>
  <si>
    <t>SAINT-GOBAIN DO BRASIL PRODUTOS INDUSTRIAIS E PARA CONSTRUÇÃO LTDA</t>
  </si>
  <si>
    <t>PD-07/014.148/2016</t>
  </si>
  <si>
    <t>IN000126</t>
  </si>
  <si>
    <t>ESTRADA SANTA ALICE Nº 58</t>
  </si>
  <si>
    <t>SANTA ALICE</t>
  </si>
  <si>
    <t>osvaldo.carvalho@saint-gobain.com</t>
  </si>
  <si>
    <t>BB-0158</t>
  </si>
  <si>
    <t>00.470.227/0001-09</t>
  </si>
  <si>
    <t>GELOY COMERCIAL LTDA-EPP</t>
  </si>
  <si>
    <t xml:space="preserve"> SEI-070002/012022/2021</t>
  </si>
  <si>
    <t>IN007397</t>
  </si>
  <si>
    <t>RUA LAUDELINO VIEIRA DE CAMPOS, 60</t>
  </si>
  <si>
    <t>23.080-290</t>
  </si>
  <si>
    <t xml:space="preserve">Campo Grande </t>
  </si>
  <si>
    <t>(21) 78888832</t>
  </si>
  <si>
    <t>BB-0159</t>
  </si>
  <si>
    <t>17.715.734/0001-50</t>
  </si>
  <si>
    <t>BR LOG QUEIMADOS EMPREENDIMENTOS E LOGISICA LTDA</t>
  </si>
  <si>
    <t>E07/002.4248/2016</t>
  </si>
  <si>
    <t>IN038699</t>
  </si>
  <si>
    <t>RUA VISCONDE DE PIRAJA</t>
  </si>
  <si>
    <t>IPANEMA</t>
  </si>
  <si>
    <t>caroline.sampaio@gbarmazens.com.br</t>
  </si>
  <si>
    <t>BB-0161</t>
  </si>
  <si>
    <t>28.671.832/0001-59</t>
  </si>
  <si>
    <t>EMPRESA DE MINERAÇÃO J SERRÃO LTDA</t>
  </si>
  <si>
    <t>E-07/509345/2010</t>
  </si>
  <si>
    <t>IN039608</t>
  </si>
  <si>
    <t>Estrada Ary Schiavo, s/nº, km 1,5</t>
  </si>
  <si>
    <t>Chacrinha</t>
  </si>
  <si>
    <t>2670-1161</t>
  </si>
  <si>
    <t>(21) 2670-1161</t>
  </si>
  <si>
    <t>14.743.925/0001-37</t>
  </si>
  <si>
    <t>GUARDIÃO DAS Aguas TRANSPORTE RODOVIÁRIO E TERRAPLANAGEM LTDA - ME</t>
  </si>
  <si>
    <t>E07/002.13726/2015</t>
  </si>
  <si>
    <t>IN039396</t>
  </si>
  <si>
    <t>ESTRADA RIO SÃO PAULO, 1.634</t>
  </si>
  <si>
    <t>neto@transriver.com.br</t>
  </si>
  <si>
    <t>BB-0163</t>
  </si>
  <si>
    <t>03.010.384/0003-83</t>
  </si>
  <si>
    <t>CLUB MED BRASIL S/A</t>
  </si>
  <si>
    <t>CI INEA/SERVREG SEI Nº12/21 - REATIVAMENTO</t>
  </si>
  <si>
    <t>E- 07/505.657/2010</t>
  </si>
  <si>
    <t>IN036324</t>
  </si>
  <si>
    <t>Rodovia Rio Santos, S/N, Km 455,5</t>
  </si>
  <si>
    <t>rogerio.zouein@lccfadvogados.com.br</t>
  </si>
  <si>
    <t>BB-0165</t>
  </si>
  <si>
    <t>26.273.014/0001-72</t>
  </si>
  <si>
    <t>Aguaratibana Saneamento e Transporte de Pipa D´Água Ltda - ME</t>
  </si>
  <si>
    <t>E- 07/002.14514/2016</t>
  </si>
  <si>
    <t>IN040053</t>
  </si>
  <si>
    <t>Rua dos Construtores, nº630</t>
  </si>
  <si>
    <t>3363-2481</t>
  </si>
  <si>
    <t>tuninho.piscina@uol.com.br</t>
  </si>
  <si>
    <t>BB-0166</t>
  </si>
  <si>
    <t>297.251.787-34</t>
  </si>
  <si>
    <t>SABINO GOMES FIGUEIRA CAMACHO</t>
  </si>
  <si>
    <t>E- 07/002.15533/2014</t>
  </si>
  <si>
    <t>IN040271</t>
  </si>
  <si>
    <t>Estrada do Pedregoso N°267 -CAMPO GRANDE</t>
  </si>
  <si>
    <t>7821-6009</t>
  </si>
  <si>
    <t>jorgemuzzy@uol.com.br</t>
  </si>
  <si>
    <t>BB-0167</t>
  </si>
  <si>
    <t>09.493.979/0001-51</t>
  </si>
  <si>
    <t>SEROBRITA MINERAÇÃO LTDA</t>
  </si>
  <si>
    <t>E- 07/002.2133/2014</t>
  </si>
  <si>
    <t>IN040319</t>
  </si>
  <si>
    <t>Estrada Rio-São Paulo, nº 27, km 51</t>
  </si>
  <si>
    <t>Fazenda Caxias</t>
  </si>
  <si>
    <t>3787-7218</t>
  </si>
  <si>
    <t>serobrita@ebam.com.br</t>
  </si>
  <si>
    <t>BB-0168</t>
  </si>
  <si>
    <t>03.568.496/0001-92</t>
  </si>
  <si>
    <t>Construtora Colares Linares S.A</t>
  </si>
  <si>
    <t>E-07/002.15840/2014</t>
  </si>
  <si>
    <t>IN041146</t>
  </si>
  <si>
    <t>Rua da Ajuda n°35 sala 1401</t>
  </si>
  <si>
    <t>eric@clinhares.com.br</t>
  </si>
  <si>
    <t>BB-0169</t>
  </si>
  <si>
    <t>02.653.799/0002-21</t>
  </si>
  <si>
    <t>Pavibloco Premoldados em Concretos</t>
  </si>
  <si>
    <t>06/03/2018</t>
  </si>
  <si>
    <t>E-07/514762/2012</t>
  </si>
  <si>
    <t>IN042187</t>
  </si>
  <si>
    <t>Avenida Presidente Tancredo Neves</t>
  </si>
  <si>
    <t>Engenheiro Pedreira</t>
  </si>
  <si>
    <t xml:space="preserve">21 2664-4781 </t>
  </si>
  <si>
    <t>adm@pavibloco.com.br</t>
  </si>
  <si>
    <t>BB-0170</t>
  </si>
  <si>
    <t>CRA Tigrão transportes de Cargas Ltda - Campo Grande</t>
  </si>
  <si>
    <t>E-07/002.4748/2014</t>
  </si>
  <si>
    <t>IN043784</t>
  </si>
  <si>
    <t>AVENIDA PASTOR MARTIN LUTHER KING JR, 5931</t>
  </si>
  <si>
    <t>tentorla@uol.com.br</t>
  </si>
  <si>
    <t>BB-0171</t>
  </si>
  <si>
    <t>19.199.348/0007-73</t>
  </si>
  <si>
    <t>SADA TRANSPORTES E ARMAZENAGENS S/A</t>
  </si>
  <si>
    <t>PD-07/014.93/2017</t>
  </si>
  <si>
    <t>IN001021</t>
  </si>
  <si>
    <t>ESTRADA DEPUTADO OCTAVIO CABRAL Nº 696 PARCELA 04</t>
  </si>
  <si>
    <t xml:space="preserve">ITAGUAÍ </t>
  </si>
  <si>
    <t>nilson.marques@sada.com.br</t>
  </si>
  <si>
    <t>BB-0172</t>
  </si>
  <si>
    <t>TRANSMOTA TRANSPORTES, LOCAÇÕES E SERVIÇOS LTDA ME</t>
  </si>
  <si>
    <t>PD-07/014.662/2017</t>
  </si>
  <si>
    <t>IN001035</t>
  </si>
  <si>
    <t>38.838.405/0001-76</t>
  </si>
  <si>
    <t>SETA CONSTRUÇÕES E COMÉRCIO LTDA</t>
  </si>
  <si>
    <t>PD-07/014.273/2017</t>
  </si>
  <si>
    <t>IN001128</t>
  </si>
  <si>
    <t>Avenida ANGELICA,2261</t>
  </si>
  <si>
    <t>CONSOLACAO</t>
  </si>
  <si>
    <t>SÃO PAULO</t>
  </si>
  <si>
    <t>amadeufrandsen@yahoo.com.br</t>
  </si>
  <si>
    <t>12.112.673/0001-12</t>
  </si>
  <si>
    <t>MORENO FERREIRA Aguas LTDA - ME</t>
  </si>
  <si>
    <t>01/07/2018</t>
  </si>
  <si>
    <t>PD-07/014.699/2017</t>
  </si>
  <si>
    <t>IN001295</t>
  </si>
  <si>
    <t>CAMINHO FAZENDA CARAPIÁ, Nº 8</t>
  </si>
  <si>
    <t>GUARATIBA</t>
  </si>
  <si>
    <t>23020-833</t>
  </si>
  <si>
    <t>98288-9709</t>
  </si>
  <si>
    <t>poetarsp@gmail.com</t>
  </si>
  <si>
    <t>BB-0175</t>
  </si>
  <si>
    <t>04.131.232/0001-30</t>
  </si>
  <si>
    <t>CONDOMÍNIO SANTA CRUZ SHOPPING CENTER</t>
  </si>
  <si>
    <t>01/10/2018</t>
  </si>
  <si>
    <t>E-07/002.5543/2014</t>
  </si>
  <si>
    <t>IN046058</t>
  </si>
  <si>
    <t>RUA FELIPE CARDOSO, 540</t>
  </si>
  <si>
    <t>23.515-000</t>
  </si>
  <si>
    <t>(21) 32512283</t>
  </si>
  <si>
    <t>BB-0176</t>
  </si>
  <si>
    <t>TRANSMOTA TRANSP.LOC. E SERV. LTDA ME - Santa Cruz</t>
  </si>
  <si>
    <t>PD-07/014.645/2018</t>
  </si>
  <si>
    <t>IN008466</t>
  </si>
  <si>
    <t>ESTRADA DOS PALMARES, 2, LOTE 1, 2 E 3 QUADRA B ST. 151</t>
  </si>
  <si>
    <t>(21) 26883118</t>
  </si>
  <si>
    <t>BB-0177</t>
  </si>
  <si>
    <t>26.474.056/0025-49</t>
  </si>
  <si>
    <t>INSTITUTO DO PATRIMONIO HISTÓRICO E ARTISTICO NACIONAL</t>
  </si>
  <si>
    <t>PD-07/014.8/2018</t>
  </si>
  <si>
    <t>IN001519</t>
  </si>
  <si>
    <t>ESTRADA ROBERTO BURLE MAX, N° 2.019</t>
  </si>
  <si>
    <t>23.020-240</t>
  </si>
  <si>
    <t>(21) 24474478</t>
  </si>
  <si>
    <t>marcia@graoambiental.com</t>
  </si>
  <si>
    <t>BB-0178</t>
  </si>
  <si>
    <t>29.506.474/0011-63</t>
  </si>
  <si>
    <t>BALL BEVERAGE CAN SOUTH AMERICA S.A</t>
  </si>
  <si>
    <t>PD-07/014.172/2017</t>
  </si>
  <si>
    <t>IN001858</t>
  </si>
  <si>
    <t>RUA DARCY PEREIRA, 610</t>
  </si>
  <si>
    <t>23565-190</t>
  </si>
  <si>
    <t>(21) 21051436</t>
  </si>
  <si>
    <t>mariavictoria.cordeiro@ball.com</t>
  </si>
  <si>
    <t>BB-0179</t>
  </si>
  <si>
    <t>09.814.801/0001-65</t>
  </si>
  <si>
    <t>ZINGANO TRANSPORTES LTDA ME</t>
  </si>
  <si>
    <t>01/11/2018</t>
  </si>
  <si>
    <t>E-07/002.4120/2015</t>
  </si>
  <si>
    <t>IN046102</t>
  </si>
  <si>
    <t>Av. General Osvaldo Cordeiro de Farias, 55/ sala 301</t>
  </si>
  <si>
    <t>Marechal Hermes</t>
  </si>
  <si>
    <t>21.610-480</t>
  </si>
  <si>
    <t>(21) 32567537</t>
  </si>
  <si>
    <t>alessandra.freire@sangalis.com.br</t>
  </si>
  <si>
    <t>BB-0180</t>
  </si>
  <si>
    <t>07.568.880/0001-46</t>
  </si>
  <si>
    <t>EXPRESSO RECREIO TRANSPORTE DE PASSAGEIROS LTDA</t>
  </si>
  <si>
    <t>E-07/002.16223/2014</t>
  </si>
  <si>
    <t>IN047360</t>
  </si>
  <si>
    <t>ESTRADA ROBERTO BURLE MARX, 861</t>
  </si>
  <si>
    <t>Barra de Guaratiba</t>
  </si>
  <si>
    <t>23.020-265</t>
  </si>
  <si>
    <t>(21) 969512632</t>
  </si>
  <si>
    <t>ACQUASERVTRATAMENTO@YAHOO.COM.BR</t>
  </si>
  <si>
    <t>BB-0181</t>
  </si>
  <si>
    <t>30.777.114/0001-03</t>
  </si>
  <si>
    <t>TB TRANSPORTES BLANCO LTDA - EPP</t>
  </si>
  <si>
    <t>07/03/2019</t>
  </si>
  <si>
    <t>E-07/002.13744/2015</t>
  </si>
  <si>
    <t>IN047144</t>
  </si>
  <si>
    <t>Av. Irmãos Guinle, 2125</t>
  </si>
  <si>
    <t>26383-257</t>
  </si>
  <si>
    <t>(21) 38443005</t>
  </si>
  <si>
    <t>pterzone@gmail.com</t>
  </si>
  <si>
    <t>BB-0182</t>
  </si>
  <si>
    <t>GELOY COMERCIAL LTDA-EPP - Guaratiba</t>
  </si>
  <si>
    <t>E-07/002.9463/2014</t>
  </si>
  <si>
    <t>IN048225</t>
  </si>
  <si>
    <t>RUA IBEMA, 10 - PARTE</t>
  </si>
  <si>
    <t>23030-180</t>
  </si>
  <si>
    <t>BB-0183</t>
  </si>
  <si>
    <t>10.277.146/0001-32</t>
  </si>
  <si>
    <t>OURENSE DO BRASIL INDÚSTRIA DE ARTEFATOS DE METAL LTDA</t>
  </si>
  <si>
    <t>E-07/002.4854/2015</t>
  </si>
  <si>
    <t>IN048393</t>
  </si>
  <si>
    <t>ESTRADA RJ 127, S/Nº - LOTE 08 PARTE - LOTEAMENTO INDUSTRIAL</t>
  </si>
  <si>
    <t xml:space="preserve">LAGES </t>
  </si>
  <si>
    <t>26600-000</t>
  </si>
  <si>
    <t>(21) 35252452</t>
  </si>
  <si>
    <t>qualidade@botafogo.ind.br</t>
  </si>
  <si>
    <t>BB-0184</t>
  </si>
  <si>
    <t>PMX JPI HOLDING COSTA VERDE LTDA</t>
  </si>
  <si>
    <t>PD-07/014.646/2017</t>
  </si>
  <si>
    <t>IN002942</t>
  </si>
  <si>
    <t xml:space="preserve">AVENIDA RIO BRANCO, 156, SALA 702 </t>
  </si>
  <si>
    <t> 20.010-020</t>
  </si>
  <si>
    <t>(21)22679496</t>
  </si>
  <si>
    <t>rbrito@patiomix.com.br</t>
  </si>
  <si>
    <t>BB-0185</t>
  </si>
  <si>
    <t>29.963.972/0001-63</t>
  </si>
  <si>
    <t>SINDICATO DOS ATLETAS DE FUT DO EST DO RIO DE JANEIRO</t>
  </si>
  <si>
    <t>PD-07/014.789/2017</t>
  </si>
  <si>
    <t>IN002955</t>
  </si>
  <si>
    <t>RUA PROFESSOR RABIZO, 237</t>
  </si>
  <si>
    <t>Tijuca</t>
  </si>
  <si>
    <t>20.271-064</t>
  </si>
  <si>
    <t>(21) 24565919</t>
  </si>
  <si>
    <t>BB-0186</t>
  </si>
  <si>
    <t>08.213.838/0001-75</t>
  </si>
  <si>
    <t>INDRET BRASIL EMPREENDIMENTOS IMOBILIÁRIOS E PARTICIPAÇÕES LTDA</t>
  </si>
  <si>
    <t>E-07/002.5826/2014</t>
  </si>
  <si>
    <t>IN048919</t>
  </si>
  <si>
    <t>ESTRADA RJ-99, S/N - LOTE 685- NÚCLEO COLONIAL SANTA CRUZ II AE</t>
  </si>
  <si>
    <t>23.560-120</t>
  </si>
  <si>
    <t>(21) 37812505</t>
  </si>
  <si>
    <t>suzane.carvalho@sicomretailpark.com</t>
  </si>
  <si>
    <t>BB-0187</t>
  </si>
  <si>
    <t>04.296.911/0001-69</t>
  </si>
  <si>
    <t>SOCIEDADE CIVIL CONDOMÍNIO SOLAR DE ITACURUÇÁ</t>
  </si>
  <si>
    <t>E-07/002.2462/2014</t>
  </si>
  <si>
    <t>IN048898</t>
  </si>
  <si>
    <t>ESTRADA RJ-14, S/N° -</t>
  </si>
  <si>
    <t xml:space="preserve">FAZENDA SANTANA </t>
  </si>
  <si>
    <t>(21) 3405-3460</t>
  </si>
  <si>
    <t>BB-0188</t>
  </si>
  <si>
    <t>32.112.435/0001-14</t>
  </si>
  <si>
    <t>ECOBRAS CENTRO ECOBIÓTICO DO BRASIL LTDA</t>
  </si>
  <si>
    <t>E-07/002.13809/2014</t>
  </si>
  <si>
    <t>IN049653</t>
  </si>
  <si>
    <t xml:space="preserve">ESTRADA DO CARAPIÁ, 208 </t>
  </si>
  <si>
    <t xml:space="preserve">GUARATIBA </t>
  </si>
  <si>
    <t>23030-145</t>
  </si>
  <si>
    <t>(21) 2178-4078</t>
  </si>
  <si>
    <t>catia@ecobras.com.br</t>
  </si>
  <si>
    <t>BB-0189</t>
  </si>
  <si>
    <t>05.914.303/0001-33</t>
  </si>
  <si>
    <t>JOSÉ ANTÔNIO DE MELO TAVARES TRANSPORTES (Campo Grande)</t>
  </si>
  <si>
    <t>01/10/2019</t>
  </si>
  <si>
    <t>E-07/002.19174/2013</t>
  </si>
  <si>
    <t>IN050239</t>
  </si>
  <si>
    <t>ESTRADA SETE RIACHOS, S/N - LOTE 10 DA QUADRA 42</t>
  </si>
  <si>
    <t>23.098-006</t>
  </si>
  <si>
    <t>(21) 2751-0434</t>
  </si>
  <si>
    <t>aguatavares@gmail.com</t>
  </si>
  <si>
    <t>BB-0190</t>
  </si>
  <si>
    <t>Aguas do Rio 4 S.A INTER. ACARI / SÃO PEDRO</t>
  </si>
  <si>
    <t>11/12/2019</t>
  </si>
  <si>
    <t>ATENÇÃO: FEDERAIS (TERMO DE COMPROMISSO: TRANSF. INTEGRAL) - FORAM MANTIDOS OS VOLUMES DA CEDAE</t>
  </si>
  <si>
    <t>CI INEA/GEAGUA SEI Nº 02/2020  - INCLUSÃO</t>
  </si>
  <si>
    <t>SERLA E-07/100474/2001</t>
  </si>
  <si>
    <t>IN000524</t>
  </si>
  <si>
    <t>BB-0191</t>
  </si>
  <si>
    <t>Aguas do Rio 4 S.A SISTEMA ACARI / RIO DOURO RH II</t>
  </si>
  <si>
    <t>ATENÇÃO: MULTIBACIA FEDERAIS (TERMO DE COMPROMISSO: TRANSF. INTEGRAL) - FORAM MANTIDOS OS VOLUMES DA CEDAE</t>
  </si>
  <si>
    <t>BB-0192</t>
  </si>
  <si>
    <t>A.M. SOUZA TRANSPORTE E LOCAÇÃO LTDA</t>
  </si>
  <si>
    <t>CI INEA/SEREG SEI Nº6 - INCLUSÃO</t>
  </si>
  <si>
    <t>PD-07/014.15/2020</t>
  </si>
  <si>
    <t>IN008121</t>
  </si>
  <si>
    <t>RUA ERNANI DE FREITAS, Nº: 116</t>
  </si>
  <si>
    <t>JACAREPAGUÁ</t>
  </si>
  <si>
    <t>22.743-370</t>
  </si>
  <si>
    <t>(21) 3392-4513</t>
  </si>
  <si>
    <t>BB-0194</t>
  </si>
  <si>
    <t>42.353.180-0002-16</t>
  </si>
  <si>
    <t>IGUA-RJ MIGUEL PEREIRA</t>
  </si>
  <si>
    <t>01/04/2022</t>
  </si>
  <si>
    <t>CI INEA/SERVREG SEI Nº15/22 - ALTERAÇÃO - CI NA 48/2024: ajuste para 2025 (crédito)</t>
  </si>
  <si>
    <t>EXT-PD/005.12863/2021</t>
  </si>
  <si>
    <t>IN013429</t>
  </si>
  <si>
    <t>Avenida Ayrton Senna, 1791</t>
  </si>
  <si>
    <t>22.775-002</t>
  </si>
  <si>
    <t>(21) 978738523</t>
  </si>
  <si>
    <t>licenciamentos.rj@igua.com.br; nathalia.braganca@igua.com.br</t>
  </si>
  <si>
    <t>BB-0195</t>
  </si>
  <si>
    <t>14.863.079/0001-99</t>
  </si>
  <si>
    <t>FAB. ZONA OESTE S.A. ETE SANTA CRUZ</t>
  </si>
  <si>
    <t>01/04/2021</t>
  </si>
  <si>
    <t>CI INEA/SERVREG SEI Nº 12/21 - INCLUSÃO</t>
  </si>
  <si>
    <t>PD-07/014.197/2020</t>
  </si>
  <si>
    <t>IN008350</t>
  </si>
  <si>
    <t>RUA NAZARÉ, S/N, ESTAÇÃO DE TRATAMENTO DE ESGOTO</t>
  </si>
  <si>
    <t>21615-340</t>
  </si>
  <si>
    <t>(21) 36095000</t>
  </si>
  <si>
    <t>kesiaramos@zonaoestemais.com.br</t>
  </si>
  <si>
    <t>BB-0196</t>
  </si>
  <si>
    <t>00.394.502/0498-28</t>
  </si>
  <si>
    <t>COMANDO DA MARINHA</t>
  </si>
  <si>
    <t>EXT-PD/007.9485/2020</t>
  </si>
  <si>
    <t>IN008799</t>
  </si>
  <si>
    <t>AVENIDA BRASIL 44878</t>
  </si>
  <si>
    <t>(21) 985942282</t>
  </si>
  <si>
    <t>thauan.nicomedes@marinha.mil.br</t>
  </si>
  <si>
    <t>BB-0197</t>
  </si>
  <si>
    <t>19.047.324/0001-03</t>
  </si>
  <si>
    <t>CONDOMÍNIO QUEIMADOS LOGISTICS PARK</t>
  </si>
  <si>
    <t>E07/002.11485/2015</t>
  </si>
  <si>
    <t>IN051910</t>
  </si>
  <si>
    <t>RODOVIA PRESIDENTE DUTRA, KM-200 - SAÍDA 199</t>
  </si>
  <si>
    <t>26320-270</t>
  </si>
  <si>
    <t>QUEIMADOS</t>
  </si>
  <si>
    <t>(21)3620-3275</t>
  </si>
  <si>
    <t>wanda.tavares@ecoplanambiental.com</t>
  </si>
  <si>
    <t>BB-0198</t>
  </si>
  <si>
    <t>01.838.723/0472-71</t>
  </si>
  <si>
    <t>BRF S.A</t>
  </si>
  <si>
    <t>PD-07/014.904/2019</t>
  </si>
  <si>
    <t>IN008750</t>
  </si>
  <si>
    <t>ESTRADA SANTA ALICE, S/N, LOTES 15/17/19</t>
  </si>
  <si>
    <t>23892-270</t>
  </si>
  <si>
    <t>(21) 974359824</t>
  </si>
  <si>
    <t>gustavo.castro@brf-br.com</t>
  </si>
  <si>
    <t>BB-0199</t>
  </si>
  <si>
    <t>14.136.986/0001-36</t>
  </si>
  <si>
    <t>JTM PARTICIPAÇÕES SOCIAIS LTDA</t>
  </si>
  <si>
    <t>01/06/2021</t>
  </si>
  <si>
    <t>CI INEA/SERVREG SEI Nº 19/21 - INCLUSÃO</t>
  </si>
  <si>
    <t>PD-07/014.1321/2019</t>
  </si>
  <si>
    <t>IN008753</t>
  </si>
  <si>
    <t>Rodovia Presidente Dutra, Área 02 - Km 25</t>
  </si>
  <si>
    <t>26.377-180</t>
  </si>
  <si>
    <t>(21) 986212026</t>
  </si>
  <si>
    <t>asnascimento.dt@gmail.com</t>
  </si>
  <si>
    <t>BB-0200</t>
  </si>
  <si>
    <t>FAB. ZONA OESTE S.A. ETE Nova Sepetiba III</t>
  </si>
  <si>
    <t>PD-07/014.147/2020</t>
  </si>
  <si>
    <t>IN010049</t>
  </si>
  <si>
    <t>ESTRADA VELHA DO PIAÍ, 675</t>
  </si>
  <si>
    <t>Deodoro</t>
  </si>
  <si>
    <t>21.615-340</t>
  </si>
  <si>
    <t>(21)36095000</t>
  </si>
  <si>
    <t>BB-0201</t>
  </si>
  <si>
    <t>28.686.103/0001-76</t>
  </si>
  <si>
    <t>CONSTRUTORA LYTORANEA INFRAESTRUTURA S.A.</t>
  </si>
  <si>
    <t>01/01/2022</t>
  </si>
  <si>
    <t>CI INEA/SERVREG SEI Nº 1/22 - INCLUSÃO</t>
  </si>
  <si>
    <t>PD-07/014.300/2018</t>
  </si>
  <si>
    <t>IN009893</t>
  </si>
  <si>
    <t>Rua Otávio Tarquino, 410 -SALA 116 EDIFICIO VIA LIGHT METROPOLITAN</t>
  </si>
  <si>
    <t>26.210-172</t>
  </si>
  <si>
    <t>NOVA IGUAÇU</t>
  </si>
  <si>
    <t>(21) 2688-2063</t>
  </si>
  <si>
    <t>BB-0202</t>
  </si>
  <si>
    <t>57.012.098/0004-67</t>
  </si>
  <si>
    <t>TRANSLUTE TRANSPORTES RODOVIÁRIOS LTDA</t>
  </si>
  <si>
    <t>OK: SEM CADASTRO REGLA</t>
  </si>
  <si>
    <t>PD-07/007.143/2019</t>
  </si>
  <si>
    <t>IN010615</t>
  </si>
  <si>
    <t>ESTRADA DO MATO ALTO, 86</t>
  </si>
  <si>
    <t>23.036-150</t>
  </si>
  <si>
    <t>BB-0203</t>
  </si>
  <si>
    <t>ZONA OESTE MAIS SANEAMENTO</t>
  </si>
  <si>
    <t>01/02/2022</t>
  </si>
  <si>
    <t>CI INEA/SERVREG SEI Nº 06/22 - INCLUSÃO</t>
  </si>
  <si>
    <t>EXT-PD/014.5997/2020</t>
  </si>
  <si>
    <t>OUT Nº IN010919</t>
  </si>
  <si>
    <t>RUA NAZARÉ</t>
  </si>
  <si>
    <t>(21) 998868895</t>
  </si>
  <si>
    <t>BB-0204</t>
  </si>
  <si>
    <t>ZONA OESTE MAIS SANEAMENTO - ETE DISTRITO INDUSTRIAL</t>
  </si>
  <si>
    <t>01/03/2022</t>
  </si>
  <si>
    <t>CI INEA/SERVREG SEI Nº 14/22 - INCLUSÃO</t>
  </si>
  <si>
    <t>PD-07/014.209/2020</t>
  </si>
  <si>
    <t>IN010428</t>
  </si>
  <si>
    <t>(21)99886-8895</t>
  </si>
  <si>
    <t>BB-0205</t>
  </si>
  <si>
    <t>ZONA OESTE MAIS SANEAMENTO - ETEs Grupo I - RH II</t>
  </si>
  <si>
    <t>CI INEA/SERVREG SEI Nº 17/22 - INCLUSÃO</t>
  </si>
  <si>
    <t>PD-07/014.44/2020</t>
  </si>
  <si>
    <t>IN010888</t>
  </si>
  <si>
    <t>BB-0206</t>
  </si>
  <si>
    <t>42.242.354/0001-92</t>
  </si>
  <si>
    <t>MOTEL SEPETIBA LTDA</t>
  </si>
  <si>
    <t>01/06/2022</t>
  </si>
  <si>
    <t>CI INEA/SERVREG SEI Nº 22/22 - INCLUSÃO</t>
  </si>
  <si>
    <t>E-07/002.9455/2014</t>
  </si>
  <si>
    <t>IN052709</t>
  </si>
  <si>
    <t>ESTRADA DE SEPETIBA, 1860</t>
  </si>
  <si>
    <t>Sepetiba</t>
  </si>
  <si>
    <t>23.525-167</t>
  </si>
  <si>
    <t>acquaservtratamento@yahoo.com.br</t>
  </si>
  <si>
    <t>BB-0207</t>
  </si>
  <si>
    <t>30.798.482/0001-38</t>
  </si>
  <si>
    <t>MOTEL MENDANHA LTDA</t>
  </si>
  <si>
    <t>E-07/100734/2008</t>
  </si>
  <si>
    <t>IN052710</t>
  </si>
  <si>
    <t>AVENIDA BRASIL, 41435</t>
  </si>
  <si>
    <t>Bangu</t>
  </si>
  <si>
    <t>23.095-700</t>
  </si>
  <si>
    <t>(21) 24137569</t>
  </si>
  <si>
    <t>ecodados.rj@gmail.com</t>
  </si>
  <si>
    <t>BB-0208</t>
  </si>
  <si>
    <t>24.474.105/0001-40</t>
  </si>
  <si>
    <t>S.M. LOCADORA DE VEÍCULOS E MÁQUINAS LTDA</t>
  </si>
  <si>
    <t>01/07/2022</t>
  </si>
  <si>
    <t>CI INEA/SERVREG SEI Nº 32/22 - INCLUSÃO</t>
  </si>
  <si>
    <t>SEI-070002/001169/2022</t>
  </si>
  <si>
    <t>IN000586</t>
  </si>
  <si>
    <t>RUA L</t>
  </si>
  <si>
    <t>JARDIM MARACANÃ</t>
  </si>
  <si>
    <t>23.891-693</t>
  </si>
  <si>
    <t>(21) 96552-6569</t>
  </si>
  <si>
    <t>condeleandro@gmail.com</t>
  </si>
  <si>
    <t>BB-0209</t>
  </si>
  <si>
    <t>42.071.865/0001-99</t>
  </si>
  <si>
    <t>AGUAS DA SERRA COMERCIO E SERVIÇO LTDA</t>
  </si>
  <si>
    <t>SEI-070002/013219/2021</t>
  </si>
  <si>
    <t>IN000137</t>
  </si>
  <si>
    <t>RUA EXPEDICIONÁRIO OTACÍLIO SOUZA</t>
  </si>
  <si>
    <t>FRAGOSO (VILA INHOMIRIM)</t>
  </si>
  <si>
    <t>25.935-494</t>
  </si>
  <si>
    <t>MAGÉ</t>
  </si>
  <si>
    <t>(22) 976408071</t>
  </si>
  <si>
    <t>BB-0210</t>
  </si>
  <si>
    <t>28.782.187/0001-41</t>
  </si>
  <si>
    <t>J.L.C. GOMES ME</t>
  </si>
  <si>
    <t>SEI-070002/011962/2021</t>
  </si>
  <si>
    <t>IN000309</t>
  </si>
  <si>
    <t>ESTRADA DO LAMEIRÃO PEQUENO</t>
  </si>
  <si>
    <t>23.017-325</t>
  </si>
  <si>
    <t>(21) 3251-2283</t>
  </si>
  <si>
    <t>BB-0211</t>
  </si>
  <si>
    <t>22.910.461/0001-34</t>
  </si>
  <si>
    <t>C.L.S.H. TRANSPORTE RODOVIÁRIO 2015 EIRELI - RUA EVERALDO NEVES VIANA</t>
  </si>
  <si>
    <t>01/10/2022</t>
  </si>
  <si>
    <t>CI INEA/SERVREG Nº 45/22 - INCLUSÃO</t>
  </si>
  <si>
    <t>PD-07/007.186/2020</t>
  </si>
  <si>
    <t>IN011972</t>
  </si>
  <si>
    <t>Av. Bela Vista</t>
  </si>
  <si>
    <t>Vilar dos Teles</t>
  </si>
  <si>
    <t>25.560-580</t>
  </si>
  <si>
    <t>SÃO JOÃO DE MERITI</t>
  </si>
  <si>
    <t>(21) 999328829</t>
  </si>
  <si>
    <t>BB-0212</t>
  </si>
  <si>
    <t>40.201.642/0003-35</t>
  </si>
  <si>
    <t>C.M.M.A. - CENTRO MÉDICO MOISÉS ABRAÃO LTDA</t>
  </si>
  <si>
    <t>CI INEA/SERVREG Nº 51/22 - INCLUSÃO</t>
  </si>
  <si>
    <t>E-07/002.16468/2013</t>
  </si>
  <si>
    <t>IN052875</t>
  </si>
  <si>
    <t>Estrada Ari Parreiras, QUADRA 3 - LOTES 3 E 4</t>
  </si>
  <si>
    <t>23.815-541</t>
  </si>
  <si>
    <t>ITAGUAÍ</t>
  </si>
  <si>
    <t>(21) 96465-3647</t>
  </si>
  <si>
    <t>shirleymbraga@gmail.com</t>
  </si>
  <si>
    <t>BB-0213</t>
  </si>
  <si>
    <t>73.880.262/0001-61</t>
  </si>
  <si>
    <t>PRO WATER PRODUTOS QUÍMICOS EIRELI</t>
  </si>
  <si>
    <t>PD-07/014.1184/2019</t>
  </si>
  <si>
    <t>IN12543</t>
  </si>
  <si>
    <t>Estrada de Inhoaiba 862</t>
  </si>
  <si>
    <t>Inhoaíba</t>
  </si>
  <si>
    <t>23.063-010</t>
  </si>
  <si>
    <t>(11) 3403-1230</t>
  </si>
  <si>
    <t>lohanne.mariano@prowater.com.br</t>
  </si>
  <si>
    <t>BB-0214</t>
  </si>
  <si>
    <t>14.617.683/0001-35</t>
  </si>
  <si>
    <t>NOVA ERA SANEAMENTO LTDA</t>
  </si>
  <si>
    <t>SEI-070002/007825/2022</t>
  </si>
  <si>
    <t>IN002001</t>
  </si>
  <si>
    <t>Avenida Ataliba, S/nº Lote 06 Quadra 659</t>
  </si>
  <si>
    <t>Santo Expedito (Campo Alegre)</t>
  </si>
  <si>
    <t>26.375-453</t>
  </si>
  <si>
    <t>(21) 98601-2893</t>
  </si>
  <si>
    <t>BB-0215</t>
  </si>
  <si>
    <t>42.292.007/0019-01</t>
  </si>
  <si>
    <t>RIO MAIS SANEAMENTO SEROPÉDICA</t>
  </si>
  <si>
    <t>CI INEA/SERVREG Nº 12/23 - INCLUSÃO; CI INEA/SERVREG Nº22/23 - RETIFICAÇÃO VALOR  </t>
  </si>
  <si>
    <t>(22) 99930-4487</t>
  </si>
  <si>
    <t>BB-0216</t>
  </si>
  <si>
    <t>12.566.414/0001-61</t>
  </si>
  <si>
    <t>PSR INDUSTRIA DE ETIQUETAS E BOBINAS EIRELI</t>
  </si>
  <si>
    <t>CI INEA/SERVREG Nº 18/23 - INCLUSÃO</t>
  </si>
  <si>
    <t>PD-07/014.1378/2019</t>
  </si>
  <si>
    <t>IN012509</t>
  </si>
  <si>
    <t>ESTRADA RJ 127, LOTE 40</t>
  </si>
  <si>
    <t>LOTEAMENTO INDUSTRIAL DE PARACAMBI</t>
  </si>
  <si>
    <t>26.600-000</t>
  </si>
  <si>
    <t>PARACAMBI</t>
  </si>
  <si>
    <t>(21) 2683-9900</t>
  </si>
  <si>
    <t>administrativo@psrimpressao.com.br</t>
  </si>
  <si>
    <t>BB-0217</t>
  </si>
  <si>
    <t>42.502.492/0002-44</t>
  </si>
  <si>
    <t>REAL VEÍCULOS COMÉRCIO E SERVIÇOS LTDA</t>
  </si>
  <si>
    <t>E-07/002.4609/2017</t>
  </si>
  <si>
    <t>IN052860</t>
  </si>
  <si>
    <t>RODOVIA BR 101</t>
  </si>
  <si>
    <t>RIO SANTOS</t>
  </si>
  <si>
    <t>23.800-000</t>
  </si>
  <si>
    <t>(21) 3158-3925</t>
  </si>
  <si>
    <t>BB-0218</t>
  </si>
  <si>
    <t>115.385.627-15</t>
  </si>
  <si>
    <t>JOÃO TAVARES DE AGUIAR</t>
  </si>
  <si>
    <t>E-07/002.6336/2015</t>
  </si>
  <si>
    <t>IN053000</t>
  </si>
  <si>
    <t>Rodovia Rio-santos, Km 16.5 S/nº Lt.06 Qd.19, Km 16.5 S/nº Lt.06 Qd.19</t>
  </si>
  <si>
    <t>Brisa Mar</t>
  </si>
  <si>
    <t>23.825-205</t>
  </si>
  <si>
    <t>(21) 3464-9505</t>
  </si>
  <si>
    <t>BB-0219</t>
  </si>
  <si>
    <t>36.453.744/0003-70</t>
  </si>
  <si>
    <t>SUPERMERCADO BERG E BERG LTDA</t>
  </si>
  <si>
    <t>E-07/002.13780/2015</t>
  </si>
  <si>
    <t>IN053004</t>
  </si>
  <si>
    <t>RUA DOUTOR CURVELO CAVALCANTE</t>
  </si>
  <si>
    <t>23.881-292</t>
  </si>
  <si>
    <t>ITAGUA</t>
  </si>
  <si>
    <t>(21)988213329</t>
  </si>
  <si>
    <t>mellolc@globo.com</t>
  </si>
  <si>
    <t>BB-0220</t>
  </si>
  <si>
    <t>04.270.818/0001-85</t>
  </si>
  <si>
    <t>MAR &amp; MAR INDÚSTRIA E COMÉRCIO DE GELO E PESCADO LTDA</t>
  </si>
  <si>
    <t>E-07/101771/2008</t>
  </si>
  <si>
    <t>IN053155</t>
  </si>
  <si>
    <t>Rodovia Rio-santos Km 165 Snº Lt06 Qd19</t>
  </si>
  <si>
    <t>BB-0221</t>
  </si>
  <si>
    <t>20.938.268/0001-86</t>
  </si>
  <si>
    <t>VILOG ARMAZÉNS GERAIS FRIGORÍFICOS LTDA</t>
  </si>
  <si>
    <t>E-07/100258/2007</t>
  </si>
  <si>
    <t>IN053152</t>
  </si>
  <si>
    <t>Avenida Rio de Janeiro, Quadra: 09 - Lote: 10</t>
  </si>
  <si>
    <t>26.373-270</t>
  </si>
  <si>
    <t>(21) 3799-8300</t>
  </si>
  <si>
    <t>BB-0222</t>
  </si>
  <si>
    <t>33.130.543/0039-55</t>
  </si>
  <si>
    <t>CASAS GUANABARA COMESTÍVEIS LTDA</t>
  </si>
  <si>
    <t>30/05/2023</t>
  </si>
  <si>
    <t>CI INEA/SERVREG Nº 28/23 - INCLUSÃO</t>
  </si>
  <si>
    <t>EXT-PD/014.10784/2021</t>
  </si>
  <si>
    <t>IN012833</t>
  </si>
  <si>
    <t>Rua Curvelo Cavalcante</t>
  </si>
  <si>
    <t>3030-3674</t>
  </si>
  <si>
    <t>equilibrioamb@gmail.com</t>
  </si>
  <si>
    <t>BB-0223</t>
  </si>
  <si>
    <t>11.636.336/0001-61</t>
  </si>
  <si>
    <t>BURN INDÚSTRIA E COMERCIO LTDA</t>
  </si>
  <si>
    <t>SEI-070002/006187/2022</t>
  </si>
  <si>
    <t>IN003299</t>
  </si>
  <si>
    <t>Rua São Paulo</t>
  </si>
  <si>
    <t>sebastiao.becker@limppano.com.br</t>
  </si>
  <si>
    <t>BB-0224</t>
  </si>
  <si>
    <t>21.039.657/0001-32</t>
  </si>
  <si>
    <t>ÁGUAS LINDAS TRANSPORTE DE ÁGUA EIRELI</t>
  </si>
  <si>
    <t>EXT-PD/007.7279/2020</t>
  </si>
  <si>
    <t>IN013190</t>
  </si>
  <si>
    <t>Rua Artur Marinho</t>
  </si>
  <si>
    <t>Cidade de Deus</t>
  </si>
  <si>
    <t>BB-0225</t>
  </si>
  <si>
    <t>20.328.640/0001-32</t>
  </si>
  <si>
    <t>SÍTIO DO JEFFERSON PARQUE AQUATICO LTDA</t>
  </si>
  <si>
    <t>EXT-PD/014.16917/2021</t>
  </si>
  <si>
    <t>IN013181</t>
  </si>
  <si>
    <t>Estrada Velha de Carlos Sampaio</t>
  </si>
  <si>
    <t>mabilidebrito@gmail.com</t>
  </si>
  <si>
    <t>BB-0226</t>
  </si>
  <si>
    <t>15.102.288/0338-62</t>
  </si>
  <si>
    <t>CNO S.A.</t>
  </si>
  <si>
    <t>03/07/2023</t>
  </si>
  <si>
    <t>CI INEA/SERVREG Nº 31/23 - INCLUSÃO</t>
  </si>
  <si>
    <t>EXT-PD/014.2911/2018</t>
  </si>
  <si>
    <t>IN013212</t>
  </si>
  <si>
    <t>Estrada Prefeito Wilson Pedro Francisco</t>
  </si>
  <si>
    <t>sabrinec@oec-eng.com</t>
  </si>
  <si>
    <t>BB-0227</t>
  </si>
  <si>
    <t>42.292.007/0001-74</t>
  </si>
  <si>
    <t>RIO MAIS SANEAMENTO BL3 S. A. - INTERM.ITINGUSSÚ - MANG/ITAGUAÍ</t>
  </si>
  <si>
    <t>18/08/2022</t>
  </si>
  <si>
    <t>CI INEA/SERVREG Nº 33/23 - REVISÃO</t>
  </si>
  <si>
    <t>Avenida Presidente Vargas N° 2655</t>
  </si>
  <si>
    <t>recursoshidricos@cedae.com.br</t>
  </si>
  <si>
    <t>BB-0228</t>
  </si>
  <si>
    <t>28.721.821/0001-36</t>
  </si>
  <si>
    <t>CEPTIS INDUSTRIA E COMERCIO DE TINTAS E SISTEMAS S.A</t>
  </si>
  <si>
    <t>07/08/2023</t>
  </si>
  <si>
    <t>CI INEA/SERVREG Nº xx/23 - INCLUSÃO</t>
  </si>
  <si>
    <t>EXT-PD/014.3002/2018</t>
  </si>
  <si>
    <t>IN013345</t>
  </si>
  <si>
    <t>Rua Echaporã 328</t>
  </si>
  <si>
    <t>ruan.badu@ceptis.com.br</t>
  </si>
  <si>
    <t>BB-0229</t>
  </si>
  <si>
    <t>61.064.838/0036-63</t>
  </si>
  <si>
    <t>08/08/2023</t>
  </si>
  <si>
    <t>EXT-PD/014.11528/2021</t>
  </si>
  <si>
    <t>IN013360</t>
  </si>
  <si>
    <t>Rua Minas Gerais</t>
  </si>
  <si>
    <t>BB-0230</t>
  </si>
  <si>
    <t>24.264.867/0001-12</t>
  </si>
  <si>
    <t>CONCESSIONÁRIA CENTRO SUL 1 SPE LTDA</t>
  </si>
  <si>
    <t>Ainda não iniciou a operação, conforme informado pela Concessionária. Matrícula suspensa até que seja informado o início da operação pelo usuário</t>
  </si>
  <si>
    <t>SEI-070002/006106/2022</t>
  </si>
  <si>
    <t>IN004015</t>
  </si>
  <si>
    <t>Rua da Assembléia</t>
  </si>
  <si>
    <t>20.011-000</t>
  </si>
  <si>
    <t>(21) 2212-3136</t>
  </si>
  <si>
    <t>meioambiente@concessionariacentrosul.com.br</t>
  </si>
  <si>
    <t>BB-0231</t>
  </si>
  <si>
    <t>FA.B ZONA OESTE S.A.</t>
  </si>
  <si>
    <t>01/09/2023</t>
  </si>
  <si>
    <t>SEI-070002/012801/2021</t>
  </si>
  <si>
    <t>IN004285</t>
  </si>
  <si>
    <t>Rua Nazaré</t>
  </si>
  <si>
    <t>BB-0232</t>
  </si>
  <si>
    <t>02/10/2023</t>
  </si>
  <si>
    <t>SEI-070002/012810/2021</t>
  </si>
  <si>
    <t>IN004288</t>
  </si>
  <si>
    <t>BB-0233</t>
  </si>
  <si>
    <t>SEI-070002/012797/2021</t>
  </si>
  <si>
    <t>IN004581</t>
  </si>
  <si>
    <t>BB-0234</t>
  </si>
  <si>
    <t>SEI-070002/012802/2021</t>
  </si>
  <si>
    <t>IN004454</t>
  </si>
  <si>
    <t>BB-0235</t>
  </si>
  <si>
    <t>33.130.543/0006-97</t>
  </si>
  <si>
    <t>CASAS GUANABARA COMESTIVEIS LTDA</t>
  </si>
  <si>
    <t>E-07/512338/2012</t>
  </si>
  <si>
    <t>IN053288</t>
  </si>
  <si>
    <t>Rua Felipe Cardoso</t>
  </si>
  <si>
    <t>BB-0236</t>
  </si>
  <si>
    <t>10.914.634/0001-03</t>
  </si>
  <si>
    <t>ECOMIX ARGAMASSAS LTDA</t>
  </si>
  <si>
    <t>E-07/002.6599/2015</t>
  </si>
  <si>
    <t>IN053358</t>
  </si>
  <si>
    <t>Estrada dos Bandeirantes</t>
  </si>
  <si>
    <t>rc.juridico.ambiental@gmail.com</t>
  </si>
  <si>
    <t>BB-0237</t>
  </si>
  <si>
    <t>33.0.0390839/51</t>
  </si>
  <si>
    <t>11.189.203/0001-94</t>
  </si>
  <si>
    <t>DBO TRATAMENTO DE EFLUENTES S.A</t>
  </si>
  <si>
    <t>SEI-070002/001201/2022</t>
  </si>
  <si>
    <t>IN004779</t>
  </si>
  <si>
    <t>ESTRADA ROBERTO DA SILVEIRA S/Nº, LT 01 E 02</t>
  </si>
  <si>
    <t>CASCATA</t>
  </si>
  <si>
    <t>26540-030</t>
  </si>
  <si>
    <t>(21) 994259533</t>
  </si>
  <si>
    <t>marcos@dbodobrasil.com</t>
  </si>
  <si>
    <t>BB-0238</t>
  </si>
  <si>
    <t>POLIMIX CONCRETO LTDA</t>
  </si>
  <si>
    <t>SEI-070002/001543/2022</t>
  </si>
  <si>
    <t>IN004887</t>
  </si>
  <si>
    <t>16/10/203</t>
  </si>
  <si>
    <t>ESTRADA DE MIGUEL PEREIRA</t>
  </si>
  <si>
    <t>NAZARE</t>
  </si>
  <si>
    <t>elivania@geoprime.com.br</t>
  </si>
  <si>
    <t>BB-0239</t>
  </si>
  <si>
    <t>21.164.120/0001-02</t>
  </si>
  <si>
    <t>EA3 URBANISMO 9 SPE LTDA</t>
  </si>
  <si>
    <t>Lançamento</t>
  </si>
  <si>
    <t>SEI-0700020140632021</t>
  </si>
  <si>
    <t>0057372023</t>
  </si>
  <si>
    <t xml:space="preserve">Rua Celso Benedito Conceição </t>
  </si>
  <si>
    <t>Parque Independência</t>
  </si>
  <si>
    <t>(21) 2682-6344</t>
  </si>
  <si>
    <t>francisco.biosfera@gmail.com</t>
  </si>
  <si>
    <t>BB-0240</t>
  </si>
  <si>
    <t>SEI-0700020123392021</t>
  </si>
  <si>
    <t>0042292023</t>
  </si>
  <si>
    <t xml:space="preserve">Deodoro </t>
  </si>
  <si>
    <t>(21) 97608-6012</t>
  </si>
  <si>
    <t>BB-0241</t>
  </si>
  <si>
    <t>23.417.980/0001-28</t>
  </si>
  <si>
    <t>ITA CONCRETO SERVIÇOS DE CONCRETAGEM LTDA</t>
  </si>
  <si>
    <t>SEI-0700020007052022</t>
  </si>
  <si>
    <t>0064802024</t>
  </si>
  <si>
    <t>Estrada Aterrado do Leme</t>
  </si>
  <si>
    <t>biosferalt@gmail.com</t>
  </si>
  <si>
    <t>BB-0242</t>
  </si>
  <si>
    <t>31.259.648/0001-00</t>
  </si>
  <si>
    <t>NOVA OLINDA EMPREENDIMENTOS IMOBILIÁRIOS LTDA</t>
  </si>
  <si>
    <t>SEI-0700020029912022</t>
  </si>
  <si>
    <t>0973732024</t>
  </si>
  <si>
    <t>Rua dos Otoni</t>
  </si>
  <si>
    <t>30.150-270</t>
  </si>
  <si>
    <t>BELO HORIZONTE</t>
  </si>
  <si>
    <t>(55) 99409-3882</t>
  </si>
  <si>
    <t>romulo.totalhydro@gmail.com</t>
  </si>
  <si>
    <t>BB-0243</t>
  </si>
  <si>
    <t>30.933.311/0001-74</t>
  </si>
  <si>
    <t>COMÉRCIO DE DERIVADOS DE PETRÓLEO VANILDA LTDA</t>
  </si>
  <si>
    <t>E-0700218312013</t>
  </si>
  <si>
    <t>05329322023</t>
  </si>
  <si>
    <t>Avenida Deputado Octávio Cabral</t>
  </si>
  <si>
    <t>23.810-301</t>
  </si>
  <si>
    <t>(21) 96479-9375</t>
  </si>
  <si>
    <t>ricardoambiental83@gmail.com</t>
  </si>
  <si>
    <t>BB-0244</t>
  </si>
  <si>
    <t>F. AB. ZONA OESTE S.A.</t>
  </si>
  <si>
    <t>95/67</t>
  </si>
  <si>
    <t>EXT-PD014207372021</t>
  </si>
  <si>
    <t>0065952024</t>
  </si>
  <si>
    <t>BB-0245</t>
  </si>
  <si>
    <t>01.417.222/0003-39</t>
  </si>
  <si>
    <t>SEI-0700020010152023</t>
  </si>
  <si>
    <t>0991532024</t>
  </si>
  <si>
    <t>Avenida Brasil</t>
  </si>
  <si>
    <t>36.060-010</t>
  </si>
  <si>
    <t>JUIZ DE FORA</t>
  </si>
  <si>
    <t>(21)2544-3332</t>
  </si>
  <si>
    <t>meio.ambiente@mrs.com.br</t>
  </si>
  <si>
    <t>BB-0247</t>
  </si>
  <si>
    <t>24.443.608/0010-40</t>
  </si>
  <si>
    <t>SINIAT S.A. MINERAÇÃO, INDÚSTRIA E COMERCIO</t>
  </si>
  <si>
    <t>PD-070144502017</t>
  </si>
  <si>
    <t>0047572019</t>
  </si>
  <si>
    <t>Rua Darcy Pereira</t>
  </si>
  <si>
    <t>Distrito Industrial De Santa Cruz</t>
  </si>
  <si>
    <t>23.565-190</t>
  </si>
  <si>
    <t>(21)2485-2006</t>
  </si>
  <si>
    <t>douglas.coelho@gpssa.com.br</t>
  </si>
  <si>
    <t>BB-0248</t>
  </si>
  <si>
    <t>ECOBRAS CENTRO ECOBIOTICO DO BRASIL LTDA - EPP</t>
  </si>
  <si>
    <t>PD-070143662016</t>
  </si>
  <si>
    <t>Estrada do Carapiá</t>
  </si>
  <si>
    <t>23.030-145</t>
  </si>
  <si>
    <t>(21) 97546-3387</t>
  </si>
  <si>
    <t>comercial@solydisconsultoria.com.br</t>
  </si>
  <si>
    <t>BS-0001</t>
  </si>
  <si>
    <t>07.526.557/0046-01</t>
  </si>
  <si>
    <t>AMBEV S.A.</t>
  </si>
  <si>
    <t>E07/100.793/2004</t>
  </si>
  <si>
    <t>IN024264</t>
  </si>
  <si>
    <t>Estrada Rio São Paulo, 6011 Km31</t>
  </si>
  <si>
    <t>ariane.andrade@ambev.com.br</t>
  </si>
  <si>
    <t>BS-0002</t>
  </si>
  <si>
    <t>28.944.734/0001-48</t>
  </si>
  <si>
    <t>Fábrica Carioca de Catalisadores S/A</t>
  </si>
  <si>
    <t>ATENÇÃO: AJUSTE MANUAL REF. AGUA SALOBRA RES. GUANDU 123/2016</t>
  </si>
  <si>
    <t>E-071009301996</t>
  </si>
  <si>
    <t>IN000341</t>
  </si>
  <si>
    <t>Rua Nelson da Silva, 663</t>
  </si>
  <si>
    <t>2195-8220</t>
  </si>
  <si>
    <t>csma@fccsa.com.br</t>
  </si>
  <si>
    <t>BS-0005</t>
  </si>
  <si>
    <t>23.274.194/0001-19</t>
  </si>
  <si>
    <t>Furnas Centrais Elétricas S/A</t>
  </si>
  <si>
    <t>E-07/100870/2002</t>
  </si>
  <si>
    <t>PORTARIA SERLA 347</t>
  </si>
  <si>
    <t>Rua Real Grandeza, 219, bloco B, sala 510, GLA.E</t>
  </si>
  <si>
    <t>2528-5020</t>
  </si>
  <si>
    <t>drummond@furnas.com.br</t>
  </si>
  <si>
    <t>BS-0006</t>
  </si>
  <si>
    <t>33.016.494/0015-57</t>
  </si>
  <si>
    <t>JOLIMODE ROUPAS S/A</t>
  </si>
  <si>
    <t>E07.002/2642/2014</t>
  </si>
  <si>
    <t>IN029477</t>
  </si>
  <si>
    <t>RODOVIA PRESIDENTE DUTRA, KM 190</t>
  </si>
  <si>
    <t>VILA SÃO JOÃO</t>
  </si>
  <si>
    <t>2663-9200</t>
  </si>
  <si>
    <t>ronaldo@duloren.com.br</t>
  </si>
  <si>
    <t>BS-0007</t>
  </si>
  <si>
    <t>33.000.167/0088-62</t>
  </si>
  <si>
    <t>PETROLEO BRASILEIRO SA PETROBRAS (REDUC RH II)</t>
  </si>
  <si>
    <t>E07/100.655/2001</t>
  </si>
  <si>
    <t>IN050257</t>
  </si>
  <si>
    <t>RODOVIA WASHINGTON LUIZ, BR-040, KM 113,7</t>
  </si>
  <si>
    <t>2677-2149</t>
  </si>
  <si>
    <t>marcio.daniel@petrobras.com.br</t>
  </si>
  <si>
    <t>BS-0008</t>
  </si>
  <si>
    <t>33.000.167/0091-68</t>
  </si>
  <si>
    <t>PETROLEO BRASILEIRO S.A PETROBRAS</t>
  </si>
  <si>
    <t>REVISÃO: DÉBITO 2024</t>
  </si>
  <si>
    <t>E07/100.974/2000</t>
  </si>
  <si>
    <t>IN024936</t>
  </si>
  <si>
    <t>RODOVIA PRESIDENTE DUTRA, S/N, KM 200</t>
  </si>
  <si>
    <t>2665-9244</t>
  </si>
  <si>
    <t>sabrina.alves@petrobras.com.br</t>
  </si>
  <si>
    <t>BS-0009</t>
  </si>
  <si>
    <t>07.358.761/0001-69</t>
  </si>
  <si>
    <t>Gerdau Aços Longos S/A</t>
  </si>
  <si>
    <t>DECRETO 27800</t>
  </si>
  <si>
    <t>Av. João XXIII n.º 6777</t>
  </si>
  <si>
    <t>2414-6807</t>
  </si>
  <si>
    <t>eduardo.dias1@gerdau.com.br</t>
  </si>
  <si>
    <t>BS-0010</t>
  </si>
  <si>
    <t>ARLANXEO BRASIL S.A. (PETROFLEX)(RH II)</t>
  </si>
  <si>
    <t>MULTIBACIA - OK</t>
  </si>
  <si>
    <t>E-07/100.867/2002</t>
  </si>
  <si>
    <t>PORTARIA SERLA 495</t>
  </si>
  <si>
    <t>BS-0017</t>
  </si>
  <si>
    <t>42.150.391/0047-53</t>
  </si>
  <si>
    <t>Braskem S.A.(ex-Rio Polímeros) - RH II</t>
  </si>
  <si>
    <t>E07/100.872/2002</t>
  </si>
  <si>
    <t>IN030826</t>
  </si>
  <si>
    <t>Rua Marumbi, 1001</t>
  </si>
  <si>
    <t>Jd. Ana Clara</t>
  </si>
  <si>
    <t>zaira.pedreira@braskem.com</t>
  </si>
  <si>
    <t>BS-0019</t>
  </si>
  <si>
    <t>33.000.167/0092-49</t>
  </si>
  <si>
    <t>PETROLEO BRASILEIRO S.A. (TERMORIO RH II)</t>
  </si>
  <si>
    <t>OK MULTIBACIA</t>
  </si>
  <si>
    <t>E07/503268/2012</t>
  </si>
  <si>
    <t>IN030708;AVB004342</t>
  </si>
  <si>
    <t>Rua Teresópolis, n°185</t>
  </si>
  <si>
    <t>ctspgr_uteglb@petrobras.com.br</t>
  </si>
  <si>
    <t>BS-0050</t>
  </si>
  <si>
    <t>07.005.330/0001-19</t>
  </si>
  <si>
    <t>Ternium Brasil LTDA.</t>
  </si>
  <si>
    <t>01/09/2020</t>
  </si>
  <si>
    <t>PD-07/014.310/2017</t>
  </si>
  <si>
    <t>AVB IN006406</t>
  </si>
  <si>
    <t>Avenida João XXIII, S/Nº</t>
  </si>
  <si>
    <t>BS-0052</t>
  </si>
  <si>
    <t>Aguas do Rio 4 - LAJES</t>
  </si>
  <si>
    <t xml:space="preserve">ATENÇÃO: TERMO DE COMPROMISSO: MULTIBLOCO RATEIO 54,06% </t>
  </si>
  <si>
    <t>E-07/100.616/04</t>
  </si>
  <si>
    <t>IN000517</t>
  </si>
  <si>
    <t>BS-0053</t>
  </si>
  <si>
    <t>Aguas do Rio 1 - GUANDU - RH IIBS</t>
  </si>
  <si>
    <t>E-07/507904/2010</t>
  </si>
  <si>
    <t>IN031672</t>
  </si>
  <si>
    <t>BS-0054</t>
  </si>
  <si>
    <t>Aguas do Rio 4 - GUANDU</t>
  </si>
  <si>
    <t>ATENÇÃO: TERMO DE COMPROMISSO: MULTIBLOCO RATEIO 69,77%</t>
  </si>
  <si>
    <t>CI INEA/SERVREG SEI Nº 10/22- INCLUSÃO</t>
  </si>
  <si>
    <t>E-07/100474/01</t>
  </si>
  <si>
    <t>BS-0055</t>
  </si>
  <si>
    <t>Aguas do Rio 1 - LAJES</t>
  </si>
  <si>
    <t>BS-0056</t>
  </si>
  <si>
    <t>42.353.180/0001-35</t>
  </si>
  <si>
    <t>IGUA-RJ - GUANDU - RH IIBS</t>
  </si>
  <si>
    <t>OK - TERMO DE COMPROMISSO RATEIO 9,22%</t>
  </si>
  <si>
    <t>CI INEA/SERVREG SEI Nº 44/22 - INCLUSÃO</t>
  </si>
  <si>
    <t>(21) 97873-8523</t>
  </si>
  <si>
    <t>BS-0057</t>
  </si>
  <si>
    <t>IGUA RJ - LAJES</t>
  </si>
  <si>
    <t>OK - TERMO DE COMPROMISSO RATEIO 10,26%</t>
  </si>
  <si>
    <t>BS-0060</t>
  </si>
  <si>
    <t>RIO MAIS SANEAMENTO BL3 S. A. GUANDU</t>
  </si>
  <si>
    <t>CI INEA/SERVREG Nº 33/23 -REVISÃO</t>
  </si>
  <si>
    <t>E07/507.904/2010</t>
  </si>
  <si>
    <t>BS-0061</t>
  </si>
  <si>
    <t>RIO MAIS SANEAMENTO BL3 S.A. LAJES MULTIBLOCO</t>
  </si>
  <si>
    <t>BS-0062</t>
  </si>
  <si>
    <t>03.852.459/0007-05</t>
  </si>
  <si>
    <t>EGTC INFRA S.A.</t>
  </si>
  <si>
    <t>SEI-0700020038872024</t>
  </si>
  <si>
    <t>0997412024</t>
  </si>
  <si>
    <t>Rua Projetada C</t>
  </si>
  <si>
    <t>Cabral</t>
  </si>
  <si>
    <t>(12) 99730-1491</t>
  </si>
  <si>
    <t>micheleleal@egtc.com.br</t>
  </si>
  <si>
    <t>06.697.008/0001-35</t>
  </si>
  <si>
    <t>Servatis S A</t>
  </si>
  <si>
    <t>PD-07/014.506/2016</t>
  </si>
  <si>
    <t>IN000270</t>
  </si>
  <si>
    <t>Rodovia Presidente Dutra, Km 300,5</t>
  </si>
  <si>
    <t>Fazenda da Barra</t>
  </si>
  <si>
    <t>Resende</t>
  </si>
  <si>
    <t>3358-1186</t>
  </si>
  <si>
    <t>daiany.gomes@servatis.com.br</t>
  </si>
  <si>
    <t>CC-0003</t>
  </si>
  <si>
    <t>IGUA-RJ PATY DO ALFERES</t>
  </si>
  <si>
    <t>CI INEA/SERVREG SEI Nº15/22 - ALTERAÇÃO</t>
  </si>
  <si>
    <t>SEI-070005/000159/2022</t>
  </si>
  <si>
    <t>IN098034</t>
  </si>
  <si>
    <t>CC-0004</t>
  </si>
  <si>
    <t>42.292.007/0023-80</t>
  </si>
  <si>
    <t>RIO MAIS SANEAMENTO VASSOURAS</t>
  </si>
  <si>
    <t>CC-0005</t>
  </si>
  <si>
    <t>08.436.584/0001-54</t>
  </si>
  <si>
    <t>CESBRA QUIMICA S.A</t>
  </si>
  <si>
    <t>E-07/002.9101/2018</t>
  </si>
  <si>
    <t>AV PAULO ERLEI ALVES ABRANTES 2500</t>
  </si>
  <si>
    <t>TRES POCOS</t>
  </si>
  <si>
    <t>josiane@cesbra.com.br</t>
  </si>
  <si>
    <t>CC-0006</t>
  </si>
  <si>
    <t>09.195.493/0001-37</t>
  </si>
  <si>
    <t>AGUAS DE AGULHAS NEGRAS</t>
  </si>
  <si>
    <t>E07/002.00768/2014</t>
  </si>
  <si>
    <t>IN026787</t>
  </si>
  <si>
    <t>ESTRADA RESENDE RIACHUELO KM 3.5</t>
  </si>
  <si>
    <t>Morada Colina</t>
  </si>
  <si>
    <t>(24)3383-4247</t>
  </si>
  <si>
    <t>ivan.moura@aguasdasagulhasnegras.com.br</t>
  </si>
  <si>
    <t>CC-0008</t>
  </si>
  <si>
    <t>CSN (GALVASUD S.A)</t>
  </si>
  <si>
    <t>E-07/101776/2006</t>
  </si>
  <si>
    <t>IN053576</t>
  </si>
  <si>
    <t>AV RENATO MONTEIRO, 7.777</t>
  </si>
  <si>
    <t>POLO INDUSTR</t>
  </si>
  <si>
    <t>Porto Real</t>
  </si>
  <si>
    <t>fernandapassos.galvasud@csn.com.br</t>
  </si>
  <si>
    <t>CC-0009</t>
  </si>
  <si>
    <t>FMC Química do Brasil (Ex-Du Pont)</t>
  </si>
  <si>
    <t>E-07/100.997/2005</t>
  </si>
  <si>
    <t>IN029708</t>
  </si>
  <si>
    <t>ROD PRES DUTRA KM 280-A</t>
  </si>
  <si>
    <t>POMBAL</t>
  </si>
  <si>
    <t>patricia.voese@bra.dupont.com</t>
  </si>
  <si>
    <t>CC-0010</t>
  </si>
  <si>
    <t>01.410.577/0001-34</t>
  </si>
  <si>
    <t>Guardian do Brasil Vidros Planos Ltda</t>
  </si>
  <si>
    <t>E07/101.472/2001</t>
  </si>
  <si>
    <t>IN024923</t>
  </si>
  <si>
    <t>Rua Fernando Bernadelli Nº 2000</t>
  </si>
  <si>
    <t>3355-9021</t>
  </si>
  <si>
    <t>joao.fraga@guardian.com</t>
  </si>
  <si>
    <t>CC-0012</t>
  </si>
  <si>
    <t>50.567.288/0006-63</t>
  </si>
  <si>
    <t>Sociedade Michelin de Participações, Indústria e Comércio Ltda</t>
  </si>
  <si>
    <t>E07/100.699/2001</t>
  </si>
  <si>
    <t>IN033774</t>
  </si>
  <si>
    <t>Rodovia Presidente Dutra, Km 316 Lado direito - Sentido São Paulo</t>
  </si>
  <si>
    <t>miguel.rocha@br.michelin.com</t>
  </si>
  <si>
    <t>CC-0014</t>
  </si>
  <si>
    <t>33.856.394/0013-77</t>
  </si>
  <si>
    <t>PERNOD RICARD BRASIL IND COM</t>
  </si>
  <si>
    <t>01/06/2019</t>
  </si>
  <si>
    <t>E-07/101636/2006</t>
  </si>
  <si>
    <t>IN018287</t>
  </si>
  <si>
    <t>ROD PRES DUTRA, S/N</t>
  </si>
  <si>
    <t>POLO INDUST.</t>
  </si>
  <si>
    <t>marcos.gianelli@pernod-ricard.com</t>
  </si>
  <si>
    <t>CC-0015</t>
  </si>
  <si>
    <t>08/03/2018</t>
  </si>
  <si>
    <t>E-07/002.3522/2015</t>
  </si>
  <si>
    <t>IN042927</t>
  </si>
  <si>
    <t>ESTR.RENATO MONTEIRO 6901 SALA 10</t>
  </si>
  <si>
    <t>POLO INSUTR.</t>
  </si>
  <si>
    <t>mirela.siqueira1@mpsa.com</t>
  </si>
  <si>
    <t>CC-0016</t>
  </si>
  <si>
    <t>05.889.170/0001-92</t>
  </si>
  <si>
    <t>Rigotex de Avelar Indústria Têxtil Ltda</t>
  </si>
  <si>
    <t>01/05/2023</t>
  </si>
  <si>
    <t>CI INEA/SERVREG Nº 24/23 - REVISÃO VALOR</t>
  </si>
  <si>
    <t>E-07/002.3787/2018</t>
  </si>
  <si>
    <t>IN052927</t>
  </si>
  <si>
    <t>Rua Jacob nº 3000</t>
  </si>
  <si>
    <t>Avelar</t>
  </si>
  <si>
    <t>Paty do Alferes</t>
  </si>
  <si>
    <t>(21) 2487-8000</t>
  </si>
  <si>
    <t>diego@rgtx.com.br</t>
  </si>
  <si>
    <t>CC-0017</t>
  </si>
  <si>
    <t>29.053.402/0001-36</t>
  </si>
  <si>
    <t>SAAE DE BARRA MANSA</t>
  </si>
  <si>
    <t>E-07/002.3787/2014</t>
  </si>
  <si>
    <t>IN049263</t>
  </si>
  <si>
    <t>RUA BERNARDINO INACIO SILVA Nº37</t>
  </si>
  <si>
    <t>(24)3323-0198</t>
  </si>
  <si>
    <t>dex-saae@hotmail.com</t>
  </si>
  <si>
    <t>CC-0018</t>
  </si>
  <si>
    <t>32.504.706/0001-87</t>
  </si>
  <si>
    <t>SAAE DE VOLTA REDONDA</t>
  </si>
  <si>
    <t>SEI-070005/000482/2022</t>
  </si>
  <si>
    <t>IN097512</t>
  </si>
  <si>
    <t>AV LUCAS EVANGELISTA 643</t>
  </si>
  <si>
    <t>ATERRADO</t>
  </si>
  <si>
    <t>(24)3338-9060</t>
  </si>
  <si>
    <t>mneves@saaevr.com.br</t>
  </si>
  <si>
    <t>CC-0020</t>
  </si>
  <si>
    <t>00.322.818/0020-93</t>
  </si>
  <si>
    <t>Industrias Nucleares do Brasil S/A</t>
  </si>
  <si>
    <t>SEM DBO</t>
  </si>
  <si>
    <t>E-07/101278/2000</t>
  </si>
  <si>
    <t>Rodovia Presidente Dutra Km 330</t>
  </si>
  <si>
    <t>Engenheiro Passos</t>
  </si>
  <si>
    <t>carlosnovaes@inb.gov.br</t>
  </si>
  <si>
    <t>688.599.537-15</t>
  </si>
  <si>
    <t>Wilson London</t>
  </si>
  <si>
    <t>E07/101352/2001</t>
  </si>
  <si>
    <t>IN037134</t>
  </si>
  <si>
    <t>Caixa Postal nº 82238</t>
  </si>
  <si>
    <t>3381-7141</t>
  </si>
  <si>
    <t>londonwilson@gmail.com</t>
  </si>
  <si>
    <t>CC-0025</t>
  </si>
  <si>
    <t>02.709.449/0084-86</t>
  </si>
  <si>
    <t>Petrobras Transporte S/A - ESTAP</t>
  </si>
  <si>
    <t>Estrada Fabor Orbel s/no</t>
  </si>
  <si>
    <t>Campos Eliseos</t>
  </si>
  <si>
    <t>3227 6679</t>
  </si>
  <si>
    <t>jsnunes.hope@petrobras.com.br</t>
  </si>
  <si>
    <t>CC-0031</t>
  </si>
  <si>
    <t>39.754.247/0001-39</t>
  </si>
  <si>
    <t>SAAE DE TRES RIOS</t>
  </si>
  <si>
    <t>RUA 14 DE DEZEMBRO N 398/402</t>
  </si>
  <si>
    <t>TRES RIOS</t>
  </si>
  <si>
    <t>(24)2255-4200</t>
  </si>
  <si>
    <t>diretoria@saaetri.com.br</t>
  </si>
  <si>
    <t>CC-0032</t>
  </si>
  <si>
    <t>31.846.892/0001-70</t>
  </si>
  <si>
    <t>PREFEITURA MUNICIPAL DE ITATIAIA</t>
  </si>
  <si>
    <t>E-07/002.107561/2018</t>
  </si>
  <si>
    <t>PRACA MARIANA ROCHA LEAO Nº20</t>
  </si>
  <si>
    <t>(24)3352-1660</t>
  </si>
  <si>
    <t>meioambiente.itatiaia@gmail.com</t>
  </si>
  <si>
    <t>CC-0035</t>
  </si>
  <si>
    <t>06.020.318/0005-44</t>
  </si>
  <si>
    <t>MAN Latin America Indústria e Comércio de Veículos Ltda.</t>
  </si>
  <si>
    <t>E- 07/002.8131/2015</t>
  </si>
  <si>
    <t>IN039595</t>
  </si>
  <si>
    <t>Rua Volkswagen, 100 - Km 296, Polo Industrial</t>
  </si>
  <si>
    <t>Pedra Selada</t>
  </si>
  <si>
    <t>yula.maia@volkswagen.com.br</t>
  </si>
  <si>
    <t>CC-0036</t>
  </si>
  <si>
    <t>06.012.414/0002-06</t>
  </si>
  <si>
    <t>Posto Sol da Dutra Ltda</t>
  </si>
  <si>
    <t>E07/120.102/2009</t>
  </si>
  <si>
    <t>IN001715</t>
  </si>
  <si>
    <t>Rodovia Presidente Dutra km 296,2</t>
  </si>
  <si>
    <t>Polo Agro Industrial</t>
  </si>
  <si>
    <t>3355-7285</t>
  </si>
  <si>
    <t>agnaldo@redeola.com.br</t>
  </si>
  <si>
    <t>CC-0037</t>
  </si>
  <si>
    <t>00.835.301/0006-40</t>
  </si>
  <si>
    <t>LATAPACK-BALL EMBALAGENS LTDA</t>
  </si>
  <si>
    <t>E07/511.182/2012</t>
  </si>
  <si>
    <t>IN021261</t>
  </si>
  <si>
    <t>RODOVIA BR 040 KM 20 - SENTIDO JUIZ DE FORA</t>
  </si>
  <si>
    <t>MOURA BRASIL</t>
  </si>
  <si>
    <t>Três Rios</t>
  </si>
  <si>
    <t>danielle.soares@ball.com</t>
  </si>
  <si>
    <t>CC-0042</t>
  </si>
  <si>
    <t>04.535.453/0003-35</t>
  </si>
  <si>
    <t>BRASCERAS S.A. INDUSTRIA E COMERCIO</t>
  </si>
  <si>
    <t>E- 07/513.096/2012</t>
  </si>
  <si>
    <t>IN040672</t>
  </si>
  <si>
    <t>RODOVIA LUCIO MEIRA, S/N, km 184</t>
  </si>
  <si>
    <t>ZONA RURAL DO 1 DIST</t>
  </si>
  <si>
    <t>Paraíba do Sul</t>
  </si>
  <si>
    <t>leonardo.rivello@brasceras.com.br</t>
  </si>
  <si>
    <t>CC-0043</t>
  </si>
  <si>
    <t>00.854.639/0001-34</t>
  </si>
  <si>
    <t>POSTO PINHEIRINHO DE RESENDE LTDA</t>
  </si>
  <si>
    <t>E07/120.121/2007</t>
  </si>
  <si>
    <t>IN017070</t>
  </si>
  <si>
    <t>RODOVIA PRESIDENTE DUTRA, S/N KM 300</t>
  </si>
  <si>
    <t>FAZENDA DA BARRA</t>
  </si>
  <si>
    <t>3354-7724</t>
  </si>
  <si>
    <t>pinheirinho@postosredebrasil.com.br</t>
  </si>
  <si>
    <t>CC-0045</t>
  </si>
  <si>
    <t>39.204.391/0001-00</t>
  </si>
  <si>
    <t>Aldeia das Aguas Park Resort</t>
  </si>
  <si>
    <t>E-07/100.709/2004</t>
  </si>
  <si>
    <t>IN01689</t>
  </si>
  <si>
    <t>Rodovia BR 393 / KM 270</t>
  </si>
  <si>
    <t>Dorandia</t>
  </si>
  <si>
    <t>2433-1132</t>
  </si>
  <si>
    <t>luciano@aguasquentes.com.br</t>
  </si>
  <si>
    <t>CC-0047</t>
  </si>
  <si>
    <t>32.289.829/0006-57</t>
  </si>
  <si>
    <t>pedreira são sebastião ltda.</t>
  </si>
  <si>
    <t>E07/503.155/2010</t>
  </si>
  <si>
    <t>IN018567</t>
  </si>
  <si>
    <t>Rodovia br-040, s/n°, km 14</t>
  </si>
  <si>
    <t>Fernandes Pinheiro</t>
  </si>
  <si>
    <t>8896-6418</t>
  </si>
  <si>
    <t>pedreira@grupomil.com.br</t>
  </si>
  <si>
    <t>CC-0534</t>
  </si>
  <si>
    <t>11.799.788/0002-45</t>
  </si>
  <si>
    <t>NESTLÉ SUDESTE ALIMENTOS E BEBIDAS LTDA.</t>
  </si>
  <si>
    <t>E07/510.038/2011</t>
  </si>
  <si>
    <t>IN019013</t>
  </si>
  <si>
    <t>RODOVIA BR 040, KM 20</t>
  </si>
  <si>
    <t>carolina.simoes@br.nestle.com</t>
  </si>
  <si>
    <t>CC-0535</t>
  </si>
  <si>
    <t>01.002.047/0005-80</t>
  </si>
  <si>
    <t>Plumatex Colchões Industrial Ltda.</t>
  </si>
  <si>
    <t>Rua Projetada A, S/N, Lote D</t>
  </si>
  <si>
    <t>Vila Isabel</t>
  </si>
  <si>
    <t>CC-0537</t>
  </si>
  <si>
    <t>01.417.222/0001-77</t>
  </si>
  <si>
    <t>MRS Logística S/A</t>
  </si>
  <si>
    <t>E07/510.162/2011</t>
  </si>
  <si>
    <t>IN019205</t>
  </si>
  <si>
    <t>Estrada Barra Mansa Quatis (MRS/ESN Engenharia sistema de aspersor)</t>
  </si>
  <si>
    <t>Vista Alegre</t>
  </si>
  <si>
    <t>rodrigo.troian@mrs.com.br</t>
  </si>
  <si>
    <t>CC-0538</t>
  </si>
  <si>
    <t>09.392.347/0001-00</t>
  </si>
  <si>
    <t>RESENDE ARMAZÉNS GERAIS E LOGÍSTICA DA AMAZÔNIA S/A</t>
  </si>
  <si>
    <t>E-07/002.13918/2017</t>
  </si>
  <si>
    <t>IN048392</t>
  </si>
  <si>
    <t xml:space="preserve">RODOVIA PRESIDENTE DUTRA, KM 298 </t>
  </si>
  <si>
    <t>Vila Pedra Selada</t>
  </si>
  <si>
    <t>(24) 33584000</t>
  </si>
  <si>
    <t>dmandrade@fmlogistic.com.br</t>
  </si>
  <si>
    <t>CC-0539</t>
  </si>
  <si>
    <t>00.950.859/0001-61</t>
  </si>
  <si>
    <t>Fort Dodge Manufatura Ltda</t>
  </si>
  <si>
    <t>E07/505.761/2009</t>
  </si>
  <si>
    <t>IN001676</t>
  </si>
  <si>
    <t>Rodovia Presidente Dutra, KM 300,5</t>
  </si>
  <si>
    <t>Pq. Embaixador</t>
  </si>
  <si>
    <t>hidroamb@hidroambiente.com.br</t>
  </si>
  <si>
    <t>CC-0540</t>
  </si>
  <si>
    <t>29.291.184/0001-78</t>
  </si>
  <si>
    <t>TRANSPORTES TONIATO LTDA</t>
  </si>
  <si>
    <t>PD-07/014.745/2017</t>
  </si>
  <si>
    <t>IN001127</t>
  </si>
  <si>
    <t xml:space="preserve">RODOVIA PRESIDENTE VARGAS, 175 </t>
  </si>
  <si>
    <t>27.343-450</t>
  </si>
  <si>
    <t>(21) 994359474</t>
  </si>
  <si>
    <t>CC-0541</t>
  </si>
  <si>
    <t>61.409.892/0137-47</t>
  </si>
  <si>
    <t>COMPANHIA BRASILEIRA DE ALUMÍNIO</t>
  </si>
  <si>
    <t>E-07/100769/2008</t>
  </si>
  <si>
    <t>IN049650</t>
  </si>
  <si>
    <t>RODOVIA BR-393, KM 177 S/N°</t>
  </si>
  <si>
    <t>BARÃO DE ANGRA</t>
  </si>
  <si>
    <t>sergio.barbosa@vmetaiscba.com.br</t>
  </si>
  <si>
    <t>CC-0542</t>
  </si>
  <si>
    <t>10.430.175/0001-92</t>
  </si>
  <si>
    <t>Liga Forte Concreto Ltda</t>
  </si>
  <si>
    <t>E07/512281/2011</t>
  </si>
  <si>
    <t>IN020718</t>
  </si>
  <si>
    <t>Av. Embaixador Paschoal Carlos Magno, 601</t>
  </si>
  <si>
    <t>Arcozelo</t>
  </si>
  <si>
    <t>2484-2326</t>
  </si>
  <si>
    <t>ligaforte2010@gmail.com</t>
  </si>
  <si>
    <t>CC-0543</t>
  </si>
  <si>
    <t>28.690.998/0001-12</t>
  </si>
  <si>
    <t>COLITUR TRANSPORTES RODOVIÁRIOS LTDA</t>
  </si>
  <si>
    <t>PD-070146022018</t>
  </si>
  <si>
    <t>0976042024</t>
  </si>
  <si>
    <t xml:space="preserve">Rodovia Presidente Vargas </t>
  </si>
  <si>
    <t>Santa Clara</t>
  </si>
  <si>
    <t>27.340-002</t>
  </si>
  <si>
    <t>(24) 3323-4151</t>
  </si>
  <si>
    <t>licenciamento@envigeo.eco.br</t>
  </si>
  <si>
    <t>CC-0544</t>
  </si>
  <si>
    <t>31.948.896/0001-69</t>
  </si>
  <si>
    <t>Viviano Auto Posto Comercial Ltda</t>
  </si>
  <si>
    <t>E07/507.015/2011</t>
  </si>
  <si>
    <t>IN020206</t>
  </si>
  <si>
    <t>Rod. Ppresidente Dutra, S/n, KM 267</t>
  </si>
  <si>
    <t>Vila Principal</t>
  </si>
  <si>
    <t>soldadutra@uol.com.br</t>
  </si>
  <si>
    <t>CC-0546</t>
  </si>
  <si>
    <t>04.532.167/0001-54</t>
  </si>
  <si>
    <t>BMB MODE CENTER-INDUSTRIA, COMERCIO E SERVIÇOS LTDA</t>
  </si>
  <si>
    <t>E07/506.253/2011</t>
  </si>
  <si>
    <t>IN021201</t>
  </si>
  <si>
    <t>RUA RENATO MONTEIRO 8005</t>
  </si>
  <si>
    <t>POLO URBO AGRO IND</t>
  </si>
  <si>
    <t>modecenter@modecenter.com.br</t>
  </si>
  <si>
    <t>CC-0547</t>
  </si>
  <si>
    <t>03.883.438/0001-53</t>
  </si>
  <si>
    <t>L2G INDUSTRIAL LTDA</t>
  </si>
  <si>
    <t>E07/101708/2005</t>
  </si>
  <si>
    <t>IN024616</t>
  </si>
  <si>
    <t>ESTRADA UNIÃO INDÚSTRIA, N.º 128, KM 130 - GALPÃO 01</t>
  </si>
  <si>
    <t>Comendador Levy Gasparian</t>
  </si>
  <si>
    <t>diretoria@hi-techquimica.com.br</t>
  </si>
  <si>
    <t>CC-0548</t>
  </si>
  <si>
    <t>28.566.065/0001-18</t>
  </si>
  <si>
    <t>OLARIA SÃO SEBASTIÃO LTDA</t>
  </si>
  <si>
    <t>E07/513755/2012</t>
  </si>
  <si>
    <t>IN027038</t>
  </si>
  <si>
    <t>ROD. MIN. LÚCIO MEIRA S/N° - BR-393, km 280</t>
  </si>
  <si>
    <t>CALIFÓRNIA</t>
  </si>
  <si>
    <t>3346-6544</t>
  </si>
  <si>
    <t>ossl@ossl.com.br</t>
  </si>
  <si>
    <t>CC-0549</t>
  </si>
  <si>
    <t>32.064.511/0001-63</t>
  </si>
  <si>
    <t>MINERACAO SOUZA FREIRE LTDA EPP</t>
  </si>
  <si>
    <t>E07/002.13647/2013</t>
  </si>
  <si>
    <t>IN027310</t>
  </si>
  <si>
    <t>Praça Padre Humberto,20</t>
  </si>
  <si>
    <t>Pombal</t>
  </si>
  <si>
    <t>24 3323-3730</t>
  </si>
  <si>
    <t>mineracaofreire@uol.com.br</t>
  </si>
  <si>
    <t>CC-0550</t>
  </si>
  <si>
    <t>04.833.584/0001-37</t>
  </si>
  <si>
    <t>Transmargoo Turismo e Fretamento Ltda</t>
  </si>
  <si>
    <t>E07/512446/2010</t>
  </si>
  <si>
    <t>IN021777</t>
  </si>
  <si>
    <t>luisrenato@transmargoo.com.br</t>
  </si>
  <si>
    <t>CC-0552</t>
  </si>
  <si>
    <t>56.993.900/0034-08</t>
  </si>
  <si>
    <t>COMPANHIA METALÚRGICA PRADA</t>
  </si>
  <si>
    <t>OK: ALTERAÇÃO DE RAZÃO SOCIAL E CNPJ</t>
  </si>
  <si>
    <t>CI INEA/SEREG SEI Nº2 - 11 fev 2020 - ALTERAÇÃO</t>
  </si>
  <si>
    <t>E07.002/13833/2013</t>
  </si>
  <si>
    <t>IN030880</t>
  </si>
  <si>
    <t>Rua Galdino Mariano Pacheco, 1.011</t>
  </si>
  <si>
    <t>Barão de Jiparanã</t>
  </si>
  <si>
    <t>julioaguiar@gmail.com</t>
  </si>
  <si>
    <t>CC-0554</t>
  </si>
  <si>
    <t>60.892.603/0015-10</t>
  </si>
  <si>
    <t>Votorantim Siderurgia S/A</t>
  </si>
  <si>
    <t>E07/102887/2008</t>
  </si>
  <si>
    <t>IN031887</t>
  </si>
  <si>
    <t>Jardim Aliança</t>
  </si>
  <si>
    <t>andreia.coutinho@vsiderurgia.com.br</t>
  </si>
  <si>
    <t>CC-0555</t>
  </si>
  <si>
    <t>10.840.738/0001-10</t>
  </si>
  <si>
    <t>Central de Tratamento de Resíduos Barra Mansa</t>
  </si>
  <si>
    <t>E07.002/13421/2014</t>
  </si>
  <si>
    <t>IN031732</t>
  </si>
  <si>
    <t>Estrada Bananal</t>
  </si>
  <si>
    <t>Cotiara</t>
  </si>
  <si>
    <t>3974-7783 - 39747780</t>
  </si>
  <si>
    <t>katiellen.costa@haztec.com.br</t>
  </si>
  <si>
    <t>CC-0559</t>
  </si>
  <si>
    <t>CEDAE BARRA DO PIRAÍ</t>
  </si>
  <si>
    <t>ALTERAÇÃO: VALOR MENOR: 3 INTERFERÊNCIAS FORAM TRANSFERIDAS PARA A PREFEITURA DE BARRA DO PIRAÍ</t>
  </si>
  <si>
    <t>CI INEA/SERVREG SEI Nº26/22</t>
  </si>
  <si>
    <t>IN034548</t>
  </si>
  <si>
    <t>CC-0560</t>
  </si>
  <si>
    <t>17.382.217/0001-06</t>
  </si>
  <si>
    <t>LOG ITATIAIA SPE LTDA.</t>
  </si>
  <si>
    <t>E07/002.16243/2014</t>
  </si>
  <si>
    <t>IN036245</t>
  </si>
  <si>
    <t>RODOVIA PRESIDENTE DUTRA</t>
  </si>
  <si>
    <t>3512-6491</t>
  </si>
  <si>
    <t>jussara.nascimento@logcp.com.br</t>
  </si>
  <si>
    <t>CC-0561</t>
  </si>
  <si>
    <t>79.687.588/0007-49</t>
  </si>
  <si>
    <t>Videplast Indústria de Embalagens Ltda.</t>
  </si>
  <si>
    <t>E07/002.10139/2014</t>
  </si>
  <si>
    <t>IN037729</t>
  </si>
  <si>
    <t>Av. Doutor Arthur Sebastião de Toledo Ribas, n° 80</t>
  </si>
  <si>
    <t>(21)995223851</t>
  </si>
  <si>
    <t>pachoteki@yahoo.com.br</t>
  </si>
  <si>
    <t>CC-0562</t>
  </si>
  <si>
    <t>73.323.404/0001-90</t>
  </si>
  <si>
    <t>ELC PRODUTOS DE SEGURANÇA INDÚSTRIA E COMÉRCIO LTDA</t>
  </si>
  <si>
    <t>Estrada Prefeito Antonio da Cruz Barros, 693</t>
  </si>
  <si>
    <t>Limoeiro</t>
  </si>
  <si>
    <t>2263-9540</t>
  </si>
  <si>
    <t>claudio@vicol.com.br</t>
  </si>
  <si>
    <t>CC-0563</t>
  </si>
  <si>
    <t>03.479.108/0001-05</t>
  </si>
  <si>
    <t>Posto Belvedere da Barra LTDA</t>
  </si>
  <si>
    <t>PD-07/014.271/2016</t>
  </si>
  <si>
    <t>IN000246</t>
  </si>
  <si>
    <t>Rodovia Lúcio Meira - BR 393, s/nº - Km 255,6</t>
  </si>
  <si>
    <t>Belvedere da Taquara</t>
  </si>
  <si>
    <t>2444-7661</t>
  </si>
  <si>
    <t>postoxale@gmail.com</t>
  </si>
  <si>
    <t>CC-0564</t>
  </si>
  <si>
    <t>55.566.871/0005-92</t>
  </si>
  <si>
    <t>Dan Vigor Industria e Comercio de Laticínios LTDA</t>
  </si>
  <si>
    <t>E- 07/002.6530/2013</t>
  </si>
  <si>
    <t>IN040680</t>
  </si>
  <si>
    <t>RODOVIA BR 393, KM 297+800, S/N, PISTA NORTE,</t>
  </si>
  <si>
    <t>DORANDIA</t>
  </si>
  <si>
    <t>eloana.souza@vigor.com.br</t>
  </si>
  <si>
    <t>03.644.593/0001-17</t>
  </si>
  <si>
    <t>Hospital Vita Volta Redonda S/A</t>
  </si>
  <si>
    <t>ATENÇÃO: averbação para Instituto do Cancer do Ceará CNPJ 07.265.515/0007-58</t>
  </si>
  <si>
    <t>PD- 07/014.471/2016</t>
  </si>
  <si>
    <t>IN000577</t>
  </si>
  <si>
    <t>Rua Lions Club nº 160-Quarenta e um C</t>
  </si>
  <si>
    <t>Vila Santa Cecília</t>
  </si>
  <si>
    <t>Volta Redonda</t>
  </si>
  <si>
    <t>3344-3395</t>
  </si>
  <si>
    <t>jose.paulo@hospitalvita.com.br</t>
  </si>
  <si>
    <t>CC-0566</t>
  </si>
  <si>
    <t>02.712.119/0004-65</t>
  </si>
  <si>
    <t>LITOGRAFIA VALENÇA LTDA</t>
  </si>
  <si>
    <t>30/01/2018</t>
  </si>
  <si>
    <t>E- 07/002.5063/2014</t>
  </si>
  <si>
    <t>IN041699</t>
  </si>
  <si>
    <t>Rod. Presidente Dutra</t>
  </si>
  <si>
    <t>24 2106-4867</t>
  </si>
  <si>
    <t>joaopaulo@lvalenca.com.br</t>
  </si>
  <si>
    <t>CC-0567</t>
  </si>
  <si>
    <t>13.783.996/0001-09</t>
  </si>
  <si>
    <t>RITUAALI EMPREENDIMENTOS TURISTICOS LTDA</t>
  </si>
  <si>
    <t>E-07/002.13938/2016</t>
  </si>
  <si>
    <t>IN043590</t>
  </si>
  <si>
    <t>RUA HARRY BERTEL, 400</t>
  </si>
  <si>
    <t>PENEDO</t>
  </si>
  <si>
    <t>24 3351-9201</t>
  </si>
  <si>
    <t>FINANCEIRO@RITUAALI.COM.BR</t>
  </si>
  <si>
    <t>CC-0568</t>
  </si>
  <si>
    <t>42.465.154/0001-07</t>
  </si>
  <si>
    <t>COMPLEXO LOGÍSTICO MULTIMODAL ITATIAIA</t>
  </si>
  <si>
    <t>E-07/002.13370/2016</t>
  </si>
  <si>
    <t>RUA ANARDINO PEREIRA LIMA, 1059</t>
  </si>
  <si>
    <t>JD SANTA TEREZA</t>
  </si>
  <si>
    <t>TAUBATÉ</t>
  </si>
  <si>
    <t>CC-0569</t>
  </si>
  <si>
    <t>08.964.218/0001-78</t>
  </si>
  <si>
    <t>J S FERREIRA FRIGORIFICO LTDA</t>
  </si>
  <si>
    <t>E-07/002.14381/2015</t>
  </si>
  <si>
    <t>IN042831</t>
  </si>
  <si>
    <t>RUA 29 DE SETEMBRO, Nº 2400</t>
  </si>
  <si>
    <t>MATADOURO</t>
  </si>
  <si>
    <t xml:space="preserve">VALENÇA </t>
  </si>
  <si>
    <t>nl1nelcont@gmail.com</t>
  </si>
  <si>
    <t>CC-0570</t>
  </si>
  <si>
    <t>11.071.683/0001-94</t>
  </si>
  <si>
    <t>PLÁSTICOS INDEPENDÊNCIA LTDA</t>
  </si>
  <si>
    <t>E-07/508.245/2012</t>
  </si>
  <si>
    <t>IN044472</t>
  </si>
  <si>
    <t>Estrada Governador Chagas Freitas, nº 5642</t>
  </si>
  <si>
    <t>CC-0571</t>
  </si>
  <si>
    <t>28.372.613/0001-79</t>
  </si>
  <si>
    <t>QUIMINVEST INDÚSTRIA E COMÉRCIO LTDA</t>
  </si>
  <si>
    <t>E-07/002.6695/2016</t>
  </si>
  <si>
    <t>IN043155</t>
  </si>
  <si>
    <t>Rod. Presidente Dutra, s/nº Km 296</t>
  </si>
  <si>
    <t>Polo Industrial</t>
  </si>
  <si>
    <t xml:space="preserve">PORTO REAL </t>
  </si>
  <si>
    <t>tania@quiminvest.com.br</t>
  </si>
  <si>
    <t>CC-0572</t>
  </si>
  <si>
    <t>01.358.874/0013-11</t>
  </si>
  <si>
    <t>PROCTER &amp; GAMBLE INDUSTRIAL E COMERCIAL LTDA</t>
  </si>
  <si>
    <t>29/07/2022</t>
  </si>
  <si>
    <t>CI INEA/SERVREG Nº35/22 - ALTERAÇÃO TITULARIDADE</t>
  </si>
  <si>
    <t>PD-07/014.119/2016</t>
  </si>
  <si>
    <t>IN000809</t>
  </si>
  <si>
    <t xml:space="preserve">Rod. Presidente Dutra   </t>
  </si>
  <si>
    <t>27.580-000</t>
  </si>
  <si>
    <t>(24) 3221-2492</t>
  </si>
  <si>
    <t>ferreira.f.9@pg.com</t>
  </si>
  <si>
    <t>CC-0573</t>
  </si>
  <si>
    <t>20.894.992/0001-55</t>
  </si>
  <si>
    <t>G B DO VALE - ME</t>
  </si>
  <si>
    <t>E-07/002.4111/2016</t>
  </si>
  <si>
    <t>IN045703</t>
  </si>
  <si>
    <t xml:space="preserve">AV. JEFFERSON GERALDO BRUNO, 450 </t>
  </si>
  <si>
    <t>PARAÍSO</t>
  </si>
  <si>
    <t>27.536-015</t>
  </si>
  <si>
    <t>(11)36316431</t>
  </si>
  <si>
    <t>mbiental@pocosdobrasil.com.br</t>
  </si>
  <si>
    <t>CC-0574</t>
  </si>
  <si>
    <t>28.566.933/0001-60</t>
  </si>
  <si>
    <t>METALÚRGICA BARRA DO PIRAÍ S/A</t>
  </si>
  <si>
    <t>E-07/002.8743/2015</t>
  </si>
  <si>
    <t>IN045702</t>
  </si>
  <si>
    <t xml:space="preserve">ESTRADA MANOEL COUTINHO DE CARVALHO, 3.380 </t>
  </si>
  <si>
    <t>CAMPO BOM</t>
  </si>
  <si>
    <t>27.110-010</t>
  </si>
  <si>
    <t>BARRA DO PIRAÍ</t>
  </si>
  <si>
    <t>(24)24479780</t>
  </si>
  <si>
    <t>marcosmatos@mbp.com.br</t>
  </si>
  <si>
    <t>CC-0575</t>
  </si>
  <si>
    <t>07.415.588/0001-93</t>
  </si>
  <si>
    <t>CHAPARRAL RS PARTICIPAÇÕES LTDA</t>
  </si>
  <si>
    <t>E-07/002.5171/2015</t>
  </si>
  <si>
    <t>IN046230</t>
  </si>
  <si>
    <t>RODOVIA PRESIDENTE DUTRA, KM 298 S/N° - POLO INDUSTRIAL RESENDE</t>
  </si>
  <si>
    <t>PARQUE EMBAIXADOR</t>
  </si>
  <si>
    <t>27.537-000</t>
  </si>
  <si>
    <t>(24) 21089244</t>
  </si>
  <si>
    <t>tatiane.rezende@carboox.com</t>
  </si>
  <si>
    <t>CC-0576</t>
  </si>
  <si>
    <t>05.315.977/0004-64</t>
  </si>
  <si>
    <t>ANTARES BRASIL INDÚSTRIA E COMÉRCIO DE ALIMENTOS LTDA</t>
  </si>
  <si>
    <t>E-07/002.10393/2015</t>
  </si>
  <si>
    <t>IN046119</t>
  </si>
  <si>
    <t>RUA BARÃO DE SANTA MARTA, 411</t>
  </si>
  <si>
    <t>Ponto Azul</t>
  </si>
  <si>
    <t>25.821-120</t>
  </si>
  <si>
    <t xml:space="preserve">RJ </t>
  </si>
  <si>
    <t>camila.regulatorio@antaresbrasil.com.br</t>
  </si>
  <si>
    <t>CC-0577</t>
  </si>
  <si>
    <t>32.414.914/0001-95</t>
  </si>
  <si>
    <t>PARQUE HOTEL SANTA AMALIA LTDA</t>
  </si>
  <si>
    <t>01/01/2019</t>
  </si>
  <si>
    <t>E-07/002.2871/2015</t>
  </si>
  <si>
    <t>IN047082</t>
  </si>
  <si>
    <t>AV SEBASTIÃO M. FURTADO - 526</t>
  </si>
  <si>
    <t>27700-000</t>
  </si>
  <si>
    <t xml:space="preserve">Vassouras </t>
  </si>
  <si>
    <t>(24) 24717007</t>
  </si>
  <si>
    <t>rosanacoppede@gmail.com</t>
  </si>
  <si>
    <t>CC-0578</t>
  </si>
  <si>
    <t>32350746/0001-11</t>
  </si>
  <si>
    <t>COOPERATIVA MISTA DE VALENÇA DE RESPONSABILIDADE LTDA</t>
  </si>
  <si>
    <t>E-07/502.438/2012</t>
  </si>
  <si>
    <t>IN046921</t>
  </si>
  <si>
    <t>RUA BOAVENTURA JOSÉ SOARES, 145</t>
  </si>
  <si>
    <t>27.600-000</t>
  </si>
  <si>
    <t>(24) 24535117</t>
  </si>
  <si>
    <t>coopvalenca@uol.com.br</t>
  </si>
  <si>
    <t>CC-0579</t>
  </si>
  <si>
    <t>12.342.136/0001-69</t>
  </si>
  <si>
    <t>A.S RIBEIRO CHURRASCARIA LTDAL</t>
  </si>
  <si>
    <t>E-07/510573/2010</t>
  </si>
  <si>
    <t>IN047084</t>
  </si>
  <si>
    <t xml:space="preserve">RODOVIA PRESIDENTE DUTRA 1043 KM 267 </t>
  </si>
  <si>
    <t xml:space="preserve">Barra Mansa </t>
  </si>
  <si>
    <t>27338-000</t>
  </si>
  <si>
    <t>(24) 988540076</t>
  </si>
  <si>
    <t>CC-0580</t>
  </si>
  <si>
    <t>026.285.547-04</t>
  </si>
  <si>
    <t>GERALDO CALMON COSTA JUNIOR</t>
  </si>
  <si>
    <t>E-07/002.13723/2017</t>
  </si>
  <si>
    <t>IN047121</t>
  </si>
  <si>
    <t xml:space="preserve">ESTRADA DA CANANEIA 1930 </t>
  </si>
  <si>
    <t>Massambará</t>
  </si>
  <si>
    <t>27.700-000</t>
  </si>
  <si>
    <t>Vassouras</t>
  </si>
  <si>
    <t>(24) 24889390</t>
  </si>
  <si>
    <t>contato@fazendacananeia.com.br</t>
  </si>
  <si>
    <t>CC-0581</t>
  </si>
  <si>
    <t>35.917.970/0001-30</t>
  </si>
  <si>
    <t>UNIMED DE VOLTA REDONDA COOPERATIVA DE TRABALHO MÉDICO</t>
  </si>
  <si>
    <t>E-07/002.6470/2016</t>
  </si>
  <si>
    <t>IN046997</t>
  </si>
  <si>
    <t>RODOVIA DOS METALÚRGICOS, 2500</t>
  </si>
  <si>
    <t>Jardim Belvedere</t>
  </si>
  <si>
    <t>27.253-005</t>
  </si>
  <si>
    <t>(24) 2102-2545</t>
  </si>
  <si>
    <t>karen.oliveira@unimedvr.com.br</t>
  </si>
  <si>
    <t>CC-0582</t>
  </si>
  <si>
    <t>15.315.510/0001-25</t>
  </si>
  <si>
    <t>CONCRETEIRA FORTEMIX S/A</t>
  </si>
  <si>
    <t>E-07/002.4587/2013</t>
  </si>
  <si>
    <t>IN047133</t>
  </si>
  <si>
    <t>Av. Augusto de Carvalho, s/n</t>
  </si>
  <si>
    <t>Parque Ipiranga</t>
  </si>
  <si>
    <t>27516-240</t>
  </si>
  <si>
    <t>(24) 3354-1213</t>
  </si>
  <si>
    <t>defender.ambiental@yahoo.com.br</t>
  </si>
  <si>
    <t>036.303.827-20</t>
  </si>
  <si>
    <t>PAULO DE ALMEIDA PANÇARDES</t>
  </si>
  <si>
    <t>E-07/002.2950/2015</t>
  </si>
  <si>
    <t>IN048224</t>
  </si>
  <si>
    <t>RODOVIA BARRA MANSA-ANGRA KM 59 LT 316</t>
  </si>
  <si>
    <t>Getulandia</t>
  </si>
  <si>
    <t>27460-000</t>
  </si>
  <si>
    <t xml:space="preserve">Rio Claro </t>
  </si>
  <si>
    <t>(21) 34053460</t>
  </si>
  <si>
    <t>CC-0584</t>
  </si>
  <si>
    <t>91.830.836/0040-85</t>
  </si>
  <si>
    <t>OLFAR S/A - ALIMENTO E ENERGIA</t>
  </si>
  <si>
    <t>E-07/002.4300/2017</t>
  </si>
  <si>
    <t>IN048375</t>
  </si>
  <si>
    <t>AV. DOM PEDRO II, 4040 - AREA B1</t>
  </si>
  <si>
    <t>Village Porto Real</t>
  </si>
  <si>
    <t>(21) 433531000</t>
  </si>
  <si>
    <t>domingos.pereira@olfar.ind.br</t>
  </si>
  <si>
    <t>CC-0585</t>
  </si>
  <si>
    <t>62.100.581/0001-90</t>
  </si>
  <si>
    <t>INCOFLANDRES INDÚSTRIA E COMÉRCIO DE FLANDRES LTDA</t>
  </si>
  <si>
    <t>E-07/002.6411/2017</t>
  </si>
  <si>
    <t>IN048450</t>
  </si>
  <si>
    <t>AVENIDA PAULO ERLEI ALVES ABRANTES, 8800</t>
  </si>
  <si>
    <t>Três Poços</t>
  </si>
  <si>
    <t>27.240-560</t>
  </si>
  <si>
    <t>(24) 21029500</t>
  </si>
  <si>
    <t>omar.carvalho@cinbal.com.br</t>
  </si>
  <si>
    <t>CC-0586</t>
  </si>
  <si>
    <t>03.290.263/0001-70</t>
  </si>
  <si>
    <t>SOLA CONSTRUTORA LTDA</t>
  </si>
  <si>
    <t>PD-07/014.670/2018</t>
  </si>
  <si>
    <t>IN002960</t>
  </si>
  <si>
    <t>PRAÇA SÃO SEBASTIÃO, 330, LOJA 15</t>
  </si>
  <si>
    <t>25.804-080</t>
  </si>
  <si>
    <t>T rês Rios</t>
  </si>
  <si>
    <t>(24) 24421285</t>
  </si>
  <si>
    <t>matheus.aguiar@solaconstrutora.com.br</t>
  </si>
  <si>
    <t>CC-0587</t>
  </si>
  <si>
    <t>15.371.740/0001-01</t>
  </si>
  <si>
    <t>ENTRE RIOS EMPREENDIMENTOS IMOBILIÁRIOS SPE LTDA</t>
  </si>
  <si>
    <t>E-07/002.6952/2014</t>
  </si>
  <si>
    <t>IN048958</t>
  </si>
  <si>
    <t>ESTRADA UNIÃO INDÚSTRIA, KM 126,20</t>
  </si>
  <si>
    <t>25.810-440</t>
  </si>
  <si>
    <t>(21) 986942236</t>
  </si>
  <si>
    <t>fabricio.pimenta.cunha@gmail.com</t>
  </si>
  <si>
    <t>CC-0588</t>
  </si>
  <si>
    <t>57.512.691/0009-87</t>
  </si>
  <si>
    <t>TURSAN TURISMO SANTO ANDRÉ LTDA</t>
  </si>
  <si>
    <t>E-07/002.2127/2017</t>
  </si>
  <si>
    <t>IN049010</t>
  </si>
  <si>
    <t>RUA HONÓRIO DE ALMEIDA PAIVA, 125 - CENTRO ESPORTIVO QLA-1</t>
  </si>
  <si>
    <t>JARDIM JALISCO</t>
  </si>
  <si>
    <t>27.510-260</t>
  </si>
  <si>
    <t>(21)35548000</t>
  </si>
  <si>
    <t>joao.martins@tursan.com.br</t>
  </si>
  <si>
    <t>CC-0589</t>
  </si>
  <si>
    <t>09.414.761/0001-64</t>
  </si>
  <si>
    <t>K-INFRA RODOVIA DO AÇO S/A - Vassouras</t>
  </si>
  <si>
    <t>E-07/500.886/2012</t>
  </si>
  <si>
    <t>IN049330</t>
  </si>
  <si>
    <t>RODOVIA BR-393, KM 231</t>
  </si>
  <si>
    <t>Carvalheira</t>
  </si>
  <si>
    <t>(24) 24919600</t>
  </si>
  <si>
    <t>natalia.faria.marques@acciona.com</t>
  </si>
  <si>
    <t>CC-0590</t>
  </si>
  <si>
    <t>K-INFRA RODOVIA DO AÇO S/A - Barra do Piraí</t>
  </si>
  <si>
    <t>E-07/500.890/2012</t>
  </si>
  <si>
    <t>IN049336</t>
  </si>
  <si>
    <t>RODOVIA BR-393, KM 265</t>
  </si>
  <si>
    <t>CC-0591</t>
  </si>
  <si>
    <t>BALL EMBALAGENS LTDA</t>
  </si>
  <si>
    <t>PD-07/014.605/2017</t>
  </si>
  <si>
    <t>IN003763</t>
  </si>
  <si>
    <t>RODOVIA BR 040, 650, KM 20</t>
  </si>
  <si>
    <t xml:space="preserve">MOURA BRASIL </t>
  </si>
  <si>
    <t>25821-491</t>
  </si>
  <si>
    <t>TRÊS RIOS</t>
  </si>
  <si>
    <t>(24) 2252-2473</t>
  </si>
  <si>
    <t>Renato.Valente@ball.com</t>
  </si>
  <si>
    <t>CC-0592</t>
  </si>
  <si>
    <t>32.410.037/0001-84</t>
  </si>
  <si>
    <t>FUNDAÇÃO EDUCACIONAL SEVERINO SOMBRA</t>
  </si>
  <si>
    <t>E-07/002.13713/2013</t>
  </si>
  <si>
    <t>IN050267</t>
  </si>
  <si>
    <t xml:space="preserve">PRAÇA MARTINHO NÓBREGA, 40 - CASA </t>
  </si>
  <si>
    <t>VASSOURAS</t>
  </si>
  <si>
    <t>(24) 2471-8200</t>
  </si>
  <si>
    <t>meioambiente@universidadedevassouras.edu.br</t>
  </si>
  <si>
    <t>CC-0593</t>
  </si>
  <si>
    <t>02.750.186/0001-21</t>
  </si>
  <si>
    <t>ENTULIX TRANSPORTE E COMÉRCIO DE RESÍDUOS LTDA</t>
  </si>
  <si>
    <t>E-07/510055/2012</t>
  </si>
  <si>
    <t>IN050157</t>
  </si>
  <si>
    <t xml:space="preserve">ESTRADA GOVERNADOR CHAGAS FREITAS, Nº 7.200 </t>
  </si>
  <si>
    <t xml:space="preserve">RIALTO </t>
  </si>
  <si>
    <t>27.360-000</t>
  </si>
  <si>
    <t>(24) 3328-1300</t>
  </si>
  <si>
    <t>entulix@hotmail.com</t>
  </si>
  <si>
    <t>CC-0594</t>
  </si>
  <si>
    <t>32.296.378/0011-42</t>
  </si>
  <si>
    <t>CEREAIS BRAMIL LTDA</t>
  </si>
  <si>
    <t>E-07/002.6315/2014</t>
  </si>
  <si>
    <t>IN050274</t>
  </si>
  <si>
    <t>RUA OCTAVIO GOMES, Nº 11, 11-A E 13</t>
  </si>
  <si>
    <t>(24) 2251-6000</t>
  </si>
  <si>
    <t>meioambiente@grupomil.com.br</t>
  </si>
  <si>
    <t>CC-0595</t>
  </si>
  <si>
    <t>33.042.730/0129-78</t>
  </si>
  <si>
    <t>COMPANHIA SIDERÚRGICA NACIONAL - Volta Redonda</t>
  </si>
  <si>
    <t>E07/002.104503/2018</t>
  </si>
  <si>
    <t>IN050370</t>
  </si>
  <si>
    <t>Rodovia Lúcio Meira - BR 393, km 12,5</t>
  </si>
  <si>
    <t>Santo Agostinho</t>
  </si>
  <si>
    <t>27.220-370</t>
  </si>
  <si>
    <t>(24) 3344-4125</t>
  </si>
  <si>
    <t>antonio.simoes@csn.com.br</t>
  </si>
  <si>
    <t>CC-0596</t>
  </si>
  <si>
    <t>03.585.982/0001-19</t>
  </si>
  <si>
    <t>PORTO REAL TRANSPORTE COLETIVO LTDA</t>
  </si>
  <si>
    <t>E-07/503364/2012</t>
  </si>
  <si>
    <t>IN050277</t>
  </si>
  <si>
    <t xml:space="preserve">RUA ANTONIO GRACIANO ROCHA, 1100 - - </t>
  </si>
  <si>
    <t xml:space="preserve">VILA MARIA - </t>
  </si>
  <si>
    <t>27.313-280</t>
  </si>
  <si>
    <t>(24) 33226926</t>
  </si>
  <si>
    <t>luizgarcia@viacaofalcao.com.br</t>
  </si>
  <si>
    <t>CC-0597</t>
  </si>
  <si>
    <t>K-INFRA RODOVIA DO AÇO S/A - Paraíba do Sul</t>
  </si>
  <si>
    <t>E07/500883/2012</t>
  </si>
  <si>
    <t>IN050403</t>
  </si>
  <si>
    <t>RODOVIA BR-393, KM 233+600, 61.701</t>
  </si>
  <si>
    <t>CARVALHEIRA</t>
  </si>
  <si>
    <t>(24) 2491-9600</t>
  </si>
  <si>
    <t>natalia.marques@rodoviadoaco.com.br</t>
  </si>
  <si>
    <t>CC-0599</t>
  </si>
  <si>
    <t>31.045.354/0001-86</t>
  </si>
  <si>
    <t>LATICÍNIOS PEDRA SELADA LTDA</t>
  </si>
  <si>
    <t>E-07/002.7379/2016</t>
  </si>
  <si>
    <t>IN050304</t>
  </si>
  <si>
    <t>ESTRADA RIO PRETO, S/Nº - KM 11</t>
  </si>
  <si>
    <t xml:space="preserve">VISCONDE DE MAUÁ </t>
  </si>
  <si>
    <t>27.553-000</t>
  </si>
  <si>
    <t>(24) 7812-3711</t>
  </si>
  <si>
    <t>eduardo.lemos@pedraselada.com</t>
  </si>
  <si>
    <t>CC-0600</t>
  </si>
  <si>
    <t>13.837.846/0001-22</t>
  </si>
  <si>
    <t>HYUNDAI HEAVY INDUSTRIES BRASIL - INDÚSTRIA E COMÉRCIO DEEQUIPAMENTOS DE CONSTRUÇÃO S/A</t>
  </si>
  <si>
    <t>E-07/514034/2012</t>
  </si>
  <si>
    <t>IN050479</t>
  </si>
  <si>
    <t>RODOVIA PRESIDENTE DUTRA, S/N° - KM 315 - PARTE</t>
  </si>
  <si>
    <t xml:space="preserve">ITATIAIA </t>
  </si>
  <si>
    <t>Rj</t>
  </si>
  <si>
    <t>(24) 999327361</t>
  </si>
  <si>
    <t>gilson.botelho@hhib.com.br</t>
  </si>
  <si>
    <t>CC-0602</t>
  </si>
  <si>
    <t>07.580.512/0023-29</t>
  </si>
  <si>
    <t>GLOBOAVES SAO PAULO AGROAVICOLA LTDA EM RECUPERAÇÃO JUDICIAL</t>
  </si>
  <si>
    <t>01/05/2020</t>
  </si>
  <si>
    <t>CI INEA/SEREG SEI Nº8  - INCLUSÃO</t>
  </si>
  <si>
    <t>PD-07/014.559/2018</t>
  </si>
  <si>
    <t>IN005880</t>
  </si>
  <si>
    <t>Rodovia Lúcio Meira (BR-393) Km 190</t>
  </si>
  <si>
    <t>Vieira Cortez</t>
  </si>
  <si>
    <t>25.850-000</t>
  </si>
  <si>
    <t>PARAIBA DO SUL</t>
  </si>
  <si>
    <t>(45) 32182000</t>
  </si>
  <si>
    <t>fabiolopes@globoaves.com.br</t>
  </si>
  <si>
    <t>CC-0603</t>
  </si>
  <si>
    <t>28.672.087/0001-62</t>
  </si>
  <si>
    <t>SAINT-GOBAIN CANALIZAÇÃO LTDA</t>
  </si>
  <si>
    <t>01/07/2020</t>
  </si>
  <si>
    <t>CI INEA/SEREG SEI Nº12 - INCLUSÃO</t>
  </si>
  <si>
    <t>E07/120002/2004</t>
  </si>
  <si>
    <t>IN051340</t>
  </si>
  <si>
    <t>AVENIDA DOUTOR SÉRGIO BRAGA, N° 452</t>
  </si>
  <si>
    <t>BARBARÁ</t>
  </si>
  <si>
    <t>27.330-050</t>
  </si>
  <si>
    <t>(24) 40091326</t>
  </si>
  <si>
    <t>fernando.pontinha@saint-gobain.com</t>
  </si>
  <si>
    <t>CC-0605</t>
  </si>
  <si>
    <t>09.637.882/0001-75</t>
  </si>
  <si>
    <t>JG CONSTRUTORA E INSTALADORA EIRELI</t>
  </si>
  <si>
    <t>E-07/002.103818/2018</t>
  </si>
  <si>
    <t>IN051286</t>
  </si>
  <si>
    <t>AVENIDA DAS AMÉRICAS - 700 - LOJA 214, F BLOCO 8</t>
  </si>
  <si>
    <t>22.640-100</t>
  </si>
  <si>
    <t xml:space="preserve">RIO DE IANEIRO </t>
  </si>
  <si>
    <t>(24) 32122152</t>
  </si>
  <si>
    <t>ambclean@terra.com.br</t>
  </si>
  <si>
    <t>CC-0606</t>
  </si>
  <si>
    <t>29.081.445/0001-25</t>
  </si>
  <si>
    <t>IRMÃOS FAUSTINO PORTO &amp; CIA LTDA</t>
  </si>
  <si>
    <t>E-07/505099/2010</t>
  </si>
  <si>
    <t>IN051298</t>
  </si>
  <si>
    <t>FAZENDA DAS ANTAS, S/N</t>
  </si>
  <si>
    <t>AVELAR</t>
  </si>
  <si>
    <t>26.980-000</t>
  </si>
  <si>
    <t>PATY DO ALFERES</t>
  </si>
  <si>
    <t>(24) 2258-2209</t>
  </si>
  <si>
    <t>altivo.vieira@gmail.com</t>
  </si>
  <si>
    <t>CC-0607</t>
  </si>
  <si>
    <t>05.097.374/0001-90</t>
  </si>
  <si>
    <t>ANTONIO SANTINI AUTO POSTO DE COMBUSTIVEIS LTDA</t>
  </si>
  <si>
    <t>01/10/2020</t>
  </si>
  <si>
    <t>CI INEA/SEREG SEI Nº 21 - INCLUSÃO</t>
  </si>
  <si>
    <t>E07/101040/2006</t>
  </si>
  <si>
    <t>IN051607</t>
  </si>
  <si>
    <t>TRAVESSA MALTA 30</t>
  </si>
  <si>
    <t>ABARRACAMENTO</t>
  </si>
  <si>
    <t>(24) 24882349</t>
  </si>
  <si>
    <t>postosantini@gmail.com</t>
  </si>
  <si>
    <t>CC-0608</t>
  </si>
  <si>
    <t>61.156.113/0005-07</t>
  </si>
  <si>
    <t>IOCHPE MAXION S/A</t>
  </si>
  <si>
    <t>E07/002.15589/2014</t>
  </si>
  <si>
    <t>IN051618</t>
  </si>
  <si>
    <t xml:space="preserve">Rua Projetada, Ãrea C - Q:0 - L:0 </t>
  </si>
  <si>
    <t>27.511-970</t>
  </si>
  <si>
    <t>(11)21224122</t>
  </si>
  <si>
    <t>caiogabriel@maxionsc.com</t>
  </si>
  <si>
    <t>CC-0609</t>
  </si>
  <si>
    <t>39.758.875/0001-92</t>
  </si>
  <si>
    <t>CONDOMÍNIO DO EDIFICIO BEL ARTE</t>
  </si>
  <si>
    <t>CI INEA/SEREG SEI Nº 7/21 - INCLUSÃO</t>
  </si>
  <si>
    <t>E-07/002.6744/2016</t>
  </si>
  <si>
    <t>IN051746</t>
  </si>
  <si>
    <t xml:space="preserve">RUA JOÃO VALIANTE, 260 </t>
  </si>
  <si>
    <t>ANO BOM</t>
  </si>
  <si>
    <t>27323-210</t>
  </si>
  <si>
    <t>(24) 33410817</t>
  </si>
  <si>
    <t>administrativo@acj.adm.br</t>
  </si>
  <si>
    <t>CC-0611</t>
  </si>
  <si>
    <t>000.151.267-65</t>
  </si>
  <si>
    <t>HERBERT SIQUEIRA DA SILVA</t>
  </si>
  <si>
    <t>CI INEA/SERVREG SEI Nº 7/21 - INCLUSÃO</t>
  </si>
  <si>
    <t>E-07/002.253/2016</t>
  </si>
  <si>
    <t>IN051750</t>
  </si>
  <si>
    <t>RUA PROF JOSE FERNANDO, 623</t>
  </si>
  <si>
    <t>MANEJO</t>
  </si>
  <si>
    <t>27520-221</t>
  </si>
  <si>
    <t>(24) 988667111</t>
  </si>
  <si>
    <t>centrogen@bol.com.br</t>
  </si>
  <si>
    <t>CC-0612</t>
  </si>
  <si>
    <t>29.289.428/0001-88</t>
  </si>
  <si>
    <t>ANDES HOTEL LTDA</t>
  </si>
  <si>
    <t>CI INEA/SERVREG SEI Nº 9/21 - INCLUSÃO</t>
  </si>
  <si>
    <t>E-07/002.10084/2017</t>
  </si>
  <si>
    <t>IN051744</t>
  </si>
  <si>
    <t>RUA DR. JOSÉ ALVES CALDEIRA, Nº 162</t>
  </si>
  <si>
    <t xml:space="preserve">CENTRO </t>
  </si>
  <si>
    <t>27330-142</t>
  </si>
  <si>
    <t>(24) 974018450</t>
  </si>
  <si>
    <t>jorgejusto@oi.com.br</t>
  </si>
  <si>
    <t>CC-0613</t>
  </si>
  <si>
    <t>04.505.306/0005-84</t>
  </si>
  <si>
    <t>29/12/2022</t>
  </si>
  <si>
    <t>ATENÇÃO: REATIVAR MATRÍCULA PELO SEI- VLR ANO  2.271,45 ;VLR TOTAL  3.292,61 - CANCELAMOS A ERRADA - DEBITO  2023 1.021,16</t>
  </si>
  <si>
    <t>CI INEA/SERVREG Nº52/22 - REATIVAMENTO</t>
  </si>
  <si>
    <t>E07/513018/2012</t>
  </si>
  <si>
    <t>IN051741</t>
  </si>
  <si>
    <t>RODOVIA PRESIDENTE DUTRA, KM 298,5, S/N°- POLO INDUSTRIAL</t>
  </si>
  <si>
    <t>POLO INDUSTRIAL</t>
  </si>
  <si>
    <t>27540-002</t>
  </si>
  <si>
    <t>(24) 33551528</t>
  </si>
  <si>
    <t>CC-0614</t>
  </si>
  <si>
    <t>03.214.786/0001-38</t>
  </si>
  <si>
    <t>TERMINAL LOGÍSTICO DO VALE DO PARAÍBA</t>
  </si>
  <si>
    <t>E07/002.14156/2013</t>
  </si>
  <si>
    <t>IN051740</t>
  </si>
  <si>
    <t>RODOVIA PRESIDENTE DUTRA, KM 298 - VIA C</t>
  </si>
  <si>
    <t>(24) 33549890</t>
  </si>
  <si>
    <t>jessica.santos@multiterminais.com.br</t>
  </si>
  <si>
    <t>CC-0615</t>
  </si>
  <si>
    <t>02.295.769/0005-33</t>
  </si>
  <si>
    <t>BENTELER SISTEMAS AUTOMOTIVOS LTDA</t>
  </si>
  <si>
    <t>OK:PAGAMENTO ATÉ FINAL DA OUTORGA EM MAIO DE 2025</t>
  </si>
  <si>
    <t>CI INEA/SERVREG SEI Nº 28/21 - INCLUSÃO</t>
  </si>
  <si>
    <t>PD-07/014.953/2017</t>
  </si>
  <si>
    <t>IN009200</t>
  </si>
  <si>
    <t>AV RENATO MONTEIRO, 6200, D</t>
  </si>
  <si>
    <t>TECNOPOLO I</t>
  </si>
  <si>
    <t>27570-000</t>
  </si>
  <si>
    <t>(24)33588260</t>
  </si>
  <si>
    <t>mariana.ignacio@benteler.com</t>
  </si>
  <si>
    <t>CC-0616</t>
  </si>
  <si>
    <t>RIO MAIS SANEAMENTO PIRAÍ RH III MULTIBACIA</t>
  </si>
  <si>
    <t>CI INEA/SERVREG SEI Nº 5/22 - INCLUSÃO</t>
  </si>
  <si>
    <t>CC-0618</t>
  </si>
  <si>
    <t>29.042.751/0001-52</t>
  </si>
  <si>
    <t>COREMA COMERCIO E RECUPERAÇÃO DE METAIS LTDA</t>
  </si>
  <si>
    <t>PD-07/014.734/2019</t>
  </si>
  <si>
    <t>IN010770</t>
  </si>
  <si>
    <t>RUA MAJOR LUÍS ALVES BOA SORTE</t>
  </si>
  <si>
    <t>BOA SORTE</t>
  </si>
  <si>
    <t>27331-000</t>
  </si>
  <si>
    <t>(24) 3323-6310</t>
  </si>
  <si>
    <t>corema.crm@gmail.com</t>
  </si>
  <si>
    <t>CC-0619</t>
  </si>
  <si>
    <t>28.538.734/0001-48</t>
  </si>
  <si>
    <t>TRIBUNAL DE JUSTIÇA DO ESTADO DO RIO DE JANEIRO</t>
  </si>
  <si>
    <t>EXT-PD/005.6223/2020</t>
  </si>
  <si>
    <t>IN011405</t>
  </si>
  <si>
    <t>Pça. XV de Novembro, 2</t>
  </si>
  <si>
    <t>20010-010</t>
  </si>
  <si>
    <t>(21) 98228-6162</t>
  </si>
  <si>
    <t>deplalicenciamento@tjrj.jus.br</t>
  </si>
  <si>
    <t>CC-0620</t>
  </si>
  <si>
    <t>32.415.283/0001-29</t>
  </si>
  <si>
    <t>MUNICÍPIO DE MIGUEL PEREIRA</t>
  </si>
  <si>
    <t>E-07/002.2802/2013</t>
  </si>
  <si>
    <t>IN052740</t>
  </si>
  <si>
    <t>Rua Dr. José Rezende, 499</t>
  </si>
  <si>
    <t>26.900-000</t>
  </si>
  <si>
    <t>MIGUEL PEREIRA</t>
  </si>
  <si>
    <t>(24) 2484-4278</t>
  </si>
  <si>
    <t>CC-0621</t>
  </si>
  <si>
    <t>60.922.168/0025-53</t>
  </si>
  <si>
    <t>ASSOCIAÇÃO CONGREGAÇÃO DE SANTA CATARINA</t>
  </si>
  <si>
    <t>E-07/002.531/2016</t>
  </si>
  <si>
    <t>IN052739</t>
  </si>
  <si>
    <t>RUA MAESTRO COSTA BARROS, 642</t>
  </si>
  <si>
    <t>25.805-090</t>
  </si>
  <si>
    <t>(24) 981400203</t>
  </si>
  <si>
    <t>CC-0622</t>
  </si>
  <si>
    <t>29.076.130/0001-90</t>
  </si>
  <si>
    <t>PREFEITURA MUNICIPAL DE VALENÇA</t>
  </si>
  <si>
    <t>OBS: TROCA DE TITULARIDADE (ANTIGO CEDAE)</t>
  </si>
  <si>
    <t>E- 07002111032013</t>
  </si>
  <si>
    <t>IN044980</t>
  </si>
  <si>
    <t>Rua Doutor Figueiredo</t>
  </si>
  <si>
    <t>VALENÇA</t>
  </si>
  <si>
    <t>servicopublicogaragem@gmail.com</t>
  </si>
  <si>
    <t>CC-0623</t>
  </si>
  <si>
    <t>31.844.889/0001-17</t>
  </si>
  <si>
    <t>MUNICIPIO DE PATY DO ALFERES</t>
  </si>
  <si>
    <t>SEI-070005/000765/2022</t>
  </si>
  <si>
    <t>OUT Nº IN005865</t>
  </si>
  <si>
    <t>R. do Recanto</t>
  </si>
  <si>
    <t>PATY DOS ALFERES</t>
  </si>
  <si>
    <t>(24) 2485-2741</t>
  </si>
  <si>
    <t>meioambiente@patydoalferes.rj.gov.br</t>
  </si>
  <si>
    <t>CC-0624</t>
  </si>
  <si>
    <t>MRS LOGÍSTICA S.A.</t>
  </si>
  <si>
    <t>SEI-0700050002362022</t>
  </si>
  <si>
    <t>0073982024</t>
  </si>
  <si>
    <t>(32) 3239-3553</t>
  </si>
  <si>
    <t>CC-0625</t>
  </si>
  <si>
    <t>43.345.545/0001-42</t>
  </si>
  <si>
    <t>NELBEN - EMPREENDIMENTOS IMOBILIÁRIOS LTDA</t>
  </si>
  <si>
    <t xml:space="preserve">PD-07005182020 		</t>
  </si>
  <si>
    <t>0126242022</t>
  </si>
  <si>
    <t>(21)32122152</t>
  </si>
  <si>
    <t>contato@vivaconsultoriaambiental.com.br</t>
  </si>
  <si>
    <t>CC-0626</t>
  </si>
  <si>
    <t>00.157.774/0005-54</t>
  </si>
  <si>
    <t>TARGA SA</t>
  </si>
  <si>
    <t>EXT-PD00651632020</t>
  </si>
  <si>
    <t>0065972024</t>
  </si>
  <si>
    <t xml:space="preserve">Avenida Irmãos Spino  </t>
  </si>
  <si>
    <t>Cerâmica</t>
  </si>
  <si>
    <t>(21) 2543-0335</t>
  </si>
  <si>
    <t>CC-0627</t>
  </si>
  <si>
    <t>04.870.142/0001-60</t>
  </si>
  <si>
    <t>MARNANGLO EMPREENDIMENTOS E PARTICIPAÇÕES LTDA</t>
  </si>
  <si>
    <t>EXT-PD005209372021</t>
  </si>
  <si>
    <t>0975242024</t>
  </si>
  <si>
    <t>Fazenda São Roque</t>
  </si>
  <si>
    <t>Itakamosi</t>
  </si>
  <si>
    <t>27.115-140</t>
  </si>
  <si>
    <t xml:space="preserve">(24) 99885-4607 </t>
  </si>
  <si>
    <t>engenharia@rioviver.com.br</t>
  </si>
  <si>
    <t>CC-0629</t>
  </si>
  <si>
    <t>05.914.226/0001-11</t>
  </si>
  <si>
    <t>VALEPLAST INDÚSTRIA E COMÉRCIO DE PLÁSTICOS VALE DO PARAIBA LTDA</t>
  </si>
  <si>
    <t>E-075082462012</t>
  </si>
  <si>
    <t>0535782024</t>
  </si>
  <si>
    <t>Colônia Santo Antônio</t>
  </si>
  <si>
    <t>27.353-000</t>
  </si>
  <si>
    <t>(4) 3337-4447</t>
  </si>
  <si>
    <t>barbara@ekosambiental.com.br</t>
  </si>
  <si>
    <t>CC-0630</t>
  </si>
  <si>
    <t>29.067.113/0256-95</t>
  </si>
  <si>
    <t>Rodovia dos Metalúrgicos</t>
  </si>
  <si>
    <t>Casa de Pedra</t>
  </si>
  <si>
    <t>27.258-000</t>
  </si>
  <si>
    <t>(24)3348-0851</t>
  </si>
  <si>
    <t>CC-0631</t>
  </si>
  <si>
    <t>INCLUSAO SOLICITADA NA CI NA 46/2025</t>
  </si>
  <si>
    <t>CC-0632</t>
  </si>
  <si>
    <t>10.362.445/0004-18</t>
  </si>
  <si>
    <t>IBR-LAM LAMINAÇÃO DE METAIS LTDA</t>
  </si>
  <si>
    <t>CI INEA/SERVREG Nº 59/24 - INCLUSÃO</t>
  </si>
  <si>
    <t>EXT-PD/005.6216/2020</t>
  </si>
  <si>
    <t>IN101585</t>
  </si>
  <si>
    <t>RODOVIA PRESIDENTE DUTRA, KM 317 S/N</t>
  </si>
  <si>
    <t>Jardim Itatiaia</t>
  </si>
  <si>
    <t>27580-000</t>
  </si>
  <si>
    <t>(24) 3351.4300</t>
  </si>
  <si>
    <t>projetosmartins@gmail.com</t>
  </si>
  <si>
    <t>DD-0002</t>
  </si>
  <si>
    <t>02.150.327/0001-75</t>
  </si>
  <si>
    <t>Aguas do Imperador S/A</t>
  </si>
  <si>
    <t>REVISÃO: PONTO OUTORGADO - DÉBITO 2023</t>
  </si>
  <si>
    <t>E- 07/002.6761/2016</t>
  </si>
  <si>
    <t>IN040297</t>
  </si>
  <si>
    <t>Rua Dr. Sá Earp Nº 84</t>
  </si>
  <si>
    <t>Morin</t>
  </si>
  <si>
    <t>2103-5600</t>
  </si>
  <si>
    <t>DD-0004</t>
  </si>
  <si>
    <t>CEDAE SAPUCAIA</t>
  </si>
  <si>
    <t>ALTERAÇÃO INFORMADA CONSIDERADA</t>
  </si>
  <si>
    <t>E07/100.648/2004</t>
  </si>
  <si>
    <t>IN027273</t>
  </si>
  <si>
    <t>SAPUCAIA</t>
  </si>
  <si>
    <t>DD-0005</t>
  </si>
  <si>
    <t>42.292.007/0010-65</t>
  </si>
  <si>
    <t>RIO MAIS SANEAMENTO SUMIDOURO</t>
  </si>
  <si>
    <t>DD-0008</t>
  </si>
  <si>
    <t>39.462.684/0001-89</t>
  </si>
  <si>
    <t>CONDOMÍNIO FAZENDA ARARAS</t>
  </si>
  <si>
    <t>RUA 16 DE MARÇO, 38</t>
  </si>
  <si>
    <t>2249-9029</t>
  </si>
  <si>
    <t>cpag@adjuve.com.br</t>
  </si>
  <si>
    <t>DD-0009</t>
  </si>
  <si>
    <t>36.052.231/0001-96</t>
  </si>
  <si>
    <t>CONDOMÍNIO VARGEM ALEGRE</t>
  </si>
  <si>
    <t>E-07/002.17176/2014</t>
  </si>
  <si>
    <t>Estrada Jerônimo Ferreira Alves 2600</t>
  </si>
  <si>
    <t>Manga Larga</t>
  </si>
  <si>
    <t>envirogeo@envirogeo.com.br</t>
  </si>
  <si>
    <t>DD-0010</t>
  </si>
  <si>
    <t>33.051.491/0001-59</t>
  </si>
  <si>
    <t>Laboratórios Pierre Fabre do Brasil Ltda.</t>
  </si>
  <si>
    <t>E07/501.878/2010</t>
  </si>
  <si>
    <t>IN022526</t>
  </si>
  <si>
    <t>Rodovia BR-040 - RJ, s/n°, km 37</t>
  </si>
  <si>
    <t>Areal</t>
  </si>
  <si>
    <t>2257-9000</t>
  </si>
  <si>
    <t>geonel@terra.com.br</t>
  </si>
  <si>
    <t>DD-0011</t>
  </si>
  <si>
    <t>30.877.336/0001-06</t>
  </si>
  <si>
    <t>DeCastro Empreendimentos Imobiliários Ltda</t>
  </si>
  <si>
    <t>E-07/203726/2001</t>
  </si>
  <si>
    <t>Rua Ricardo T. Castilho nº 300 Cond. Parque das Rosas</t>
  </si>
  <si>
    <t>adm@parquedasrosascr.com.br</t>
  </si>
  <si>
    <t>DD-0012</t>
  </si>
  <si>
    <t>33.435.231/0001-87</t>
  </si>
  <si>
    <t>GE CELMA LTDA</t>
  </si>
  <si>
    <t>E07/100279/2006</t>
  </si>
  <si>
    <t>IN025786</t>
  </si>
  <si>
    <t>Rua Alice Hervê, 356</t>
  </si>
  <si>
    <t>2233-4000</t>
  </si>
  <si>
    <t>walter.gomes@ge.com</t>
  </si>
  <si>
    <t>DD-0014</t>
  </si>
  <si>
    <t>28.952.091/0001-84</t>
  </si>
  <si>
    <t>COMERCIO E INDUSTRIA PAQUEQUER LTDA.</t>
  </si>
  <si>
    <t>E07/502.835/2010</t>
  </si>
  <si>
    <t>IN030799</t>
  </si>
  <si>
    <t>ESTRADA CARMO ALEM PARAIBA S/Nº</t>
  </si>
  <si>
    <t>SÍTIO N.S. DO CARMO</t>
  </si>
  <si>
    <t>Carmo</t>
  </si>
  <si>
    <t>paquequer@paquequer.com.br</t>
  </si>
  <si>
    <t>DD-0015</t>
  </si>
  <si>
    <t>31.146.335/0001-46</t>
  </si>
  <si>
    <t>Posto de Gasolina Alcatraz Ltda</t>
  </si>
  <si>
    <t>E-07/505.107/2009</t>
  </si>
  <si>
    <t>Estrada União e Indústria 11880</t>
  </si>
  <si>
    <t>ITAIPAVA</t>
  </si>
  <si>
    <t>alcatraz@compuland.com.br</t>
  </si>
  <si>
    <t>DD-0016</t>
  </si>
  <si>
    <t>07.455.147/0001-15</t>
  </si>
  <si>
    <t>Condomínio Quinta do Lago</t>
  </si>
  <si>
    <t>E-07/101663/2001</t>
  </si>
  <si>
    <t>IN053260</t>
  </si>
  <si>
    <t>Rodovia BR 040 Km 66</t>
  </si>
  <si>
    <t>Rio da Ciadade</t>
  </si>
  <si>
    <t>2225-5006 // 2225-5007</t>
  </si>
  <si>
    <t>adm@cqlago.com.br</t>
  </si>
  <si>
    <t>29.128.741/0001-34</t>
  </si>
  <si>
    <t>SAAE DE CARMO</t>
  </si>
  <si>
    <t>PCA PRINCESA ISABEL 91</t>
  </si>
  <si>
    <t>CARMO</t>
  </si>
  <si>
    <t>(22)2537-1133</t>
  </si>
  <si>
    <t>DD-0018</t>
  </si>
  <si>
    <t>73.410.326/0009-18</t>
  </si>
  <si>
    <t>CERVEJARIA PETRÓPOLIS SA</t>
  </si>
  <si>
    <t>E07/101.495/2007</t>
  </si>
  <si>
    <t>IN018040</t>
  </si>
  <si>
    <t>RODOVIA BR 116 Km 50</t>
  </si>
  <si>
    <t>SERRA DO CAPIM</t>
  </si>
  <si>
    <t>2741-4500</t>
  </si>
  <si>
    <t>meioamb.trs@grupopetropolis.com.br</t>
  </si>
  <si>
    <t>DD-0021</t>
  </si>
  <si>
    <t>31.134.885/0001-45</t>
  </si>
  <si>
    <t>TRANSPORTE UNICA PETRÓPOLIS LTDA</t>
  </si>
  <si>
    <t>E-07/150145/2008</t>
  </si>
  <si>
    <t>RUA PADRE SIQUEIRA Nº 419</t>
  </si>
  <si>
    <t>2244-1600</t>
  </si>
  <si>
    <t>contabilidade@unica-facil.com.br</t>
  </si>
  <si>
    <t>DD-0022</t>
  </si>
  <si>
    <t>00.938.574/0001-05</t>
  </si>
  <si>
    <t>CONCESSIONÁRIA RIO-TERESÓPOLIS S.A. (RH IV)</t>
  </si>
  <si>
    <t>E07/100.049/2007</t>
  </si>
  <si>
    <t>IN00039</t>
  </si>
  <si>
    <t>Rodovia BR-116/RJ, s/nº, Km 133,5 - Pça Eng. Berman</t>
  </si>
  <si>
    <t>PIABETA</t>
  </si>
  <si>
    <t>matilde@crt.com.br</t>
  </si>
  <si>
    <t>DD-0023</t>
  </si>
  <si>
    <t>33.022.203/0001-38</t>
  </si>
  <si>
    <t>WERNER FÁBRICA DE TECIDOS S/A.</t>
  </si>
  <si>
    <t>E07/501.837/2009</t>
  </si>
  <si>
    <t>IN00064</t>
  </si>
  <si>
    <t>Rua Bingen, 1737</t>
  </si>
  <si>
    <t>manutencao@wernertecidos.com.br</t>
  </si>
  <si>
    <t>DD-0025</t>
  </si>
  <si>
    <t>36.057.834/0001-80</t>
  </si>
  <si>
    <t>COND. PARQUE DA BOA VISTA</t>
  </si>
  <si>
    <t>01/03/2020</t>
  </si>
  <si>
    <t>E-07/002.1770/2013</t>
  </si>
  <si>
    <t>IN050237</t>
  </si>
  <si>
    <t>Estrada da manga Larga 2610</t>
  </si>
  <si>
    <t>(24) 33022865</t>
  </si>
  <si>
    <t>DD-0032</t>
  </si>
  <si>
    <t>08.998.291/0001-60</t>
  </si>
  <si>
    <t>Reserva do Marques Empreendimentos Imobiliários ltda.</t>
  </si>
  <si>
    <t>E07/506.250/2009</t>
  </si>
  <si>
    <t>IN002685</t>
  </si>
  <si>
    <t>Rua Doutor Oliveira nº 1342</t>
  </si>
  <si>
    <t>Pimenteiras</t>
  </si>
  <si>
    <t>2132-7141</t>
  </si>
  <si>
    <t>wcozac@reservadomarques.com.br</t>
  </si>
  <si>
    <t>DD-0036</t>
  </si>
  <si>
    <t>25.354.172/0001-94</t>
  </si>
  <si>
    <t>Condomínio Village Giverny</t>
  </si>
  <si>
    <t>CI INEA/SERVREG SEI Nº 38/21 - ALTERAÇÃO</t>
  </si>
  <si>
    <t>EXT-PD/006.13127/2021</t>
  </si>
  <si>
    <t>IN010304</t>
  </si>
  <si>
    <t>Estrada Franscisco Smolka, nº1420</t>
  </si>
  <si>
    <t>Quebra Frasco</t>
  </si>
  <si>
    <t>(21) 26421161</t>
  </si>
  <si>
    <t>condominio@house.adm.br</t>
  </si>
  <si>
    <t>DD-0038</t>
  </si>
  <si>
    <t>008.405.487-53</t>
  </si>
  <si>
    <t>ZULEIKA BORGES TORREALBA</t>
  </si>
  <si>
    <t>E07/101.101/2003</t>
  </si>
  <si>
    <t>IN002794</t>
  </si>
  <si>
    <t>RUA DJANIRA 290</t>
  </si>
  <si>
    <t>SAMAMBAIA</t>
  </si>
  <si>
    <t>marcio@adconta.com.br</t>
  </si>
  <si>
    <t>61.403.127/0127-48</t>
  </si>
  <si>
    <t>LAFARJE BRASIL S/A</t>
  </si>
  <si>
    <t>E07/100.275/2007</t>
  </si>
  <si>
    <t>IN017151</t>
  </si>
  <si>
    <t>Rua José Gama Machado(Madame Machado) n° 19</t>
  </si>
  <si>
    <t>Itaipava</t>
  </si>
  <si>
    <t>2240-5142</t>
  </si>
  <si>
    <t>DD-0041</t>
  </si>
  <si>
    <t>01.442.191/0001-04</t>
  </si>
  <si>
    <t>REI DO FRANGO DE SÃO JOSÉ LTDA.-ME</t>
  </si>
  <si>
    <t>E07/507.379/2010</t>
  </si>
  <si>
    <t>IN017308</t>
  </si>
  <si>
    <t>Estrada Alto Pinheiros, s/n°</t>
  </si>
  <si>
    <t>Torrões de Ouro</t>
  </si>
  <si>
    <t>magranicoelho@ig.com.br</t>
  </si>
  <si>
    <t>DD-0043</t>
  </si>
  <si>
    <t>58.309.998/0007-86</t>
  </si>
  <si>
    <t>XERIUM TECHNOLOGIES BRASIL INDÚSTRIA E COMÉRCIO LTDA</t>
  </si>
  <si>
    <t>E07/101.055/2007</t>
  </si>
  <si>
    <t>IN018213</t>
  </si>
  <si>
    <t>AVENIDA BARÃO DO RIO BRANCO</t>
  </si>
  <si>
    <t>2104-9950</t>
  </si>
  <si>
    <t>joana.moreira@huyck.wangner.com.br</t>
  </si>
  <si>
    <t>DD-0044</t>
  </si>
  <si>
    <t>73.410.326/0004-03</t>
  </si>
  <si>
    <t>Cervejaria Petrópolis S/A</t>
  </si>
  <si>
    <t>E07/507.105/2011</t>
  </si>
  <si>
    <t>IN019758</t>
  </si>
  <si>
    <t>Rua Trajano de Paula Filho, nº 199</t>
  </si>
  <si>
    <t>Pedro do Rio</t>
  </si>
  <si>
    <t>2103-8000</t>
  </si>
  <si>
    <t>ngranja@grupopetropolis.com.br</t>
  </si>
  <si>
    <t>DD-0045</t>
  </si>
  <si>
    <t>03.191.480/0001-03</t>
  </si>
  <si>
    <t>PEDREIRA NOVA ROCHA LTDA.</t>
  </si>
  <si>
    <t>ATENÇÃO: AJUSTE MANUAL DUAS FINALIDADES</t>
  </si>
  <si>
    <t>E07/504.841/2011</t>
  </si>
  <si>
    <t>IN020025</t>
  </si>
  <si>
    <t>R. DR. PAULO HERVÉ, N° 1.539, A PARTE 1</t>
  </si>
  <si>
    <t>BINGEN</t>
  </si>
  <si>
    <t>pedreiranovarocha@hotmail.com</t>
  </si>
  <si>
    <t>DD-0048</t>
  </si>
  <si>
    <t>29.588.019/0001-82</t>
  </si>
  <si>
    <t>E07/505.492/2009</t>
  </si>
  <si>
    <t>IN020472</t>
  </si>
  <si>
    <t>AV. MELVYN JONES 402</t>
  </si>
  <si>
    <t>MEUDON</t>
  </si>
  <si>
    <t>marister@arborbrasil.com.br</t>
  </si>
  <si>
    <t>DD-0049</t>
  </si>
  <si>
    <t>35.875.640/0001-20</t>
  </si>
  <si>
    <t>PEDRA NEGRA EMPREENDIMENTO LTDA</t>
  </si>
  <si>
    <t>E07/504.556/2012</t>
  </si>
  <si>
    <t>IN021768</t>
  </si>
  <si>
    <t>RUA DA ASSEMBLÉIA, N° 10, GRUPO 2810 PARTE</t>
  </si>
  <si>
    <t>2222-7075</t>
  </si>
  <si>
    <t>alexandre@ns.eng.br</t>
  </si>
  <si>
    <t>DD-0051</t>
  </si>
  <si>
    <t>31.120.686/0001-88</t>
  </si>
  <si>
    <t>Alfa Laval Aalborg Indústria e Comércio Ltda.</t>
  </si>
  <si>
    <t>E07/502.193/2011</t>
  </si>
  <si>
    <t>IN022511</t>
  </si>
  <si>
    <t>Rua Divino Espírito Santo - 1100</t>
  </si>
  <si>
    <t>Carangola</t>
  </si>
  <si>
    <t>2233-9963</t>
  </si>
  <si>
    <t>vanessa.nogueira@alfalaval.com</t>
  </si>
  <si>
    <t>DD-0052</t>
  </si>
  <si>
    <t>SEM CNARH (1)</t>
  </si>
  <si>
    <t>27.708.016/0001-00</t>
  </si>
  <si>
    <t>Jotade Empreendimentos e Participações LTDA(EX-CHRON EPIGEN)</t>
  </si>
  <si>
    <t>ALTERAÇÃO: TROCA DE TITULARIDADE - SEM CADASTRO REGLA</t>
  </si>
  <si>
    <t>CI INEA/SERVREG SEI Nº 2/22 - ALTERAÇÃO TITULARIDADE</t>
  </si>
  <si>
    <t>E07/512164/2010</t>
  </si>
  <si>
    <t>IN023750</t>
  </si>
  <si>
    <t>Rua Joaquim Manoel D'avila, 21</t>
  </si>
  <si>
    <t>São Sebastiao</t>
  </si>
  <si>
    <t>(24) 2233-1717</t>
  </si>
  <si>
    <t>eduardo@gsegmento.com.br</t>
  </si>
  <si>
    <t>DD-0053</t>
  </si>
  <si>
    <t>36.426.252/0001-24</t>
  </si>
  <si>
    <t>PLUMA INDUSTRIA E COMERCIO LTDA</t>
  </si>
  <si>
    <t>E07/511232/2012</t>
  </si>
  <si>
    <t>IN021510</t>
  </si>
  <si>
    <t>Rua Darcy Menezes de Aragão nº:30</t>
  </si>
  <si>
    <t>Várzea</t>
  </si>
  <si>
    <t>2742-4200</t>
  </si>
  <si>
    <t>pluma@plumabijoux.com.br</t>
  </si>
  <si>
    <t>DD-0054</t>
  </si>
  <si>
    <t>32.193.369/0001-54</t>
  </si>
  <si>
    <t>ALBACETE INDUSTRIA E COMERCIO DE EQUIPAMENTOS DE LAZER LTDA</t>
  </si>
  <si>
    <t>E07/509.003/2012</t>
  </si>
  <si>
    <t>IN024492</t>
  </si>
  <si>
    <t>Rua XAVANTE Nº: 120 COMPLEMENTO</t>
  </si>
  <si>
    <t>Meudom</t>
  </si>
  <si>
    <t>2741-8000</t>
  </si>
  <si>
    <t>roberto@albacete.com.br</t>
  </si>
  <si>
    <t>DD-0055</t>
  </si>
  <si>
    <t>32.262.248/0001-17</t>
  </si>
  <si>
    <t>Sebastião Antonio Costa Serafim - ME</t>
  </si>
  <si>
    <t>PD-07/009.79/2018</t>
  </si>
  <si>
    <t>IN012652</t>
  </si>
  <si>
    <t>ESTRADA CARMO-SUMIDOURO, S/N°, KM 07</t>
  </si>
  <si>
    <t>(22) 2537-1168</t>
  </si>
  <si>
    <t>sacserafim2705@hotmail.com</t>
  </si>
  <si>
    <t>DD-0058</t>
  </si>
  <si>
    <t>12.746.778/0001-23</t>
  </si>
  <si>
    <t>AGROPECUÁRIA CORRE BEIRADA LTDA - ME</t>
  </si>
  <si>
    <t>E07/511439/2011</t>
  </si>
  <si>
    <t>IN028560</t>
  </si>
  <si>
    <t>RUA AUGUSTO FREDERICO SCHIMIDT, N° 18</t>
  </si>
  <si>
    <t>IUCAS</t>
  </si>
  <si>
    <t>(21) 2642-3182</t>
  </si>
  <si>
    <t>luizalbuquerque2009@gmail.com</t>
  </si>
  <si>
    <t>DD-0059</t>
  </si>
  <si>
    <t>31.159.437/0002-87</t>
  </si>
  <si>
    <t>CASABLANCA CENTER HOTEL LTDA</t>
  </si>
  <si>
    <t>E-07/500.968/2012</t>
  </si>
  <si>
    <t>IN028254</t>
  </si>
  <si>
    <t>marcelo@valereal.com.br</t>
  </si>
  <si>
    <t>DD-0061</t>
  </si>
  <si>
    <t>17.285.550/0001-05</t>
  </si>
  <si>
    <t>NOGUEIRA RAPOSO EMPREENDIMENTOS LTDA.</t>
  </si>
  <si>
    <t>E07/002.6714/2013</t>
  </si>
  <si>
    <t>IN030210</t>
  </si>
  <si>
    <t>Estrada União Indústria 9153 - Sala 104 Tangara</t>
  </si>
  <si>
    <t>ph_nogueirab@hotmail.com</t>
  </si>
  <si>
    <t>DD-0062</t>
  </si>
  <si>
    <t>05.746.239/0001-29</t>
  </si>
  <si>
    <t>Quinta Verde Imóveis SPE Ltda</t>
  </si>
  <si>
    <t>ATENÇÃO: CANCELAR MINERAÇÃO DE AREIA, OUTORGA VENCEU EM 2021</t>
  </si>
  <si>
    <t>E07/002.14888/2013</t>
  </si>
  <si>
    <t>IN032619</t>
  </si>
  <si>
    <t>Rua Victor Civita, 77, bloco 01, Sala 602</t>
  </si>
  <si>
    <t>3535-1850</t>
  </si>
  <si>
    <t>williamcorrea@plarcon.com.br</t>
  </si>
  <si>
    <t>DD-0064</t>
  </si>
  <si>
    <t>08.592.913/0001-56</t>
  </si>
  <si>
    <t>POSSE DE AREIA COMÉRCIO E EXTRAÇÃO DE AREIA LTDA - ME</t>
  </si>
  <si>
    <t>PD-07/014.104/2016</t>
  </si>
  <si>
    <t>IN000144</t>
  </si>
  <si>
    <t>Estrada União e Indústria, n° 34295</t>
  </si>
  <si>
    <t>(0024) 22592715</t>
  </si>
  <si>
    <t>eletricaposse@gmail.com</t>
  </si>
  <si>
    <t>DD-0065</t>
  </si>
  <si>
    <t>31.134.851/0001-50</t>
  </si>
  <si>
    <t>PETROITA TRANSPORTES COLETIVOS DE PASSAGEIROS LTDA</t>
  </si>
  <si>
    <t>PD-07/014.100/2016</t>
  </si>
  <si>
    <t>IN000073</t>
  </si>
  <si>
    <t>Rua Coronel veiga, 1157</t>
  </si>
  <si>
    <t>Coronel Veiga</t>
  </si>
  <si>
    <t>2103-0599</t>
  </si>
  <si>
    <t>compras@petroita.com.br</t>
  </si>
  <si>
    <t>DD-0066</t>
  </si>
  <si>
    <t>32.175.325/0001-00</t>
  </si>
  <si>
    <t>Viação Dedo de Deus Ltda</t>
  </si>
  <si>
    <t>E07/510094/2010</t>
  </si>
  <si>
    <t>IN037726</t>
  </si>
  <si>
    <t>Rua Manoel Jose Lebrao,1520</t>
  </si>
  <si>
    <t>Volta do O</t>
  </si>
  <si>
    <t>fabiano@dedodedeus.com.br</t>
  </si>
  <si>
    <t>DD-0067</t>
  </si>
  <si>
    <t>17.667.029/0001-24</t>
  </si>
  <si>
    <t>EMPÓRIO SANTO ANTÔNIO DE SAPUCAIA COMÉRCIO DE ALIMENTOS LTDA</t>
  </si>
  <si>
    <t>E07/002.5780/2016</t>
  </si>
  <si>
    <t>IN039978</t>
  </si>
  <si>
    <t>ESTRADA FAZENDA SANTO ANTÔNIO, 9.001</t>
  </si>
  <si>
    <t>DD-0068</t>
  </si>
  <si>
    <t>29.156.577/0001-79</t>
  </si>
  <si>
    <t>Refortec Materiais de Construção Ltda</t>
  </si>
  <si>
    <t>E07/002.08039/2015</t>
  </si>
  <si>
    <t>IN039861</t>
  </si>
  <si>
    <t>RUA MANUEL VIEIRA, 294</t>
  </si>
  <si>
    <t>TANQUE</t>
  </si>
  <si>
    <t>DD-0069</t>
  </si>
  <si>
    <t>32.279.655/0001-37</t>
  </si>
  <si>
    <t>ABATEDOURO ANDRIAVES LTDA</t>
  </si>
  <si>
    <t>E07/002.5218/2014</t>
  </si>
  <si>
    <t>IN039880</t>
  </si>
  <si>
    <t>ESTRADA SILVEIRA DA MOTTA, 12777</t>
  </si>
  <si>
    <t>BARRINHA</t>
  </si>
  <si>
    <t>stein@envirogeo.com.br</t>
  </si>
  <si>
    <t>DD-0070</t>
  </si>
  <si>
    <t>33.435.231/0004-20</t>
  </si>
  <si>
    <t>E07/515245/2012</t>
  </si>
  <si>
    <t>IN038229</t>
  </si>
  <si>
    <t>RUA LUIZ WINTER N°381/393</t>
  </si>
  <si>
    <t>24 22334000</t>
  </si>
  <si>
    <t>caroline.machado@ge.com</t>
  </si>
  <si>
    <t>DD-0071</t>
  </si>
  <si>
    <t>03.120.537/0001-83</t>
  </si>
  <si>
    <t>Administradora Moura Brasil Ltda-ME</t>
  </si>
  <si>
    <t>E07/002.16805/2013</t>
  </si>
  <si>
    <t>IN039582</t>
  </si>
  <si>
    <t>BR-040, s/n°, Km 22</t>
  </si>
  <si>
    <t>Moura Brasil</t>
  </si>
  <si>
    <t>DD-0073</t>
  </si>
  <si>
    <t>29.067.113/0267-48</t>
  </si>
  <si>
    <t>E- 07/509.731/2012</t>
  </si>
  <si>
    <t>IN041418</t>
  </si>
  <si>
    <t>Rua Manoel Jose Lebrão n° 891 Parte B</t>
  </si>
  <si>
    <t>Ermitage</t>
  </si>
  <si>
    <t>TERESÓPOLIS</t>
  </si>
  <si>
    <t>21 98618-7706</t>
  </si>
  <si>
    <t>pxts@polimix.com.br</t>
  </si>
  <si>
    <t>DD-0074</t>
  </si>
  <si>
    <t>05.320.357/0001-70</t>
  </si>
  <si>
    <t>CONDOMÍNIO FAZENDA BELMONTE</t>
  </si>
  <si>
    <t>E-07/002.10709/2015</t>
  </si>
  <si>
    <t>IN043238</t>
  </si>
  <si>
    <t>ESTRADA JOSÉ XAVIER S/N</t>
  </si>
  <si>
    <t xml:space="preserve">AREAL </t>
  </si>
  <si>
    <t>rj</t>
  </si>
  <si>
    <t>mypamplona@yahoo.com.br</t>
  </si>
  <si>
    <t>DD-0075</t>
  </si>
  <si>
    <t>07.438.998/0001-50</t>
  </si>
  <si>
    <t>DISTRIBUIDORA DE Aguas VITALLI LTDA - ME</t>
  </si>
  <si>
    <t>E-07/002.4857/2016</t>
  </si>
  <si>
    <t>IN041039</t>
  </si>
  <si>
    <t>RODOVIA BR-393, KM. 155,8</t>
  </si>
  <si>
    <t>BEMPOSTA</t>
  </si>
  <si>
    <t xml:space="preserve">TRÊS RIOS </t>
  </si>
  <si>
    <t>DD-0076</t>
  </si>
  <si>
    <t>29.733.292/0001-53</t>
  </si>
  <si>
    <t>EXTRATORA DE AREIAS COEXA LTDA - EPP</t>
  </si>
  <si>
    <t>ATENÇÃO: CANCELAR - MINERAÇÃO DE AREIA - OUTORGA VENCE 2022</t>
  </si>
  <si>
    <t>PD-07/014.53/2016</t>
  </si>
  <si>
    <t>IN000879</t>
  </si>
  <si>
    <t>Estrada Silvério da Motta, s/n° - KM 21</t>
  </si>
  <si>
    <t>Águas Claras</t>
  </si>
  <si>
    <t xml:space="preserve">São Jose do Vale do Rio Preto </t>
  </si>
  <si>
    <t>granigeo@gmail.com</t>
  </si>
  <si>
    <t>DD-0077</t>
  </si>
  <si>
    <t>072.145.587-50</t>
  </si>
  <si>
    <t>JURANDYR TAYT- SOHN JUNIOR</t>
  </si>
  <si>
    <t>REVISADO - unificação do ppu</t>
  </si>
  <si>
    <t>E-07/002.10683/2017</t>
  </si>
  <si>
    <t>IN045212</t>
  </si>
  <si>
    <t>ESTRADA TERESOPOLIS-FRIBURGO - KM-30</t>
  </si>
  <si>
    <t>MOTAS</t>
  </si>
  <si>
    <t>25995-290</t>
  </si>
  <si>
    <t>2126-4111</t>
  </si>
  <si>
    <t>ronnysklen@hotmail.com</t>
  </si>
  <si>
    <t>DD-0078</t>
  </si>
  <si>
    <t>05.370.571/0001-31</t>
  </si>
  <si>
    <t>CONDOMÍNIO QUINTA DO IPÊ</t>
  </si>
  <si>
    <t>PD-07/014.730/2017</t>
  </si>
  <si>
    <t>IN001520</t>
  </si>
  <si>
    <t>RODOVIA BR-040, S/N, KM 38</t>
  </si>
  <si>
    <t>Faisões</t>
  </si>
  <si>
    <t>25.845-000</t>
  </si>
  <si>
    <t>(21) 988152691</t>
  </si>
  <si>
    <t>DD-0079</t>
  </si>
  <si>
    <t>20.393.360/0001-08</t>
  </si>
  <si>
    <t>REGINA CELIA DE OLIVEIRA</t>
  </si>
  <si>
    <t>E-07/002.7297/2015</t>
  </si>
  <si>
    <t>IN047648</t>
  </si>
  <si>
    <t>RUA BERNARDO COUTINHO - PROXIMO AO Nº 520 - PARTE</t>
  </si>
  <si>
    <t>Araras</t>
  </si>
  <si>
    <t>25.725-022</t>
  </si>
  <si>
    <t>(24) 992186690</t>
  </si>
  <si>
    <t>reginapipadagua@outlook.com</t>
  </si>
  <si>
    <t>DD-0080</t>
  </si>
  <si>
    <t>25.245.395/0001-13</t>
  </si>
  <si>
    <t>ABATEDOURO SAUDAVES LTDA</t>
  </si>
  <si>
    <t>PD-07/006.87/2018</t>
  </si>
  <si>
    <t>IN002606</t>
  </si>
  <si>
    <t>ESTRADA DOS PINHEIROS, N° 710</t>
  </si>
  <si>
    <t>25780-000</t>
  </si>
  <si>
    <t xml:space="preserve">São José do Vale do Rio Preto </t>
  </si>
  <si>
    <t>(24) 992684579</t>
  </si>
  <si>
    <t>DD-0081</t>
  </si>
  <si>
    <t>07.505.281/0001-83</t>
  </si>
  <si>
    <t>CONDOMÍNIO RESIDENCIAL DEL PARAÍSO</t>
  </si>
  <si>
    <t>PD-07/014.880/2017</t>
  </si>
  <si>
    <t>IN002950</t>
  </si>
  <si>
    <t>Rua Vital Brasil Filho</t>
  </si>
  <si>
    <t>Santa Rosa</t>
  </si>
  <si>
    <t>24.230-340</t>
  </si>
  <si>
    <t>Niteroí</t>
  </si>
  <si>
    <t>(21) 981813727</t>
  </si>
  <si>
    <t>fabiogomesgeo@gmail.com</t>
  </si>
  <si>
    <t>DD-0082</t>
  </si>
  <si>
    <t>19.318.293/0001-88</t>
  </si>
  <si>
    <t>CONDOMÍNIO RESIDENCIAL VILLA DOMENICO</t>
  </si>
  <si>
    <t>E-07/002.4197/2015</t>
  </si>
  <si>
    <t>IN049012</t>
  </si>
  <si>
    <t>ESTRADA NEUZA BRIZOLA, 2.225</t>
  </si>
  <si>
    <t>25750-037</t>
  </si>
  <si>
    <t xml:space="preserve">PETRÓPOLIS </t>
  </si>
  <si>
    <t>(24)2222-8274</t>
  </si>
  <si>
    <t>adm.escritorio1@hotmail.com</t>
  </si>
  <si>
    <t>DD-0083</t>
  </si>
  <si>
    <t>36.220.366/0001-13</t>
  </si>
  <si>
    <t>393 COMERCIAL LTDA</t>
  </si>
  <si>
    <t>E-07/002.7286/2017</t>
  </si>
  <si>
    <t>IN049651</t>
  </si>
  <si>
    <t xml:space="preserve">RODOVIA BR 393, S/N - KM 103 </t>
  </si>
  <si>
    <t>JAMAPARÁ</t>
  </si>
  <si>
    <t>25887-000</t>
  </si>
  <si>
    <t>(32) 98808-6407</t>
  </si>
  <si>
    <t>haggeconsultoria@gmail.com</t>
  </si>
  <si>
    <t>DD-0084</t>
  </si>
  <si>
    <t>28.826.394/0009-08</t>
  </si>
  <si>
    <t>CARL ZEISS VISION BRASIL INDÚSTRIA ÓPTICA LTDA</t>
  </si>
  <si>
    <t>01/09/2019</t>
  </si>
  <si>
    <t>E-07/500211/2010</t>
  </si>
  <si>
    <t>IN048819</t>
  </si>
  <si>
    <t>RUA LUIZ WINTER, 222</t>
  </si>
  <si>
    <t>Duarte Silveira</t>
  </si>
  <si>
    <t>25.665-431</t>
  </si>
  <si>
    <t>(24) 22337017</t>
  </si>
  <si>
    <t>felipe.silva@zeiss.com</t>
  </si>
  <si>
    <t>DD-0085</t>
  </si>
  <si>
    <t>575.026.256-15</t>
  </si>
  <si>
    <t>IVAN ADHEMAR DE CARVALHO FILHO</t>
  </si>
  <si>
    <t>01/06/2020</t>
  </si>
  <si>
    <t>CI INEA/SEREG SEI Nº9 - INCLUSÃO</t>
  </si>
  <si>
    <t>PD-07/006.5/2019</t>
  </si>
  <si>
    <t>IN006397</t>
  </si>
  <si>
    <t>RUA ALCÂNTARA MACHADO, 36, APT. 806</t>
  </si>
  <si>
    <t xml:space="preserve">20.081-010 </t>
  </si>
  <si>
    <t>(24) 988172273</t>
  </si>
  <si>
    <t>mcarouca@gmail.com</t>
  </si>
  <si>
    <t>DD-0086</t>
  </si>
  <si>
    <t>32.001.836/0001-05</t>
  </si>
  <si>
    <t>MUNICÍPIO DE SÃO JOSÉ DO VALE DO RIO PRETO</t>
  </si>
  <si>
    <t>PD-07/006.163/2019</t>
  </si>
  <si>
    <t>IN007684</t>
  </si>
  <si>
    <t>RUA CORONEL FRANCISCO LIMONGI, 159</t>
  </si>
  <si>
    <t xml:space="preserve"> 25780-000 </t>
  </si>
  <si>
    <t>São jOSÉ DO VALE DO RIO PRETOSÃO JOSÉ DO VALE DO RIO PRETO</t>
  </si>
  <si>
    <t>(24) 22241305</t>
  </si>
  <si>
    <t>gabinete@sjvriopreto.rj.gov.br</t>
  </si>
  <si>
    <t>DD-0087</t>
  </si>
  <si>
    <t>36.462.778/0001-60</t>
  </si>
  <si>
    <t>ALTERDATA TECNOLOGIA EM INFORMÁTICA LTDA</t>
  </si>
  <si>
    <t>E-07/002.974/2016</t>
  </si>
  <si>
    <t>IN051743</t>
  </si>
  <si>
    <t>RUA PREFEITO SEBASTIÃO TEIXEIRA, 227</t>
  </si>
  <si>
    <t>VÁRZEA</t>
  </si>
  <si>
    <t>25953-200</t>
  </si>
  <si>
    <t>(21) 992088393</t>
  </si>
  <si>
    <t>amilcar.geo@gmail.com</t>
  </si>
  <si>
    <t>DD-0088</t>
  </si>
  <si>
    <t>39.970.139/0001-01</t>
  </si>
  <si>
    <t>CONDOMÍNIO ALTO DOS GERIBÁS</t>
  </si>
  <si>
    <t>E07/002.13366/2015</t>
  </si>
  <si>
    <t>IN051738</t>
  </si>
  <si>
    <t>Estr. União Indústria nº 11460</t>
  </si>
  <si>
    <t>25730-745</t>
  </si>
  <si>
    <t>PETRÓPOLIS</t>
  </si>
  <si>
    <t>(24) 992782154</t>
  </si>
  <si>
    <t>adconta@adconta.com.br</t>
  </si>
  <si>
    <t>DD-0089</t>
  </si>
  <si>
    <t>04.277.350/0001-50</t>
  </si>
  <si>
    <t>CONDOMÍNIO VALE DOS ESQUILOS</t>
  </si>
  <si>
    <t>CI INEA/SERVREG SEI Nº 25/21 - INCLUSÃO</t>
  </si>
  <si>
    <t>EXT-PD/006.11649/2021</t>
  </si>
  <si>
    <t>IN009173</t>
  </si>
  <si>
    <t>ESTRADA SERRINHA, 1890</t>
  </si>
  <si>
    <t>25990-040</t>
  </si>
  <si>
    <t xml:space="preserve">TERESÓPOLIS </t>
  </si>
  <si>
    <t>(21) 993072493</t>
  </si>
  <si>
    <t>DD-0090</t>
  </si>
  <si>
    <t>36.519.361/0001-96</t>
  </si>
  <si>
    <t>CONDOMÍNIO RESIDENCIA CHÁCARA DAS ROSAS</t>
  </si>
  <si>
    <t>EXT-PD/006.3232/2018</t>
  </si>
  <si>
    <t>IN009366</t>
  </si>
  <si>
    <t>AVENIDA PRESIDENTE CASTELO BRANCO, 401</t>
  </si>
  <si>
    <t>RETIRO</t>
  </si>
  <si>
    <t>25.745-071</t>
  </si>
  <si>
    <t>(24) 992187906</t>
  </si>
  <si>
    <t>rodrigeol@gmail.com</t>
  </si>
  <si>
    <t>DD-0091</t>
  </si>
  <si>
    <t>18.594.749/0001-70</t>
  </si>
  <si>
    <t>BG ARQ EMPREENDIMENTOS IMOBILIARIOS LTDA</t>
  </si>
  <si>
    <t>EXT-PD/006.12148/2021</t>
  </si>
  <si>
    <t>IN009438</t>
  </si>
  <si>
    <t>RUA HENRIQUE DIAS, 634</t>
  </si>
  <si>
    <t>25.680-301</t>
  </si>
  <si>
    <t>(24)992432294</t>
  </si>
  <si>
    <t>marceloavlis10@gmail.com</t>
  </si>
  <si>
    <t>DD-0092</t>
  </si>
  <si>
    <t>09.685.580/0001-72</t>
  </si>
  <si>
    <t>CONDOMINIO VILLA MOLLICA</t>
  </si>
  <si>
    <t>E-07/002.9853/2015</t>
  </si>
  <si>
    <t>IN048710</t>
  </si>
  <si>
    <t>RUA BARTOLOMEU DE GUSMÃO, 382</t>
  </si>
  <si>
    <t>25625-190</t>
  </si>
  <si>
    <t>(21)993220065</t>
  </si>
  <si>
    <t>DD-0093</t>
  </si>
  <si>
    <t>36.057.693/0001-04</t>
  </si>
  <si>
    <t>CONDOMÍNIO DO EDIFÍCIO PROFISSIONAL E 16 DE MARÇO</t>
  </si>
  <si>
    <t>CI INEA/SERVREG SEI Nº 31/21 - INCLUSÃO</t>
  </si>
  <si>
    <t>PD-07/006.307/2019</t>
  </si>
  <si>
    <t>IN009826</t>
  </si>
  <si>
    <t>Rua do Imperador, 970</t>
  </si>
  <si>
    <t>25620-001</t>
  </si>
  <si>
    <t>(21)988610743</t>
  </si>
  <si>
    <t>renata@sennacanedo.com</t>
  </si>
  <si>
    <t>DD-0094</t>
  </si>
  <si>
    <t>31.130.537/0001-08</t>
  </si>
  <si>
    <t>CASA DO ALEMÃO IND. E COM. DE LANCHES</t>
  </si>
  <si>
    <t>PD-07/014.164/2016</t>
  </si>
  <si>
    <t>IN000081</t>
  </si>
  <si>
    <t>Av. Airton Senna, 927</t>
  </si>
  <si>
    <t>Quitandinha</t>
  </si>
  <si>
    <t>financeiro@casadoalemao.com.br</t>
  </si>
  <si>
    <t>DD-0095</t>
  </si>
  <si>
    <t>03.096.306/0001-81</t>
  </si>
  <si>
    <t>JULIO CESAR DA COSTA ME</t>
  </si>
  <si>
    <t>PD-07/006.173/2019</t>
  </si>
  <si>
    <t>IN011321</t>
  </si>
  <si>
    <t>CHÁCARA DO BARRO BRANCO</t>
  </si>
  <si>
    <t>28640-000</t>
  </si>
  <si>
    <t>(21) 98857-6932</t>
  </si>
  <si>
    <t>laticiniodacosta@yahoo.com.br</t>
  </si>
  <si>
    <t>DD-0096</t>
  </si>
  <si>
    <t>04.382.714/0001-62</t>
  </si>
  <si>
    <t>PEDRATER INDUSTRIA E COMERCIO LTDA</t>
  </si>
  <si>
    <t>01/11/2022</t>
  </si>
  <si>
    <t>CI INEA/SERVREG Nº 46/22 - INCLUSÃO</t>
  </si>
  <si>
    <t>EXT-PD/014.14237/2021</t>
  </si>
  <si>
    <t>IN012477</t>
  </si>
  <si>
    <t>Rua Tenente Luiz Meirelles</t>
  </si>
  <si>
    <t>25.955-001</t>
  </si>
  <si>
    <t>(21) 27421541</t>
  </si>
  <si>
    <t>DD-0097</t>
  </si>
  <si>
    <t>30.202.683/0001-20</t>
  </si>
  <si>
    <t>ASSOCIAÇÃO DE MORADORES E AMIGOS DO VALE BONSUCESSO</t>
  </si>
  <si>
    <t>E-07/002.15017/2013</t>
  </si>
  <si>
    <t>IN053001</t>
  </si>
  <si>
    <t>Rdovia BR - 040 - KM 64,5</t>
  </si>
  <si>
    <t>Bonsucesso</t>
  </si>
  <si>
    <t>25.725-030</t>
  </si>
  <si>
    <t>(24) 98802-3963</t>
  </si>
  <si>
    <t>amavale@valebonsucesso.com.br</t>
  </si>
  <si>
    <t>DD-0099</t>
  </si>
  <si>
    <t>09.336.989/0001-83</t>
  </si>
  <si>
    <t>ARMAZEM DO GRAO LTDA</t>
  </si>
  <si>
    <t>EXT-PD/006.22697/2021</t>
  </si>
  <si>
    <t>IN012740</t>
  </si>
  <si>
    <t>Rua Doutor Paulo Herve</t>
  </si>
  <si>
    <t>25.665-134</t>
  </si>
  <si>
    <t>(24) 98123-0827</t>
  </si>
  <si>
    <t>victor@maisrural.org</t>
  </si>
  <si>
    <t>DD-0100</t>
  </si>
  <si>
    <t>03.965.524/0001-05</t>
  </si>
  <si>
    <t>SLOOP INDÚSTRIA E COMÉRCIO DE ALIMENTOS LTDA - ME</t>
  </si>
  <si>
    <t>E-07/002.8126/2016</t>
  </si>
  <si>
    <t>IN053083</t>
  </si>
  <si>
    <t>ESTRADA RIO PRETO</t>
  </si>
  <si>
    <t>Sebastiana</t>
  </si>
  <si>
    <t>25.980-350</t>
  </si>
  <si>
    <t>(21) 99442-4507</t>
  </si>
  <si>
    <t>DD-0101</t>
  </si>
  <si>
    <t>21.746.980/0001-46</t>
  </si>
  <si>
    <t>GREENPEOPLE INDÚSTRIA E COMÉRCIO DE ALIMENTOS LTDA.</t>
  </si>
  <si>
    <t>EXT-PD/006.19857/2021</t>
  </si>
  <si>
    <t>IN012755</t>
  </si>
  <si>
    <t>RODOVIA BR-393, KM 155,8. SÍTIO CHACRINHA</t>
  </si>
  <si>
    <t>25.840-000</t>
  </si>
  <si>
    <t>(21) 2537-9427</t>
  </si>
  <si>
    <t>DD-0102</t>
  </si>
  <si>
    <t>30.191.365/0001-01</t>
  </si>
  <si>
    <t>CONDOMÍNIO SÍTIO DA PONTE</t>
  </si>
  <si>
    <t>EXT-PD/006.23318/2021</t>
  </si>
  <si>
    <t>IN012739</t>
  </si>
  <si>
    <t>Rua Desembargador Luiz Antônio Severo da Costa</t>
  </si>
  <si>
    <t>25.730-680</t>
  </si>
  <si>
    <t>(24) 2237-3932</t>
  </si>
  <si>
    <t>obraun@geostud.com.br</t>
  </si>
  <si>
    <t>DD-0103</t>
  </si>
  <si>
    <t>42.292.007/0012-27</t>
  </si>
  <si>
    <t>RIO MAIS SANEAMENTO CARMO</t>
  </si>
  <si>
    <t>DD-0104</t>
  </si>
  <si>
    <t>05.371.152/0001-14</t>
  </si>
  <si>
    <t>Ledistri Lavanderia Industrial Ltda</t>
  </si>
  <si>
    <t>PD-07/006.12/2020</t>
  </si>
  <si>
    <t>IN012702</t>
  </si>
  <si>
    <t>Estrada União e Indústria, Km 130, Galpão B</t>
  </si>
  <si>
    <t>Reta</t>
  </si>
  <si>
    <t>25.870-000</t>
  </si>
  <si>
    <t>COMENDADOR LEVY GASPARIAN</t>
  </si>
  <si>
    <t>(24) 98113-779</t>
  </si>
  <si>
    <t>murilo@junglelavanderia.com.br</t>
  </si>
  <si>
    <t>DD-0105</t>
  </si>
  <si>
    <t>K-INFRA RODOVIA DO AÇO S/A KM 233+600</t>
  </si>
  <si>
    <t>E-07/500880/2012</t>
  </si>
  <si>
    <t>IN053009</t>
  </si>
  <si>
    <t>RODOVIA BR-393</t>
  </si>
  <si>
    <t>28.360-000</t>
  </si>
  <si>
    <t>(22)98530368</t>
  </si>
  <si>
    <t>claudio.hpr@gmail.com</t>
  </si>
  <si>
    <t>DD-0106</t>
  </si>
  <si>
    <t>33.984.550/0003-03</t>
  </si>
  <si>
    <t>ASSOCIAÇÃO DOS FUNCIONÁRIOS DO BANCO NACIONAL DE DESENVOLVIMENTO ECONOMICO E SOCIAL</t>
  </si>
  <si>
    <t>E-07/502358/2011</t>
  </si>
  <si>
    <t>IN053149</t>
  </si>
  <si>
    <t>Estrada Itaipava, Km 5</t>
  </si>
  <si>
    <t>(21) 97913-8778</t>
  </si>
  <si>
    <t>henriquebarreto@rioserviceambiental.com.br</t>
  </si>
  <si>
    <t>DD-0107</t>
  </si>
  <si>
    <t>12.364.702/0001-33</t>
  </si>
  <si>
    <t>BACCO PATRIMONIAL S.A.</t>
  </si>
  <si>
    <t>CI INEA/SERVREG Nº 24/23 - INCLUSÃO</t>
  </si>
  <si>
    <t>PD-07/014.159/2018</t>
  </si>
  <si>
    <t>IN012631</t>
  </si>
  <si>
    <t>ESTRADA JERÔNIMO FERREIRA ALVES</t>
  </si>
  <si>
    <t>DD-0108</t>
  </si>
  <si>
    <t>31.103.427/0001-49</t>
  </si>
  <si>
    <t>JAGUARA EMPREENDIMENTOS IMOBILIÁRIO -ME</t>
  </si>
  <si>
    <t>SEI-070007/000720/2021</t>
  </si>
  <si>
    <t>IN001892</t>
  </si>
  <si>
    <t>Rua Antônio da Silva Ponto 550</t>
  </si>
  <si>
    <t>SÃO JOSÉ DO VALE DO RIO PRETO</t>
  </si>
  <si>
    <t>lfaustino1899@yahoo.com.br</t>
  </si>
  <si>
    <t>DD-0109</t>
  </si>
  <si>
    <t>QUINTA VERDE IMÓVEIS SPE LTDA</t>
  </si>
  <si>
    <t>PD-07/014.911/2017</t>
  </si>
  <si>
    <t>IN012834</t>
  </si>
  <si>
    <t>Rua Victor Civita 77 bloco 01 Sala 602</t>
  </si>
  <si>
    <t>DD-0110</t>
  </si>
  <si>
    <t>K-INFRA RODOVIA DO AÇO S/A</t>
  </si>
  <si>
    <t>E-07/500884/2012</t>
  </si>
  <si>
    <t>IN053281</t>
  </si>
  <si>
    <t>Rodovia BR 393</t>
  </si>
  <si>
    <t>lidiane.vieira@rodoviadoaco.com.br</t>
  </si>
  <si>
    <t>DD-0111</t>
  </si>
  <si>
    <t>07.932.004/0001-57</t>
  </si>
  <si>
    <t>NOVA KAERU INDUSTRIA DE COUROS S.A.</t>
  </si>
  <si>
    <t>SEI-0700060001412023</t>
  </si>
  <si>
    <t>0055952023</t>
  </si>
  <si>
    <t>Estrada São Joaquim</t>
  </si>
  <si>
    <t>Bemposta</t>
  </si>
  <si>
    <t>(24) 2258-2034</t>
  </si>
  <si>
    <t>conscienceconsultoria@gmail.com</t>
  </si>
  <si>
    <t>DD-0112</t>
  </si>
  <si>
    <t>03.752.681/0001-32</t>
  </si>
  <si>
    <t>POSTO IPIRANGÃO DE TRÊS RIOS LTDA</t>
  </si>
  <si>
    <t>SEI-0700060000172023</t>
  </si>
  <si>
    <t>0042192023</t>
  </si>
  <si>
    <t>Rodovia BR-040</t>
  </si>
  <si>
    <t>25.812-470</t>
  </si>
  <si>
    <t>(24) 98107-9999</t>
  </si>
  <si>
    <t>cardosogestor@gmail.com</t>
  </si>
  <si>
    <t>DD-0113</t>
  </si>
  <si>
    <t>07.487.711/0004-24</t>
  </si>
  <si>
    <t>REDUX</t>
  </si>
  <si>
    <t>SEI-070006/000121/2023</t>
  </si>
  <si>
    <t>IN003458</t>
  </si>
  <si>
    <t>Estrada União e Industria</t>
  </si>
  <si>
    <t>(21) 99522-3851</t>
  </si>
  <si>
    <t>tatiana@redux.ind.br</t>
  </si>
  <si>
    <t>DD-0114</t>
  </si>
  <si>
    <t>08.304.713/0001-50</t>
  </si>
  <si>
    <t>ZAPIRANGA INDÚSTRIA DE PRODUTOS SIDERURGICOS LTDA</t>
  </si>
  <si>
    <t>SEI-0700060005602022</t>
  </si>
  <si>
    <t>0039222023</t>
  </si>
  <si>
    <t xml:space="preserve">Rua Rabino Francisco Duarte </t>
  </si>
  <si>
    <t>Monte Castelo</t>
  </si>
  <si>
    <t>25.810-445</t>
  </si>
  <si>
    <t>(24) 99312-6523</t>
  </si>
  <si>
    <t>DD-0115</t>
  </si>
  <si>
    <t>29.227.365/0001-35</t>
  </si>
  <si>
    <t>ASSOCIAÇÃO DE MORADORES LOTEAMENTO PARQUE SANTA JULIA (RESIDENCIAL)</t>
  </si>
  <si>
    <t>SEI-0700060000272023</t>
  </si>
  <si>
    <t>0042892023</t>
  </si>
  <si>
    <t>Estrada União e Indústria</t>
  </si>
  <si>
    <t>25.750-020</t>
  </si>
  <si>
    <t>(24) 99947-4413</t>
  </si>
  <si>
    <t>DD-0116</t>
  </si>
  <si>
    <t>00.079.831/0001-09</t>
  </si>
  <si>
    <t>CONDOMÍNIO SERRA VILLE I</t>
  </si>
  <si>
    <t>SEI-0700060001782023</t>
  </si>
  <si>
    <t>0055912023</t>
  </si>
  <si>
    <t>Estrada do Cantagalo</t>
  </si>
  <si>
    <t>Cuiabá</t>
  </si>
  <si>
    <t>25.745-200</t>
  </si>
  <si>
    <t>DD-0117</t>
  </si>
  <si>
    <t>044.684.057-24</t>
  </si>
  <si>
    <t>MARLENE RAPOSO SCISTOWICZ</t>
  </si>
  <si>
    <t>PD-07006132018</t>
  </si>
  <si>
    <t>0975222024</t>
  </si>
  <si>
    <t>Estrada Silveira da Mota</t>
  </si>
  <si>
    <t>25.980-190</t>
  </si>
  <si>
    <t>NOVA PETRÓPOLIS</t>
  </si>
  <si>
    <t>(24) 2259-5200</t>
  </si>
  <si>
    <t>DD-0118</t>
  </si>
  <si>
    <t>46.353.480/0001-75</t>
  </si>
  <si>
    <t>CONDOMÍNIO SERRA SANTA</t>
  </si>
  <si>
    <t>SEI-0700060004512023</t>
  </si>
  <si>
    <t>0073272024</t>
  </si>
  <si>
    <t>Estrada Silveira da Motta</t>
  </si>
  <si>
    <t>(21) 99409-3882</t>
  </si>
  <si>
    <t>DD-0119</t>
  </si>
  <si>
    <t>05.079.440/0003-61</t>
  </si>
  <si>
    <t>SUPREMA-SOCIEDADE UNIVERSITARIA PARA O ENSINO MEDICO ASSISTENCIAL LTDA</t>
  </si>
  <si>
    <t>SEI-0700060004322023</t>
  </si>
  <si>
    <t>0073282024</t>
  </si>
  <si>
    <t xml:space="preserve">Rua Isaltino Silveira </t>
  </si>
  <si>
    <t xml:space="preserve">Cantagalo </t>
  </si>
  <si>
    <t>25.804-250</t>
  </si>
  <si>
    <t>(21) 98526-1983</t>
  </si>
  <si>
    <t>rbkiffer.geologia@gmail.com</t>
  </si>
  <si>
    <t>DD-0120</t>
  </si>
  <si>
    <t>30.261.796/0001-05</t>
  </si>
  <si>
    <t>VALE DA BOA ESPERANCA EMPREENDIMENTOS IMOBILIARIOS E AGROPECUARIOS LTDA</t>
  </si>
  <si>
    <t>SEI-0700060004082022</t>
  </si>
  <si>
    <t>0035802023</t>
  </si>
  <si>
    <t>Estrada Philuvio Cerqueira Rodrigues</t>
  </si>
  <si>
    <t>(21) 98861-0743</t>
  </si>
  <si>
    <t>DD-0121</t>
  </si>
  <si>
    <t xml:space="preserve">39.523.638/0001-42 </t>
  </si>
  <si>
    <t>ÁGUAS DA IMPERATRIZ  S.A</t>
  </si>
  <si>
    <t>E-075005392009</t>
  </si>
  <si>
    <t>0020062009</t>
  </si>
  <si>
    <t>Rua Avenida Lúcio
Meira</t>
  </si>
  <si>
    <t>25.953-007</t>
  </si>
  <si>
    <t>(24) 992583377</t>
  </si>
  <si>
    <t>diretoria@aguasdaimperatriz.com.br</t>
  </si>
  <si>
    <t>DD-0122</t>
  </si>
  <si>
    <t>11.431.133/0001-39</t>
  </si>
  <si>
    <t>A.R. EMPREENDIMENTOS IMOBILIÁRIOS LTDA</t>
  </si>
  <si>
    <t>PD-070141562020</t>
  </si>
  <si>
    <t>0995312024</t>
  </si>
  <si>
    <t>Rua Doutor Nelson de Sá Earp</t>
  </si>
  <si>
    <t>25.680-195</t>
  </si>
  <si>
    <t>(24) 2245-8111</t>
  </si>
  <si>
    <t>DD-0123</t>
  </si>
  <si>
    <t>095.492.727-37</t>
  </si>
  <si>
    <t>GUSTAVO ARANHA ALVES BARRETO</t>
  </si>
  <si>
    <t>SEI-0700060000202024</t>
  </si>
  <si>
    <t>Rua Dias Ferreira</t>
  </si>
  <si>
    <t>Leblon</t>
  </si>
  <si>
    <t>22.431-050</t>
  </si>
  <si>
    <t>(21) 99307-2493</t>
  </si>
  <si>
    <t>DD-0124</t>
  </si>
  <si>
    <t>DD-0125</t>
  </si>
  <si>
    <t>22.744.903/0001-10</t>
  </si>
  <si>
    <t>ALTO DAS PEROBAS SPE EMPREENDIMENTOS IMOBILIÁRIOS LTDA</t>
  </si>
  <si>
    <t>SEI-0700060003682023</t>
  </si>
  <si>
    <t>IN006106</t>
  </si>
  <si>
    <t>4/12/2023</t>
  </si>
  <si>
    <t>4/12/2028</t>
  </si>
  <si>
    <t>Rua Orestes</t>
  </si>
  <si>
    <t>Santo Cristo</t>
  </si>
  <si>
    <t>20.220-070</t>
  </si>
  <si>
    <t>(21) 2485-2006</t>
  </si>
  <si>
    <t>DD-0126</t>
  </si>
  <si>
    <t>31.144.884/0001-81</t>
  </si>
  <si>
    <t>ANÁPOLIS COUNTRY CLUB</t>
  </si>
  <si>
    <t>SEI-0700060002912023</t>
  </si>
  <si>
    <t>IN005529</t>
  </si>
  <si>
    <t>23/10/2023</t>
  </si>
  <si>
    <t>23/10/2028</t>
  </si>
  <si>
    <t>Estrada do Fagundes</t>
  </si>
  <si>
    <t>Fagundes</t>
  </si>
  <si>
    <t>25.755-090</t>
  </si>
  <si>
    <t>(31) 98860-2206</t>
  </si>
  <si>
    <t>walmor@dromos.net.br</t>
  </si>
  <si>
    <t>DD-0127</t>
  </si>
  <si>
    <t>07.705.381/0001-53</t>
  </si>
  <si>
    <t>ASSOCIAÇÃO DE MORADORES DAS TERRAS DA BOA ESPERANÇA</t>
  </si>
  <si>
    <t>SEI-0700060004052023</t>
  </si>
  <si>
    <t>IN006105</t>
  </si>
  <si>
    <t>Rodovia Philuvio Cerqueira Rodrigues</t>
  </si>
  <si>
    <t>25.745-075</t>
  </si>
  <si>
    <t>(24) 99966-5141</t>
  </si>
  <si>
    <t>DD-0128</t>
  </si>
  <si>
    <t>46.204.766/0001-99</t>
  </si>
  <si>
    <t>ASSOCIAÇÃO DOS PROPRIETÁRIOS DAS TERRAS NOBRES DO GRÃO-PARÁ</t>
  </si>
  <si>
    <t>SEI-0700060006282022</t>
  </si>
  <si>
    <t>IN006169</t>
  </si>
  <si>
    <t>5/12/2023</t>
  </si>
  <si>
    <t>5/12/2028</t>
  </si>
  <si>
    <t>Rua dos Angicos</t>
  </si>
  <si>
    <t>Albuquerque</t>
  </si>
  <si>
    <t>25.977-000</t>
  </si>
  <si>
    <t>(21) 99515-3886</t>
  </si>
  <si>
    <t>contato@greengeoambiental.com.br</t>
  </si>
  <si>
    <t>DD-0129</t>
  </si>
  <si>
    <t>33.0.0297944/21</t>
  </si>
  <si>
    <t>32.296.378/0007-66</t>
  </si>
  <si>
    <t>CEREAIS BRAMIL LTDA. - PV04</t>
  </si>
  <si>
    <t>SEI-070006/000256/2023</t>
  </si>
  <si>
    <t>IN006246</t>
  </si>
  <si>
    <t>7/12/2023</t>
  </si>
  <si>
    <t>7/12/2028</t>
  </si>
  <si>
    <t>25.730-770</t>
  </si>
  <si>
    <t>DD-0130</t>
  </si>
  <si>
    <t>33.0.0104004/52</t>
  </si>
  <si>
    <t>32.296.378/0005-02</t>
  </si>
  <si>
    <t>CEREAIS BRAMIL LTDA. - PV03</t>
  </si>
  <si>
    <t>SEI-070006/000258/2023</t>
  </si>
  <si>
    <t>IN005568</t>
  </si>
  <si>
    <t>24/10/2023</t>
  </si>
  <si>
    <t>24/10/2028</t>
  </si>
  <si>
    <t>Praça Flávio Castrioto</t>
  </si>
  <si>
    <t>25.770-200</t>
  </si>
  <si>
    <t>DD-0131</t>
  </si>
  <si>
    <t>33.0.0104000/29</t>
  </si>
  <si>
    <t>32.296.378/0030-05</t>
  </si>
  <si>
    <t>CEREAIS BRAMIL LTDA. - PV22</t>
  </si>
  <si>
    <t>SEI-070006/000257/2023</t>
  </si>
  <si>
    <t>IN005569</t>
  </si>
  <si>
    <t>25/10/2023</t>
  </si>
  <si>
    <t>25/10/2028</t>
  </si>
  <si>
    <t>Rua Bernardo Proença</t>
  </si>
  <si>
    <t>Itamarati</t>
  </si>
  <si>
    <t>25.710-082</t>
  </si>
  <si>
    <t>DD-0132</t>
  </si>
  <si>
    <t>39.502.458/0001-84</t>
  </si>
  <si>
    <t>CONDOMÍNIO EDILÍCIO DO TERESÓPOLIS SHOPPING CENTER</t>
  </si>
  <si>
    <t>SEI-0700060003422023</t>
  </si>
  <si>
    <t>IN006120</t>
  </si>
  <si>
    <t>Rua Edmundo Bittencourt</t>
  </si>
  <si>
    <t>25.953-030</t>
  </si>
  <si>
    <t>(21) 99932-8829</t>
  </si>
  <si>
    <t>DD-0133</t>
  </si>
  <si>
    <t>36.067.601/0001-69</t>
  </si>
  <si>
    <t>CONDOMÍNIO SHOPPING CENTER VILAREJO DE ITAIPAVA</t>
  </si>
  <si>
    <t>SEI-0700060002792023</t>
  </si>
  <si>
    <t>IN005530</t>
  </si>
  <si>
    <t>25.730-735</t>
  </si>
  <si>
    <t>DD-0134</t>
  </si>
  <si>
    <t>36.549.459/0001-96</t>
  </si>
  <si>
    <t>CONDOMÍNIO VALE DAS SAMAMBAIAS</t>
  </si>
  <si>
    <t>SEI-0700060001682023</t>
  </si>
  <si>
    <t>IN005593</t>
  </si>
  <si>
    <t xml:space="preserve">Rua Djanira </t>
  </si>
  <si>
    <t>Samambaia</t>
  </si>
  <si>
    <t>25.710-290</t>
  </si>
  <si>
    <t>(55) 99318-0016</t>
  </si>
  <si>
    <t>DD-0135</t>
  </si>
  <si>
    <t>41.301.021/0001-24</t>
  </si>
  <si>
    <t>VILLA LOCANDA EMPREENDIMENTOS IMOBILIARIOS SPE LTDA</t>
  </si>
  <si>
    <t>Outros Usos</t>
  </si>
  <si>
    <t>SEI-0700060003212023</t>
  </si>
  <si>
    <t>IN006243</t>
  </si>
  <si>
    <t>Alameda das Mimosas</t>
  </si>
  <si>
    <t>Fazendo Inglesa</t>
  </si>
  <si>
    <t>25.655-157</t>
  </si>
  <si>
    <t>PETROPÓLIS</t>
  </si>
  <si>
    <t>(24) 99266-1284</t>
  </si>
  <si>
    <t>nelsonquintella@gmail.com</t>
  </si>
  <si>
    <t>DD-0136</t>
  </si>
  <si>
    <t>36.548.303/0001-90</t>
  </si>
  <si>
    <t>ASSOCIAÇÃO DOS MORADORES PROPRIETÁRIOS E AMIGOS DO PARQUE DOS EUCALÍPTOS</t>
  </si>
  <si>
    <t>Outro Usos</t>
  </si>
  <si>
    <t>SEI-0700060000542022</t>
  </si>
  <si>
    <t>IN000715</t>
  </si>
  <si>
    <t>Rua Maria Rosa Cardoso Vieira</t>
  </si>
  <si>
    <t>25.740-190</t>
  </si>
  <si>
    <t>(21) 98261-9658</t>
  </si>
  <si>
    <t>danilo.mgsambiental@gmail.com</t>
  </si>
  <si>
    <t>DD-0137</t>
  </si>
  <si>
    <t>028.557.067-69</t>
  </si>
  <si>
    <t>PAULO FERNANDO CARVALHO DE OLIVEIRA</t>
  </si>
  <si>
    <t>SEI-0700060003522022</t>
  </si>
  <si>
    <t>IN003456</t>
  </si>
  <si>
    <t>Rua Prudente de Morais</t>
  </si>
  <si>
    <t>22.420-042</t>
  </si>
  <si>
    <t>(24) 98140-0203</t>
  </si>
  <si>
    <t>rodrigo.terrapocos@gmail.com</t>
  </si>
  <si>
    <t>DD-0138</t>
  </si>
  <si>
    <t>055.038.847-87</t>
  </si>
  <si>
    <t>KARL WOLFGANG LIEBING</t>
  </si>
  <si>
    <t>SEI-0700060004622022</t>
  </si>
  <si>
    <t>IN003698</t>
  </si>
  <si>
    <t>Estrada União E Indústria</t>
  </si>
  <si>
    <t>25.730-736</t>
  </si>
  <si>
    <t>DD-0139</t>
  </si>
  <si>
    <t>06.153.195/0001-96</t>
  </si>
  <si>
    <t>EXPRESSO JEANS LAVANDERIA LTDA</t>
  </si>
  <si>
    <t>SEI-0700060001072023</t>
  </si>
  <si>
    <t>IN005349</t>
  </si>
  <si>
    <t>Rua Vereador Arnaldo De Azevedo</t>
  </si>
  <si>
    <t>Alto Da Serra</t>
  </si>
  <si>
    <t>25.625-040</t>
  </si>
  <si>
    <t>DD-0140</t>
  </si>
  <si>
    <t>10.319.400/0001-18</t>
  </si>
  <si>
    <t>ASSOCIAÇÃO DE MORADORES DAS TERRAS DE SANTO ANTÔNIO</t>
  </si>
  <si>
    <t>SEI-0700060003482022</t>
  </si>
  <si>
    <t>IN003497</t>
  </si>
  <si>
    <t>DD-0141</t>
  </si>
  <si>
    <t xml:space="preserve"> 32.175.044/0005-72</t>
  </si>
  <si>
    <t>ARMAZEM E BAR FLOR DA POSSE LTDA</t>
  </si>
  <si>
    <t>SEI-070006/000140/2023</t>
  </si>
  <si>
    <t>IN003742</t>
  </si>
  <si>
    <t>RUA SÃO PEDRO</t>
  </si>
  <si>
    <t>SÃO PEDRO</t>
  </si>
  <si>
    <t>fabiogomes@arqambiental.com.br</t>
  </si>
  <si>
    <t>DD-0142</t>
  </si>
  <si>
    <t xml:space="preserve"> 06.329.978/0001-88</t>
  </si>
  <si>
    <t xml:space="preserve"> CONDOMÍNIO PARADISO</t>
  </si>
  <si>
    <t>SEI-070006/000332/2021</t>
  </si>
  <si>
    <t>IN003302</t>
  </si>
  <si>
    <t>ESTRADA ISAÍAS VIDAL</t>
  </si>
  <si>
    <t xml:space="preserve">ALBUQUERQUE </t>
  </si>
  <si>
    <t>DD-0143</t>
  </si>
  <si>
    <t>06.982.741/0002-82</t>
  </si>
  <si>
    <t>MONTE SERRAT ENERGETICA S/A</t>
  </si>
  <si>
    <t>SEI-0700050004722023</t>
  </si>
  <si>
    <t>IN005528</t>
  </si>
  <si>
    <t>Avenida Vereador José Francisco Xavier nº 01</t>
  </si>
  <si>
    <t>DISTRITO DE MONTE SERRAT</t>
  </si>
  <si>
    <t>prefeituralevy.adm@levygasparian.rj.gov.br</t>
  </si>
  <si>
    <t>EE-0001</t>
  </si>
  <si>
    <t>02.150.336/0001-66</t>
  </si>
  <si>
    <t>Aguas de Niterói</t>
  </si>
  <si>
    <t>E07/002.1306/2013</t>
  </si>
  <si>
    <t>IN039191</t>
  </si>
  <si>
    <t>Rua Marques do Paraná, 110</t>
  </si>
  <si>
    <t>fabio.coelho@aguasdeniteroi.com.br</t>
  </si>
  <si>
    <t>EE-0002</t>
  </si>
  <si>
    <t>33.017.088/0001-03</t>
  </si>
  <si>
    <t>Apolo Tubos e Equipamentos S.A.</t>
  </si>
  <si>
    <t>E-07/100.932/2007</t>
  </si>
  <si>
    <t>IN002177</t>
  </si>
  <si>
    <t>Avenida Chrisóstomo Pimentel de Oliveira, 2651</t>
  </si>
  <si>
    <t xml:space="preserve">danielhaubrick@yahoo.com.br </t>
  </si>
  <si>
    <t>EE-0003</t>
  </si>
  <si>
    <t>33.845.801/0001-07</t>
  </si>
  <si>
    <t>Associação Civil das Servas de Maria do Brasil</t>
  </si>
  <si>
    <t>23/02/2023</t>
  </si>
  <si>
    <t>E-07/100291/2006</t>
  </si>
  <si>
    <t>IN053165</t>
  </si>
  <si>
    <t>Estrada do Capenha nº 856</t>
  </si>
  <si>
    <t>Jacarepagua</t>
  </si>
  <si>
    <t>(21) 3299-3928</t>
  </si>
  <si>
    <t>EE-0004</t>
  </si>
  <si>
    <t>18.459.628/0033-00</t>
  </si>
  <si>
    <t>Bayer S.A.</t>
  </si>
  <si>
    <t>E-07/100044/2004</t>
  </si>
  <si>
    <t>Estrada da Boa Esperança 650</t>
  </si>
  <si>
    <t>ricardo.amaral@bayer.com</t>
  </si>
  <si>
    <t>EE-0006</t>
  </si>
  <si>
    <t>35.402.759/0015-80</t>
  </si>
  <si>
    <t>Bimbo do Brasil LTDA</t>
  </si>
  <si>
    <t>Est Adhermar Bebiano nº 2890</t>
  </si>
  <si>
    <t>Inhauma</t>
  </si>
  <si>
    <t>marcio.salgado@ecopolo.com.br</t>
  </si>
  <si>
    <t>EE-0008</t>
  </si>
  <si>
    <t>46.076.909/0002-05</t>
  </si>
  <si>
    <t>TIVIT INFRAESTRUTURA DE TECNOLOGIA S.A.</t>
  </si>
  <si>
    <t>CI INEA/SERVREG Nº5 /2023-ALTERAÇÃO</t>
  </si>
  <si>
    <t>E07/002.13938/2015</t>
  </si>
  <si>
    <t>ESTRADA DOS BANDEIRANTES 10916</t>
  </si>
  <si>
    <t>VARGEM PEQUENA</t>
  </si>
  <si>
    <t>andre.oliva@tivit.com.br</t>
  </si>
  <si>
    <t>EE-0013</t>
  </si>
  <si>
    <t>35.503.800/0001-00</t>
  </si>
  <si>
    <t>TOP PAPER &amp; BOX INDUSTRIA DE PAPEL E EMBALAGENS LTDA</t>
  </si>
  <si>
    <t>PD-07/014.468/2018</t>
  </si>
  <si>
    <t>IN007284 / AVB IN006908</t>
  </si>
  <si>
    <t>Comandante Barcelar, 731</t>
  </si>
  <si>
    <t>Guapimirim</t>
  </si>
  <si>
    <t>(21) 2632-2313</t>
  </si>
  <si>
    <t>ailtonbs@terra.com.br</t>
  </si>
  <si>
    <t>EE-0015</t>
  </si>
  <si>
    <t>68.639.715/0001-22</t>
  </si>
  <si>
    <t>Condomínio do Edificio Teatro Regina</t>
  </si>
  <si>
    <t>E-07/100077/2006</t>
  </si>
  <si>
    <t>IN002233</t>
  </si>
  <si>
    <t>Rua Alcindo Guanabara n° 17 a 21</t>
  </si>
  <si>
    <t>2240-1811</t>
  </si>
  <si>
    <t>jwservicosrj@hotmail.com</t>
  </si>
  <si>
    <t>EE-0016</t>
  </si>
  <si>
    <t>29.209.285/0001-57</t>
  </si>
  <si>
    <t>CONDOMINIO GERAL NORTESHOPPING</t>
  </si>
  <si>
    <t>E-07/002.12610/2015</t>
  </si>
  <si>
    <t>IN044235</t>
  </si>
  <si>
    <t>AVENIDA DOM HÉLDER CÂMARA , 5474</t>
  </si>
  <si>
    <t>CACHAMBI</t>
  </si>
  <si>
    <t>2178-4302</t>
  </si>
  <si>
    <t>pedro.irineu@brmallsadm.com.br</t>
  </si>
  <si>
    <t>EE-0017</t>
  </si>
  <si>
    <t>32.542.375/0001-70</t>
  </si>
  <si>
    <t>CONDOMÍNIO JARDIM UBÁ VI</t>
  </si>
  <si>
    <t>E-07/002.5201/2013</t>
  </si>
  <si>
    <t>IN048499</t>
  </si>
  <si>
    <t>ESTR. FRANCISCO DA CRUZ NUNES, S/N</t>
  </si>
  <si>
    <t>ITAIPU</t>
  </si>
  <si>
    <t>barbolr@oi.com.br</t>
  </si>
  <si>
    <t>EE-0018</t>
  </si>
  <si>
    <t>04.711.184/0001-59</t>
  </si>
  <si>
    <t>CONDOMINIO NOVA AMERICA</t>
  </si>
  <si>
    <t>E- 07/101.227/2005</t>
  </si>
  <si>
    <t>IN040466</t>
  </si>
  <si>
    <t>AV. AUTOMÓVEL CLUBE - 126</t>
  </si>
  <si>
    <t>DEL CASTILHO</t>
  </si>
  <si>
    <t>monica.miguez@novaamerica.com.br</t>
  </si>
  <si>
    <t>EE-0019</t>
  </si>
  <si>
    <t>35.905.199/0001-81</t>
  </si>
  <si>
    <t>Condominio Parque do Lazer</t>
  </si>
  <si>
    <t>Rua Marques de Jacarepagua 707</t>
  </si>
  <si>
    <t>parquedolazer.rj@gmail.com</t>
  </si>
  <si>
    <t>EE-0020</t>
  </si>
  <si>
    <t>05.501.964/0001-37</t>
  </si>
  <si>
    <t>Condomínio Residencial Village São Francisco III</t>
  </si>
  <si>
    <t>E07/180.048/2006</t>
  </si>
  <si>
    <t>IN002329</t>
  </si>
  <si>
    <t>Estrada do Campinho S/N</t>
  </si>
  <si>
    <t>Aldeia Velha</t>
  </si>
  <si>
    <t>saofrancisco3@hotmail.com</t>
  </si>
  <si>
    <t>EE-0023</t>
  </si>
  <si>
    <t>04.574.135/0002-00</t>
  </si>
  <si>
    <t>Empresa de Mineração de Aguas Sant`Anna LTDA</t>
  </si>
  <si>
    <t>E-07/100.857/2005</t>
  </si>
  <si>
    <t>IN030132 - INDEFERIMENTO</t>
  </si>
  <si>
    <t>Avenida Antônio Ribeiro Seabra, 302</t>
  </si>
  <si>
    <t>Inhomirim</t>
  </si>
  <si>
    <t>qualidade@refrigerantespakera.com.br</t>
  </si>
  <si>
    <t>EE-0024</t>
  </si>
  <si>
    <t>48.122.295/0025-72</t>
  </si>
  <si>
    <t>E-07/100.564/2004</t>
  </si>
  <si>
    <t>IN048394</t>
  </si>
  <si>
    <t>RODOVIA PRESIDENTE DUTRA, 2660</t>
  </si>
  <si>
    <t>2472-7777</t>
  </si>
  <si>
    <t>contasapagar.rj@gpssa.com.br</t>
  </si>
  <si>
    <t>EE-0027</t>
  </si>
  <si>
    <t>33.255.787/0001-91</t>
  </si>
  <si>
    <t>Industria Brasileira de Filmes S/A</t>
  </si>
  <si>
    <t>E-071013772001</t>
  </si>
  <si>
    <t>IN00023401</t>
  </si>
  <si>
    <t>Rua Pastor Manuel Avelino de Souza 187</t>
  </si>
  <si>
    <t>Xerém</t>
  </si>
  <si>
    <t>cap@ibf.com.br</t>
  </si>
  <si>
    <t>EE-0028</t>
  </si>
  <si>
    <t>42.234.005/0003-90</t>
  </si>
  <si>
    <t>Reginaves Industria e Comércio de Aves Ltda</t>
  </si>
  <si>
    <t>E-07/101560/2006</t>
  </si>
  <si>
    <t>IN002940</t>
  </si>
  <si>
    <t>Estrada dos Teixeiras, 1091</t>
  </si>
  <si>
    <t>jorge.caldas@ricaalimentos.com.br</t>
  </si>
  <si>
    <t>EE-0029</t>
  </si>
  <si>
    <t>33.621.756/0003-79</t>
  </si>
  <si>
    <t>JOCKEY CLUB BRASILEIRO</t>
  </si>
  <si>
    <t>E-07/100565/2001</t>
  </si>
  <si>
    <t>PRAÇA SANTOS DUMONT 31</t>
  </si>
  <si>
    <t>GÁVEA</t>
  </si>
  <si>
    <t>EE-0031</t>
  </si>
  <si>
    <t>00.886.257/0005-16</t>
  </si>
  <si>
    <t>Atmosfera Gestão e Higienização de Têxteis S.A.</t>
  </si>
  <si>
    <t>Rua Projetada A nº 240</t>
  </si>
  <si>
    <t>2672-6100</t>
  </si>
  <si>
    <t>contasapagar@atmosfera.com.br</t>
  </si>
  <si>
    <t>EE-0033</t>
  </si>
  <si>
    <t>50.142.223/0003-23</t>
  </si>
  <si>
    <t>Panamericana s/a Industrias Químicas</t>
  </si>
  <si>
    <t>carlos@panamericana.com.br</t>
  </si>
  <si>
    <t>EE-0035</t>
  </si>
  <si>
    <t>01.945.808/0001-04</t>
  </si>
  <si>
    <t>ADMINISTRADORA CARIOCA DE SHOPPING CENTERS S/C LTDA</t>
  </si>
  <si>
    <t>E-07/506.933/2012</t>
  </si>
  <si>
    <t>IN021783</t>
  </si>
  <si>
    <t>Av. Vicente de Carvalho, 909 - Vicente de Carvalho</t>
  </si>
  <si>
    <t>Vicente de Carvalho</t>
  </si>
  <si>
    <t>orlando.barros@cariocashopping.com.br</t>
  </si>
  <si>
    <t>EE-0036</t>
  </si>
  <si>
    <t>PETROLEO BRASILEIRO SA PETROBRAS (REDUC RH V)</t>
  </si>
  <si>
    <t>E07/1006.55/2001</t>
  </si>
  <si>
    <t>Rodovia Washington Luiz Km 113,7</t>
  </si>
  <si>
    <t>2677 4069</t>
  </si>
  <si>
    <t>EE-0037</t>
  </si>
  <si>
    <t>01.721.654/0001-77</t>
  </si>
  <si>
    <t>COND. ALPHA I DO LIMOEIRO</t>
  </si>
  <si>
    <t>E-07/513373/2012</t>
  </si>
  <si>
    <t>CONDOMÍNIO ALPHA I LIMOEIRO</t>
  </si>
  <si>
    <t>LIMOEIRO</t>
  </si>
  <si>
    <t>alfaguapi@gmail.com</t>
  </si>
  <si>
    <t>EE-0038</t>
  </si>
  <si>
    <t>00.060.586/0002-60</t>
  </si>
  <si>
    <t>Poland Química Ltda</t>
  </si>
  <si>
    <t>E-07/002.10230/2013</t>
  </si>
  <si>
    <t>IN048930</t>
  </si>
  <si>
    <t>Rua Capitão Guynemer, 1080</t>
  </si>
  <si>
    <t>3680-5500</t>
  </si>
  <si>
    <t>poland@poland.com.br</t>
  </si>
  <si>
    <t>EE-0042</t>
  </si>
  <si>
    <t>42.234.005/0014-43</t>
  </si>
  <si>
    <t>E07/101.629/2005</t>
  </si>
  <si>
    <t>IN002228</t>
  </si>
  <si>
    <t>Estrada do Caribú, 418</t>
  </si>
  <si>
    <t>pigayara@ricaalimentos.com.br</t>
  </si>
  <si>
    <t>EE-0044</t>
  </si>
  <si>
    <t>39.539.135/0001-65</t>
  </si>
  <si>
    <t>REVEST LART ARTE E REVESTIMENTO EM RELEVO LTDA</t>
  </si>
  <si>
    <t>AVENIDA FRANCISCO DE AZEREDO COUTINHO Nº1022</t>
  </si>
  <si>
    <t>IPIIBA</t>
  </si>
  <si>
    <t>2617-0233</t>
  </si>
  <si>
    <t>luizcarlos@grupopasseio.com.br</t>
  </si>
  <si>
    <t>EE-0045</t>
  </si>
  <si>
    <t>00.074.569/0001-00</t>
  </si>
  <si>
    <t>RIO DE JANEIRO REFRESCOS LTDA_Taquara</t>
  </si>
  <si>
    <t>PD-07/014.293/2017</t>
  </si>
  <si>
    <t>IN006524</t>
  </si>
  <si>
    <t>RUA ANDRE ROCHA, 2299</t>
  </si>
  <si>
    <t>2429-1632</t>
  </si>
  <si>
    <t>lmenezes@koandina.com</t>
  </si>
  <si>
    <t>EE-0046</t>
  </si>
  <si>
    <t>Braskem S.A. (ex-Rio Polímeros) - RH V</t>
  </si>
  <si>
    <t>EE-0047</t>
  </si>
  <si>
    <t>30.344.477/0001-55</t>
  </si>
  <si>
    <t>SPAR PRE MOLDADOS DE CONCRETO LTDA</t>
  </si>
  <si>
    <t>E07/504.356/2011</t>
  </si>
  <si>
    <t>IN018554</t>
  </si>
  <si>
    <t>RUA DA QUITANDA 30 SALA 802</t>
  </si>
  <si>
    <t>2508-9081</t>
  </si>
  <si>
    <t>spar@riospar.com.br</t>
  </si>
  <si>
    <t>EE-0049</t>
  </si>
  <si>
    <t>30.757.561/0001-09</t>
  </si>
  <si>
    <t>USIMECA - USINA MECÂNICA CARIOCA S/A.</t>
  </si>
  <si>
    <t>E-07/101758/2005</t>
  </si>
  <si>
    <t>RODOVIA PRESIDENTE DUTRA, KM 181</t>
  </si>
  <si>
    <t>POSSE</t>
  </si>
  <si>
    <t>secretaria@usimeca.com.br</t>
  </si>
  <si>
    <t>EE-0051</t>
  </si>
  <si>
    <t>Petrobras Transporte S/A- TECAM</t>
  </si>
  <si>
    <t>CI INEA/GEAGUA SEI Nº2 - REATIVAMENTO</t>
  </si>
  <si>
    <t>EE-0053</t>
  </si>
  <si>
    <t>45.543.915/0002-62</t>
  </si>
  <si>
    <t>Carrefour Comércio e Indústria Ltda</t>
  </si>
  <si>
    <t>E-07/501.778/2012</t>
  </si>
  <si>
    <t>IN041414</t>
  </si>
  <si>
    <t>Avenida das Américas nº 5.150</t>
  </si>
  <si>
    <t>luciane_maria_anatolio@carrefour.com</t>
  </si>
  <si>
    <t>EE-0054</t>
  </si>
  <si>
    <t>03.496.829/0001-15</t>
  </si>
  <si>
    <t>CONDOMÍNIO CITTÀ AMÉRICA</t>
  </si>
  <si>
    <t>E-07/002.9955/2015</t>
  </si>
  <si>
    <t>IN047361</t>
  </si>
  <si>
    <t>AVENIDA DAS AMÉRICAS, 700 - - BARRA DA TIJUCA - RIO DE JANEIRO</t>
  </si>
  <si>
    <t>(21) 21327777</t>
  </si>
  <si>
    <t>Juridico@citta-america.com.br</t>
  </si>
  <si>
    <t>EE-0055</t>
  </si>
  <si>
    <t>02.686.197/0001-90</t>
  </si>
  <si>
    <t>Condomínio do Conjunto Arquitetonico Downtown</t>
  </si>
  <si>
    <t>E07/100.897/2003</t>
  </si>
  <si>
    <t>IN034162</t>
  </si>
  <si>
    <t>Avenida das Américas, 500</t>
  </si>
  <si>
    <t>operacional@downtown.com.br</t>
  </si>
  <si>
    <t>EE-0056</t>
  </si>
  <si>
    <t>29.269.610/0001-77</t>
  </si>
  <si>
    <t>CONDOMÍNIO SÃO CONRADO FASHION MALL</t>
  </si>
  <si>
    <t>PD07/014.181/2017</t>
  </si>
  <si>
    <t>IN002648</t>
  </si>
  <si>
    <t>ESTRADA DA GÁVEA - 2º ANDAR, 899</t>
  </si>
  <si>
    <t>São Conrado</t>
  </si>
  <si>
    <t>(21)21114444</t>
  </si>
  <si>
    <t>diogo.atayde@fashionmall.com.br</t>
  </si>
  <si>
    <t>EE-0063</t>
  </si>
  <si>
    <t>33.009.945/0023-39</t>
  </si>
  <si>
    <t>Produtos Roche Químicos e Farmacêuticos S/A</t>
  </si>
  <si>
    <t>SEI-0700020120242021</t>
  </si>
  <si>
    <t>IN005745</t>
  </si>
  <si>
    <t>(21) 3089-2100</t>
  </si>
  <si>
    <t>marco_aurelio.kurlbaum@roche.com</t>
  </si>
  <si>
    <t>EE-0064</t>
  </si>
  <si>
    <t>42.610.477/0001-39</t>
  </si>
  <si>
    <t>ASSOCIAÇÃO COMERCIAL DOS PRODUTORES E USUÁRIOS DA CEASA GRANDE RIO</t>
  </si>
  <si>
    <t>E-07/507.192/2009</t>
  </si>
  <si>
    <t>IN046522</t>
  </si>
  <si>
    <t>AVENIDA BRASIL, 19001</t>
  </si>
  <si>
    <t>IRAJÁ</t>
  </si>
  <si>
    <t>rmaengenharia@rmaengenharia.com.br</t>
  </si>
  <si>
    <t>EE-0065</t>
  </si>
  <si>
    <t>27.865.757/0021-48</t>
  </si>
  <si>
    <t>GLOBO COMUNICAÇÃO E PARTICIPAÇÕES S.A. - Est. Bandeirantes</t>
  </si>
  <si>
    <t>E-07/102225/2008</t>
  </si>
  <si>
    <t>IN045968</t>
  </si>
  <si>
    <t>ESTRADA DOS BANDEIRANTES, 6700</t>
  </si>
  <si>
    <t>juliana.correa@g.globo</t>
  </si>
  <si>
    <t>EE-0066</t>
  </si>
  <si>
    <t>02.914.460/0202-67</t>
  </si>
  <si>
    <t>SEARA ALIMENTOS LTDA</t>
  </si>
  <si>
    <t>E07/102724/2008</t>
  </si>
  <si>
    <t>IN031627</t>
  </si>
  <si>
    <t>Estrada Venâncio Pereira Veloso, 1479</t>
  </si>
  <si>
    <t>Capivari</t>
  </si>
  <si>
    <t>tatiane.lima1@jbsfoods.com.br</t>
  </si>
  <si>
    <t>EE-0069</t>
  </si>
  <si>
    <t>33.225.335/0001-67</t>
  </si>
  <si>
    <t>VIAÇÃO NOVACAP S/A</t>
  </si>
  <si>
    <t>E07/101.637/2006</t>
  </si>
  <si>
    <t>IN017040</t>
  </si>
  <si>
    <t>Estrada Intendente Magalhães, 1.154</t>
  </si>
  <si>
    <t>Bento Ribeiro</t>
  </si>
  <si>
    <t>2450-8080</t>
  </si>
  <si>
    <t>novacap@viacaonovacap.com.br</t>
  </si>
  <si>
    <t>EE-0070</t>
  </si>
  <si>
    <t>07.510.982/0001-00</t>
  </si>
  <si>
    <t>Serra Azul Produtora e Distribuidora de Legumes Ltda.</t>
  </si>
  <si>
    <t>Av. Brasil, 19001</t>
  </si>
  <si>
    <t>2471-3394</t>
  </si>
  <si>
    <t>rodrigo@serraazul.net.br</t>
  </si>
  <si>
    <t>EE-0071</t>
  </si>
  <si>
    <t>00.950.442/0001-07</t>
  </si>
  <si>
    <t>CONDOMÍNIO ELISA LAKE &amp; BEACH</t>
  </si>
  <si>
    <t>E-07/100502/2006</t>
  </si>
  <si>
    <t>RUA IRINEU FERREIRA PINTO 374</t>
  </si>
  <si>
    <t>PONTA GROSSA</t>
  </si>
  <si>
    <t>adm.condominioelisa@gmail.com</t>
  </si>
  <si>
    <t>EE-0072</t>
  </si>
  <si>
    <t>30.985.147/0001-49</t>
  </si>
  <si>
    <t>MARIMAR PEDRAS DECORATIVAS LTDA.</t>
  </si>
  <si>
    <t>E-07/002.7685/2013</t>
  </si>
  <si>
    <t>IN029232 CA</t>
  </si>
  <si>
    <t>ROD. AMARAL PEIXOTO KM 28</t>
  </si>
  <si>
    <t>CAXITO</t>
  </si>
  <si>
    <t>2637-1873/4230</t>
  </si>
  <si>
    <t>mperim@bol.com.br</t>
  </si>
  <si>
    <t>EE-0073</t>
  </si>
  <si>
    <t>60.619.202/0034-06</t>
  </si>
  <si>
    <t>E-07/101057/2004</t>
  </si>
  <si>
    <t>IN044840</t>
  </si>
  <si>
    <t>Av. Brasil, 20491</t>
  </si>
  <si>
    <t>Barros Filho</t>
  </si>
  <si>
    <t>2156 5590</t>
  </si>
  <si>
    <t xml:space="preserve">priscila.nunes@linde.com </t>
  </si>
  <si>
    <t>EE-0075</t>
  </si>
  <si>
    <t>Laboratórios B.Braun S.A. - ARSENAL - LANÇAMENTO</t>
  </si>
  <si>
    <t>E07/180036/2006</t>
  </si>
  <si>
    <t>IN027746</t>
  </si>
  <si>
    <t>thaynara.nascimento@bbraun.com</t>
  </si>
  <si>
    <t>EE-0077</t>
  </si>
  <si>
    <t>E-07/501.699/2011</t>
  </si>
  <si>
    <t>IN018314</t>
  </si>
  <si>
    <t>RUA VINTE DE JANEIRO S/Nº Ed. UAC Unidade de Administração e Controle</t>
  </si>
  <si>
    <t>Ilha do Governador</t>
  </si>
  <si>
    <t>3398-5050</t>
  </si>
  <si>
    <t>milenamartorelli@riogaleao.com</t>
  </si>
  <si>
    <t>EE-0080</t>
  </si>
  <si>
    <t>Aguas do Rio 1 S.A MAGE</t>
  </si>
  <si>
    <t>SEI-120800/008380/2021 - INTEGRAL BLOCO 1</t>
  </si>
  <si>
    <t>EE-0081</t>
  </si>
  <si>
    <t>Aguas do Rio 1 S.A INTERM. RIO BONITO / TANGUÁ E RIO BONITO</t>
  </si>
  <si>
    <t>SEI-120800/008380/2021- INTEGRAL BLOCO 1</t>
  </si>
  <si>
    <t>E-07/100046/2007</t>
  </si>
  <si>
    <t>IN052000</t>
  </si>
  <si>
    <t>EE-0082</t>
  </si>
  <si>
    <t>42.292.007/0003-36</t>
  </si>
  <si>
    <t>RIO MAIS SANEAMENTO RIO DE JANEIRO - PEQUENOS MANANCIAIS</t>
  </si>
  <si>
    <t>PD-07/014.451/2017</t>
  </si>
  <si>
    <t>EE-0083</t>
  </si>
  <si>
    <t>28.304.087/0001-00</t>
  </si>
  <si>
    <t>INDUSTRIA E COMÉRCIO DE PRÉ-MOLDADOS CRUZEIRO DO SUL</t>
  </si>
  <si>
    <t>E07/101.174/2006</t>
  </si>
  <si>
    <t>IN00071</t>
  </si>
  <si>
    <t>RODOVIA PRESIDENTE DUTRA, 24000</t>
  </si>
  <si>
    <t>AUSTIN</t>
  </si>
  <si>
    <t>valdete@grupoartesul.com.br</t>
  </si>
  <si>
    <t>EE-0085</t>
  </si>
  <si>
    <t>30.741.128/0001-77</t>
  </si>
  <si>
    <t>Quimisa galvanização ltda</t>
  </si>
  <si>
    <t>Estrada do Mugango nº 1.500</t>
  </si>
  <si>
    <t>Ypiranga - Cabuçu</t>
  </si>
  <si>
    <t>2882-7346</t>
  </si>
  <si>
    <t>quimisarj@uol.com.br</t>
  </si>
  <si>
    <t>EE-0086</t>
  </si>
  <si>
    <t>28.149.680/0001-29</t>
  </si>
  <si>
    <t>Cerâmica São Silvestre de Rio Bonito Ltda</t>
  </si>
  <si>
    <t>Rodovia Br 101- Km: 270 - s/nº</t>
  </si>
  <si>
    <t>Basílio</t>
  </si>
  <si>
    <t>2734-8777</t>
  </si>
  <si>
    <t>saosilvestrerio@ig.com.br</t>
  </si>
  <si>
    <t>EE-0087</t>
  </si>
  <si>
    <t>05.810.266/0001-13</t>
  </si>
  <si>
    <t>Condomínio Village dos Oitis</t>
  </si>
  <si>
    <t>E-07/100.487/2002</t>
  </si>
  <si>
    <t>PORTARIA SERLA 336</t>
  </si>
  <si>
    <t>Rua Rosa Antunes nº 400</t>
  </si>
  <si>
    <t>3358-4292</t>
  </si>
  <si>
    <t>ig@igig.com.br</t>
  </si>
  <si>
    <t>EE-0089</t>
  </si>
  <si>
    <t>31.069.347/0001-14</t>
  </si>
  <si>
    <t>IMS COMERCIAL E INDUSTRIAL LTDA.</t>
  </si>
  <si>
    <t>E-071009492005</t>
  </si>
  <si>
    <t>IN000665</t>
  </si>
  <si>
    <t>RUA OTÁVIO PAULINO, 10</t>
  </si>
  <si>
    <t>TRÊS CORAÇÕES</t>
  </si>
  <si>
    <t>2667-4549</t>
  </si>
  <si>
    <t>jsouza@imscosmeticos.com.br</t>
  </si>
  <si>
    <t>EE-0090</t>
  </si>
  <si>
    <t>28.789.998/0002-55</t>
  </si>
  <si>
    <t>KATRIUM INDÚSTRIAS QUÍMICAS S.A. (Ex-Pan Americana)</t>
  </si>
  <si>
    <t>E07/503092/2010</t>
  </si>
  <si>
    <t>IN040461</t>
  </si>
  <si>
    <t>ESTRADA JOÃO PAULO, 530</t>
  </si>
  <si>
    <t>ccastro@katrium.com.br</t>
  </si>
  <si>
    <t>EE-0092</t>
  </si>
  <si>
    <t>74.386.137/0013-04</t>
  </si>
  <si>
    <t>Para Automoveis Ltda</t>
  </si>
  <si>
    <t>E-07/002.4311/2013</t>
  </si>
  <si>
    <t>Av. das Américas 5655</t>
  </si>
  <si>
    <t>2136-8500</t>
  </si>
  <si>
    <t>EE-0093</t>
  </si>
  <si>
    <t>61.142.063/0003-39</t>
  </si>
  <si>
    <t>Rassini-nik Autopeças Ltda</t>
  </si>
  <si>
    <t>E-071015462001</t>
  </si>
  <si>
    <t>IN052311</t>
  </si>
  <si>
    <t>Rodovia presidente Dutra Km 178</t>
  </si>
  <si>
    <t>Rancho Novo</t>
  </si>
  <si>
    <t>2667-2120 R:226</t>
  </si>
  <si>
    <t>jcuri@rassini-nhk.com.br</t>
  </si>
  <si>
    <t>EE-0094</t>
  </si>
  <si>
    <t>30.161.582/0003-10</t>
  </si>
  <si>
    <t>Ibrata Mineração Ltda.</t>
  </si>
  <si>
    <t>E-07/100138/2003</t>
  </si>
  <si>
    <t>IN028778</t>
  </si>
  <si>
    <t>Estrada dos Bandeirantes 13840</t>
  </si>
  <si>
    <t>2196-9900</t>
  </si>
  <si>
    <t>cristiano@ibratamineracao.com.br</t>
  </si>
  <si>
    <t>EE-0096</t>
  </si>
  <si>
    <t>02.256.554/0002-60</t>
  </si>
  <si>
    <t>MAIS MIX LTDA</t>
  </si>
  <si>
    <t>IN049987</t>
  </si>
  <si>
    <t>ESTRADA DOS BANDEIRANTES</t>
  </si>
  <si>
    <t>2442-2030</t>
  </si>
  <si>
    <t>relva@riomix.com.br</t>
  </si>
  <si>
    <t>EE-0097</t>
  </si>
  <si>
    <t>33.645.516/0001-42</t>
  </si>
  <si>
    <t>COUNTRY CLUB DA TIJUCA</t>
  </si>
  <si>
    <t>IN0005</t>
  </si>
  <si>
    <t>Av. Brás de Pina, 846 s/ 207</t>
  </si>
  <si>
    <t>Penha.</t>
  </si>
  <si>
    <t>2485-3668</t>
  </si>
  <si>
    <t>EE-0098</t>
  </si>
  <si>
    <t>33.660.887/0001-01</t>
  </si>
  <si>
    <t>Paissandu Atlético Clube</t>
  </si>
  <si>
    <t>Av. Afrânio de Melo Franco, nº 330</t>
  </si>
  <si>
    <t>operacional@paissandu.net</t>
  </si>
  <si>
    <t>EE-0099</t>
  </si>
  <si>
    <t>31.923.667/0001-90</t>
  </si>
  <si>
    <t>Empresa Santa Teresinha Ltda</t>
  </si>
  <si>
    <t>E-07/101767/2005</t>
  </si>
  <si>
    <t>IN046802</t>
  </si>
  <si>
    <t>– R. Jorge Alves Souza n° 23</t>
  </si>
  <si>
    <t>Tomazinho</t>
  </si>
  <si>
    <t>9675-6195</t>
  </si>
  <si>
    <t>empstaterezinha@uol.com.br</t>
  </si>
  <si>
    <t>33.632.464/0001-70</t>
  </si>
  <si>
    <t>AGENA RESINAS E COLAS LTDA</t>
  </si>
  <si>
    <t>E07/101121/2006</t>
  </si>
  <si>
    <t>IN039887</t>
  </si>
  <si>
    <t>Estrada Adrianópolis, 3123 – Adrianópolis</t>
  </si>
  <si>
    <t>Adrianópolis</t>
  </si>
  <si>
    <t>mauricio@agena.com.br</t>
  </si>
  <si>
    <t>EE-0106</t>
  </si>
  <si>
    <t>42.120.394/0006-76</t>
  </si>
  <si>
    <t>WAYNE INDÚSTRIA E COMÉRCIO LTDA (EX-Dresser)</t>
  </si>
  <si>
    <t>E-07/100.882/2007</t>
  </si>
  <si>
    <t>PORTARIA SERLA 707</t>
  </si>
  <si>
    <t>Estrada do Timbó, 126</t>
  </si>
  <si>
    <t>2598-7722</t>
  </si>
  <si>
    <t>fabiano.barros@wayne.com; contabilidade@gontijo.com.br</t>
  </si>
  <si>
    <t>EE-0107</t>
  </si>
  <si>
    <t>09.341.891/0001-14</t>
  </si>
  <si>
    <t>SNL INDUSTRIA E COMERCIO TEXTIL LTDA</t>
  </si>
  <si>
    <t>E-071009622007</t>
  </si>
  <si>
    <t>IN001842</t>
  </si>
  <si>
    <t>RUA AGAI 1861</t>
  </si>
  <si>
    <t>3198 5100</t>
  </si>
  <si>
    <t>raul.alves@avantitapetes.com.br</t>
  </si>
  <si>
    <t>EE-0109</t>
  </si>
  <si>
    <t>32.094.187/0001-26</t>
  </si>
  <si>
    <t>Condomínio Edifício Franco Hara Center bloco d</t>
  </si>
  <si>
    <t>PORTARIA SERLA 695</t>
  </si>
  <si>
    <t>Rua Uruguai 380 bloco d</t>
  </si>
  <si>
    <t>csfanzeres@hotmail.com</t>
  </si>
  <si>
    <t>EE-0112</t>
  </si>
  <si>
    <t>33.932.567/0001-55</t>
  </si>
  <si>
    <t>Assistência Médico Hospitalar São Jorge Ltda</t>
  </si>
  <si>
    <t>E-071012482008</t>
  </si>
  <si>
    <t>IN000720</t>
  </si>
  <si>
    <t>Rua Candido Benício, 3698</t>
  </si>
  <si>
    <t>2423-3148/3392-1182/2435-5557</t>
  </si>
  <si>
    <t>luizlima@stizone.com.br</t>
  </si>
  <si>
    <t>EE-0113</t>
  </si>
  <si>
    <t>01.637.895/0126-53</t>
  </si>
  <si>
    <t>Votorantim Cimentos S/A</t>
  </si>
  <si>
    <t>E-07/101306/2006</t>
  </si>
  <si>
    <t>IN025677</t>
  </si>
  <si>
    <t>Estrada dos Bandeirantes nº 1873</t>
  </si>
  <si>
    <t>carlos.lima1@engemix.com.br</t>
  </si>
  <si>
    <t>EE-0114</t>
  </si>
  <si>
    <t>04.406.386/0002-78</t>
  </si>
  <si>
    <t>NITJAP COMERCIO DE MOTOS LTDA</t>
  </si>
  <si>
    <t>E-07/101.165/2008</t>
  </si>
  <si>
    <t>IN000030</t>
  </si>
  <si>
    <t>RUA CAPITÃO JUVENAL FIGUEIREDO, Nº 3150 - PARTE</t>
  </si>
  <si>
    <t>TRIBOBÓ</t>
  </si>
  <si>
    <t>dicasamotos@dicasamotos.com.br</t>
  </si>
  <si>
    <t>EE-0115</t>
  </si>
  <si>
    <t>07.085.695/0002-81</t>
  </si>
  <si>
    <t>CENTRAL DE TRATAMENTO DE RESÍDUOS NOVA IGUAÇU S/A</t>
  </si>
  <si>
    <t>E-07/502.732/2009</t>
  </si>
  <si>
    <t>IN050369</t>
  </si>
  <si>
    <t>ESTRADA DE ADRIANÓPOLIS, Nº 5213</t>
  </si>
  <si>
    <t>SANTA RITA</t>
  </si>
  <si>
    <t xml:space="preserve">elis.maia@haztec.com.br </t>
  </si>
  <si>
    <t>EE-0116</t>
  </si>
  <si>
    <t>30.217.517/0001-06</t>
  </si>
  <si>
    <t>LANCHONETE STOP DA DUTRA LTDA, KM 177.</t>
  </si>
  <si>
    <t>Rod. Presidente Dutra, Km 177</t>
  </si>
  <si>
    <t>Jardim Tropical</t>
  </si>
  <si>
    <t>2667-4662</t>
  </si>
  <si>
    <t>miriamgiehl@ig.com.br</t>
  </si>
  <si>
    <t>EE-0117</t>
  </si>
  <si>
    <t>00.620.303/0001-07</t>
  </si>
  <si>
    <t>HOTEL BARÃO DA TAQUARA LTDA.</t>
  </si>
  <si>
    <t>E-07/002.956/2015</t>
  </si>
  <si>
    <t>RUA CANDIDO BENÍCIO, 2319</t>
  </si>
  <si>
    <t>reservas@hotelbarao.com.br</t>
  </si>
  <si>
    <t>EE-0118</t>
  </si>
  <si>
    <t>21.233.698/0001-65</t>
  </si>
  <si>
    <t>BR LOG 3091 EMPREENDIMENTOS E LOGÍSTICA Ltda.</t>
  </si>
  <si>
    <t>E-07/101.591/2008</t>
  </si>
  <si>
    <t>ESTRADA DOS BANDEIRANTES, Nº 3091</t>
  </si>
  <si>
    <t>2126-3350</t>
  </si>
  <si>
    <t>lfagundes@mantecorp.com</t>
  </si>
  <si>
    <t>EE-0119</t>
  </si>
  <si>
    <t>03.767.873/0001-12</t>
  </si>
  <si>
    <t>Centro Automotivo Muzema Ltda.</t>
  </si>
  <si>
    <t>E-07/101.978/2007</t>
  </si>
  <si>
    <t>Av. Engenheiro Souza Filho, 400</t>
  </si>
  <si>
    <t>Itanhagá</t>
  </si>
  <si>
    <t>lana@forza.com.br</t>
  </si>
  <si>
    <t>EE-0120</t>
  </si>
  <si>
    <t>03.797.808/0002-10</t>
  </si>
  <si>
    <t>Auto Posto do Trabalho V Ltda.</t>
  </si>
  <si>
    <t>E-07/100.019/2008</t>
  </si>
  <si>
    <t>Estrada do Pontal, 459</t>
  </si>
  <si>
    <t>recreio dos band</t>
  </si>
  <si>
    <t>EE-0121</t>
  </si>
  <si>
    <t>88.531.629/0002-90</t>
  </si>
  <si>
    <t>LEGEP Mineração Ltda.</t>
  </si>
  <si>
    <t>E-07/100.206/2006</t>
  </si>
  <si>
    <t>Avenida das Américas, nº 16551, Recreio dos Bandeirantes</t>
  </si>
  <si>
    <t>Recreio dos Bandeira</t>
  </si>
  <si>
    <t>exportrio@legep.com.br</t>
  </si>
  <si>
    <t>EE-0122</t>
  </si>
  <si>
    <t>CI INEA/SERVREG Nº51/23 - ALTERAÇÃO Nº CNARH</t>
  </si>
  <si>
    <t>E-07/100.931/2007</t>
  </si>
  <si>
    <t>EE-0123</t>
  </si>
  <si>
    <t>56.998.701/0012-79</t>
  </si>
  <si>
    <t>ABBOTT LABORATORIOS DO BRASIL LTDA.</t>
  </si>
  <si>
    <t>E07/500411/2009</t>
  </si>
  <si>
    <t>IN051523</t>
  </si>
  <si>
    <t>Esrada dos Bandeirantes, 2400.</t>
  </si>
  <si>
    <t>(21)24482836</t>
  </si>
  <si>
    <t>sylvio.claro@abbott.com</t>
  </si>
  <si>
    <t>EE-0133</t>
  </si>
  <si>
    <t>29.489.895/0001-51</t>
  </si>
  <si>
    <t>JOY MOTÉIS E TURISMO LTDA</t>
  </si>
  <si>
    <t>E-07/101459/2005</t>
  </si>
  <si>
    <t>IN00033</t>
  </si>
  <si>
    <t>Estrada dos Bandeirantes, 5940</t>
  </si>
  <si>
    <t>2441-1705</t>
  </si>
  <si>
    <t>EE-0134</t>
  </si>
  <si>
    <t>33.333.675/0001-01</t>
  </si>
  <si>
    <t>Transportes Vila Isabel S A</t>
  </si>
  <si>
    <t>Rua Viana Drumond 45</t>
  </si>
  <si>
    <t>contabilidade@vilaisabel.net</t>
  </si>
  <si>
    <t>31.678.030/0014-08</t>
  </si>
  <si>
    <t>Império da Banha Auto Serviço LTDA</t>
  </si>
  <si>
    <t>IN00029</t>
  </si>
  <si>
    <t>Estrada Francisco da Cruz Nunes, 6870</t>
  </si>
  <si>
    <t>Piratininga</t>
  </si>
  <si>
    <t>sergioestrella@superig.com.br</t>
  </si>
  <si>
    <t>EE-0136</t>
  </si>
  <si>
    <t>33.693.664/0001-32</t>
  </si>
  <si>
    <t>POSTO DE GASOLINA SÃO RAFAEL LTDA</t>
  </si>
  <si>
    <t>E-071006172006</t>
  </si>
  <si>
    <t>IN000037</t>
  </si>
  <si>
    <t>Av.Pastor Martin Luther King, 4315.</t>
  </si>
  <si>
    <t>Tomás Coelho</t>
  </si>
  <si>
    <t>postociel@ibest.com.br</t>
  </si>
  <si>
    <t>EE-0141</t>
  </si>
  <si>
    <t>28.850.659/0001-56</t>
  </si>
  <si>
    <t>KS Academia Esportiva Ltda.</t>
  </si>
  <si>
    <t>E07/101.329/2005</t>
  </si>
  <si>
    <t>IN00065</t>
  </si>
  <si>
    <t>Avenida Armando Lombardi n°663</t>
  </si>
  <si>
    <t>2494-2540</t>
  </si>
  <si>
    <t>carloscastroz@yahoo.com.br</t>
  </si>
  <si>
    <t>EE-0142</t>
  </si>
  <si>
    <t>04.718.462/0001-08</t>
  </si>
  <si>
    <t>CONDOMÍNIO GOLDEN GARDEN</t>
  </si>
  <si>
    <t>E07/101.337/2006</t>
  </si>
  <si>
    <t>IN00059</t>
  </si>
  <si>
    <t>Rua Eduardo Guinle, 55</t>
  </si>
  <si>
    <t>2226-8521</t>
  </si>
  <si>
    <t>lima.genival@yahoo.com.br</t>
  </si>
  <si>
    <t>33.174.616/0001-38</t>
  </si>
  <si>
    <t>UNA - Usina Nova América de Produtos Químicos</t>
  </si>
  <si>
    <t>E07/101.163/2005</t>
  </si>
  <si>
    <t>IN00070</t>
  </si>
  <si>
    <t>Rua Menezes Brum 1033</t>
  </si>
  <si>
    <t>Honório Gurgel</t>
  </si>
  <si>
    <t>2662-2224</t>
  </si>
  <si>
    <t>ivanil@una-prosil.com.br</t>
  </si>
  <si>
    <t>EE-0144</t>
  </si>
  <si>
    <t>28.248.938/0001-44</t>
  </si>
  <si>
    <t>Condomínio do Edifício do Shopping Center da Gávea</t>
  </si>
  <si>
    <t>E07/502.110/2009</t>
  </si>
  <si>
    <t>IN00053</t>
  </si>
  <si>
    <t>Rua Marques de São Vicente, 52</t>
  </si>
  <si>
    <t>Gávea</t>
  </si>
  <si>
    <t>2609-8901</t>
  </si>
  <si>
    <t>operacional@shoppingdagavea.com.br</t>
  </si>
  <si>
    <t>EE-0145</t>
  </si>
  <si>
    <t>32.203.580/0001-00</t>
  </si>
  <si>
    <t>BIASIBETTI´S CHURRASCARIA E LANCHONETE LTDA</t>
  </si>
  <si>
    <t>E-07/180439/2008</t>
  </si>
  <si>
    <t>IN042162</t>
  </si>
  <si>
    <t>RODOVIA AMARAL PEIXOTO KM 26,5- LOTE 31</t>
  </si>
  <si>
    <t>FAZENDA SÃO JOAQUIM</t>
  </si>
  <si>
    <t>vacaria@vacariadosul.com.br</t>
  </si>
  <si>
    <t>EE-0148</t>
  </si>
  <si>
    <t>00.132.200/0001-06</t>
  </si>
  <si>
    <t>Laundry Jeans Lavanderia Ltda</t>
  </si>
  <si>
    <t>E07/503.069/2009</t>
  </si>
  <si>
    <t>IN00057</t>
  </si>
  <si>
    <t>Rua Paraná, 1078</t>
  </si>
  <si>
    <t>Água Santa</t>
  </si>
  <si>
    <t>2592-2776 / 2501-4611</t>
  </si>
  <si>
    <t>adm@laundryjeans.com.br</t>
  </si>
  <si>
    <t>EE-0149</t>
  </si>
  <si>
    <t>33.556.309/0001-11</t>
  </si>
  <si>
    <t>VIAÇÃO VERDUM S.A.</t>
  </si>
  <si>
    <t>E-07/101712/2006</t>
  </si>
  <si>
    <t>IN00072</t>
  </si>
  <si>
    <t>RUA TORRES DE OLIVEIRA, 355</t>
  </si>
  <si>
    <t>PIEDADE</t>
  </si>
  <si>
    <t>verdum@viacaoverdum.com.br</t>
  </si>
  <si>
    <t>EE-0152</t>
  </si>
  <si>
    <t>CONCESSIONÁRIA RIO-TERESÓPOLIS S.A. (RH V)</t>
  </si>
  <si>
    <t>E07/100049/2007</t>
  </si>
  <si>
    <t>hercules@crt.com.br</t>
  </si>
  <si>
    <t>16.548.653/0053-70</t>
  </si>
  <si>
    <t>Centralbeton Ltda.</t>
  </si>
  <si>
    <t>E-07/510498/2010</t>
  </si>
  <si>
    <t>IN001969</t>
  </si>
  <si>
    <t>Rua Visconde de Itaúna, s/n Lote 31 e 32.</t>
  </si>
  <si>
    <t>Paraíso</t>
  </si>
  <si>
    <t>carolina.campos@lafarge.com</t>
  </si>
  <si>
    <t>06.219.129/0001-71</t>
  </si>
  <si>
    <t>Varandas de Laranjeiras Restaurante Ltda</t>
  </si>
  <si>
    <t>IN00060</t>
  </si>
  <si>
    <t>Rua das Laranjeiras, 430</t>
  </si>
  <si>
    <t>2558-3131</t>
  </si>
  <si>
    <t>contatocarioca@yahoo.com.br</t>
  </si>
  <si>
    <t>EE-0159</t>
  </si>
  <si>
    <t>33.304.981/0020-82</t>
  </si>
  <si>
    <t>SUPERMERCADOS MUNDIAL LTDA.</t>
  </si>
  <si>
    <t>E-07/101581/2006</t>
  </si>
  <si>
    <t>IN001464</t>
  </si>
  <si>
    <t>EE-0160</t>
  </si>
  <si>
    <t>01.870.834/0001-10</t>
  </si>
  <si>
    <t>Condomínio Shopping Center Tijuca</t>
  </si>
  <si>
    <t>E07/100.999/2005</t>
  </si>
  <si>
    <t>IN01432</t>
  </si>
  <si>
    <t>Avenida Maracanã - 987</t>
  </si>
  <si>
    <t>Maracanã</t>
  </si>
  <si>
    <t>3534-8671</t>
  </si>
  <si>
    <t>virginia.sodre@infinitytech.com.br</t>
  </si>
  <si>
    <t>EE-0161</t>
  </si>
  <si>
    <t>31.107.584/0001-22</t>
  </si>
  <si>
    <t>STONE TIME LAVANDERIA LTDA ME</t>
  </si>
  <si>
    <t>E-07/501.240/2010</t>
  </si>
  <si>
    <t>IN002827</t>
  </si>
  <si>
    <t>Rua Ana Leonidia n°150</t>
  </si>
  <si>
    <t>3899-5726</t>
  </si>
  <si>
    <t>stlavanderia@yahoo.com.br</t>
  </si>
  <si>
    <t>EE-0162</t>
  </si>
  <si>
    <t>42.430.355/0001-60</t>
  </si>
  <si>
    <t>Bar e Restaurante Rancho das Morangas LTDA</t>
  </si>
  <si>
    <t>E-07/500.938/2009</t>
  </si>
  <si>
    <t>IN002681</t>
  </si>
  <si>
    <t>ESTRADA DO CATONHO, 1520</t>
  </si>
  <si>
    <t>SULACAP</t>
  </si>
  <si>
    <t>extraspoco@ig.com.br</t>
  </si>
  <si>
    <t>EE-0163</t>
  </si>
  <si>
    <t>Aguas do Rio 1 S.A RIO BONITO - RH V</t>
  </si>
  <si>
    <t>EE-0164</t>
  </si>
  <si>
    <t>Aguas do Rio 1 S.A MARICÁ</t>
  </si>
  <si>
    <t>EE-0166</t>
  </si>
  <si>
    <t>31.671.480/0001-46</t>
  </si>
  <si>
    <t>CLINICA SÃO GONÇALO LTDA</t>
  </si>
  <si>
    <t>E07/500.992/2009</t>
  </si>
  <si>
    <t>IN002697</t>
  </si>
  <si>
    <t>RUA MARQUES DO PARANÁ Nº 233</t>
  </si>
  <si>
    <t>financeiro@hcsg.com.br</t>
  </si>
  <si>
    <t>EE-0167</t>
  </si>
  <si>
    <t>28.509.164/0001-68</t>
  </si>
  <si>
    <t>Viação Nossa Senhora do Amparo Ltda.</t>
  </si>
  <si>
    <t>Rua Prefeito Joaquim Mendes, 34</t>
  </si>
  <si>
    <t>Araçatiba</t>
  </si>
  <si>
    <t>juridico@vnsamparo.com.br</t>
  </si>
  <si>
    <t>EE-0168</t>
  </si>
  <si>
    <t>33.412.792/0033-48</t>
  </si>
  <si>
    <t>Construtora Queiroz Galvão S/A</t>
  </si>
  <si>
    <t>E07/100.744/2006</t>
  </si>
  <si>
    <t>IN002322</t>
  </si>
  <si>
    <t>Avenida Presidente Roosevelt nº 1888</t>
  </si>
  <si>
    <t>Marambaia</t>
  </si>
  <si>
    <t>lcouto@queirozgalvao.com</t>
  </si>
  <si>
    <t>10.644.955/0001-35</t>
  </si>
  <si>
    <t>Rheoset Indústria e Comércio de Aditivos Ltda</t>
  </si>
  <si>
    <t>E07/512.192/2011</t>
  </si>
  <si>
    <t>IN021482</t>
  </si>
  <si>
    <t>Avenida Calombé , 2750 – Quadra 7 Lote 22</t>
  </si>
  <si>
    <t>Chác. Rio-Petrópolis</t>
  </si>
  <si>
    <t>2776-8850</t>
  </si>
  <si>
    <t>qualidade@rheoset.com.br</t>
  </si>
  <si>
    <t>**EE-0171</t>
  </si>
  <si>
    <t>27.906.734/0001-90</t>
  </si>
  <si>
    <t>TELEVISAO RECORD DO RIO DE JANEIRO LTDA</t>
  </si>
  <si>
    <t>E07/507.516/2009</t>
  </si>
  <si>
    <t>IN001692</t>
  </si>
  <si>
    <t>Estrada dos Bandeirantes, 23.505</t>
  </si>
  <si>
    <t>3503-7020 / 3503-7012</t>
  </si>
  <si>
    <t>acampestrini@rj.rederecord.com.br</t>
  </si>
  <si>
    <t>EE-0172</t>
  </si>
  <si>
    <t>33.024.266/0001-23</t>
  </si>
  <si>
    <t>Hélio Barki Empreendimentos Imobiliários Ltda</t>
  </si>
  <si>
    <t>E07/100.958/2006</t>
  </si>
  <si>
    <t>IN053168</t>
  </si>
  <si>
    <t>Estrada do Engenho D'água, box 30</t>
  </si>
  <si>
    <t>22.765-240</t>
  </si>
  <si>
    <t>(21) 7848-4083</t>
  </si>
  <si>
    <t>helio@barki.com.br</t>
  </si>
  <si>
    <t>19.315.118/0001-37</t>
  </si>
  <si>
    <t>CIA. SÃO GERALDO DE VIAÇÃO</t>
  </si>
  <si>
    <t>E07/500.855/2009</t>
  </si>
  <si>
    <t>IN002010</t>
  </si>
  <si>
    <t>RUA FREI CANECA, 405</t>
  </si>
  <si>
    <t>JARDIM GRAMACHO</t>
  </si>
  <si>
    <t>3651-6678</t>
  </si>
  <si>
    <t>rodoviaria.rio@saogeraldo.com.br</t>
  </si>
  <si>
    <t>EE-0174</t>
  </si>
  <si>
    <t>02.992.430/0001-62</t>
  </si>
  <si>
    <t>LB Beneficiamento Têxtil Ltda.</t>
  </si>
  <si>
    <t>E07/180.121/2004</t>
  </si>
  <si>
    <t>IN002328</t>
  </si>
  <si>
    <t>Rua Santa Paula, 119</t>
  </si>
  <si>
    <t>Tribóbó</t>
  </si>
  <si>
    <t>lfbar81@hotmail.com</t>
  </si>
  <si>
    <t>EE-0175</t>
  </si>
  <si>
    <t>00.771.482/0001-83</t>
  </si>
  <si>
    <t>RIOPET EMBALAGENS LTDA</t>
  </si>
  <si>
    <t>PD-07/014.54/2016</t>
  </si>
  <si>
    <t>IN000099</t>
  </si>
  <si>
    <t>Rua Dr. Walmir N°175</t>
  </si>
  <si>
    <t>Carolina</t>
  </si>
  <si>
    <t>2667-7384</t>
  </si>
  <si>
    <t>zilda@riopet.com.br</t>
  </si>
  <si>
    <t>EE-0177</t>
  </si>
  <si>
    <t>27.790.765/0001-29</t>
  </si>
  <si>
    <t>Condomínio Jardim Ubá III</t>
  </si>
  <si>
    <t>E07/180.504/2008</t>
  </si>
  <si>
    <t>IN002150</t>
  </si>
  <si>
    <t>Estrada Francisco da Cruz Nunes, 3300</t>
  </si>
  <si>
    <t>Itaipu</t>
  </si>
  <si>
    <t>2709 2212</t>
  </si>
  <si>
    <t>guilhermearquitetura@yahoo.com.br</t>
  </si>
  <si>
    <t>EE-0178</t>
  </si>
  <si>
    <t>04.800.921/0001-90</t>
  </si>
  <si>
    <t>Condomínio Residencial Village Santa Mônica</t>
  </si>
  <si>
    <t>E07/101.249/2007</t>
  </si>
  <si>
    <t>IN050027</t>
  </si>
  <si>
    <t>– Estrada Amaral Peixoto, 10000</t>
  </si>
  <si>
    <t>Calaboca</t>
  </si>
  <si>
    <t>(21) 3602-8129</t>
  </si>
  <si>
    <t>carlosgrilloivo@ig.com.br</t>
  </si>
  <si>
    <t>EE-0180</t>
  </si>
  <si>
    <t>39.180.625/0001-18</t>
  </si>
  <si>
    <t>FABRICA DE GELO RAMIA E MARQUES LTDA</t>
  </si>
  <si>
    <t>E07/500.851/2011</t>
  </si>
  <si>
    <t>IN038346</t>
  </si>
  <si>
    <t>RODOVIA AMARAL PEIXOTO KM35,2</t>
  </si>
  <si>
    <t>MANOEL RIBEIRO</t>
  </si>
  <si>
    <t>helio@gelotimo.com.br</t>
  </si>
  <si>
    <t>109.961.417-15</t>
  </si>
  <si>
    <t>Eduardo Duvivier Neto</t>
  </si>
  <si>
    <t>E07/100.536/2006</t>
  </si>
  <si>
    <t>IN002478</t>
  </si>
  <si>
    <t>Rua Desembargador Saul de Gusmão, 65, Itanhangá</t>
  </si>
  <si>
    <t>Itanhangá</t>
  </si>
  <si>
    <t>duneto@globo.com</t>
  </si>
  <si>
    <t>EE-0182</t>
  </si>
  <si>
    <t>08.825.818/0001-55</t>
  </si>
  <si>
    <t>Kamal Brasil Empreendimentos e Participações Ltda.</t>
  </si>
  <si>
    <t>E07/180.069/2008</t>
  </si>
  <si>
    <t>IN002463</t>
  </si>
  <si>
    <t>Av. Teixeira e Sousa-199/205</t>
  </si>
  <si>
    <t>3731-3628</t>
  </si>
  <si>
    <t>cristinakamal@gmail.com</t>
  </si>
  <si>
    <t>EE-0183</t>
  </si>
  <si>
    <t>42.593.962/0001-41</t>
  </si>
  <si>
    <t>Lubrizol do Brasil Aditivos Ltda</t>
  </si>
  <si>
    <t>E07/100.452/2004</t>
  </si>
  <si>
    <t>IN039896</t>
  </si>
  <si>
    <t>Estrada Belford Roxo</t>
  </si>
  <si>
    <t>Boa Esperança</t>
  </si>
  <si>
    <t>andrea.toledo@lubrizol.com</t>
  </si>
  <si>
    <t>EE-0184</t>
  </si>
  <si>
    <t>42.424.267/0001-56</t>
  </si>
  <si>
    <t>Corning Comunicações Ópticas S.A (ex-Bargoa)</t>
  </si>
  <si>
    <t>E07/100.390/2006</t>
  </si>
  <si>
    <t>IN003511</t>
  </si>
  <si>
    <t>Estrada do Camorim, 633</t>
  </si>
  <si>
    <t>3416-5162</t>
  </si>
  <si>
    <t>cnogueira@bargoa.com.br</t>
  </si>
  <si>
    <t>EE-0185</t>
  </si>
  <si>
    <t>11.238.213/0001-72</t>
  </si>
  <si>
    <t>Parahy Mineradora Ltda</t>
  </si>
  <si>
    <t>E07/508.047/2011</t>
  </si>
  <si>
    <t>IN018552</t>
  </si>
  <si>
    <t>Estrada Rio Friburgo (RJ 122), Km 23, s/n</t>
  </si>
  <si>
    <t>Maraporã</t>
  </si>
  <si>
    <t>3974-3030</t>
  </si>
  <si>
    <t>maris@arcoly.com.br</t>
  </si>
  <si>
    <t>EE-0186</t>
  </si>
  <si>
    <t>40.263.170/0008-50</t>
  </si>
  <si>
    <t>Essencis Soluções Ambientais S.A.</t>
  </si>
  <si>
    <t>E07/100.863/2004</t>
  </si>
  <si>
    <t>IN002149</t>
  </si>
  <si>
    <t>Rodovia Rio-Teresópolis (BR 116), Km 121,5</t>
  </si>
  <si>
    <t>Iriri</t>
  </si>
  <si>
    <t>mmeirelhes@essencis.com.br</t>
  </si>
  <si>
    <t>EE-0187</t>
  </si>
  <si>
    <t>30.740.773/0001-75</t>
  </si>
  <si>
    <t>Principal Comércio e Industria de Café Ltda</t>
  </si>
  <si>
    <t>E-07/509.321/2010</t>
  </si>
  <si>
    <t>IN049099</t>
  </si>
  <si>
    <t>Estrada Plínio Casado, 1416</t>
  </si>
  <si>
    <t>California</t>
  </si>
  <si>
    <t>rafaeldesouza@3coracoes.com.br</t>
  </si>
  <si>
    <t>EE-0188</t>
  </si>
  <si>
    <t>31.199.029/0001-78</t>
  </si>
  <si>
    <t>NEVER INDUSTRIA E COMÉRCIO LTDA</t>
  </si>
  <si>
    <t>E07/502.905/2010</t>
  </si>
  <si>
    <t>IN015613</t>
  </si>
  <si>
    <t>Estrada do Vigário Geral, 371</t>
  </si>
  <si>
    <t>Vigário Geral</t>
  </si>
  <si>
    <t>2196-7279</t>
  </si>
  <si>
    <t>EE-0189</t>
  </si>
  <si>
    <t>27.364.421/0023-63</t>
  </si>
  <si>
    <t>CONCREVIT CONCRETO VITÓRIA LTDA</t>
  </si>
  <si>
    <t>E07/100.181/2008</t>
  </si>
  <si>
    <t>IN052884</t>
  </si>
  <si>
    <t>RODOVIA PRESIDENTE DUTRA, N° 13.005</t>
  </si>
  <si>
    <t>VILA NOVA</t>
  </si>
  <si>
    <t>(21) 2589-8080</t>
  </si>
  <si>
    <t>regis@concrevit.com.br</t>
  </si>
  <si>
    <t>EE-0190</t>
  </si>
  <si>
    <t>04.094.302/0001-27</t>
  </si>
  <si>
    <t>INSTITUTO DE CIÊNCIAS NÁUTICAS - ICN</t>
  </si>
  <si>
    <t>E07/508.744/2010</t>
  </si>
  <si>
    <t>IN003413</t>
  </si>
  <si>
    <t>Lote 16 A da quadra 50 do loteamento Chácaras de Inoã</t>
  </si>
  <si>
    <t>Chácaras de Inoã</t>
  </si>
  <si>
    <t>amaury@cienciasnauticas.org.br</t>
  </si>
  <si>
    <t>EE-0192</t>
  </si>
  <si>
    <t>33.983.230/0001-77</t>
  </si>
  <si>
    <t>Fazenda Clube Marapendi</t>
  </si>
  <si>
    <t>E07/002.5713/2016</t>
  </si>
  <si>
    <t>IN036142</t>
  </si>
  <si>
    <t>Av. das Américas, 3.979</t>
  </si>
  <si>
    <t>EE-0194</t>
  </si>
  <si>
    <t>33.069.212/0001-84</t>
  </si>
  <si>
    <t>MERCK S/A</t>
  </si>
  <si>
    <t>E07/101.244/2005</t>
  </si>
  <si>
    <t>IN002857</t>
  </si>
  <si>
    <t>ESTRADA DOS BANDEIRANTES, 1099</t>
  </si>
  <si>
    <t>elizeu.r.netto@merck.com.br</t>
  </si>
  <si>
    <t>EE-0195</t>
  </si>
  <si>
    <t>27.763.903/0001-80</t>
  </si>
  <si>
    <t>Clube Português de Niterói</t>
  </si>
  <si>
    <t>E07/500.325/2010</t>
  </si>
  <si>
    <t>IN002097</t>
  </si>
  <si>
    <t>Rua Professora Lara Vilella, 176</t>
  </si>
  <si>
    <t>Ingá</t>
  </si>
  <si>
    <t>cpn176@yahoo.com.br</t>
  </si>
  <si>
    <t>EE-0196</t>
  </si>
  <si>
    <t>29.280.740/0001-00</t>
  </si>
  <si>
    <t>CONDOMÍNIO MIRANTE CINCO ESTRELAS</t>
  </si>
  <si>
    <t>E07/101.042/2007</t>
  </si>
  <si>
    <t>IN001994</t>
  </si>
  <si>
    <t>RUA ALCEU AMOROSO LIMA, 105</t>
  </si>
  <si>
    <t>3433-6000</t>
  </si>
  <si>
    <t>mirante5estrelas@hotmail.com</t>
  </si>
  <si>
    <t>EE-0197</t>
  </si>
  <si>
    <t>01.582.283/0001-90</t>
  </si>
  <si>
    <t>Industria de Radiadores Nobre Ltda</t>
  </si>
  <si>
    <t>E-07/501.083/2010</t>
  </si>
  <si>
    <t>IN002569</t>
  </si>
  <si>
    <t>Rua Américo Ribeiro nº 315</t>
  </si>
  <si>
    <t>Santa Cruz da Serra</t>
  </si>
  <si>
    <t>3651-7750</t>
  </si>
  <si>
    <t>contaspagar@radiadoresnobre.com.br</t>
  </si>
  <si>
    <t>03.064.506/0001-52</t>
  </si>
  <si>
    <t>TÂNIA´S LAVANDERIA LTDA.</t>
  </si>
  <si>
    <t>E07/100.266/2007</t>
  </si>
  <si>
    <t>IN003249</t>
  </si>
  <si>
    <t>Rua da Chita- 453</t>
  </si>
  <si>
    <t>2419-4520</t>
  </si>
  <si>
    <t>taniaslavanderia@uol.com.br</t>
  </si>
  <si>
    <t>EE-0199</t>
  </si>
  <si>
    <t>10.851.270/0001-60</t>
  </si>
  <si>
    <t>VPKI RESTAURANTE LTDA.</t>
  </si>
  <si>
    <t>E07/101.735/2008</t>
  </si>
  <si>
    <t>IN003045</t>
  </si>
  <si>
    <t>Av. Visconde de Pirajá, 644 - loja A - Ipanema</t>
  </si>
  <si>
    <t>3289-5400</t>
  </si>
  <si>
    <t>ipanema@kilograma.com.br</t>
  </si>
  <si>
    <t>EE-0200</t>
  </si>
  <si>
    <t>48.090.120/0001-53</t>
  </si>
  <si>
    <t>SAFRAN HELICOPTER ENGINES INDUSTRIA E COMERCIO DO BRASIL LTDA</t>
  </si>
  <si>
    <t>E-07/002.9807/2015</t>
  </si>
  <si>
    <t>IN047176</t>
  </si>
  <si>
    <t>RUA CAPITÃO GUYNEMER, 1.626 - - XERÉM - DUQUE DE CAXIAS</t>
  </si>
  <si>
    <t>25.250-615</t>
  </si>
  <si>
    <t xml:space="preserve">Duque de Caxias </t>
  </si>
  <si>
    <t>(21) 36517299</t>
  </si>
  <si>
    <t>andrea.vasquez@safrangroup.com</t>
  </si>
  <si>
    <t>EE-0202</t>
  </si>
  <si>
    <t>60.869.336/0127-19</t>
  </si>
  <si>
    <t>HOLCIM (BRASIL) S.A. - MAGÉ</t>
  </si>
  <si>
    <t>E07/502.947/2010</t>
  </si>
  <si>
    <t>IN016351</t>
  </si>
  <si>
    <t>Rodovia BR 116, km 125,8</t>
  </si>
  <si>
    <t>Suruí</t>
  </si>
  <si>
    <t>milton.fugimoto@holcim.com</t>
  </si>
  <si>
    <t>EE-0203</t>
  </si>
  <si>
    <t xml:space="preserve"> 30.872.270/0004-04</t>
  </si>
  <si>
    <t>PF CONSUMER HEALTHCARE BRAZIL IMPORTADORA E DISTRIBUIDORA DE MEDICAMENTOS LTDA</t>
  </si>
  <si>
    <t>E-07/505.227/2009</t>
  </si>
  <si>
    <t>IN039301</t>
  </si>
  <si>
    <t>Estrada dos Bandeirantes, 8.464</t>
  </si>
  <si>
    <t>2141-6372</t>
  </si>
  <si>
    <t>eliane.s.corlindo@gsk.com</t>
  </si>
  <si>
    <t>EE-0204</t>
  </si>
  <si>
    <t>02.799.903/0001-00</t>
  </si>
  <si>
    <t>CER - CENTRO EDUCACIONAL RIO LTDA.</t>
  </si>
  <si>
    <t>PD-07/014.58/2016</t>
  </si>
  <si>
    <t>IN000021</t>
  </si>
  <si>
    <t>Est. dos Tres Rios, 1801.</t>
  </si>
  <si>
    <t>financeiro.cer@gmail.com</t>
  </si>
  <si>
    <t>EE-0205</t>
  </si>
  <si>
    <t>07.055.959/0001-73</t>
  </si>
  <si>
    <t>Salf Empreendimentos Imobiliários Ltda</t>
  </si>
  <si>
    <t>E07/503.527/2009</t>
  </si>
  <si>
    <t>IN016425</t>
  </si>
  <si>
    <t>Estrada do Catonho n° 1950</t>
  </si>
  <si>
    <t>Jardim Sulacap</t>
  </si>
  <si>
    <t>88892236/78381000/99112631</t>
  </si>
  <si>
    <t>arlyson@agrioimoveis.com.br</t>
  </si>
  <si>
    <t>EE-0206</t>
  </si>
  <si>
    <t>28.033.553/0001-60</t>
  </si>
  <si>
    <t>HOTEL ROSA DA VILA LTDA.</t>
  </si>
  <si>
    <t>E07/100.621/2008</t>
  </si>
  <si>
    <t>IN051747</t>
  </si>
  <si>
    <t>AVENIDA MARECHAL RONDON 2221</t>
  </si>
  <si>
    <t>SAMPAIO</t>
  </si>
  <si>
    <t>2501-4096</t>
  </si>
  <si>
    <t>hotel@rosadavila.com.br</t>
  </si>
  <si>
    <t>EE-0207</t>
  </si>
  <si>
    <t>32.094.146/0001-30</t>
  </si>
  <si>
    <t>CONDOMÍNIO DO EDIFICIO BANDEIRANTE BARTOLOMEU BUENO</t>
  </si>
  <si>
    <t>E07/100236/2008</t>
  </si>
  <si>
    <t xml:space="preserve"> IN097458</t>
  </si>
  <si>
    <t>RUA URUGUAI, 556</t>
  </si>
  <si>
    <t>2571-0033</t>
  </si>
  <si>
    <t>jmorrot@terra.com.br</t>
  </si>
  <si>
    <t>EE-0208</t>
  </si>
  <si>
    <t>07.526.557/0068-17</t>
  </si>
  <si>
    <t>AMBEV S.A. (ex-CACHOEIRAS DE MACACU BEBIDAS)</t>
  </si>
  <si>
    <t>07/03/2018</t>
  </si>
  <si>
    <t>PD-07/006.82/2018</t>
  </si>
  <si>
    <t>IN001535</t>
  </si>
  <si>
    <t>Rodovia Rj 122 Km 35 GALPÃO C</t>
  </si>
  <si>
    <t>Porto do Taboado</t>
  </si>
  <si>
    <t>IVAN.PAULA@AMBEV.COM.BR</t>
  </si>
  <si>
    <t>EE-0210</t>
  </si>
  <si>
    <t>45.349.495/0004-40</t>
  </si>
  <si>
    <t>CRUZOLEO DERIVADOS DE PETRÓLEO LTDA.</t>
  </si>
  <si>
    <t>E07/100.855/2008</t>
  </si>
  <si>
    <t>IN016767</t>
  </si>
  <si>
    <t>RODOVIA RIO MAGÉ, 6635 KM 5,5</t>
  </si>
  <si>
    <t>JARDIM ANHANGÁ</t>
  </si>
  <si>
    <t>3650-9522</t>
  </si>
  <si>
    <t>cruzoleorj@cruzoleo.com.br</t>
  </si>
  <si>
    <t>EE-0211</t>
  </si>
  <si>
    <t>27.785.666/0001-59</t>
  </si>
  <si>
    <t>CONDOMÍNIO DO EDIFÍCIO BARÃO DO INGÁ</t>
  </si>
  <si>
    <t>31/05/2023</t>
  </si>
  <si>
    <t>PD-07/014.274/2018</t>
  </si>
  <si>
    <t>IN013028</t>
  </si>
  <si>
    <t>RUA TIRADENTES, 111</t>
  </si>
  <si>
    <t>2622-5251</t>
  </si>
  <si>
    <t>condominiobaraodoinga@hotmail.com</t>
  </si>
  <si>
    <t>01.515.810/0001-43</t>
  </si>
  <si>
    <t>MultiAmbiental Coletas e Transportes Ltda.</t>
  </si>
  <si>
    <t>E07/500.696/2010</t>
  </si>
  <si>
    <t>IN003238</t>
  </si>
  <si>
    <t>Rua Júlio Ribeiro, 260 / 280</t>
  </si>
  <si>
    <t>lcbrilhantenascimento@hotmail.com</t>
  </si>
  <si>
    <t>EE-0213</t>
  </si>
  <si>
    <t>05.078.363/0003-25</t>
  </si>
  <si>
    <t>MMP 2002 COMÉRCIODE ROUPAS LTDA</t>
  </si>
  <si>
    <t>E07/100.735/2007</t>
  </si>
  <si>
    <t>IN015683</t>
  </si>
  <si>
    <t>AVENIDA 22 DE MAIO, N° 9000 QDR D LOTE 4</t>
  </si>
  <si>
    <t>ENGENHO VELHO</t>
  </si>
  <si>
    <t>2645-0779</t>
  </si>
  <si>
    <t>EE-0215</t>
  </si>
  <si>
    <t>31.928.567/0001-56</t>
  </si>
  <si>
    <t>AUTO VIAÇÃO VERA CRUZ LTDA</t>
  </si>
  <si>
    <t>E07/101.470/2008</t>
  </si>
  <si>
    <t>IN002094</t>
  </si>
  <si>
    <t>ESTRADA RETIRO DA IMPRENSA Nº 2325</t>
  </si>
  <si>
    <t>HELIÓPOLIS</t>
  </si>
  <si>
    <t>fcft@viacaoveracruz.com.br</t>
  </si>
  <si>
    <t>EE-0217</t>
  </si>
  <si>
    <t>30.755.458/0001-11</t>
  </si>
  <si>
    <t>PEDREIRA SÃO PEDRO LTDA</t>
  </si>
  <si>
    <t>E07/100.858/2005</t>
  </si>
  <si>
    <t>IN003527</t>
  </si>
  <si>
    <t>ESTRADA SÃO JOSÉ, S/N</t>
  </si>
  <si>
    <t>COMENDADOR SOARES</t>
  </si>
  <si>
    <t>rosemary@grupoestrutural.com.br</t>
  </si>
  <si>
    <t>EE-0219</t>
  </si>
  <si>
    <t>33.906.702/0001-98</t>
  </si>
  <si>
    <t>INST. PRESBITERIANO ÁLVARO REIS DE ASSIST. À CRIANÇA E AO ADOLESCENTE.</t>
  </si>
  <si>
    <t>E07/102.828/2008</t>
  </si>
  <si>
    <t>IN036539</t>
  </si>
  <si>
    <t>Rua Edgard Werneck, 846.</t>
  </si>
  <si>
    <t>2445-0458</t>
  </si>
  <si>
    <t>inpar@inpar.org.br</t>
  </si>
  <si>
    <t>EE-0220</t>
  </si>
  <si>
    <t>10.386.644/0001-13</t>
  </si>
  <si>
    <t>ZRC EMPREENDIMENTOS IMOBILIARIOS LTDA</t>
  </si>
  <si>
    <t>E07/509.713/2010</t>
  </si>
  <si>
    <t>IN015729</t>
  </si>
  <si>
    <t>Av Almirante Barroso, 97 sala 1205 a 1209</t>
  </si>
  <si>
    <t>marcogirelli.68@libero.it</t>
  </si>
  <si>
    <t>05.644.704/0001-10</t>
  </si>
  <si>
    <t>NEWPET Industria e Comércio Ltda</t>
  </si>
  <si>
    <t>E07/101.061/2008</t>
  </si>
  <si>
    <t>IN016729</t>
  </si>
  <si>
    <t>Estrada Velha do Pilar n°1755</t>
  </si>
  <si>
    <t>Chácara do Rio Petró</t>
  </si>
  <si>
    <t>2777-8600</t>
  </si>
  <si>
    <t>financeiro@newpet.com.br</t>
  </si>
  <si>
    <t>EE-0222</t>
  </si>
  <si>
    <t>33.915.398/0001-45</t>
  </si>
  <si>
    <t>LAVANDERIA BARONESA DO RIO LTDA</t>
  </si>
  <si>
    <t>E-07/101324/2004</t>
  </si>
  <si>
    <t>IN016907</t>
  </si>
  <si>
    <t>RUA BARÃO DE SÃO FELIX, N° 132</t>
  </si>
  <si>
    <t>2263-1499</t>
  </si>
  <si>
    <t>lavanderiabaronesadorio@gmail.com</t>
  </si>
  <si>
    <t>EE-0223</t>
  </si>
  <si>
    <t>27.132.497/0001-58</t>
  </si>
  <si>
    <t>ITAVEMA-RIO VEÍCULOS E PEÇAS LTDA.</t>
  </si>
  <si>
    <t>E07/102.560/2008</t>
  </si>
  <si>
    <t>IN016741</t>
  </si>
  <si>
    <t>RUA VINTE E QUATRO DE MAIO, 833.</t>
  </si>
  <si>
    <t>Engenho Novo.</t>
  </si>
  <si>
    <t>2197-8400</t>
  </si>
  <si>
    <t>diretoria.rj@itavema.com.br</t>
  </si>
  <si>
    <t>EE-0224</t>
  </si>
  <si>
    <t>33.301.086/0001-41</t>
  </si>
  <si>
    <t>La Mole Serviços de Alimentação Ltda</t>
  </si>
  <si>
    <t>PD-07/014.24/2016</t>
  </si>
  <si>
    <t>IN000017</t>
  </si>
  <si>
    <t>Avenida Armando Lombardi, 205, sala 303 parte</t>
  </si>
  <si>
    <t>3139-9050</t>
  </si>
  <si>
    <t>rosanelima@lamole.com.br</t>
  </si>
  <si>
    <t>EE-0225</t>
  </si>
  <si>
    <t>04.037.298/0001-65</t>
  </si>
  <si>
    <t>GRD63 DOCERIA LTDA</t>
  </si>
  <si>
    <t>E07/100.442/2007</t>
  </si>
  <si>
    <t>IN016746</t>
  </si>
  <si>
    <t>RUA FELIPE CAMARÃO, N° 63</t>
  </si>
  <si>
    <t>3902-5564</t>
  </si>
  <si>
    <t>gustavo@lecado.com.br</t>
  </si>
  <si>
    <t>EE-0226</t>
  </si>
  <si>
    <t>33.390.659/0001-50</t>
  </si>
  <si>
    <t>Escola Americana do Rio de Janeiro</t>
  </si>
  <si>
    <t>E-07/504418/2010</t>
  </si>
  <si>
    <t>IN003408</t>
  </si>
  <si>
    <t>Estrada da Gávea nº132</t>
  </si>
  <si>
    <t>2125-9028</t>
  </si>
  <si>
    <t>olyntho.novis@earj.com.br</t>
  </si>
  <si>
    <t>EE-0227</t>
  </si>
  <si>
    <t>73.706.004/0001-63</t>
  </si>
  <si>
    <t>BILL STOP COMBUSTÍVEIS LTDA</t>
  </si>
  <si>
    <t>E07/102383/2008</t>
  </si>
  <si>
    <t>IN016752</t>
  </si>
  <si>
    <t>ESTRADA FRANCISCO DA CRUZ NUNES, 9163</t>
  </si>
  <si>
    <t>2608-1381 2609-9226</t>
  </si>
  <si>
    <t>billstop@ibest.com.br</t>
  </si>
  <si>
    <t>EE-0228</t>
  </si>
  <si>
    <t>28.662.500/0001-08</t>
  </si>
  <si>
    <t>Linave Transportes Ltda.</t>
  </si>
  <si>
    <t>E07/101.031/2008</t>
  </si>
  <si>
    <t>IN016762</t>
  </si>
  <si>
    <t>Av. Gov. Roberto Silveira n°1710</t>
  </si>
  <si>
    <t>2768-4744</t>
  </si>
  <si>
    <t>linave.transportes@gmail.com</t>
  </si>
  <si>
    <t>EE-0229</t>
  </si>
  <si>
    <t>31.918.501/0001-85</t>
  </si>
  <si>
    <t>Industria e Comercio de Bebidas Lincoln Ltda-ME</t>
  </si>
  <si>
    <t>E07/102.635/2008</t>
  </si>
  <si>
    <t>IN016670</t>
  </si>
  <si>
    <t>Rua Goias nº832- Galpão</t>
  </si>
  <si>
    <t>Parque José Bonifáci</t>
  </si>
  <si>
    <t>2751-0278</t>
  </si>
  <si>
    <t>atendimento@bebidaslincoln.com.br</t>
  </si>
  <si>
    <t>EE-0230</t>
  </si>
  <si>
    <t>30.774.038/0003-44</t>
  </si>
  <si>
    <t>EXPRESSO NOSSA SENHORA DA GLÓRIA LTDA</t>
  </si>
  <si>
    <t>PD-07/014.102/2016</t>
  </si>
  <si>
    <t>IN000059</t>
  </si>
  <si>
    <t>RUA COSMORAMA, 500 - PARTE</t>
  </si>
  <si>
    <t>COSMORAMA</t>
  </si>
  <si>
    <t>Mesquita</t>
  </si>
  <si>
    <t>EE-0231</t>
  </si>
  <si>
    <t>01.384.129/0001-03</t>
  </si>
  <si>
    <t>ACQUA FITNESS ESCOLA DE NATAÇÃO LTDA</t>
  </si>
  <si>
    <t>PD-07/014-103/2016</t>
  </si>
  <si>
    <t>IN000060</t>
  </si>
  <si>
    <t>Av. Ailton Henrique da Costa 55.</t>
  </si>
  <si>
    <t>Recr. dos Bandeirant</t>
  </si>
  <si>
    <t>2490-1000</t>
  </si>
  <si>
    <t>acquafit@gmail.com</t>
  </si>
  <si>
    <t>EE-0232</t>
  </si>
  <si>
    <t>E07/506.910/2010</t>
  </si>
  <si>
    <t>IN003508</t>
  </si>
  <si>
    <t>Av. Calombé, 3.010</t>
  </si>
  <si>
    <t>Figueira</t>
  </si>
  <si>
    <t>3527-9393</t>
  </si>
  <si>
    <t>sms@frigorificojahu.com.br</t>
  </si>
  <si>
    <t>EE-0234</t>
  </si>
  <si>
    <t>11.463.456/0001-04</t>
  </si>
  <si>
    <t>Maranata Mineradora Comércio e Industria Ltda Me</t>
  </si>
  <si>
    <t>E07/510.389/2010</t>
  </si>
  <si>
    <t>IN017210</t>
  </si>
  <si>
    <t>Estrada Bom Jardim do Faraó</t>
  </si>
  <si>
    <t>shure.marcus@hotmail.com</t>
  </si>
  <si>
    <t>EE-0235</t>
  </si>
  <si>
    <t>30.066.989/0001-05</t>
  </si>
  <si>
    <t>Ivel Industria de Perfumes e Cosméticos Ltda</t>
  </si>
  <si>
    <t>PD-07/014.109/2016</t>
  </si>
  <si>
    <t>IN000046</t>
  </si>
  <si>
    <t>Rua da Viga N°125</t>
  </si>
  <si>
    <t>da Viga</t>
  </si>
  <si>
    <t>mcerqueira@skafe.com.br</t>
  </si>
  <si>
    <t>EE-0236</t>
  </si>
  <si>
    <t>30.748.487/0001-56</t>
  </si>
  <si>
    <t>ESAM - Empresa Santo Antônio de Mineração Ltda.</t>
  </si>
  <si>
    <t>E07/100.065/2009</t>
  </si>
  <si>
    <t>IN016773</t>
  </si>
  <si>
    <t>Av. Abílio Augusto Távora, 3793</t>
  </si>
  <si>
    <t>2667-7164</t>
  </si>
  <si>
    <t>adm.financeiro@pedreiraesam.com.br</t>
  </si>
  <si>
    <t>EE-0237</t>
  </si>
  <si>
    <t>01.903.824/0001-34</t>
  </si>
  <si>
    <t>Dutra 1 Ind. E Comercio de Mármores e Granitos Ltda ME.</t>
  </si>
  <si>
    <t>E07/101.854/2007</t>
  </si>
  <si>
    <t>IN003228</t>
  </si>
  <si>
    <t>Rua Goiás N° 146</t>
  </si>
  <si>
    <t>Parque J Bonifácio</t>
  </si>
  <si>
    <t>2751-5924</t>
  </si>
  <si>
    <t>marm.dutra@ig.com.br</t>
  </si>
  <si>
    <t>EE-0238</t>
  </si>
  <si>
    <t>31.130.537/0004-42</t>
  </si>
  <si>
    <t>PD-07/014.172/2016</t>
  </si>
  <si>
    <t>IN000086</t>
  </si>
  <si>
    <t>Rod. Presidente Dutra, Km 06</t>
  </si>
  <si>
    <t>EE-0239</t>
  </si>
  <si>
    <t>TRANSMOTA COMÉRCIO TRANSPORTES E SERVIÇOS LTDA - Santa Candida</t>
  </si>
  <si>
    <t>PD-07/014.381/2017</t>
  </si>
  <si>
    <t>IN001384</t>
  </si>
  <si>
    <t>RUA DONA ELIZABETH, 89.</t>
  </si>
  <si>
    <t>(21) 37823054</t>
  </si>
  <si>
    <t>EE-0240</t>
  </si>
  <si>
    <t>33.263.906/0001-58</t>
  </si>
  <si>
    <t>RODOVIÁRIA A. MATIAS LTDA.</t>
  </si>
  <si>
    <t>E07/100.103/2006</t>
  </si>
  <si>
    <t>IN017214</t>
  </si>
  <si>
    <t>RUA DR. BULHÕES, 766/770</t>
  </si>
  <si>
    <t>ENGENHO DE DENTRO</t>
  </si>
  <si>
    <t>fernandes.silviar@gmail.com</t>
  </si>
  <si>
    <t>EE-0241</t>
  </si>
  <si>
    <t>31.130.537/0002-80</t>
  </si>
  <si>
    <t>PD-07/014.165/2016</t>
  </si>
  <si>
    <t>IN000085</t>
  </si>
  <si>
    <t>Rodovia BR-040, 12.888</t>
  </si>
  <si>
    <t>Jardim Primavera</t>
  </si>
  <si>
    <t>EE-0242</t>
  </si>
  <si>
    <t>31.130.537/0003-61</t>
  </si>
  <si>
    <t>PD-07/014.170/2016</t>
  </si>
  <si>
    <t>IN000082</t>
  </si>
  <si>
    <t>Rodovia BR-040, Km13</t>
  </si>
  <si>
    <t>Campos Elísios</t>
  </si>
  <si>
    <t>EE-0243</t>
  </si>
  <si>
    <t>E07/180.313/2008</t>
  </si>
  <si>
    <t>IN017042</t>
  </si>
  <si>
    <t>RUA ANDRADE NEVES Nº 134</t>
  </si>
  <si>
    <t>adm@niteroipalacehotel.com.br</t>
  </si>
  <si>
    <t>EE-0244</t>
  </si>
  <si>
    <t>29.130.887/0001-14</t>
  </si>
  <si>
    <t>STATUS MOTEL LTDA.</t>
  </si>
  <si>
    <t>PD- 07/014.323/2016</t>
  </si>
  <si>
    <t>IN000551</t>
  </si>
  <si>
    <t>Estrada Celso Peçanha, 8001</t>
  </si>
  <si>
    <t>2719-0000</t>
  </si>
  <si>
    <t>jgarciamorelle@yahoo.com</t>
  </si>
  <si>
    <t>EE-0246</t>
  </si>
  <si>
    <t>33.555.921/0001-70</t>
  </si>
  <si>
    <t>FACULDADES CATÓLICAS - PUC</t>
  </si>
  <si>
    <t>E07/100.673/2005</t>
  </si>
  <si>
    <t>IN017262</t>
  </si>
  <si>
    <t>RUA MARQUÊS DE SAO VICENTE 225</t>
  </si>
  <si>
    <t>3527-1065</t>
  </si>
  <si>
    <t>tavares@puc-rio.br</t>
  </si>
  <si>
    <t>EE-0247</t>
  </si>
  <si>
    <t>05.970.460/0001-66</t>
  </si>
  <si>
    <t>CONDOMÍNIO CENTRO EMPRESARIAL MARIO HENRIQUE SIMONSEN</t>
  </si>
  <si>
    <t>PD-07/014.80/2016</t>
  </si>
  <si>
    <t>IN000127</t>
  </si>
  <si>
    <t>AVENIDA DAS AMÉRICAS, 3431</t>
  </si>
  <si>
    <t>3431-3431</t>
  </si>
  <si>
    <t>helio.silva@cemhs.com.br</t>
  </si>
  <si>
    <t>EE-0248</t>
  </si>
  <si>
    <t>42.350.025/0001-65</t>
  </si>
  <si>
    <t>Summer Time Moteis e Hoteis Ltda</t>
  </si>
  <si>
    <t>E07/002.6691/2016</t>
  </si>
  <si>
    <t>IN036140</t>
  </si>
  <si>
    <t>Estrada da Barra da Tijuca, n° 109</t>
  </si>
  <si>
    <t>EE-0249</t>
  </si>
  <si>
    <t>04.190.605/0001-43</t>
  </si>
  <si>
    <t>IKO DE PIABETA REFRESCOS LTDA-ME.</t>
  </si>
  <si>
    <t>PD-07/014.140/2016</t>
  </si>
  <si>
    <t>IN000077</t>
  </si>
  <si>
    <t>Rua E, s/nº, lote 10, quadra 05</t>
  </si>
  <si>
    <t>Piabetá</t>
  </si>
  <si>
    <t>ykorefrescos@yahoo.com.br</t>
  </si>
  <si>
    <t>EE-0250</t>
  </si>
  <si>
    <t>29.950.060/0001-57</t>
  </si>
  <si>
    <t>NORTEC QUÍMICA S.A.</t>
  </si>
  <si>
    <t>E07/100.210/2007</t>
  </si>
  <si>
    <t>IN017038</t>
  </si>
  <si>
    <t>RUA Dezessete Nº 200</t>
  </si>
  <si>
    <t>3651-7300</t>
  </si>
  <si>
    <t>josericardo@nortecquimica.com.br</t>
  </si>
  <si>
    <t>29.014.990/0001-07</t>
  </si>
  <si>
    <t>CONDOMÍNIO DO EDIFÍCIO CENTRO DE COMERCIO DA TIJUCA</t>
  </si>
  <si>
    <t>EXT-PD/014.11898/2021</t>
  </si>
  <si>
    <t>IN013122</t>
  </si>
  <si>
    <t>PRAÇA SAENZ PEÑA, 45</t>
  </si>
  <si>
    <t>shopping45@yahoo.com.br</t>
  </si>
  <si>
    <t>EE-0253</t>
  </si>
  <si>
    <t>77.376.093/0001-88</t>
  </si>
  <si>
    <t>GB Armazéns Gerais LTDA</t>
  </si>
  <si>
    <t>E07/101.801/2005</t>
  </si>
  <si>
    <t>IN016680</t>
  </si>
  <si>
    <t>Rua Visconde de Pirajá, nº 608 / 801</t>
  </si>
  <si>
    <t>3205-9393</t>
  </si>
  <si>
    <t>jurandir@gbarmazens.com.br</t>
  </si>
  <si>
    <t>EE-0254</t>
  </si>
  <si>
    <t>27.082.087/0001-40</t>
  </si>
  <si>
    <t>Condomínio Residencial Terras Alphaville Maricá 2</t>
  </si>
  <si>
    <t>CI INEA/SERVREG Nº4  /2023 - ALTERAÇÃO TITULARIDADE</t>
  </si>
  <si>
    <t>PD-07/007.155/2020</t>
  </si>
  <si>
    <t> IN012247 </t>
  </si>
  <si>
    <t>Rua Maria Benjamim, n° 22 – Loja B</t>
  </si>
  <si>
    <t>Pilares</t>
  </si>
  <si>
    <t>24.942-375</t>
  </si>
  <si>
    <t>(21) 3471-0511</t>
  </si>
  <si>
    <t>tiago@alphamarica2.com.br</t>
  </si>
  <si>
    <t>EE-0255</t>
  </si>
  <si>
    <t>30.741.987/0001-66</t>
  </si>
  <si>
    <t>Transportadora Tingua Ltda</t>
  </si>
  <si>
    <t>E07/101.117/2008</t>
  </si>
  <si>
    <t>IN017259</t>
  </si>
  <si>
    <t>Av. Henrique Duque Estrada Meyer N°1221</t>
  </si>
  <si>
    <t>3452-9350</t>
  </si>
  <si>
    <t>contabilidade@transportadoratingua.com.br</t>
  </si>
  <si>
    <t>EE-0256</t>
  </si>
  <si>
    <t>21.074.121/0001-58</t>
  </si>
  <si>
    <t>NOBREDO COMÉRCIO E LOGÍSTICA LTDA (ex-M.H.M. DIST)</t>
  </si>
  <si>
    <t>06/01/2022</t>
  </si>
  <si>
    <t>ALTERAÇÃO: TROCA DE TITULARIDADE</t>
  </si>
  <si>
    <t>CI INEA/SERVREG SEI Nº2/22 - ALTERAÇÃO TITULARIDADE</t>
  </si>
  <si>
    <t>E07/504.512/2011</t>
  </si>
  <si>
    <t>IN017813</t>
  </si>
  <si>
    <t>Rua Olímpia de Campos, 88</t>
  </si>
  <si>
    <t>Rio do Ouro</t>
  </si>
  <si>
    <t>000000000</t>
  </si>
  <si>
    <t>alex.souza@multiplaconsultoria.com.br</t>
  </si>
  <si>
    <t>EE-0258</t>
  </si>
  <si>
    <t>01.920.177/0001-79</t>
  </si>
  <si>
    <t>Comercial Milano Brasil Ltda.</t>
  </si>
  <si>
    <t>E07/506.909/2010</t>
  </si>
  <si>
    <t>IN039862</t>
  </si>
  <si>
    <t>Estrada Velha do Pilar, 3010</t>
  </si>
  <si>
    <t>Chácara Rio Petrópol</t>
  </si>
  <si>
    <t>bruno.souza@frescatto.com</t>
  </si>
  <si>
    <t>EE-0262</t>
  </si>
  <si>
    <t>Aguas do Rio 4 Duque de Caxias (Imbariê)</t>
  </si>
  <si>
    <t>Av. Pres. Vargas, 2655, 7° andar.</t>
  </si>
  <si>
    <t>2232-3600</t>
  </si>
  <si>
    <t>EE-0263</t>
  </si>
  <si>
    <t>42.285.148/0001-60</t>
  </si>
  <si>
    <t>COESA TRANSPORTES LTDA</t>
  </si>
  <si>
    <t>E07/100.023/2006</t>
  </si>
  <si>
    <t>IN017839</t>
  </si>
  <si>
    <t>Estrada das Palmeiras, 151</t>
  </si>
  <si>
    <t>2601-4114</t>
  </si>
  <si>
    <t>07.912.650/0002-33</t>
  </si>
  <si>
    <t>UNIÃO BRASILEIRA DE AGREGADOS LTDA</t>
  </si>
  <si>
    <t>PD-07/014.209/2016</t>
  </si>
  <si>
    <t>IN000446</t>
  </si>
  <si>
    <t>AV. SANTOS REIS S/N</t>
  </si>
  <si>
    <t>3666-6828</t>
  </si>
  <si>
    <t>vinicius@britta.com.br</t>
  </si>
  <si>
    <t>EE-0265</t>
  </si>
  <si>
    <t>30.927.990/0001-79</t>
  </si>
  <si>
    <t>SUMATEX PRODUTOS QUIMICOS Ltda</t>
  </si>
  <si>
    <t>SEI-070002/014825/2021</t>
  </si>
  <si>
    <t xml:space="preserve"> IN097376</t>
  </si>
  <si>
    <t>AV.BRASIL 20001</t>
  </si>
  <si>
    <t>COELHO NETO</t>
  </si>
  <si>
    <t>qualidade@sumatex.com.br</t>
  </si>
  <si>
    <t>EE-0266</t>
  </si>
  <si>
    <t>30.741.805/0001-57</t>
  </si>
  <si>
    <t>Viação São José Ltda</t>
  </si>
  <si>
    <t>E07/101.118/2008</t>
  </si>
  <si>
    <t>IN017624</t>
  </si>
  <si>
    <t>Estrada plínio Casado n°4</t>
  </si>
  <si>
    <t>2765-9909</t>
  </si>
  <si>
    <t>financeiro.saojose@gmail.com</t>
  </si>
  <si>
    <t>33.096.033/0001-36</t>
  </si>
  <si>
    <t>CELLOPRESS EMBALAGENS INDUSTRIAIS LTDA</t>
  </si>
  <si>
    <t>E07/100.249/2005</t>
  </si>
  <si>
    <t>IN017987</t>
  </si>
  <si>
    <t>ESTRADA DO RIO GRANDE 3559</t>
  </si>
  <si>
    <t>TAQUARA-JACAREPAGUÁ</t>
  </si>
  <si>
    <t>diretoria@cellopress.com.br</t>
  </si>
  <si>
    <t>EE-0268</t>
  </si>
  <si>
    <t>00.880.446/0001-58</t>
  </si>
  <si>
    <t>COMPANHIA DE CONCESSÃO RODOVIÁRIA JUIZ DE FORA - RIO</t>
  </si>
  <si>
    <t>E- 07/002.16018/2014</t>
  </si>
  <si>
    <t>IN047947</t>
  </si>
  <si>
    <t>Rod Washington Luiz, 13.892</t>
  </si>
  <si>
    <t>EE-0269</t>
  </si>
  <si>
    <t>Aguas do Rio 1 S.A INTER. DE GUAPIMIRIM / MAGÉ</t>
  </si>
  <si>
    <t>EE-0270</t>
  </si>
  <si>
    <t>Aguas do Rio 1 S.A INTERM. DE CACH. MACACU E ITABORAÍ</t>
  </si>
  <si>
    <t>EE-0271</t>
  </si>
  <si>
    <t>06.349.897/0001-40</t>
  </si>
  <si>
    <t>CONDOMÍNIO SUNFLOWER</t>
  </si>
  <si>
    <t>E-07/002.4787/2015</t>
  </si>
  <si>
    <t>IN047950</t>
  </si>
  <si>
    <t>AVENIDA DAS AMÉRICAS, 17.500 - - RECREIO DOS BANDEIRANTES - RIO DE JANEIRO</t>
  </si>
  <si>
    <t>Recreio dos Bandeirantes</t>
  </si>
  <si>
    <t>22.783-116</t>
  </si>
  <si>
    <t>(21) 78486877</t>
  </si>
  <si>
    <t>sind.sunflower@gmail.com</t>
  </si>
  <si>
    <t>EE-0273</t>
  </si>
  <si>
    <t>10.982.899/0001-49</t>
  </si>
  <si>
    <t>Agropecuária e Mineradora Ouro Branco Ltda</t>
  </si>
  <si>
    <t>E07/506.194/2011</t>
  </si>
  <si>
    <t>IN018296</t>
  </si>
  <si>
    <t>Rodovia Rio Friburgo, s/n, km 4,5, Fazenda Ouro Branco, Zona Rural</t>
  </si>
  <si>
    <t>francinirsanches@uol.com.br</t>
  </si>
  <si>
    <t>EE-0277</t>
  </si>
  <si>
    <t>32.154.700/0001-27</t>
  </si>
  <si>
    <t>Hospital de Clínicas Rio Mar Barra Ltda</t>
  </si>
  <si>
    <t>ATENÇÃO: NÃO PAGA DESDE 2013 - RENOVAÇÃO EM 2017 ATÉ 2022</t>
  </si>
  <si>
    <t>PD-07/014437/2017</t>
  </si>
  <si>
    <t>IN000666</t>
  </si>
  <si>
    <t>Avenida Candido Portinari, 555</t>
  </si>
  <si>
    <t>EE-0279</t>
  </si>
  <si>
    <t>11.122.584/0001-94</t>
  </si>
  <si>
    <t>PPX INDÚSTRIA E COMÉRCIO DE ALUMÍNIO LTDA.</t>
  </si>
  <si>
    <t>E07/500.760/2011</t>
  </si>
  <si>
    <t>IN018095</t>
  </si>
  <si>
    <t>RUA EUSTÁQUIO DE AZEVEDO, 273</t>
  </si>
  <si>
    <t>CHÁCARAS RIO-PETRÓPO</t>
  </si>
  <si>
    <t>2672-7400</t>
  </si>
  <si>
    <t>elma@ppxaluminio.com.br</t>
  </si>
  <si>
    <t>EE-0280</t>
  </si>
  <si>
    <t>33.417.031/0002-82</t>
  </si>
  <si>
    <t>MINERAÇÃO SPAR LTDA.</t>
  </si>
  <si>
    <t>E07/504.353/2011</t>
  </si>
  <si>
    <t>AVB003169</t>
  </si>
  <si>
    <t>RUA DA QUITANDA, 30 SALA 802</t>
  </si>
  <si>
    <t>EE-0281</t>
  </si>
  <si>
    <t>29.353.919/0001-40</t>
  </si>
  <si>
    <t>CRAC INDUSTRIAS ALIMENTICIAS LTDA</t>
  </si>
  <si>
    <t>E07/002.6743/2014</t>
  </si>
  <si>
    <t>IN037158</t>
  </si>
  <si>
    <t>RUA MARTINS SARAZATE, 22, MARAMBAIA</t>
  </si>
  <si>
    <t>MARAMBAIA</t>
  </si>
  <si>
    <t>crac@crac.com.br</t>
  </si>
  <si>
    <t>EE-0282</t>
  </si>
  <si>
    <t>40.206.278/0001-34</t>
  </si>
  <si>
    <t>WALDIR LIMA EDITORA LTDA</t>
  </si>
  <si>
    <t>PD-07/014.420/2016</t>
  </si>
  <si>
    <t>IN000293</t>
  </si>
  <si>
    <t>RUA VINTE E QUATRO DE MAIO, 247</t>
  </si>
  <si>
    <t>RIACHUELO</t>
  </si>
  <si>
    <t>3982-5023</t>
  </si>
  <si>
    <t>mario.silva@grupoccaa.com.br</t>
  </si>
  <si>
    <t>EE-0283</t>
  </si>
  <si>
    <t>78.958.717/0006-42</t>
  </si>
  <si>
    <t>ROMAGNOLE PRODUTOS ELETRICOS S/A</t>
  </si>
  <si>
    <t>E07/501.741/2009</t>
  </si>
  <si>
    <t>IN018101</t>
  </si>
  <si>
    <t>QDA . C LOTES 01, 02 E 05 POLO INDUSTRIAL</t>
  </si>
  <si>
    <t>2736 4895</t>
  </si>
  <si>
    <t>adrianar@romagnole.com.br</t>
  </si>
  <si>
    <t>EE-0284</t>
  </si>
  <si>
    <t>30.117.923/0001-99</t>
  </si>
  <si>
    <t>Associacao Atletica Banco do Brasil</t>
  </si>
  <si>
    <t>E07/180407/2008</t>
  </si>
  <si>
    <t>IN019002</t>
  </si>
  <si>
    <t>Rua Helio da Silva Carneiro, 78</t>
  </si>
  <si>
    <t>São Francisco</t>
  </si>
  <si>
    <t>aabbnit@aabbnit.com.br</t>
  </si>
  <si>
    <t>EE-0285</t>
  </si>
  <si>
    <t>27.364.421/0021-00</t>
  </si>
  <si>
    <t>EXT-PD/014.12485/2021</t>
  </si>
  <si>
    <t>IN005675</t>
  </si>
  <si>
    <t>ESTRADA DA LIGAÇÃO, Nº 739</t>
  </si>
  <si>
    <t>3347-6082</t>
  </si>
  <si>
    <t>contasapagar.rj@concrevit.com.br</t>
  </si>
  <si>
    <t>EE-0287</t>
  </si>
  <si>
    <t>30.378.152/0001-93</t>
  </si>
  <si>
    <t>Frigo Rio Comercio e Representações Ltda</t>
  </si>
  <si>
    <t>E07/102.565/2008</t>
  </si>
  <si>
    <t>IN016686</t>
  </si>
  <si>
    <t>Rua Maria Gonzaga nº19</t>
  </si>
  <si>
    <t>Eden</t>
  </si>
  <si>
    <t>2756-0826</t>
  </si>
  <si>
    <t>marcia@frigoeden.com.br</t>
  </si>
  <si>
    <t>EE-0288</t>
  </si>
  <si>
    <t>00.886.231/0001-44</t>
  </si>
  <si>
    <t>Auto Posto Cubango Ltda</t>
  </si>
  <si>
    <t>E07/506.953/2009</t>
  </si>
  <si>
    <t>IN018301</t>
  </si>
  <si>
    <t>Rua Noronha Torrezão N°531</t>
  </si>
  <si>
    <t>Cubango</t>
  </si>
  <si>
    <t>7894-5458</t>
  </si>
  <si>
    <t>sebastiao.barbosa@hotmail.com</t>
  </si>
  <si>
    <t>EE-0289</t>
  </si>
  <si>
    <t>86.931.193/0001-10</t>
  </si>
  <si>
    <t>Lagoa Azul Lavanderia e Tinturaria Ltda-me</t>
  </si>
  <si>
    <t>E07/500.874/2011</t>
  </si>
  <si>
    <t>IN018630</t>
  </si>
  <si>
    <t>Rua João Machado, nº:245</t>
  </si>
  <si>
    <t>3391-0958</t>
  </si>
  <si>
    <t>lavanderialagoaazul@ymail.com</t>
  </si>
  <si>
    <t>EE-0292</t>
  </si>
  <si>
    <t>05.046.439/0001-79</t>
  </si>
  <si>
    <t>LAVACQUA LAVANDERIA LTDA.</t>
  </si>
  <si>
    <t>PD-07/014.436/2016</t>
  </si>
  <si>
    <t>IN000247</t>
  </si>
  <si>
    <t>Est. do Macembú, 633- Lote 4, PA 24766.</t>
  </si>
  <si>
    <t>2268-9377</t>
  </si>
  <si>
    <t>cleusa.zanatta@hotmail.com</t>
  </si>
  <si>
    <t>EE-0293</t>
  </si>
  <si>
    <t>27.785.690/0001-98</t>
  </si>
  <si>
    <t>CONDOMÍNIO JARDIM UBÁ II</t>
  </si>
  <si>
    <t>E-07/505.975/2009</t>
  </si>
  <si>
    <t>IN018718</t>
  </si>
  <si>
    <t>AVENIDA EWERTON XAVIER 808</t>
  </si>
  <si>
    <t>conduba2@hotmail.com</t>
  </si>
  <si>
    <t>EE-0296</t>
  </si>
  <si>
    <t>39.252.879/0001-02</t>
  </si>
  <si>
    <t>Condominio Monan Grande</t>
  </si>
  <si>
    <t>E07/500.544/2010</t>
  </si>
  <si>
    <t>IN050030</t>
  </si>
  <si>
    <t>Estrada Monan Grande 900</t>
  </si>
  <si>
    <t>Pendotiba</t>
  </si>
  <si>
    <t>(21) 2716-2105</t>
  </si>
  <si>
    <t>marcelo.aidar@gmail.com</t>
  </si>
  <si>
    <t>EE-0297</t>
  </si>
  <si>
    <t>08.817.073/0001-82</t>
  </si>
  <si>
    <t>CONDOMÍNIO VILLAGE DAS PEDRAS</t>
  </si>
  <si>
    <t>E07/512.007/2010</t>
  </si>
  <si>
    <t>IN018650</t>
  </si>
  <si>
    <t>Rua 12 s/n</t>
  </si>
  <si>
    <t>São José do Imbaçaí</t>
  </si>
  <si>
    <t>feelsffi@ig.com.br</t>
  </si>
  <si>
    <t>EE-0298</t>
  </si>
  <si>
    <t>33.055.732/0007-23</t>
  </si>
  <si>
    <t>ALIANÇA S/A –INDUSTRIA NAVAL E EMPRESA NAVEGAÇÃO</t>
  </si>
  <si>
    <t>E07/512.266/2011</t>
  </si>
  <si>
    <t>IN019000</t>
  </si>
  <si>
    <t>Estrada do Guaxindiba S/N , no Lote 38 B</t>
  </si>
  <si>
    <t>Guaxindiba</t>
  </si>
  <si>
    <t>2624-9300</t>
  </si>
  <si>
    <t>accosta@estaleiroaliaca.com.br</t>
  </si>
  <si>
    <t>EE-0299</t>
  </si>
  <si>
    <t>03.649.551/0001-79</t>
  </si>
  <si>
    <t>Geloin Comercio e Fabricação de Gelo Ltda-Me</t>
  </si>
  <si>
    <t>E07/503.120/2009</t>
  </si>
  <si>
    <t>IN019032</t>
  </si>
  <si>
    <t>Rua Francisco Fragoso, 73</t>
  </si>
  <si>
    <t>Encantado</t>
  </si>
  <si>
    <t>3276-7758 / 2269-7942</t>
  </si>
  <si>
    <t>catiageloin@gmail.com</t>
  </si>
  <si>
    <t>EE-0300</t>
  </si>
  <si>
    <t>28.726.412/0001-22</t>
  </si>
  <si>
    <t>TASA LUBRIFICANTES LTDA.</t>
  </si>
  <si>
    <t>PD-07/014.521/2016</t>
  </si>
  <si>
    <t>Rodovia Presidente Dutra BR 116, 20.000 km 183</t>
  </si>
  <si>
    <t>2667 - 1122</t>
  </si>
  <si>
    <t>jose.carlos@tasa.com.br</t>
  </si>
  <si>
    <t>EE-0301</t>
  </si>
  <si>
    <t>27.865.757/0033-81</t>
  </si>
  <si>
    <t>GLOBO COMUNICAÇÃO E PARTICIPAÇÕES S/A - Jardim Botanico</t>
  </si>
  <si>
    <t>E07/510.093/2010</t>
  </si>
  <si>
    <t>IN018983</t>
  </si>
  <si>
    <t>Rua Von Martius, 22</t>
  </si>
  <si>
    <t>Jardim Botânico</t>
  </si>
  <si>
    <t>EE-0304</t>
  </si>
  <si>
    <t>13.683.862/0001-08</t>
  </si>
  <si>
    <t>MEGALAV INDUSTRIA COMERCIO E SERVIÇOS DE BENEFICIAMENTO TEXTIL LTDA</t>
  </si>
  <si>
    <t>PD-07/014.395/2017</t>
  </si>
  <si>
    <t>IN001395</t>
  </si>
  <si>
    <t xml:space="preserve">ESTRADA MERINGUAVA, Nº: 165, LJ. A E B </t>
  </si>
  <si>
    <t xml:space="preserve">TAQUARA </t>
  </si>
  <si>
    <t>22.723-410</t>
  </si>
  <si>
    <t>(21) 78317572</t>
  </si>
  <si>
    <t>adm.megalav@gmail.com</t>
  </si>
  <si>
    <t>14.393.255/0001-76</t>
  </si>
  <si>
    <t>RIO PEDRA EXTRAÇÃO E BRITAMENTO LTDA</t>
  </si>
  <si>
    <t>E07/511.463/2011</t>
  </si>
  <si>
    <t>IN018905</t>
  </si>
  <si>
    <t>ESTRADA SÃO TOMÉ, Nº 14, PARTE</t>
  </si>
  <si>
    <t>SANTA IZABEL</t>
  </si>
  <si>
    <t>3119-5665</t>
  </si>
  <si>
    <t>marciosaraujo2003@ig.com.br</t>
  </si>
  <si>
    <t>EE-0306</t>
  </si>
  <si>
    <t>13.663.543/0001-30</t>
  </si>
  <si>
    <t>PEDRA SUL EXTRAÇÃO E BRITAMENTO LTDA.</t>
  </si>
  <si>
    <t>E07/510.750/2011</t>
  </si>
  <si>
    <t>IN018984</t>
  </si>
  <si>
    <t>Estrada Sítio da Pedra, S/Nº, Km 1,8.</t>
  </si>
  <si>
    <t>Ipiíba</t>
  </si>
  <si>
    <t>EE-0307</t>
  </si>
  <si>
    <t>33.647.553/0001-90</t>
  </si>
  <si>
    <t>FLUMINENSE FOOTBALL CLUB</t>
  </si>
  <si>
    <t>E07/512.369/2011</t>
  </si>
  <si>
    <t>IN019009</t>
  </si>
  <si>
    <t>Rua Alvaro Chaves nº 41</t>
  </si>
  <si>
    <t>2553-7240</t>
  </si>
  <si>
    <t>ricardo.conceicao@fluminense.com.br</t>
  </si>
  <si>
    <t>EE-0308</t>
  </si>
  <si>
    <t>31.252.109/0001-40</t>
  </si>
  <si>
    <t>Prodoctor Sistema Integrado de Saude Ltda</t>
  </si>
  <si>
    <t>E07/507.614/2009</t>
  </si>
  <si>
    <t>IN019011</t>
  </si>
  <si>
    <t>Estrada do Galeão, 1845</t>
  </si>
  <si>
    <t>ILHA DO GOVERNADOR</t>
  </si>
  <si>
    <t>3393-8629</t>
  </si>
  <si>
    <t>prodoctorsis@ig.com.br</t>
  </si>
  <si>
    <t>EE-0309</t>
  </si>
  <si>
    <t>33.476.276/0003-61</t>
  </si>
  <si>
    <t>SOCIEDADE BENEFICÊNCIA HUMBOLDT</t>
  </si>
  <si>
    <t>E07/512.457/2011</t>
  </si>
  <si>
    <t>IN018994</t>
  </si>
  <si>
    <t>Rua Edgar Werneck, 204</t>
  </si>
  <si>
    <t>2111-1300</t>
  </si>
  <si>
    <t>sonia.silva@retirohumboldt.com.br</t>
  </si>
  <si>
    <t>EE-0311</t>
  </si>
  <si>
    <t>13.091.720/0001-51</t>
  </si>
  <si>
    <t>ECONIT Engenharia Ambiental S/A(Vital Engenharia Ambiental)</t>
  </si>
  <si>
    <t>PD- 07/014.519/2016</t>
  </si>
  <si>
    <t>IN000619</t>
  </si>
  <si>
    <t>Estrada Amaral Peixoto n° 4500</t>
  </si>
  <si>
    <t>Baldeador</t>
  </si>
  <si>
    <t>2627-6198</t>
  </si>
  <si>
    <t>lantonio@vitalambiental.com.br</t>
  </si>
  <si>
    <t>EE-0312</t>
  </si>
  <si>
    <t>28.134.203/0001-90</t>
  </si>
  <si>
    <t>Mineradora Le Petit Ltda</t>
  </si>
  <si>
    <t>E07/507.956/2011</t>
  </si>
  <si>
    <t>IN019211</t>
  </si>
  <si>
    <t>Estrada Barbosão, S/N</t>
  </si>
  <si>
    <t>9321-1815</t>
  </si>
  <si>
    <t>mrpnit@hotmail.com</t>
  </si>
  <si>
    <t>EE-0313</t>
  </si>
  <si>
    <t>29.553.609/0001-70</t>
  </si>
  <si>
    <t>Auto Ônibus Fagundes Ltda</t>
  </si>
  <si>
    <t>E07/502.003/2012</t>
  </si>
  <si>
    <t>IN019497</t>
  </si>
  <si>
    <t>Rua Padre Afonso Rodrigues 326</t>
  </si>
  <si>
    <t>EE-0315</t>
  </si>
  <si>
    <t>29.971.512/0001-87</t>
  </si>
  <si>
    <t>ELETROMATRIX INDUSTRIA GALVÂNICA LTDA</t>
  </si>
  <si>
    <t>E07/509.163/2011</t>
  </si>
  <si>
    <t>IN019517</t>
  </si>
  <si>
    <t>Rua Américo da Rocha, 1520</t>
  </si>
  <si>
    <t>3350-9205</t>
  </si>
  <si>
    <t>eletromatrix@uol.com.br</t>
  </si>
  <si>
    <t>02.384.011/0001-48</t>
  </si>
  <si>
    <t>Restaurante Mineiro do Recreio Ltda EPP</t>
  </si>
  <si>
    <t>E07/500.824/2009</t>
  </si>
  <si>
    <t>IN019198</t>
  </si>
  <si>
    <t>Avenida das Américas, 16.631</t>
  </si>
  <si>
    <t>Rec dos Bandeirantes</t>
  </si>
  <si>
    <t>EE-0317</t>
  </si>
  <si>
    <t>33.041.260/0803-38</t>
  </si>
  <si>
    <t>VIA S.A / GRUPO CASAS BAHIA S.A.</t>
  </si>
  <si>
    <t>30/01/2023</t>
  </si>
  <si>
    <t>ALTERAÇÃO: NOVA TITULARIDADE. VERIFICAR SE ESSA ALTERAÇÃO PROCEDE</t>
  </si>
  <si>
    <t>CI INEA/SERVREG Nº13/23 - ALTERAÇÃO</t>
  </si>
  <si>
    <t>E07/501.866/2010</t>
  </si>
  <si>
    <t>IN099388</t>
  </si>
  <si>
    <t>Rod. Anhanguera, S/N, km 32 + 350 m</t>
  </si>
  <si>
    <t>Castanho</t>
  </si>
  <si>
    <t>Jundiaí</t>
  </si>
  <si>
    <t>elaine.guimaraes@via.com.br</t>
  </si>
  <si>
    <t>10.346.426/0001-55</t>
  </si>
  <si>
    <t>MAXXI BEVERAGE INDUSTRIA E COMERCIO Ltda</t>
  </si>
  <si>
    <t>E07/500.195/2011</t>
  </si>
  <si>
    <t>IN019388</t>
  </si>
  <si>
    <t>Rodovia Washington Luiz N° 19734</t>
  </si>
  <si>
    <t>7814-4366</t>
  </si>
  <si>
    <t>administrativo.rj@dolly.com.br</t>
  </si>
  <si>
    <t>EE-0320</t>
  </si>
  <si>
    <t>08.742.706/0003-00</t>
  </si>
  <si>
    <t>Medral Fabricação e Comercio de Equipamentos Eletricos</t>
  </si>
  <si>
    <t>E07/508.901/2011</t>
  </si>
  <si>
    <t>IN020097</t>
  </si>
  <si>
    <t>Rod. RJ 104 Km 23,5</t>
  </si>
  <si>
    <t>manilha</t>
  </si>
  <si>
    <t>andre@medralequipamentos.com.br</t>
  </si>
  <si>
    <t>EE-0321</t>
  </si>
  <si>
    <t>10.320.709/0001-28</t>
  </si>
  <si>
    <t>RED LAV LAVANDERIA INDUSTRIAL HOSPITALAR LTDA ME</t>
  </si>
  <si>
    <t>E07/505.461/2010</t>
  </si>
  <si>
    <t>IN001259</t>
  </si>
  <si>
    <t>Av. Automóvel Clube s/n</t>
  </si>
  <si>
    <t>2675-8190</t>
  </si>
  <si>
    <t>sbarros@redelav.com.br</t>
  </si>
  <si>
    <t>EE-0324</t>
  </si>
  <si>
    <t>33.130.543/0008-59</t>
  </si>
  <si>
    <t>CASAS GUANABARA COMESTIVEIS LTDA (VILA ISABEL)</t>
  </si>
  <si>
    <t>E07/506.817/2012</t>
  </si>
  <si>
    <t>IN020453</t>
  </si>
  <si>
    <t>Av. Maxwell , 520 –complemento: com ent supl pela rua Barão de Vassour</t>
  </si>
  <si>
    <t>Vila Iabel</t>
  </si>
  <si>
    <t>8756-9669</t>
  </si>
  <si>
    <t>nandasa@gmail.com</t>
  </si>
  <si>
    <t>EE-0325</t>
  </si>
  <si>
    <t>08.909.994/0001-75</t>
  </si>
  <si>
    <t>ART IMPERADOR COMÉRCIO E INDÚSTRIA DE GELO E PESCADO LTDA.</t>
  </si>
  <si>
    <t>E07/504583/2009</t>
  </si>
  <si>
    <t>IN020195</t>
  </si>
  <si>
    <t>Lotemaneto Nucleo Agrobrasil Nossa Senhora do Carmo, 33 lt 43 a 45 46A</t>
  </si>
  <si>
    <t>7715-9291</t>
  </si>
  <si>
    <t>artimperador@gmail.com</t>
  </si>
  <si>
    <t>EE-0327</t>
  </si>
  <si>
    <t>39.118.211/0001-69</t>
  </si>
  <si>
    <t>PD- 07/014457/2016</t>
  </si>
  <si>
    <t>IN000258</t>
  </si>
  <si>
    <t>Estrada do Cadungo lt. 436 - Núcleo Colonial São Bento</t>
  </si>
  <si>
    <t>Recantus</t>
  </si>
  <si>
    <t>mpires@bob-ambiental.com.br</t>
  </si>
  <si>
    <t>EE-0328</t>
  </si>
  <si>
    <t>12.945.179/0001-39</t>
  </si>
  <si>
    <t>MOBARA VEÍCULOS LTDA.</t>
  </si>
  <si>
    <t>E07/512344/2011</t>
  </si>
  <si>
    <t>IN019010</t>
  </si>
  <si>
    <t>Estrada do Gabinal, 1.177</t>
  </si>
  <si>
    <t>andre.chagas@grupoab.com.br</t>
  </si>
  <si>
    <t>EE-0329</t>
  </si>
  <si>
    <t>06.057.223/0072-65</t>
  </si>
  <si>
    <t>SENDAS DISTRIBUIDORA S/A - JOSÉ HIGINO</t>
  </si>
  <si>
    <t>E07/510.043/2011</t>
  </si>
  <si>
    <t>IN020022</t>
  </si>
  <si>
    <t>Rua Jose Higino 115-parte</t>
  </si>
  <si>
    <t>3877-0244</t>
  </si>
  <si>
    <t>osvaldo@indecoweb.com.br</t>
  </si>
  <si>
    <t>33.053.315/0001-56</t>
  </si>
  <si>
    <t>FAET S/A</t>
  </si>
  <si>
    <t>E07/504.644/2012</t>
  </si>
  <si>
    <t>IN020906</t>
  </si>
  <si>
    <t>Rua Barão de Petrópolis, 347/381/417</t>
  </si>
  <si>
    <t>Rio comprido</t>
  </si>
  <si>
    <t>3232-9168</t>
  </si>
  <si>
    <t>ioliver@faetsa.com.br</t>
  </si>
  <si>
    <t>08.018.641/0001-85</t>
  </si>
  <si>
    <t>AGUAS DO POETA COMERCIO ATACADISTA DE AGUAS NATURAIS LTDA. ME</t>
  </si>
  <si>
    <t>E07/502.513/2012</t>
  </si>
  <si>
    <t>IN020993</t>
  </si>
  <si>
    <t>Rua Raul Novaes, 521 Lotes 25 e 26 da Quadra 03</t>
  </si>
  <si>
    <t>Chacara Rio Petrópol</t>
  </si>
  <si>
    <t>2777-0338</t>
  </si>
  <si>
    <t>sartore.renan@hotmail.com</t>
  </si>
  <si>
    <t>EE-0332</t>
  </si>
  <si>
    <t>A.M. SOUZA SERVIÇOS DE FRETES ME_PAC1_FREGUESIA</t>
  </si>
  <si>
    <t>REVISÃO: CRÉDITO PARA 2023</t>
  </si>
  <si>
    <t>PD-07/007.490/2019</t>
  </si>
  <si>
    <t>IN012171</t>
  </si>
  <si>
    <t>Rua Ernani de Freitas, 116</t>
  </si>
  <si>
    <t>(21) 2425-3854</t>
  </si>
  <si>
    <t>EE-0333</t>
  </si>
  <si>
    <t>11.016.135/0001-61</t>
  </si>
  <si>
    <t>TIME CLEAN INDUSTRIA E MANUTENÇÃO DE ROUPAS LTDA. - ME</t>
  </si>
  <si>
    <t>E07/511.985/2011</t>
  </si>
  <si>
    <t>IN020470</t>
  </si>
  <si>
    <t>RUA CAPIVARI, 152 LT 18 QD 12</t>
  </si>
  <si>
    <t>VILAR DOS TELES</t>
  </si>
  <si>
    <t>3755-2956</t>
  </si>
  <si>
    <t>anselmo@timeclean.com.br</t>
  </si>
  <si>
    <t>EE-0334</t>
  </si>
  <si>
    <t>30.110.597/0001-98</t>
  </si>
  <si>
    <t>VIAÇÃO PENDOTIBA S.A</t>
  </si>
  <si>
    <t>E07/101.618/2008</t>
  </si>
  <si>
    <t>IN017844</t>
  </si>
  <si>
    <t>AV EWERTON XAVIER Nº 7698</t>
  </si>
  <si>
    <t>VARZEA DAS MOÇAS</t>
  </si>
  <si>
    <t>viacao.pendotiba@viacaopendotiba.com.br</t>
  </si>
  <si>
    <t>EE-0335</t>
  </si>
  <si>
    <t>34.292.649/0001-45</t>
  </si>
  <si>
    <t>Dig Distribuidora Guanabarina de Veículos Ltda</t>
  </si>
  <si>
    <t>E07/511.928/2011</t>
  </si>
  <si>
    <t>IN019898</t>
  </si>
  <si>
    <t>Av. Brasil, 15148</t>
  </si>
  <si>
    <t>vi_goulart@live.com</t>
  </si>
  <si>
    <t>008.563.717-34</t>
  </si>
  <si>
    <t>Cecilia Almeida e Silva Gouveia Vieira</t>
  </si>
  <si>
    <t>E07/500.726/2011</t>
  </si>
  <si>
    <t>IN021778</t>
  </si>
  <si>
    <t>Rua David Campista 333</t>
  </si>
  <si>
    <t>Humaita</t>
  </si>
  <si>
    <t>2221-7380</t>
  </si>
  <si>
    <t>jaqueline@gvcapital.com.br</t>
  </si>
  <si>
    <t>EE-0337</t>
  </si>
  <si>
    <t>30.751.572/0001-73</t>
  </si>
  <si>
    <t>Evanil Transportes e Turismo Ltda</t>
  </si>
  <si>
    <t>AVALIAR CANCELAR: RENOVAÇÃO EM ANÁLISE - Processo nº: PD-07/014.212/2018 Notificação: 58276/2020</t>
  </si>
  <si>
    <t>E07/510.318/2010</t>
  </si>
  <si>
    <t>IN021424</t>
  </si>
  <si>
    <t>Rua Frederico de Castro Pereira, 900</t>
  </si>
  <si>
    <t>31258700 e (24)-21064022</t>
  </si>
  <si>
    <t>evanil@evanil.com.br</t>
  </si>
  <si>
    <t>EE-0338</t>
  </si>
  <si>
    <t>26.344.823/0001-28</t>
  </si>
  <si>
    <t>Condomínio Ecológico Residencial Pedra do Vale LTDA</t>
  </si>
  <si>
    <t>ALTERAÇÃO: NOVA TITULARIDADE (Antiga Pedra do Pilar Imobiliária LTDA - CNPJ:09.355.845/0001-74)</t>
  </si>
  <si>
    <t>CI INEA/SERVREG N° 27/23 - Alteração</t>
  </si>
  <si>
    <t>E07/506.532/2012</t>
  </si>
  <si>
    <t>IN021468</t>
  </si>
  <si>
    <t>Rua Domício da Gama</t>
  </si>
  <si>
    <t>pedradopilar@gmail.com</t>
  </si>
  <si>
    <t>EE-0339</t>
  </si>
  <si>
    <t>03.462.383/0001-08</t>
  </si>
  <si>
    <t>PEREIRA TRANSPORTE DE ÁGUA</t>
  </si>
  <si>
    <t>E-07/101372/2003</t>
  </si>
  <si>
    <t>IN040293</t>
  </si>
  <si>
    <t>Rua Aimores 790</t>
  </si>
  <si>
    <t>Jardim Catarina</t>
  </si>
  <si>
    <t>contato@pereiratransportesagua.com.br</t>
  </si>
  <si>
    <t>EE-0340</t>
  </si>
  <si>
    <t>10.338.365/0001-84</t>
  </si>
  <si>
    <t>RAMIREZ E SILVA SG TRANSPORTES LTDA-ME</t>
  </si>
  <si>
    <t>RENOVAÇÃO: CRÉDITO PARA 2023</t>
  </si>
  <si>
    <t>PD-07/007.139/2018</t>
  </si>
  <si>
    <t>IN010662</t>
  </si>
  <si>
    <t>Avenida Carlos Lacerda s/n. lote 02 quadra 08</t>
  </si>
  <si>
    <t>(21) 78950524</t>
  </si>
  <si>
    <t>30.153.506/0001-00</t>
  </si>
  <si>
    <t>Niely do Brasil Industria Ltda</t>
  </si>
  <si>
    <t>E07/100.732/2008</t>
  </si>
  <si>
    <t>IN021209</t>
  </si>
  <si>
    <t>Rua Doutor Barros Junior, 1199</t>
  </si>
  <si>
    <t>miguel@niely.com.br</t>
  </si>
  <si>
    <t>EE-0345</t>
  </si>
  <si>
    <t>14.344.399/0001-32</t>
  </si>
  <si>
    <t>Onitauá Mineradora Ltda.</t>
  </si>
  <si>
    <t>E-07/501.021/2012</t>
  </si>
  <si>
    <t>IN022201</t>
  </si>
  <si>
    <t>Estrada Rio Friburgo (RJ 122), km 26 lote 16 a 23</t>
  </si>
  <si>
    <t>Papucaia</t>
  </si>
  <si>
    <t>2227-2122</t>
  </si>
  <si>
    <t>erica@leguian.com.br</t>
  </si>
  <si>
    <t>EE-0346</t>
  </si>
  <si>
    <t>13.035.144/0001-25</t>
  </si>
  <si>
    <t>MINERAÇÃO RIO GUAPURUVU LTDA</t>
  </si>
  <si>
    <t>E07/500.604/2012</t>
  </si>
  <si>
    <t>IN022211</t>
  </si>
  <si>
    <t>RODOVIA RIO TERESÓPOLIS KM 113, S/Nº</t>
  </si>
  <si>
    <t>CITROLÂNDIA</t>
  </si>
  <si>
    <t>tatianeacosta@gmail.com</t>
  </si>
  <si>
    <t>EE-0347</t>
  </si>
  <si>
    <t>29.919.164/0001-07</t>
  </si>
  <si>
    <t>AFE TINTAS LTDA</t>
  </si>
  <si>
    <t>E-07/101093/2007</t>
  </si>
  <si>
    <t>IN022202</t>
  </si>
  <si>
    <t>Estrada Senador Salgado Filho , 1349 - Olinda</t>
  </si>
  <si>
    <t>Olinda</t>
  </si>
  <si>
    <t>Nilópolis</t>
  </si>
  <si>
    <t>2691-3064</t>
  </si>
  <si>
    <t>afetintas@afetintas.com.br</t>
  </si>
  <si>
    <t>EE-0355</t>
  </si>
  <si>
    <t>30.255.822/0001-84</t>
  </si>
  <si>
    <t>ARE EMBALAGENS LTDA</t>
  </si>
  <si>
    <t>E07/510.000/2011</t>
  </si>
  <si>
    <t>IN022368</t>
  </si>
  <si>
    <t>RUA MERCÚRIO 1728</t>
  </si>
  <si>
    <t>PAVUNA</t>
  </si>
  <si>
    <t>igor.marques@gpssa.com.br</t>
  </si>
  <si>
    <t>EE-0356</t>
  </si>
  <si>
    <t>20.281.243/0001-52</t>
  </si>
  <si>
    <t>HERMES EQUIPAMENTOS E TRANSPORTES LTDA-ME (ex-Alessandro Mello Frauches)</t>
  </si>
  <si>
    <t>E07/002.16691/2014</t>
  </si>
  <si>
    <t>IN038320</t>
  </si>
  <si>
    <t>Av. Amaral Peixoto, Km. 36</t>
  </si>
  <si>
    <t>Sítio Da Mangabeira</t>
  </si>
  <si>
    <t>dinho.frauches@bol.com.br</t>
  </si>
  <si>
    <t>EE-0358</t>
  </si>
  <si>
    <t>04.198.018/0001-09</t>
  </si>
  <si>
    <t>Posto de abastecimento a Gás Santa Amélia Ltda</t>
  </si>
  <si>
    <t>E07/101.377/2008</t>
  </si>
  <si>
    <t>IN020600</t>
  </si>
  <si>
    <t>Rua Santa Amélia, n° 45</t>
  </si>
  <si>
    <t>suzana.doro@postosliber.com.br</t>
  </si>
  <si>
    <t>EE-0359</t>
  </si>
  <si>
    <t>33.043.951/0001-05</t>
  </si>
  <si>
    <t>IFF - Essências e Fragrâncias Ltda</t>
  </si>
  <si>
    <t>E07/511247/2012</t>
  </si>
  <si>
    <t>IN021427</t>
  </si>
  <si>
    <t>Avenida Brasil, 22.351</t>
  </si>
  <si>
    <t>3868-4218</t>
  </si>
  <si>
    <t>nelson.macedo@iff.com</t>
  </si>
  <si>
    <t>EE-0360</t>
  </si>
  <si>
    <t>20.594.759/0001-57</t>
  </si>
  <si>
    <t>CONDOMINIO RESIDENCIAL PENDOTIBA LIFE</t>
  </si>
  <si>
    <t>RENOVAÇÃO: NOVA OUTORGA/MUDANÇA TITULARIDADE E NOVA SOLICITAÇÃO DE OUTORGA</t>
  </si>
  <si>
    <t>CI INEA/SERVREG SEI Nº14/22 - ALTERAÇÃO</t>
  </si>
  <si>
    <t>PD-07/014.152/2019</t>
  </si>
  <si>
    <t>IN012252</t>
  </si>
  <si>
    <t>Estrada da Paciência, 3355</t>
  </si>
  <si>
    <t>MARIA PAULA</t>
  </si>
  <si>
    <t>24756-660</t>
  </si>
  <si>
    <t>SÃO GONÇALO</t>
  </si>
  <si>
    <t>(21) 96427499</t>
  </si>
  <si>
    <t>projetos@faceambiental.com.br</t>
  </si>
  <si>
    <t>EE-0364</t>
  </si>
  <si>
    <t>32.161.440/0001-17</t>
  </si>
  <si>
    <t>CARVAS CHURRASCARIA E LANCHONETE LTDA - ME.</t>
  </si>
  <si>
    <t>E07/513460/2012</t>
  </si>
  <si>
    <t>IN022485</t>
  </si>
  <si>
    <t>Rodovia BR-101-Km.280- S/Nº - Lt. 01 e 02.</t>
  </si>
  <si>
    <t>Duques</t>
  </si>
  <si>
    <t>Tanguá</t>
  </si>
  <si>
    <t>3637- 4487</t>
  </si>
  <si>
    <t>carvas.churrascaria@hotmail.com</t>
  </si>
  <si>
    <t>EE-0365</t>
  </si>
  <si>
    <t>25.909.094/0001-47</t>
  </si>
  <si>
    <t>MAIO EMPREENDIMENTOS E CONSTRUÇÕES LTDA.</t>
  </si>
  <si>
    <t>E07/002.1498/2013</t>
  </si>
  <si>
    <t>IN023218</t>
  </si>
  <si>
    <t>AVENIDA 22 DE MAIO S/N - CENTRO</t>
  </si>
  <si>
    <t>SANTO EXPEDITO</t>
  </si>
  <si>
    <t>erica.costa@paranasa.com.br</t>
  </si>
  <si>
    <t>EE-0366</t>
  </si>
  <si>
    <t>16.699.603/0001-63</t>
  </si>
  <si>
    <t>FJL Incorporadora e Construtora Ltda.</t>
  </si>
  <si>
    <t>E07/514231/2012</t>
  </si>
  <si>
    <t>IN023370</t>
  </si>
  <si>
    <t>Av. das Américas, 10101, sl. 244</t>
  </si>
  <si>
    <t>3472-0755</t>
  </si>
  <si>
    <t>leonardo@praticaengenharia.com.br</t>
  </si>
  <si>
    <t>EE-0367</t>
  </si>
  <si>
    <t>03.235.862/0001-91</t>
  </si>
  <si>
    <t>FRUTTAR INDÚSTRIA E COMÉRCIO DE SUCOS NATURAIS LTDA</t>
  </si>
  <si>
    <t>E07/101861/2007</t>
  </si>
  <si>
    <t>IN023272</t>
  </si>
  <si>
    <t>Avenida Brasil, n° 32001</t>
  </si>
  <si>
    <t>Bangú</t>
  </si>
  <si>
    <t>3423-8380</t>
  </si>
  <si>
    <t>italo@fruttar.com.br</t>
  </si>
  <si>
    <t>EE-0368</t>
  </si>
  <si>
    <t>10.788.628/0001-57</t>
  </si>
  <si>
    <t>Delta Construções SA</t>
  </si>
  <si>
    <t>E07/508.343/2012</t>
  </si>
  <si>
    <t>IN024014</t>
  </si>
  <si>
    <t>Rua José Rosendo s/n Quadra 06 Lote 20</t>
  </si>
  <si>
    <t>eduardo.martins@deltaconstrucao.com.br</t>
  </si>
  <si>
    <t>EE-0370</t>
  </si>
  <si>
    <t>33.657.362/0001-09</t>
  </si>
  <si>
    <t>Gávea Golf and Country Club</t>
  </si>
  <si>
    <t>Estrada da Gávea, n° 800</t>
  </si>
  <si>
    <t>3323-6050</t>
  </si>
  <si>
    <t>gaveagolf@gaveagolf.com.br</t>
  </si>
  <si>
    <t>EE-0371</t>
  </si>
  <si>
    <t>05.159.036/0001-36</t>
  </si>
  <si>
    <t>ITAFRIO – INDUSTRIA E COMERCIO DE PESCADOS LTDA</t>
  </si>
  <si>
    <t>E07/5090.03/2012</t>
  </si>
  <si>
    <t>Avenida 22 de maio – Pólo Industrial nº:9000 – Lotes 07 e 08 quadra F.</t>
  </si>
  <si>
    <t>Engenho Velho</t>
  </si>
  <si>
    <t>3637-3131</t>
  </si>
  <si>
    <t>itafriogeloeagua@gmail.com</t>
  </si>
  <si>
    <t>EE-0372</t>
  </si>
  <si>
    <t>93.189.694/0015-33</t>
  </si>
  <si>
    <t>Weatherford Industria e Comercio Ltda.</t>
  </si>
  <si>
    <t>E07/002.10834/2013</t>
  </si>
  <si>
    <t>IN024473</t>
  </si>
  <si>
    <t>Rua Mario Melo, s/s/n, quadra 03</t>
  </si>
  <si>
    <t>Vila Santa Cruz</t>
  </si>
  <si>
    <t>2773-9738</t>
  </si>
  <si>
    <t>luciana.dantas@la.weatherford.com</t>
  </si>
  <si>
    <t>EE-0373</t>
  </si>
  <si>
    <t>31.023.302/0001-09</t>
  </si>
  <si>
    <t>THOR GRANITOS E MÁRMORES LTDA</t>
  </si>
  <si>
    <t>REVISÃO: CRÉDITO 2023</t>
  </si>
  <si>
    <t>E07/509935/2011</t>
  </si>
  <si>
    <t>IN024471</t>
  </si>
  <si>
    <t>ROD. MANILHA MAGÉ (BR-493), KM 1, S/Nº</t>
  </si>
  <si>
    <t>21 996831014</t>
  </si>
  <si>
    <t>ernani@thorgranitos.com.br</t>
  </si>
  <si>
    <t>EE-0374</t>
  </si>
  <si>
    <t>62.691.043/0006-22</t>
  </si>
  <si>
    <t>WICKBOLD E NOSSO PÃO INDUSTRIAS ALIMENTÍCIAS LTDA.</t>
  </si>
  <si>
    <t>PD-07/014.205/2016</t>
  </si>
  <si>
    <t>IN000170</t>
  </si>
  <si>
    <t>Estrada da Curicica, 190</t>
  </si>
  <si>
    <t>3534-4457</t>
  </si>
  <si>
    <t>wanderlea.gomes@wickbold.com.br</t>
  </si>
  <si>
    <t>07.079.321/0020-35</t>
  </si>
  <si>
    <t>Opala Concreto LTDA</t>
  </si>
  <si>
    <t>E07/002.9859/2013</t>
  </si>
  <si>
    <t>IN025648</t>
  </si>
  <si>
    <t>Rodovia RJ 116, S/N KM 12, Lotes 1 a 7 e 60 a 67</t>
  </si>
  <si>
    <t>Nossa Sra do Carmo</t>
  </si>
  <si>
    <t>pxrj@polimix.com.br</t>
  </si>
  <si>
    <t>EE-0377</t>
  </si>
  <si>
    <t>22.588.298/0001-35</t>
  </si>
  <si>
    <t>CONDOMÍNIO RESIDENCIAL JARDINS DO LAGO</t>
  </si>
  <si>
    <t>13/07/2021</t>
  </si>
  <si>
    <t>ALTERAÇÃO: EX-AMETISTA IMOVEIS</t>
  </si>
  <si>
    <t>CI INEA/SERVREG SEI Nº27/21 - ALTERAÇÃO</t>
  </si>
  <si>
    <t>PD-07/007.140/2018</t>
  </si>
  <si>
    <t>IN021198</t>
  </si>
  <si>
    <t>Rua Gildásio Amado,55 - s/ 509</t>
  </si>
  <si>
    <t>2492-4144</t>
  </si>
  <si>
    <t>condjardinsdolago@bol.com.br</t>
  </si>
  <si>
    <t>EE-0378</t>
  </si>
  <si>
    <t>75.609.123/0051-92</t>
  </si>
  <si>
    <t>OURO VERDE TRANSPORTE E LOCAÇÃO LTDA.</t>
  </si>
  <si>
    <t>E07/101131/2005</t>
  </si>
  <si>
    <t>IN002861</t>
  </si>
  <si>
    <t>Av. Brasil, 33809- Sitio, 251.</t>
  </si>
  <si>
    <t>3465-0777</t>
  </si>
  <si>
    <t>maria.souza@ouroverde.net.br</t>
  </si>
  <si>
    <t>EE-0379</t>
  </si>
  <si>
    <t>21.985.961/0001-72</t>
  </si>
  <si>
    <t>CONDOMÍNIO RESIDENDIAL JARDIM MARAMBAIA</t>
  </si>
  <si>
    <t>E07/514889/2012</t>
  </si>
  <si>
    <t>IN025000</t>
  </si>
  <si>
    <t>Rodovia Amaral Peixoto s/n Km 21</t>
  </si>
  <si>
    <t>Jardim Marambaia</t>
  </si>
  <si>
    <t>99154-8168</t>
  </si>
  <si>
    <t>residencialjm2017@gmail.com</t>
  </si>
  <si>
    <t>EE-0380</t>
  </si>
  <si>
    <t>32.551.251/0001-50</t>
  </si>
  <si>
    <t>CONDOMÍNIO LÍRIOS DO CAMPO I</t>
  </si>
  <si>
    <t>E07/002.15107/2013</t>
  </si>
  <si>
    <t>IN025127</t>
  </si>
  <si>
    <t>ESTRADA FRANCISCO DA CRUZ NUNES 1150</t>
  </si>
  <si>
    <t>joaupecarneiro@ig.com.br</t>
  </si>
  <si>
    <t>EE-0381</t>
  </si>
  <si>
    <t>03.244.026/0001-73</t>
  </si>
  <si>
    <t>BIOFRIBRA INDÚSTRIA E COMÉRCIO LTDA</t>
  </si>
  <si>
    <t>E07/506.265/2011</t>
  </si>
  <si>
    <t>IN025585</t>
  </si>
  <si>
    <t>Av. 22 de maio, 9000, lotes 6 e 7 Qd D</t>
  </si>
  <si>
    <t>2645-8001</t>
  </si>
  <si>
    <t>claudio.costalima@gmail.com</t>
  </si>
  <si>
    <t>EE-0382</t>
  </si>
  <si>
    <t>36.433.522/0001-24</t>
  </si>
  <si>
    <t>Pavelka Produtos Alimenticios LTDA</t>
  </si>
  <si>
    <t>E07/506.915/2009</t>
  </si>
  <si>
    <t>IN021841</t>
  </si>
  <si>
    <t>Estrada Ayrton Senna 999</t>
  </si>
  <si>
    <t>2242-7990</t>
  </si>
  <si>
    <t>rpavelka@terra.com.br</t>
  </si>
  <si>
    <t>EE-0384</t>
  </si>
  <si>
    <t>35.820.448/0153-20</t>
  </si>
  <si>
    <t>White Martins Gases Industriais Ltda</t>
  </si>
  <si>
    <t>ATENÇÃO: 1 POÇO VIROU UI E OUTRO SERÁ TAMPONADO VER PASTA; ALTERAÇÃO: CNPJ</t>
  </si>
  <si>
    <t>CI INEA/SERVREG Nº48/23 - ALTERAÇÃO DE CNPJ</t>
  </si>
  <si>
    <t>PD-07/014.262/2016</t>
  </si>
  <si>
    <t>IN000376</t>
  </si>
  <si>
    <t>Rua Guianas N°80</t>
  </si>
  <si>
    <t>2485-8191</t>
  </si>
  <si>
    <t>jose_pinheiro@praxair.com</t>
  </si>
  <si>
    <t>EE-0385</t>
  </si>
  <si>
    <t>33.051.624/0001-97</t>
  </si>
  <si>
    <t>TAMOIO MINERAÇÃO S/A</t>
  </si>
  <si>
    <t>E07/512277/2012</t>
  </si>
  <si>
    <t>IN026281</t>
  </si>
  <si>
    <t>ESTRADA DA LIGAÇÃO 1397</t>
  </si>
  <si>
    <t>2446-5800</t>
  </si>
  <si>
    <t>financeiro@tamoio.com.br</t>
  </si>
  <si>
    <t>EE-0386</t>
  </si>
  <si>
    <t>31.678.030/0005-09</t>
  </si>
  <si>
    <t>ÍMPÉRIO DA BANHA AUTO SERVIÇO LTDA</t>
  </si>
  <si>
    <t>E07/180650/2008</t>
  </si>
  <si>
    <t>IN002800</t>
  </si>
  <si>
    <t>RODOVIA AMARAL PEIXOTO KM 28</t>
  </si>
  <si>
    <t>OUTEIRO DAS PEDRAS</t>
  </si>
  <si>
    <t>atendimento@pomardelivery.com.br</t>
  </si>
  <si>
    <t>EE-0387</t>
  </si>
  <si>
    <t>11.340.483/0001-90</t>
  </si>
  <si>
    <t>Kajocopy Industria e Comercio de Papeis Ltda - ME</t>
  </si>
  <si>
    <t>E07/002.6220/2013</t>
  </si>
  <si>
    <t>IN027182</t>
  </si>
  <si>
    <t>Rua Francisco Vieira dos Santos, s/nº Lote 04 Quadra 11</t>
  </si>
  <si>
    <t>Chácaras do Pinhão</t>
  </si>
  <si>
    <t>EE-0388</t>
  </si>
  <si>
    <t>30.617.294/0001-66</t>
  </si>
  <si>
    <t>MOTEL PARADISE LTDA.</t>
  </si>
  <si>
    <t>E07/508.065/2012</t>
  </si>
  <si>
    <t>IN027175</t>
  </si>
  <si>
    <t>Av. Baronesa de Mesquita, 4.700</t>
  </si>
  <si>
    <t>2796-0335</t>
  </si>
  <si>
    <t>criscosmai@bol.com.br</t>
  </si>
  <si>
    <t>EE-0389</t>
  </si>
  <si>
    <t>Jotun Brasil Importação, Exportação e Indústria de Tintas Ltda.</t>
  </si>
  <si>
    <t>E07/002.17336/2013</t>
  </si>
  <si>
    <t>IN027551</t>
  </si>
  <si>
    <t>Avenida Santa Luzia, 2084</t>
  </si>
  <si>
    <t>Santa Luzia</t>
  </si>
  <si>
    <t>rena.chrisman@jotun.com.br</t>
  </si>
  <si>
    <t>EE-0390</t>
  </si>
  <si>
    <t>72.418.130/0001-50</t>
  </si>
  <si>
    <t>TRANSGONZAGA LOGISTICA LTDA</t>
  </si>
  <si>
    <t>E07/515112/2012</t>
  </si>
  <si>
    <t>IN027631</t>
  </si>
  <si>
    <t>Avenida Venancia nº:225</t>
  </si>
  <si>
    <t>Xerem</t>
  </si>
  <si>
    <t>3777-3732</t>
  </si>
  <si>
    <t>joedagua@r7.com</t>
  </si>
  <si>
    <t>EE-0395</t>
  </si>
  <si>
    <t>65.354.649/0006-60</t>
  </si>
  <si>
    <t>ATEX DO BRASIL LOCAÇÃO DE EQUIPAMENTOS LTDA</t>
  </si>
  <si>
    <t>E07/002.15752/2013</t>
  </si>
  <si>
    <t>IN027876</t>
  </si>
  <si>
    <t>Rodovia Washington Luiz nº:19.954</t>
  </si>
  <si>
    <t>Santo Antonio da Ser</t>
  </si>
  <si>
    <t>3681-3611</t>
  </si>
  <si>
    <t>denis.nascimento@atex.com.br</t>
  </si>
  <si>
    <t>EE-0396</t>
  </si>
  <si>
    <t>19.728.926/0001-26</t>
  </si>
  <si>
    <t>Action Tratamento de Resíduos LTDA - ME</t>
  </si>
  <si>
    <t>PD-07/014.460/2019</t>
  </si>
  <si>
    <t>IN012255</t>
  </si>
  <si>
    <t>Av. Princesa Isabel, 412 - Casa 5</t>
  </si>
  <si>
    <t>Copacabana</t>
  </si>
  <si>
    <t>(21) 27366666</t>
  </si>
  <si>
    <t>jackson@actionshop.com.br</t>
  </si>
  <si>
    <t>EE-0397</t>
  </si>
  <si>
    <t>07.090.691/0001-00</t>
  </si>
  <si>
    <t>Central de Tratamento de Resíduo Alcantara S/A</t>
  </si>
  <si>
    <t>E07/002.14148/2013</t>
  </si>
  <si>
    <t>IN027642</t>
  </si>
  <si>
    <t>Estrada do Anaia S/N</t>
  </si>
  <si>
    <t>Anaia Pequeno</t>
  </si>
  <si>
    <t>99982-4230</t>
  </si>
  <si>
    <t>EE-0398</t>
  </si>
  <si>
    <t>27.895.762/0001-50</t>
  </si>
  <si>
    <t>CASALITE IND E COM DE MATERIAIS DE CONSTRUÇÃO LTDA</t>
  </si>
  <si>
    <t>E07/504097/2009</t>
  </si>
  <si>
    <t>IN027648</t>
  </si>
  <si>
    <t>AV MASCARENHAS DE MORAES, 521</t>
  </si>
  <si>
    <t>CAMPOS ELYSEOS</t>
  </si>
  <si>
    <t>alesantosrj@bol.com.br</t>
  </si>
  <si>
    <t>EE-0400</t>
  </si>
  <si>
    <t>29.546.140/0001-41</t>
  </si>
  <si>
    <t>Cerâmica Santa Isabel Ltda. - EPP</t>
  </si>
  <si>
    <t>E07/002.7306/2013</t>
  </si>
  <si>
    <t>IN028174</t>
  </si>
  <si>
    <t>Av. Carlos Lacerda, 1134</t>
  </si>
  <si>
    <t>Venda das Pedras</t>
  </si>
  <si>
    <t>7850-1421</t>
  </si>
  <si>
    <t>contato@ceramicasantaizabel.com.br</t>
  </si>
  <si>
    <t>EE-0401</t>
  </si>
  <si>
    <t>14.165.616/0001-27</t>
  </si>
  <si>
    <t>CONSÓRCIO PIPE RACK</t>
  </si>
  <si>
    <t>E07.002/7046/2013</t>
  </si>
  <si>
    <t>IN028260</t>
  </si>
  <si>
    <t>ESTRADA VARGEM GRANDE, Nº 179 FAZENDA VIVEIROS</t>
  </si>
  <si>
    <t>ALTO DO JACU</t>
  </si>
  <si>
    <t>31432-0060</t>
  </si>
  <si>
    <t>EE-0403</t>
  </si>
  <si>
    <t>20.361.187/0001-66</t>
  </si>
  <si>
    <t>SPE - Imobiliária Lafin Ltda</t>
  </si>
  <si>
    <t>ALTERAÇÃO: RAZÃO SOCIAL E CNPJ - Carta Ref.: Notificacão N° SEORHNOT/010854107 - Proc. Nº E-07/002.16365/2013 - informando a venda do imóvel;</t>
  </si>
  <si>
    <t>CI INEA/SEREG SEI Nº 9 - ALTERAÇÃO</t>
  </si>
  <si>
    <t>E07.002/16365/2013</t>
  </si>
  <si>
    <t>IN028314</t>
  </si>
  <si>
    <t>Avenida Quintino Bocaiuva, 311 - sala 411</t>
  </si>
  <si>
    <t>Niteroi</t>
  </si>
  <si>
    <t>24360-022</t>
  </si>
  <si>
    <t>(21) 26130104</t>
  </si>
  <si>
    <t>tex_oli@hotmail.com</t>
  </si>
  <si>
    <t>EE-0404</t>
  </si>
  <si>
    <t>12.449.136/0001-62</t>
  </si>
  <si>
    <t>Transportes Água Santa Ltda-ME</t>
  </si>
  <si>
    <t>E07/510980/2012</t>
  </si>
  <si>
    <t>IN028400</t>
  </si>
  <si>
    <t>ESTRADA COMANDANTE LUIZ SOUTO, 1.282</t>
  </si>
  <si>
    <t>3477-6085</t>
  </si>
  <si>
    <t>transportesaguasanta@globo.com</t>
  </si>
  <si>
    <t>EE-0405</t>
  </si>
  <si>
    <t>Aguas de Prata Transporte de Água Potável Ltda.</t>
  </si>
  <si>
    <t>PD-07/014.794/2018</t>
  </si>
  <si>
    <t>IN006047</t>
  </si>
  <si>
    <t>ESTRADA DE REALENGO, 1.295</t>
  </si>
  <si>
    <t>99797-2490</t>
  </si>
  <si>
    <t>aguasdprata@gmail.com</t>
  </si>
  <si>
    <t>EE-0406</t>
  </si>
  <si>
    <t>05.375.527/0001-14</t>
  </si>
  <si>
    <t>COND0MÍNIO BOSQUE DO RECREIO</t>
  </si>
  <si>
    <t>E07.002/8570/2014</t>
  </si>
  <si>
    <t>IN028378</t>
  </si>
  <si>
    <t>dani_hoertel@hotmail.com</t>
  </si>
  <si>
    <t>EE-0407</t>
  </si>
  <si>
    <t>33.304.981/0022-44</t>
  </si>
  <si>
    <t>SUPERMERCADOS MUNDIAL LTDA. CURICICA</t>
  </si>
  <si>
    <t>E07/100265/2006</t>
  </si>
  <si>
    <t>IN028127</t>
  </si>
  <si>
    <t>ESTRADA DOS BANDEIRANTES, 5450 - LOJAS A - N</t>
  </si>
  <si>
    <t>CURICICA</t>
  </si>
  <si>
    <t>EE-0408</t>
  </si>
  <si>
    <t>09.429.039/0001-01</t>
  </si>
  <si>
    <t>CONDOMINIO DO EDIFÍCIO LE MONDE OFFICE</t>
  </si>
  <si>
    <t>E07.002/19475/2013</t>
  </si>
  <si>
    <t>IN028333</t>
  </si>
  <si>
    <t>EE-0411</t>
  </si>
  <si>
    <t>01.730.520/0015-18</t>
  </si>
  <si>
    <t>INGREDION BRASIL - Ingredientes Industriais Ltda</t>
  </si>
  <si>
    <t>E07.002/17504/2013</t>
  </si>
  <si>
    <t>IN028751</t>
  </si>
  <si>
    <t>RUA JOAQUIM LEMOS 48</t>
  </si>
  <si>
    <t>Trindade</t>
  </si>
  <si>
    <t>jose.aguiar@ingredion.com</t>
  </si>
  <si>
    <t>EE-0413</t>
  </si>
  <si>
    <t>14.787.798/0001-78</t>
  </si>
  <si>
    <t>Família abreu com. e transportes de água ltda</t>
  </si>
  <si>
    <t>E-07/002.3870/2016</t>
  </si>
  <si>
    <t>IN052857</t>
  </si>
  <si>
    <t>Estrada Eugênio Costa - Estrada Eugênio Costa</t>
  </si>
  <si>
    <t>Picos</t>
  </si>
  <si>
    <t>24.806-100</t>
  </si>
  <si>
    <t>(21) 97220-1238</t>
  </si>
  <si>
    <t>EE-0415</t>
  </si>
  <si>
    <t>33.304.981/0023-25</t>
  </si>
  <si>
    <t>E07/002.6658/2014</t>
  </si>
  <si>
    <t>IN029125</t>
  </si>
  <si>
    <t>AV. DAS AMÉRICAS, 13701.</t>
  </si>
  <si>
    <t>RECREIO DOS BANDEIRA</t>
  </si>
  <si>
    <t>menezes@supermecardosmundial.com.br</t>
  </si>
  <si>
    <t>EE-0416</t>
  </si>
  <si>
    <t>42.146.914/0001-05</t>
  </si>
  <si>
    <t>ENVIRO TRATAMENTOS E PROJETOS</t>
  </si>
  <si>
    <t>23/01/2023</t>
  </si>
  <si>
    <t>RENOVAÇÃO: CRÉDITO 2023 / OUTORGA COM RAZÃO SOCIAL E CNPJ DIFERENTES DO CNARH</t>
  </si>
  <si>
    <t>CI INEA/SERVREG Nº11/23 - ALTERAÇÃO</t>
  </si>
  <si>
    <t>PD-07/014.1221/2019</t>
  </si>
  <si>
    <t>IN012248</t>
  </si>
  <si>
    <t>Estrada da Curicica, 1.280</t>
  </si>
  <si>
    <t>Curicica</t>
  </si>
  <si>
    <t>(21) 99222-8755</t>
  </si>
  <si>
    <t>igor@envirotratamentos.com.br</t>
  </si>
  <si>
    <t>EE-0417</t>
  </si>
  <si>
    <t>14.362.953/0001-04</t>
  </si>
  <si>
    <t>ARGOPAR-IT PARTICIPAÇÕES S/A</t>
  </si>
  <si>
    <t>E07.002/17035/2013</t>
  </si>
  <si>
    <t>IN030058</t>
  </si>
  <si>
    <t>BR-101 KM-295 - MANILHA, ITABORAÍ-RJ (OBRA ITABORAÍ PLAZA SHOPPING)</t>
  </si>
  <si>
    <t>Três Pontes</t>
  </si>
  <si>
    <t>3796-9038</t>
  </si>
  <si>
    <t>marcelo.assaf@argoadm.com.br</t>
  </si>
  <si>
    <t>EE-0418</t>
  </si>
  <si>
    <t>33.535.568/0001-66</t>
  </si>
  <si>
    <t>TEL TRANSPORTES ESTRELA SOCIEDADE ANONIMA</t>
  </si>
  <si>
    <t>E07/101853/2007</t>
  </si>
  <si>
    <t>IN017358</t>
  </si>
  <si>
    <t>Rua Saravata, 210</t>
  </si>
  <si>
    <t>9807-1437</t>
  </si>
  <si>
    <t>renato@alphapart.com.br</t>
  </si>
  <si>
    <t>EE-0419</t>
  </si>
  <si>
    <t>33.303.231/0001-23</t>
  </si>
  <si>
    <t>INDUSTRIA DE PLASTICO E VIDRO BRAÇO LTDA</t>
  </si>
  <si>
    <t>REVISÃO: NOVA OUTORGA - CRÉDITO 2023</t>
  </si>
  <si>
    <t>PD-07/007.4/2020</t>
  </si>
  <si>
    <t>IN011642</t>
  </si>
  <si>
    <t>Rodovia Washington Luiz, 17479</t>
  </si>
  <si>
    <t>Parque Eldorado</t>
  </si>
  <si>
    <t>(21) 3219-1999</t>
  </si>
  <si>
    <t>EE-0420</t>
  </si>
  <si>
    <t>02.189.534/0001-33</t>
  </si>
  <si>
    <t>POINT SABOR INDUSTRIA E COMERCIO LTDA - EPP</t>
  </si>
  <si>
    <t>E07.002/6421/2014</t>
  </si>
  <si>
    <t>IN030676</t>
  </si>
  <si>
    <t>Rua Agrícola, 17 E 41,</t>
  </si>
  <si>
    <t>EE-0421</t>
  </si>
  <si>
    <t>19.152.817/0001-03</t>
  </si>
  <si>
    <t>AGUA VITALLY INDUSTRIA COMERCIO E DISTRIBUICAO DE BEBIDAS LTDA</t>
  </si>
  <si>
    <t>E07.002/16796/2014</t>
  </si>
  <si>
    <t>IN030865</t>
  </si>
  <si>
    <t>AVENIDA BEIRA RIO, 12</t>
  </si>
  <si>
    <t>7862-4473</t>
  </si>
  <si>
    <t>EE-0422</t>
  </si>
  <si>
    <t>02.567.180/0001-13</t>
  </si>
  <si>
    <t>CHRISTOVAO AGUAS BOAS TRASPORTE LTDA - EPP</t>
  </si>
  <si>
    <t>E07.002/6970/2013</t>
  </si>
  <si>
    <t>IN030738</t>
  </si>
  <si>
    <t>AV. GUIA LOPES S\N, LOTE 19, Q. B - PARTE.</t>
  </si>
  <si>
    <t>juicanaba@gmail.com</t>
  </si>
  <si>
    <t>EE-0424</t>
  </si>
  <si>
    <t>17.588.988/0001-54</t>
  </si>
  <si>
    <t>FERNANDES CAPTAÇÃO E TRANSPORTES DE ÁGUA LTDA-ME</t>
  </si>
  <si>
    <t>Estrada João Pinto, 112 A QD 42 LT 01</t>
  </si>
  <si>
    <t>Parque Xerem</t>
  </si>
  <si>
    <t>2675-8983</t>
  </si>
  <si>
    <t>davicapo@gmail.com</t>
  </si>
  <si>
    <t>EE-0425</t>
  </si>
  <si>
    <t>10.946.329/0001-01</t>
  </si>
  <si>
    <t>Ki-Água Distribuição e Comércio Ltda (1)</t>
  </si>
  <si>
    <t>PD-07/014.138/2017</t>
  </si>
  <si>
    <t>IN000581</t>
  </si>
  <si>
    <t>Rua Ticiana 05</t>
  </si>
  <si>
    <t>EE-0426</t>
  </si>
  <si>
    <t>04.285.109/0001-73</t>
  </si>
  <si>
    <t>VALGROUP RJ INDUSTRIA R-PET LTDA</t>
  </si>
  <si>
    <t>ATENÇÃO: ALTERAÇÃO RAZÃO SOCIAL (antiga CPR - INDUSTRIA E COMERCIO DE PLÁSTICO LTDA)</t>
  </si>
  <si>
    <t>EXT-PD/007.13417/2021</t>
  </si>
  <si>
    <t>IN013321 </t>
  </si>
  <si>
    <t>Estrada Beira Rio s/n.</t>
  </si>
  <si>
    <t>3651-7600</t>
  </si>
  <si>
    <t>rogeria.rezende@cprpet.com.br</t>
  </si>
  <si>
    <t>EE-0427</t>
  </si>
  <si>
    <t>Cury Construtora e Incorporadora S.A.</t>
  </si>
  <si>
    <t>E07.002/6227/2015</t>
  </si>
  <si>
    <t>IN031623</t>
  </si>
  <si>
    <t>Rua Buenos Aires, 48 - 5º andar</t>
  </si>
  <si>
    <t>3543-6888</t>
  </si>
  <si>
    <t>LEONARDO.MENDES@CURY.NET</t>
  </si>
  <si>
    <t>EE-0428</t>
  </si>
  <si>
    <t>08.343.492/0001-20</t>
  </si>
  <si>
    <t>MRV ENGENHARIA E PARTICIPAÇÕES S/A - SERRA SALVATORI</t>
  </si>
  <si>
    <t>E07.002/12923/2013</t>
  </si>
  <si>
    <t>IN031346</t>
  </si>
  <si>
    <t>AVENIDA DAS AMÉRICAS, Nº 7.935/ BL 01 - SL 704</t>
  </si>
  <si>
    <t>ariel.lima@mrlengenharia.com.br</t>
  </si>
  <si>
    <t>EE-0429</t>
  </si>
  <si>
    <t>04.704.005/0001-56</t>
  </si>
  <si>
    <t>Paulo Roberto Baptista senra Transportes ME</t>
  </si>
  <si>
    <t>PD-07/014.286/2017</t>
  </si>
  <si>
    <t>IN000862</t>
  </si>
  <si>
    <t>Rua Florianópolis, 1416 casa 107</t>
  </si>
  <si>
    <t>3904-0397</t>
  </si>
  <si>
    <t>aquamix.ambiental@hotmail.com</t>
  </si>
  <si>
    <t>EE-0430</t>
  </si>
  <si>
    <t>40.197.840/0001-00</t>
  </si>
  <si>
    <t>Brasil Sul Industria e Comercio Ltda.</t>
  </si>
  <si>
    <t>E07/501.042/2012</t>
  </si>
  <si>
    <t>IN031705</t>
  </si>
  <si>
    <t>Estrada dos Pachecos, 821</t>
  </si>
  <si>
    <t>Pacheco</t>
  </si>
  <si>
    <t>grupobrasilsul@uol.com.br</t>
  </si>
  <si>
    <t>EE-0432</t>
  </si>
  <si>
    <t>12.872.260/0001-36</t>
  </si>
  <si>
    <t>M &amp; R Água Transportes Ltda - ME (SAFIRA)</t>
  </si>
  <si>
    <t>PD-07/014.977/2017</t>
  </si>
  <si>
    <t>IN011730</t>
  </si>
  <si>
    <t>Rua Estanho, lt 14, qd 45</t>
  </si>
  <si>
    <t>Parque Alian</t>
  </si>
  <si>
    <t>EE-0433</t>
  </si>
  <si>
    <t>20.803.705/0001-54</t>
  </si>
  <si>
    <t>Transportes Aguas Líder Ltda-ME</t>
  </si>
  <si>
    <t>PD-07/014.864/2017</t>
  </si>
  <si>
    <t xml:space="preserve"> IN097533</t>
  </si>
  <si>
    <t>Rua Sepetiba, s/n°, Lote 563, Quadra 40</t>
  </si>
  <si>
    <t>Jardim JoséBonifácio</t>
  </si>
  <si>
    <t>leoferreira13@gmail.com</t>
  </si>
  <si>
    <t>EE-0434</t>
  </si>
  <si>
    <t>A.M. SOUZA SERVIÇOS DE FRETES ME - DUQUE DE CAXIAS</t>
  </si>
  <si>
    <t>E07/002.7803/2014</t>
  </si>
  <si>
    <t>IN032518</t>
  </si>
  <si>
    <t>2425-3854</t>
  </si>
  <si>
    <t>ane@aguasouza.com.br</t>
  </si>
  <si>
    <t>EE-0435</t>
  </si>
  <si>
    <t>10.668.235/0001-00</t>
  </si>
  <si>
    <t>FABIO LO DUCA TRANSPORTE E COMERCIO EIRELI - ME</t>
  </si>
  <si>
    <t>E07.002/11420/2013</t>
  </si>
  <si>
    <t>IN032396</t>
  </si>
  <si>
    <t>Avenida Mascarenhas de Morais, nº 1026</t>
  </si>
  <si>
    <t>Chácaras Rio Petropo</t>
  </si>
  <si>
    <t>aguasduca@hotmail.com</t>
  </si>
  <si>
    <t>EE-0436</t>
  </si>
  <si>
    <t>JOSE ANTONIO DE MELO TAVARES TRANSPORTES - ME.</t>
  </si>
  <si>
    <t>E-07/002.15479/2013</t>
  </si>
  <si>
    <t>IN051482</t>
  </si>
  <si>
    <t>RUA ANTONIO CARLOS MONTEIRO DA SILVA, S/N - Q. 32 - L.38- PARTE.</t>
  </si>
  <si>
    <t>JARDIM MERITI</t>
  </si>
  <si>
    <t>sylviosantarosa@uol.com.br</t>
  </si>
  <si>
    <t>EE-0438</t>
  </si>
  <si>
    <t>13.959.986/0001-73</t>
  </si>
  <si>
    <t>SERTENGE S/A - INOÃ</t>
  </si>
  <si>
    <t>E07/002.4608/2015</t>
  </si>
  <si>
    <t>IN031352</t>
  </si>
  <si>
    <t>Rua São José 90 1304, Centro</t>
  </si>
  <si>
    <t>victornaoum@ecologicambiental.com</t>
  </si>
  <si>
    <t>EE-0439</t>
  </si>
  <si>
    <t>SERTENGE S/A - ITAIPUAÇU</t>
  </si>
  <si>
    <t>E07/002.4607/2015</t>
  </si>
  <si>
    <t>IN031351</t>
  </si>
  <si>
    <t>EE-0440</t>
  </si>
  <si>
    <t>02.088.671/0001-81</t>
  </si>
  <si>
    <t>Condomínio do Edifício Barra Garden Shopping Center</t>
  </si>
  <si>
    <t>E07/002.12404/2014</t>
  </si>
  <si>
    <t>IN033263</t>
  </si>
  <si>
    <t>Avenida das Américas, n° 3.255</t>
  </si>
  <si>
    <t>superintendente@barragarden.com.br</t>
  </si>
  <si>
    <t>EE-0441</t>
  </si>
  <si>
    <t>00.074.569/0048-65</t>
  </si>
  <si>
    <t>RIO DE JANEIRO REFRESCOS LTDA_Caxias</t>
  </si>
  <si>
    <t>E07/002.12990/2014</t>
  </si>
  <si>
    <t>IN002244</t>
  </si>
  <si>
    <t>RUA ANDRÉ ROCHA, Nº 2299</t>
  </si>
  <si>
    <t>hvieira@koandina.com</t>
  </si>
  <si>
    <t>EE-0442</t>
  </si>
  <si>
    <t>14.707.721/0001-40</t>
  </si>
  <si>
    <t>Multiline Rafa e Tati Transportes de Água Ltda</t>
  </si>
  <si>
    <t>E07/002.4041/2013</t>
  </si>
  <si>
    <t>IN033858</t>
  </si>
  <si>
    <t>Rua Floriana, 190 casa 01</t>
  </si>
  <si>
    <t>Coelho da Rocha</t>
  </si>
  <si>
    <t>(21) 27513447</t>
  </si>
  <si>
    <t>EE-0443</t>
  </si>
  <si>
    <t>Zingano Transportes Ltda-ME (Duque de Caxias)</t>
  </si>
  <si>
    <t>E07/002.5244/2013</t>
  </si>
  <si>
    <t>IN033884</t>
  </si>
  <si>
    <t>Estrada do Encanamento, s/n° , Área 93-lado ímpar</t>
  </si>
  <si>
    <t>9966-8232</t>
  </si>
  <si>
    <t>contato@zingano.net</t>
  </si>
  <si>
    <t>EE-0444</t>
  </si>
  <si>
    <t>14.400.818/0001-06</t>
  </si>
  <si>
    <t>CARDÃO ADMINISTRADORA DE IMÓVEIS E PARTICIPAÇÕES LTDA.</t>
  </si>
  <si>
    <t>E07/002.403/2015</t>
  </si>
  <si>
    <t>IN033764</t>
  </si>
  <si>
    <t>RUA NELSON VIANA - 652. LOJA-02</t>
  </si>
  <si>
    <t>3383-4701</t>
  </si>
  <si>
    <t>antonio@cardaorio.com.br</t>
  </si>
  <si>
    <t>EE-0445</t>
  </si>
  <si>
    <t>13.662.845/0001-94</t>
  </si>
  <si>
    <t>Rafa Vianna Transporte Rodoviário de Cargas Ltda ME</t>
  </si>
  <si>
    <t>PD-07/014.1395/2019</t>
  </si>
  <si>
    <t>IN009397</t>
  </si>
  <si>
    <t>Rua Cristovão Sardinha s/n lote 19, Quadra 16, Guaxindiba</t>
  </si>
  <si>
    <t>(21) 26232985</t>
  </si>
  <si>
    <t>EE-0446</t>
  </si>
  <si>
    <t>Ki-Água Distribuição e Comércio Ltda (2)</t>
  </si>
  <si>
    <t>E07/002.4124/2015</t>
  </si>
  <si>
    <t>IN033758</t>
  </si>
  <si>
    <t>EE-0448</t>
  </si>
  <si>
    <t>33.191.990/0001-41</t>
  </si>
  <si>
    <t>CAPRICHOSA AUTO ONIBUS LTDA</t>
  </si>
  <si>
    <t>E07/002.11274/2015</t>
  </si>
  <si>
    <t>IN034092</t>
  </si>
  <si>
    <t>Rua Bulhoes de Marcial, 361</t>
  </si>
  <si>
    <t>nilosergio.soares@gmail.com</t>
  </si>
  <si>
    <t>EE-0449</t>
  </si>
  <si>
    <t>05.168.474/0001-60</t>
  </si>
  <si>
    <t>ACC Machado Transportes - ME.</t>
  </si>
  <si>
    <t>PD-07/014.2/2018 (Renovação)</t>
  </si>
  <si>
    <t>IN034094</t>
  </si>
  <si>
    <t>Avenida Prefeito Braulino de Matos Reis, n° 2.809</t>
  </si>
  <si>
    <t>Vila Leopoldina</t>
  </si>
  <si>
    <t>2652-6794</t>
  </si>
  <si>
    <t>mlp3@ig.com.br</t>
  </si>
  <si>
    <t>EE-0450</t>
  </si>
  <si>
    <t>22.068.752/0001-27</t>
  </si>
  <si>
    <t>LILIANE SANTOS SILVEIRA RODRIGUEZ</t>
  </si>
  <si>
    <t>E07/002.18565/2013</t>
  </si>
  <si>
    <t>IN034308</t>
  </si>
  <si>
    <t>RUA ALVARO DE CARVALHO, 44</t>
  </si>
  <si>
    <t>rodriguezalexandre@hotmail.com</t>
  </si>
  <si>
    <t>EE-0451</t>
  </si>
  <si>
    <t>36.525.319/0001-88</t>
  </si>
  <si>
    <t>Supermercados Feira Nova Ltda. (Coelho da Rocha)</t>
  </si>
  <si>
    <t>E07/002.5149/2016</t>
  </si>
  <si>
    <t>IN034858</t>
  </si>
  <si>
    <t>Av. Mendes de Oliveira, n° 108</t>
  </si>
  <si>
    <t>Grande Rio</t>
  </si>
  <si>
    <t>geraldo@superfeiranova.com.br</t>
  </si>
  <si>
    <t>EE-0452</t>
  </si>
  <si>
    <t>68.672.120/0001-79</t>
  </si>
  <si>
    <t>Garfo´s Captação e Serviços de Transporte Ltda ME</t>
  </si>
  <si>
    <t>E07/002.7819/2015</t>
  </si>
  <si>
    <t>IN007294</t>
  </si>
  <si>
    <t>Rodovia Amaral Peixoto S/N Km 36 - (Rodovia Estadual RJ 114 Km 36)</t>
  </si>
  <si>
    <t>Manoel Ribeiro</t>
  </si>
  <si>
    <t>hugo_bonato@hotmail.com</t>
  </si>
  <si>
    <t>EE-0453</t>
  </si>
  <si>
    <t>01.635.700/0001-15</t>
  </si>
  <si>
    <t>Betterfood Indústria, Representações e Comércio Importação e Exportação Ltda.</t>
  </si>
  <si>
    <t>E07/508.086/2012</t>
  </si>
  <si>
    <t>IN034923</t>
  </si>
  <si>
    <t>Estrada dos Bandeirantes, n° 25.199</t>
  </si>
  <si>
    <t>acsilva1006@hotmail.com</t>
  </si>
  <si>
    <t>EE-0454</t>
  </si>
  <si>
    <t>36.525.319/0010-79</t>
  </si>
  <si>
    <t>Supermercados Feira Nova Ltda.</t>
  </si>
  <si>
    <t>E07/002.5152/2016</t>
  </si>
  <si>
    <t>IN034895</t>
  </si>
  <si>
    <t>Rua Emília Ferreira Bessa, n° 216</t>
  </si>
  <si>
    <t>fernando@superfeiranova.com.br</t>
  </si>
  <si>
    <t>EE-0455</t>
  </si>
  <si>
    <t>12.656.001/0001-78</t>
  </si>
  <si>
    <t>RPJ HIDROMAX CAPTAÇÃO E TRANSPORTE DE ÁGUA LTDA-ME</t>
  </si>
  <si>
    <t>EXT-PD/014.3123/2018</t>
  </si>
  <si>
    <t>IN008126</t>
  </si>
  <si>
    <t>RUA PIAUI, 205; FUNDOS; PARTE</t>
  </si>
  <si>
    <t>TODOS OS SANTOS</t>
  </si>
  <si>
    <t>(21) 991026701</t>
  </si>
  <si>
    <t>rpjhidromax@gmail.com</t>
  </si>
  <si>
    <t>237.177.937-72</t>
  </si>
  <si>
    <t>José Ezael Pires</t>
  </si>
  <si>
    <t>E07/002.1705/2013</t>
  </si>
  <si>
    <t>IN034682</t>
  </si>
  <si>
    <t>Estrada do Contorno km 26 da rodovia Washngton Luis</t>
  </si>
  <si>
    <t>7821-1613</t>
  </si>
  <si>
    <t>jailton@flexambiental.com.br</t>
  </si>
  <si>
    <t>EE-0457</t>
  </si>
  <si>
    <t>32.344.558/0001-80</t>
  </si>
  <si>
    <t>Parmezão Industria E Comécio de Alimentos Ltda</t>
  </si>
  <si>
    <t>E07/002.727/2016</t>
  </si>
  <si>
    <t>IN035290</t>
  </si>
  <si>
    <t>Rua João Rodrigues, 85 Galpão</t>
  </si>
  <si>
    <t>São francisco Xavier</t>
  </si>
  <si>
    <t>2218-2722</t>
  </si>
  <si>
    <t>roberto@parme.com.br</t>
  </si>
  <si>
    <t>EE-0459</t>
  </si>
  <si>
    <t>M &amp; R ÁGUA TRANSPORTES LTDA - ME (ESTANHO)</t>
  </si>
  <si>
    <t>E07/002.17327/2013</t>
  </si>
  <si>
    <t>IN034815</t>
  </si>
  <si>
    <t>Rua Estanho S/N – Lote 14-quadra-45</t>
  </si>
  <si>
    <t>3752-7420</t>
  </si>
  <si>
    <t>r.aguapotavel@gmail.com</t>
  </si>
  <si>
    <t>EE-0460</t>
  </si>
  <si>
    <t>01.131.154/0001-85</t>
  </si>
  <si>
    <t>POSTO DE ABASTECIMENTO E SERVIÇOS V. MARQUES LTDA</t>
  </si>
  <si>
    <t>E07/100.903/2007</t>
  </si>
  <si>
    <t>IN035448</t>
  </si>
  <si>
    <t>AV. DOM HELDER CÂMARA, 3124</t>
  </si>
  <si>
    <t>pvmarques@oi.com.br</t>
  </si>
  <si>
    <t>EE-0462</t>
  </si>
  <si>
    <t>02.692.428/0001-78</t>
  </si>
  <si>
    <t>E. R. N AGUAS PURA LTDA ME.</t>
  </si>
  <si>
    <t>E07/002.555/2014</t>
  </si>
  <si>
    <t>IN035983</t>
  </si>
  <si>
    <t>ESTRADA DE POTA NEGRA</t>
  </si>
  <si>
    <t>PONTA NEGRA</t>
  </si>
  <si>
    <t>dudumonteiro2008@gmail.com</t>
  </si>
  <si>
    <t>EE-0463</t>
  </si>
  <si>
    <t>14.342.236/0001-10</t>
  </si>
  <si>
    <t>Residencial Mariana Ltda.</t>
  </si>
  <si>
    <t>PD-07/014.92/2016</t>
  </si>
  <si>
    <t>IN000061</t>
  </si>
  <si>
    <t>Rua Luiz Leopoldo Fernandes Pinheiro, 587/801</t>
  </si>
  <si>
    <t>acampos@acsupreme.com.br</t>
  </si>
  <si>
    <t>EE-0465</t>
  </si>
  <si>
    <t>64.904.295/0029-04</t>
  </si>
  <si>
    <t>Camil Alimentos S.A.</t>
  </si>
  <si>
    <t>E07/002.7818/2014</t>
  </si>
  <si>
    <t>IN034388</t>
  </si>
  <si>
    <t>Rua São Jorge, 95</t>
  </si>
  <si>
    <t>Porto Velho</t>
  </si>
  <si>
    <t>tatiane.nobre@camil.com.br</t>
  </si>
  <si>
    <t>EE-0466</t>
  </si>
  <si>
    <t>27.014.903/0001-88</t>
  </si>
  <si>
    <t>CONDOMÍNIO RESIDENCIAL LANDSCAPE MARICÁ</t>
  </si>
  <si>
    <t>CI INEA/SEREG SEI Nº2-11 fev 2020 - ALTERAÇÃO</t>
  </si>
  <si>
    <t>E07/002.4968/2015</t>
  </si>
  <si>
    <t>IN036579</t>
  </si>
  <si>
    <t>ROD AMARAL PEIXOTO, 30021, SOBRADO KM 30 PARTE</t>
  </si>
  <si>
    <t>marcus.silva@cyrela.com.br</t>
  </si>
  <si>
    <t>EE-0469</t>
  </si>
  <si>
    <t>09.324.949/0001-11</t>
  </si>
  <si>
    <t>Autopista Fluminense S.A.</t>
  </si>
  <si>
    <t>E07/505.696/2012</t>
  </si>
  <si>
    <t>IN036015</t>
  </si>
  <si>
    <t>Av. São Gonçalo n° 100 Unidade 101</t>
  </si>
  <si>
    <t>2607 9801</t>
  </si>
  <si>
    <t>marianna.souza.est@arteris.com.br</t>
  </si>
  <si>
    <t>EE-0470</t>
  </si>
  <si>
    <t>TRANSMOTA - Transportes, Locações e Serviços LTDA - Caxias</t>
  </si>
  <si>
    <t>PD-07/014.70/2016</t>
  </si>
  <si>
    <t>IN000104</t>
  </si>
  <si>
    <t>RUA ANTONIO CARVALHÃES S/N LOTES 18, 19 E 20</t>
  </si>
  <si>
    <t>EE-0471</t>
  </si>
  <si>
    <t>28.819.670/0001-53</t>
  </si>
  <si>
    <t>Churrascaria 502 Ltda</t>
  </si>
  <si>
    <t>E07-002.1598/2015</t>
  </si>
  <si>
    <t>IN037425</t>
  </si>
  <si>
    <t>Rua Conde de Bonfim, 502</t>
  </si>
  <si>
    <t>2288-2998</t>
  </si>
  <si>
    <t>sandra@via502.com.br</t>
  </si>
  <si>
    <t>EE-0472</t>
  </si>
  <si>
    <t>33.200.049/0021-90</t>
  </si>
  <si>
    <t>Hotéis Othon SA.</t>
  </si>
  <si>
    <t>E07/101.069/2007</t>
  </si>
  <si>
    <t>IN037174</t>
  </si>
  <si>
    <t>Rua Othon Lynch B de Mello, 358</t>
  </si>
  <si>
    <t>Santo Aleixo</t>
  </si>
  <si>
    <t>2630-1266</t>
  </si>
  <si>
    <t>mauro.fernandes@othon.com.br</t>
  </si>
  <si>
    <t>EE-0474</t>
  </si>
  <si>
    <t>33.115.817/0021-08</t>
  </si>
  <si>
    <t>DE MILLUS S A INDUSTRIA E COMERCIO</t>
  </si>
  <si>
    <t>SEI-070002/012093/2022</t>
  </si>
  <si>
    <t>IN005294</t>
  </si>
  <si>
    <t>(21) 2584-4422</t>
  </si>
  <si>
    <t>aeng.yasmin.galvao@demillus.com.br</t>
  </si>
  <si>
    <t>EE-0475</t>
  </si>
  <si>
    <t>09.483.923/0001-16</t>
  </si>
  <si>
    <t>E07/002.7876/2015</t>
  </si>
  <si>
    <t>AV. GOV. LEONEL M. BRIZOLA</t>
  </si>
  <si>
    <t>PILAR</t>
  </si>
  <si>
    <t>96424-2969</t>
  </si>
  <si>
    <t>gelocdmrj@gmail.com</t>
  </si>
  <si>
    <t>EE-0476</t>
  </si>
  <si>
    <t>33.130.543/0053-03</t>
  </si>
  <si>
    <t>Casas Guanabara Comestíveis Ltda. - Taquara</t>
  </si>
  <si>
    <t>PD-07/014.141/2016</t>
  </si>
  <si>
    <t>IN000074</t>
  </si>
  <si>
    <t>Estrado do Cafundá nº 1560</t>
  </si>
  <si>
    <t>EE-0477</t>
  </si>
  <si>
    <t>24.110.316/0001-02</t>
  </si>
  <si>
    <t>AGUAS MARTIN TRANSPORTE LTDA-ME</t>
  </si>
  <si>
    <t>PD-07/014.163/2016</t>
  </si>
  <si>
    <t>IN000078</t>
  </si>
  <si>
    <t>ESTRADA DOS BANDEIRANTES 13832</t>
  </si>
  <si>
    <t>98177-3344</t>
  </si>
  <si>
    <t>EE-0478</t>
  </si>
  <si>
    <t>022.038.637-49</t>
  </si>
  <si>
    <t>RENAN BASTOS GOMES</t>
  </si>
  <si>
    <t>PD-07/014.194/2016</t>
  </si>
  <si>
    <t>IN000080</t>
  </si>
  <si>
    <t>ESTRADA DE CAMORIM, 378</t>
  </si>
  <si>
    <t>2442-2900</t>
  </si>
  <si>
    <t>nilma.solange@acaciagardencenter.com.br</t>
  </si>
  <si>
    <t>EE-0479</t>
  </si>
  <si>
    <t>08.111.564/0001-03</t>
  </si>
  <si>
    <t>ASTRAL - CAR TRANSPORTES, VEÍCULOS E LOCAÇÃO EIRELI - ME</t>
  </si>
  <si>
    <t>PD-07/014.69/2016</t>
  </si>
  <si>
    <t>RUA SILVA FERNANDES S/N QD 21 LOTE 25</t>
  </si>
  <si>
    <t>PARQUE DUQUE</t>
  </si>
  <si>
    <t>astralcartransportes@hotmail.com</t>
  </si>
  <si>
    <t>EE-0480</t>
  </si>
  <si>
    <t>FLUMINENSE FOOTBALL CLUB - Barra</t>
  </si>
  <si>
    <t>PD-07/002.86/2016</t>
  </si>
  <si>
    <t>IN000071</t>
  </si>
  <si>
    <t>RUA ALVARO CHAVES Nº 41</t>
  </si>
  <si>
    <t>LARANJEIRAS</t>
  </si>
  <si>
    <t>joaquim.pullig@fluminense.com.br</t>
  </si>
  <si>
    <t>EE-0481</t>
  </si>
  <si>
    <t>22.005.580/0001-42</t>
  </si>
  <si>
    <t>DAYANA Aguas TRANSPORTE LTDA</t>
  </si>
  <si>
    <t>PD-07/014.174/2016</t>
  </si>
  <si>
    <t>IN000100</t>
  </si>
  <si>
    <t>RUA SANTA MARIANA, 180 - LT.1.992 - PAL.20.525</t>
  </si>
  <si>
    <t>HIGIENÓPOLIS</t>
  </si>
  <si>
    <t>3490-7228</t>
  </si>
  <si>
    <t>alexlmadeira@hotmail.com</t>
  </si>
  <si>
    <t>EE-0482</t>
  </si>
  <si>
    <t>02.148.467/0001-09</t>
  </si>
  <si>
    <t>AERO RIO TÁXI AÉREO LTDA</t>
  </si>
  <si>
    <t>PD-07/014.190/2016</t>
  </si>
  <si>
    <t>IN000108</t>
  </si>
  <si>
    <t>Rua Anonio Baptista Bittencourt, 17 SALA: 301</t>
  </si>
  <si>
    <t>Recreio</t>
  </si>
  <si>
    <t>mauricio@aerorio.com.br</t>
  </si>
  <si>
    <t>EE-0483</t>
  </si>
  <si>
    <t>18.776.463/0001-05</t>
  </si>
  <si>
    <t>Costa Monteiro Transportes e serviços ltda. ME</t>
  </si>
  <si>
    <t>PD-07/014.701/2019</t>
  </si>
  <si>
    <t>IN012250</t>
  </si>
  <si>
    <t>Rua Soldado Rodrigo da Silva, s/n , lote 1 - ltm 21403 - quadra 75</t>
  </si>
  <si>
    <t>(21) 78412624</t>
  </si>
  <si>
    <t>comercial@solussondagens.com.br</t>
  </si>
  <si>
    <t>EE-0484</t>
  </si>
  <si>
    <t>00.444.232/0008-05</t>
  </si>
  <si>
    <t>INDÚSTRIA DE MATÉRIAL BÉLICO DO BRASIL IMBEL</t>
  </si>
  <si>
    <t>PD- 07/014.34/2016</t>
  </si>
  <si>
    <t>IN000142</t>
  </si>
  <si>
    <t>PRAÇA MARECHAL ÂNGELO MENDES DE MORAES, S/Nº</t>
  </si>
  <si>
    <t>2739-9022</t>
  </si>
  <si>
    <t>meioambiente.fe@gmail.com</t>
  </si>
  <si>
    <t>EE-0485</t>
  </si>
  <si>
    <t>22.899.260/0001-83</t>
  </si>
  <si>
    <t>BIOEME Serviços de Gerenciamento de Resíduos Ltda</t>
  </si>
  <si>
    <t>E07/002.2243/2014</t>
  </si>
  <si>
    <t>IN037827</t>
  </si>
  <si>
    <t>Avenida Presidente Vargas, 590 - sala 2105</t>
  </si>
  <si>
    <t>carlos.shidetaki@veredaprojetos.com.br</t>
  </si>
  <si>
    <t>EE-0486</t>
  </si>
  <si>
    <t>33.130.543/0025-50</t>
  </si>
  <si>
    <t>Casas Guanabara Comestíveis Ltda. - Bangu (Ari Franco)</t>
  </si>
  <si>
    <t>E07/002.3199/2015</t>
  </si>
  <si>
    <t>IN038225</t>
  </si>
  <si>
    <t>Avenida Ministro Ary Franco nº 80 - Bangu</t>
  </si>
  <si>
    <t>EE-0487</t>
  </si>
  <si>
    <t>33.130.543/0045-01</t>
  </si>
  <si>
    <t>Casas Guanabara Comestíveis Ltda. - Nova Iguaçu</t>
  </si>
  <si>
    <t>E07/002.4412/2015</t>
  </si>
  <si>
    <t>IN038226</t>
  </si>
  <si>
    <t>Avenida Marechal Floriano Peixoto, nº 1552</t>
  </si>
  <si>
    <t>EE-0488</t>
  </si>
  <si>
    <t>33.130.543/0047-65</t>
  </si>
  <si>
    <t>Casas Guanabara Comestíveis Ltda. - S. João Meriti</t>
  </si>
  <si>
    <t>E07/002.3275/2015</t>
  </si>
  <si>
    <t>IN038224</t>
  </si>
  <si>
    <t>Avenida Nossa Senhora das Graças, nº 222 COMP. R S PEDRO. S/N CENTRO</t>
  </si>
  <si>
    <t>EE-0489</t>
  </si>
  <si>
    <t>33.130.543/0005-06</t>
  </si>
  <si>
    <t>Casas Guanabara Comestíveis Ltda. - Realengo</t>
  </si>
  <si>
    <t>E07/512339/2012</t>
  </si>
  <si>
    <t>IN037415</t>
  </si>
  <si>
    <t>Av. Santa Cruz nº 419</t>
  </si>
  <si>
    <t>Realengo</t>
  </si>
  <si>
    <t>EE-0490</t>
  </si>
  <si>
    <t>23.043.378/0001-78</t>
  </si>
  <si>
    <t>CAVEMEN INDUSTRIA E COMERCIO LTDA</t>
  </si>
  <si>
    <t>PD-07/014.74/2016</t>
  </si>
  <si>
    <t>IN000153</t>
  </si>
  <si>
    <t>AV. VEREADOR HERMINIO MOREIRA S/N, QUADRA 40</t>
  </si>
  <si>
    <t>JARDIM FERMA</t>
  </si>
  <si>
    <t>MONTEIROQUIMICO@HOTMAIL.COM</t>
  </si>
  <si>
    <t>EE-0492</t>
  </si>
  <si>
    <t>33.702.028/0008-04</t>
  </si>
  <si>
    <t>SIMCAUTO MECÃNICA E REPRESENTAÇÕES LTDA.</t>
  </si>
  <si>
    <t>E07/002.15563/2014</t>
  </si>
  <si>
    <t>IN037722</t>
  </si>
  <si>
    <t>AV. DOM HÉLDER CÂMARA, 10.087</t>
  </si>
  <si>
    <t>CASCADURA</t>
  </si>
  <si>
    <t>felipe.ricciote@simcauto.com.br</t>
  </si>
  <si>
    <t>EE-0493</t>
  </si>
  <si>
    <t>33.469.172/0001-68</t>
  </si>
  <si>
    <t>Serviço Nacional de Aprendizagem Comercial</t>
  </si>
  <si>
    <t>E07/101030/2004</t>
  </si>
  <si>
    <t>IN037825</t>
  </si>
  <si>
    <t>Avenida Ayrton Senna, nº 5.555,</t>
  </si>
  <si>
    <t>carlos.tadeu@senac.br</t>
  </si>
  <si>
    <t>EE-0494</t>
  </si>
  <si>
    <t>06.980.064/0015-88</t>
  </si>
  <si>
    <t>NACIONAL GÁS BUTANO DISTRIBUIDORA LTDA</t>
  </si>
  <si>
    <t>E07/002.12250/2014</t>
  </si>
  <si>
    <t>IN038024</t>
  </si>
  <si>
    <t>Av. Fabor n° 1100</t>
  </si>
  <si>
    <t>rubemmatter@edsonqueiroz.com.b</t>
  </si>
  <si>
    <t>14.607.722/0001-13</t>
  </si>
  <si>
    <t>ALIANZA APOLLO EMPREENDIMENTO IMOBILIARIO LTDA</t>
  </si>
  <si>
    <t>E07/002.11150/2015</t>
  </si>
  <si>
    <t>IN038395</t>
  </si>
  <si>
    <t>RUA JOAQUIM FLORIANO , 820</t>
  </si>
  <si>
    <t>Itaim Bibi</t>
  </si>
  <si>
    <t>3667-8241</t>
  </si>
  <si>
    <t>venegas@venegascontabil.com.br</t>
  </si>
  <si>
    <t>EE-0496</t>
  </si>
  <si>
    <t>18.587.995/0001-02</t>
  </si>
  <si>
    <t>AQUAGELO COMÉRCIO DE GELO E PESCADOS LTDA.</t>
  </si>
  <si>
    <t>E07/002.17864/2013</t>
  </si>
  <si>
    <t>IN038266</t>
  </si>
  <si>
    <t>EST. FRANCISCO DA CRUZ NUNES, 11310</t>
  </si>
  <si>
    <t>96722-0407</t>
  </si>
  <si>
    <t>denisegonçalves63@yahoo.com</t>
  </si>
  <si>
    <t>EE-0497</t>
  </si>
  <si>
    <t>27.790.211/0001-21</t>
  </si>
  <si>
    <t>ASSOC. BÍBLICA E CULTURAL CIDADE DE SALEM.</t>
  </si>
  <si>
    <t>E07/002.11988/2014</t>
  </si>
  <si>
    <t>IN038264</t>
  </si>
  <si>
    <t>RUA B, LOTE 4, QUADRA C- LOTEAMENTO NOVO HORIZONTE, S/N.</t>
  </si>
  <si>
    <t>MANILHA</t>
  </si>
  <si>
    <t>2635-9446</t>
  </si>
  <si>
    <t>itaborai.ssa@tj.org.br</t>
  </si>
  <si>
    <t>EE-0498</t>
  </si>
  <si>
    <t>19.570.437/0001-99</t>
  </si>
  <si>
    <t>BZLOG RDUC1 EMPREENDIMENTOS IMOBILIARIOS SPE LTDA</t>
  </si>
  <si>
    <t>PD-07/007.126/2019</t>
  </si>
  <si>
    <t>IN007057</t>
  </si>
  <si>
    <t>AV. ATAULFO DE PAIVA, 341, SALA 809</t>
  </si>
  <si>
    <t>LEBLON</t>
  </si>
  <si>
    <t>3206-3470</t>
  </si>
  <si>
    <t>joaopedro@bzlog.com.br</t>
  </si>
  <si>
    <t>EE-0499</t>
  </si>
  <si>
    <t>33.878.430/0001-60</t>
  </si>
  <si>
    <t>Associação dos Servidores Públicos - Club Municipal</t>
  </si>
  <si>
    <t>E07/002.9978/2014</t>
  </si>
  <si>
    <t>IN037717</t>
  </si>
  <si>
    <t>Rua Haddock Lobo, n° 359</t>
  </si>
  <si>
    <t>martinsgestor@gmail.com</t>
  </si>
  <si>
    <t>EE-0500</t>
  </si>
  <si>
    <t>11.457.690/0002-00</t>
  </si>
  <si>
    <t>TAPIRA PROLOGIS CCP EMPREENDIMENTOS IMOBILlARIOS LTDA</t>
  </si>
  <si>
    <t>E07/002.9950/2015</t>
  </si>
  <si>
    <t>IN038670</t>
  </si>
  <si>
    <t>Avenida Litorânea n°2632 – Área 1 – Loteamento Vila São Luiz</t>
  </si>
  <si>
    <t>Jd. Gramacho</t>
  </si>
  <si>
    <t>larissa.banho@prologisccp.com.br</t>
  </si>
  <si>
    <t>EE-0501</t>
  </si>
  <si>
    <t>27.037.167/0001-83</t>
  </si>
  <si>
    <t>ENGEMOLDE ENGENHARIA INDUSTRIA E COMÉRCIO LTDA.</t>
  </si>
  <si>
    <t>E07/002.15485/2014</t>
  </si>
  <si>
    <t>IN006811</t>
  </si>
  <si>
    <t>ROD. AMARAL PEIXOTO, KM 20, LT.1A, QD.04</t>
  </si>
  <si>
    <t>SÃO JOSÉ DE IMBASSAÍ</t>
  </si>
  <si>
    <t>2636-6666</t>
  </si>
  <si>
    <t>marlon@engemolde.com.br</t>
  </si>
  <si>
    <t>EE-0502</t>
  </si>
  <si>
    <t>20.433.130/0001-25</t>
  </si>
  <si>
    <t>HARON C SILVA TRANSPORTADORA EIRELI</t>
  </si>
  <si>
    <t>PD-07/014.1320/2019</t>
  </si>
  <si>
    <t>IN012584</t>
  </si>
  <si>
    <t>Estrada do Rio Pequeno nº 09,– A casa 1–Jacarepaguá</t>
  </si>
  <si>
    <t>96426-6184</t>
  </si>
  <si>
    <t>haron5396@gmail.com</t>
  </si>
  <si>
    <t>EE-0504</t>
  </si>
  <si>
    <t>44.417.932/0001-00</t>
  </si>
  <si>
    <t>Condomínio Residencial Aguas de Guanabara (ex - Via Sul Engenharia)</t>
  </si>
  <si>
    <t>11/01/2022</t>
  </si>
  <si>
    <t>CI INEA/SERVREG SEI Nº03/22 - ALTERAÇÃO TITULARIDADE</t>
  </si>
  <si>
    <t>PD-07/014.168/2016</t>
  </si>
  <si>
    <t>IN000262</t>
  </si>
  <si>
    <t>Estrada São Pedro, 530</t>
  </si>
  <si>
    <t>(21) 3596-6640</t>
  </si>
  <si>
    <t>SINDICOAGUASDEGUANABARA@GMAIL.COM</t>
  </si>
  <si>
    <t>EE-0505</t>
  </si>
  <si>
    <t>30.583.884/0001-15</t>
  </si>
  <si>
    <t>LOCAL EMPREENDIMENTOS IMOBILIÁRIOS S/C LTDA</t>
  </si>
  <si>
    <t>E07/101072/2007</t>
  </si>
  <si>
    <t>IN038222</t>
  </si>
  <si>
    <t>RUA JOSÉ CLEMENTE NR 94 CONJ 1003/1004</t>
  </si>
  <si>
    <t>localltda@uol.com.br</t>
  </si>
  <si>
    <t>EE-0506</t>
  </si>
  <si>
    <t>33.390.659/0005-84</t>
  </si>
  <si>
    <t>ESCOLA AMERICANA DO RIO DE JANEIRO.</t>
  </si>
  <si>
    <t>E07/002.17087/2013</t>
  </si>
  <si>
    <t>IN038263</t>
  </si>
  <si>
    <t>Rua Colbert Coelho, 155.</t>
  </si>
  <si>
    <t>3747-2006</t>
  </si>
  <si>
    <t>llima@earj.com.br</t>
  </si>
  <si>
    <t>EE-0507</t>
  </si>
  <si>
    <t>42.382.879/0004-76</t>
  </si>
  <si>
    <t>DEPOSITO DE PAPEL SANTA CECILIA LTDA</t>
  </si>
  <si>
    <t>RENOVAÇÃO: DÉBITO PARA 2023</t>
  </si>
  <si>
    <t>EXT-PD/014.8926/2020</t>
  </si>
  <si>
    <t>IN011624</t>
  </si>
  <si>
    <t>AV AUTOMÓVEL CLUB , Nº 3276</t>
  </si>
  <si>
    <t>EE-0508</t>
  </si>
  <si>
    <t>33.239.369/0001-00</t>
  </si>
  <si>
    <t>Colégio ADN Ltda ME</t>
  </si>
  <si>
    <t>PD-07/014.286/2016</t>
  </si>
  <si>
    <t>IN000336</t>
  </si>
  <si>
    <t>Rua Oldegard Sapucaia, 17</t>
  </si>
  <si>
    <t>Méier</t>
  </si>
  <si>
    <t>watergil@gmail.com</t>
  </si>
  <si>
    <t>EE-0509</t>
  </si>
  <si>
    <t>23.357.072/0005-10</t>
  </si>
  <si>
    <t>INDUSTRIAS DE RAÇÕES PATENSE LTDA.</t>
  </si>
  <si>
    <t>SEI-070007/000103/2022</t>
  </si>
  <si>
    <t>IN003668</t>
  </si>
  <si>
    <t>ESTRADA EUGENIO COSTA, S/N</t>
  </si>
  <si>
    <t>MUTUAPIRA</t>
  </si>
  <si>
    <t>fernando.mortani@patense.com.br</t>
  </si>
  <si>
    <t>EE-0510</t>
  </si>
  <si>
    <t>36.070.134/0001-26</t>
  </si>
  <si>
    <t>Probitec Produtos Betuminosos e Tecnologia de Aplicação Ltda.</t>
  </si>
  <si>
    <t>E07/002.9704/2014</t>
  </si>
  <si>
    <t>IN039142</t>
  </si>
  <si>
    <t>Avenida Canal da Pavuna, n° 620</t>
  </si>
  <si>
    <t>antonio.carlos@probitec.com.br</t>
  </si>
  <si>
    <t>EE-0511</t>
  </si>
  <si>
    <t>36.492.502/0001-24</t>
  </si>
  <si>
    <t>CHARQUE 500 INDÚSTRIA E COMÉRCIO LTDA</t>
  </si>
  <si>
    <t>E07/002.8048/2015</t>
  </si>
  <si>
    <t>IN039517</t>
  </si>
  <si>
    <t>RUA JOAQUIM EUGENIO SANTOS, 500</t>
  </si>
  <si>
    <t>patricia@charque500.com.br</t>
  </si>
  <si>
    <t>EE-0512</t>
  </si>
  <si>
    <t>05.824.299/0001-12</t>
  </si>
  <si>
    <t>AEASA COMERCIO E DISTRIBUIÇÃO LTDA ME</t>
  </si>
  <si>
    <t>E07/002.3562/2013</t>
  </si>
  <si>
    <t>IN039888</t>
  </si>
  <si>
    <t>AVENIDA VISCONDE DE SANTAREM 1350</t>
  </si>
  <si>
    <t>7916-5518</t>
  </si>
  <si>
    <t>e.niteroi@globo.com</t>
  </si>
  <si>
    <t>EE-0513</t>
  </si>
  <si>
    <t>68.574.599/0001-00</t>
  </si>
  <si>
    <t>Cervino Siqueira Transp. Carga Ltda</t>
  </si>
  <si>
    <t>E07/002.9486/2013</t>
  </si>
  <si>
    <t>IN039700</t>
  </si>
  <si>
    <t>Avenida Eronides Martins Santos, 376</t>
  </si>
  <si>
    <t>Agostinho Porto</t>
  </si>
  <si>
    <t>2756-3496</t>
  </si>
  <si>
    <t>elielzachaves@yahoo.com.br</t>
  </si>
  <si>
    <t>EE-0514</t>
  </si>
  <si>
    <t>01.920.177/0008-45</t>
  </si>
  <si>
    <t>Comercial Milano Brasil Ltda.- Estrada das Nogueiras</t>
  </si>
  <si>
    <t>E07/506.339/2012</t>
  </si>
  <si>
    <t>IN039661</t>
  </si>
  <si>
    <t>Estrada das Nogueiras, n° 206, Quadra 15, Lote 11</t>
  </si>
  <si>
    <t>3527-8797</t>
  </si>
  <si>
    <t>augusto@frescatto.com</t>
  </si>
  <si>
    <t>EE-0515</t>
  </si>
  <si>
    <t>30.095.087/0001-99</t>
  </si>
  <si>
    <t>PJ PLASTIKA ARTESANAL E COMERCIAL EIRELI</t>
  </si>
  <si>
    <t>PD- 07/014.121/2017</t>
  </si>
  <si>
    <t>IN000412</t>
  </si>
  <si>
    <t>ESTRADA SÃO LOURENÇO Nº 920 LOTE 02 QUADRA 15</t>
  </si>
  <si>
    <t>CHACARAS RIO PETROPO</t>
  </si>
  <si>
    <t>jmendes-pj@hotmail.com</t>
  </si>
  <si>
    <t>EE-0516</t>
  </si>
  <si>
    <t>01.369.210/0001-14</t>
  </si>
  <si>
    <t>Barra 3 Posto de Gasolina Ltda</t>
  </si>
  <si>
    <t>E07/100.398/2006</t>
  </si>
  <si>
    <t>IN039881</t>
  </si>
  <si>
    <t>Avenida das Américas, 11.505</t>
  </si>
  <si>
    <t>grredentor@yahoo.com.br</t>
  </si>
  <si>
    <t>47.427.653/0008-91</t>
  </si>
  <si>
    <t>MAKRO ATACADISTA SOCIEDADE ANONIMA</t>
  </si>
  <si>
    <t>E07/101024/2003</t>
  </si>
  <si>
    <t>IN039889</t>
  </si>
  <si>
    <t>RODOVIA PRESIDENTRE DUTRA S/N</t>
  </si>
  <si>
    <t>adriana@sedi.com.br</t>
  </si>
  <si>
    <t>EE-0518</t>
  </si>
  <si>
    <t>11.545.819/0001-50</t>
  </si>
  <si>
    <t>CONDOMÍNIO RESIDENCIAL RESERVA DO BOSQUE</t>
  </si>
  <si>
    <t>E07/002.13955/2013</t>
  </si>
  <si>
    <t>IN038265</t>
  </si>
  <si>
    <t>Estrada dos três rios, nº 1721</t>
  </si>
  <si>
    <t>c.reservadobosque@gmail.com</t>
  </si>
  <si>
    <t>EE-0519</t>
  </si>
  <si>
    <t>33.130.543/0002-63</t>
  </si>
  <si>
    <t>Casas Guanabara Comestíveis Ltda. - Engº Dentro</t>
  </si>
  <si>
    <t>E07/002.3196/2015</t>
  </si>
  <si>
    <t>IN039660</t>
  </si>
  <si>
    <t>Rua Adolfo Bergamini nº 113</t>
  </si>
  <si>
    <t>EE-0520</t>
  </si>
  <si>
    <t>73.357.006/0001-94</t>
  </si>
  <si>
    <t>Carrara Artefatos de Cimento Ltda. - ME</t>
  </si>
  <si>
    <t>E07/002.16495/2014</t>
  </si>
  <si>
    <t>IN039690</t>
  </si>
  <si>
    <t>Rua Elvira Nogueira, 650, Galpão</t>
  </si>
  <si>
    <t>carrara@carrara.ind.br</t>
  </si>
  <si>
    <t>EE-0521</t>
  </si>
  <si>
    <t>27.784.479/0001-50</t>
  </si>
  <si>
    <t>CONDOMÍNO SERRAMAR DE ITAIPUAÇU</t>
  </si>
  <si>
    <t>E- 07/002.973/2016</t>
  </si>
  <si>
    <t>IN035081</t>
  </si>
  <si>
    <t>Estrada de Itaipuaçu, s/n - Terceiro - Maricá - Rio de Janeiro – RJ</t>
  </si>
  <si>
    <t>RECANTO</t>
  </si>
  <si>
    <t>h2o.centraldepocos@gmail.com</t>
  </si>
  <si>
    <t>EE-0522</t>
  </si>
  <si>
    <t>07.007.258/0001-69</t>
  </si>
  <si>
    <t>Minol do Brasil Ltda.</t>
  </si>
  <si>
    <t>PD- 07/014.165/2017</t>
  </si>
  <si>
    <t>IN000476</t>
  </si>
  <si>
    <t>Avenida José Silva de Azevedo Neto, 200, Bloco 4, Sala 104</t>
  </si>
  <si>
    <t>alexandremagnov@gmail.com</t>
  </si>
  <si>
    <t>EE-0523</t>
  </si>
  <si>
    <t>20.943.062/0001-44</t>
  </si>
  <si>
    <t>Fabrício Rosa Machado - MEI</t>
  </si>
  <si>
    <t>E- 07/002.14298/2014</t>
  </si>
  <si>
    <t>IN040458</t>
  </si>
  <si>
    <t>Rodovia Ernani do Amaral Peixoto Km37 Nº 13</t>
  </si>
  <si>
    <t>marcos@mmvambiental.com</t>
  </si>
  <si>
    <t>EE-0525</t>
  </si>
  <si>
    <t>29.919.917/0001-76</t>
  </si>
  <si>
    <t>PRONIL CASA DE SAÚDE E PRONTO SOCORRO INFANTIL LTDA</t>
  </si>
  <si>
    <t>E- 07/510.438/2012</t>
  </si>
  <si>
    <t>IN039936</t>
  </si>
  <si>
    <t>RUA JOÃO PESSOA Nº1741</t>
  </si>
  <si>
    <t>renato.rvf@gmail.com</t>
  </si>
  <si>
    <t>EE-0526</t>
  </si>
  <si>
    <t>12.623.973/0001-66</t>
  </si>
  <si>
    <t>P.C.M. TAVARES-TRANSPORTE DE ÁGUA-ME.</t>
  </si>
  <si>
    <t>E- 07/002.11181/2013</t>
  </si>
  <si>
    <t>IN040320</t>
  </si>
  <si>
    <t>Rua João XXIII, n° 166</t>
  </si>
  <si>
    <t>2767-7979</t>
  </si>
  <si>
    <t>dipaulotavares@bol.com.br</t>
  </si>
  <si>
    <t>EE-0527</t>
  </si>
  <si>
    <t>14.767.581/0001-04</t>
  </si>
  <si>
    <t>F.C. FERNANDES TRANSPORTES E SERVIÇOS - ME</t>
  </si>
  <si>
    <t>RENOVAÇÃO: CANCELADAS PARCELAS 6 A 10 E RESTA DÉBITO 2024</t>
  </si>
  <si>
    <t>CI INEA/SERVREG Nº21 /2023 - CANCELAMENTO PARCELAS</t>
  </si>
  <si>
    <t>E- 07/002.14107/2015</t>
  </si>
  <si>
    <t>IN039996</t>
  </si>
  <si>
    <t>ESTRADA DOS TEIXEIRAS, S/N° - LT.46 - PAL.15.292 - QD.108</t>
  </si>
  <si>
    <t>(21) 3342-7406</t>
  </si>
  <si>
    <t>EE-0528</t>
  </si>
  <si>
    <t>03.470.450/0001-36</t>
  </si>
  <si>
    <t>MIRAGE EMPREEDIMENTOS IMOBILIÁRIOS LTDA</t>
  </si>
  <si>
    <t>PD- 07/014.128/2017</t>
  </si>
  <si>
    <t>IN000413</t>
  </si>
  <si>
    <t>AV. LUIS CARLOS PRESTES, 290 - SL.204</t>
  </si>
  <si>
    <t>2187-8700 | 3251-2283</t>
  </si>
  <si>
    <t>sandra@miragerj.com.br</t>
  </si>
  <si>
    <t>EE-0529</t>
  </si>
  <si>
    <t>17.493.338/0005-59</t>
  </si>
  <si>
    <t>COSTAZUL ALIMENTOS EIRELI</t>
  </si>
  <si>
    <t>E- 07/002.13727/2015</t>
  </si>
  <si>
    <t>IN040213</t>
  </si>
  <si>
    <t>AV. PRESIDENTE ROOSEVELT, 930 - LT.2A - LOTEAMENTO AGRÍCOLA 8</t>
  </si>
  <si>
    <t>VISTA ALEGRE</t>
  </si>
  <si>
    <t>2187-8700</t>
  </si>
  <si>
    <t>EE-0530</t>
  </si>
  <si>
    <t>05.313.368/0001-23</t>
  </si>
  <si>
    <t>CONDOMÍNIO DOS EDIFICIOS STELLA VITA E BELLA VITA</t>
  </si>
  <si>
    <t>PD- 07/014.140/2017</t>
  </si>
  <si>
    <t>IN000430</t>
  </si>
  <si>
    <t>PRAÇA ANTONIO CALLADO, 85</t>
  </si>
  <si>
    <t>3325-1561</t>
  </si>
  <si>
    <t>adm.stellabellavita@yahoo.com</t>
  </si>
  <si>
    <t>EE-0531</t>
  </si>
  <si>
    <t>08.656.821/0001-92</t>
  </si>
  <si>
    <t>JEDT EMPREENDIMENTOS E PARTICIPAÇÕES SOCIETÁRIAS LTDA</t>
  </si>
  <si>
    <t>PD- 07/014.214/2016</t>
  </si>
  <si>
    <t>IN000451</t>
  </si>
  <si>
    <t>AV. GETÚLIO DE MOURA, 234 - SALA 401</t>
  </si>
  <si>
    <t>JARDIM METRÓPOLE</t>
  </si>
  <si>
    <t>2757-5710 R:239</t>
  </si>
  <si>
    <t>marcio@friganso.com.br</t>
  </si>
  <si>
    <t>EE-0532</t>
  </si>
  <si>
    <t>03.787.656/0001-94</t>
  </si>
  <si>
    <t>Condomínio Village Ipanema Green I</t>
  </si>
  <si>
    <t>E- 07/100.414/2004</t>
  </si>
  <si>
    <t>IN040462</t>
  </si>
  <si>
    <t>Rodovia RJ 116 Km 38 Reta dos Ipês</t>
  </si>
  <si>
    <t>RETA DOS IPÊS</t>
  </si>
  <si>
    <t>2649-5636</t>
  </si>
  <si>
    <t>village1adm@hotmail.com</t>
  </si>
  <si>
    <t>EE-0533</t>
  </si>
  <si>
    <t>05.685.592/0001-46</t>
  </si>
  <si>
    <t>Condomínio Village Ipanema Green II</t>
  </si>
  <si>
    <t>E- 07/100.413/2004</t>
  </si>
  <si>
    <t>Estrada Tronco Norte Fluminense, Km 38,5</t>
  </si>
  <si>
    <t>villagegreendois@gmail.com</t>
  </si>
  <si>
    <t>EE-0534</t>
  </si>
  <si>
    <t>16.465.796/0001-98</t>
  </si>
  <si>
    <t>CONDOMÍNIO RESIDENCIAL VALE ENCANTADO</t>
  </si>
  <si>
    <t>PD- 07/014.497/2016</t>
  </si>
  <si>
    <t>IN000533</t>
  </si>
  <si>
    <t>RUA JOÃO CUNHA ABREU Nº 18</t>
  </si>
  <si>
    <t>SÃO JOSÉ DO IMBASSAÍ</t>
  </si>
  <si>
    <t>condominiovalencantado@gmail.com</t>
  </si>
  <si>
    <t>EE-0535</t>
  </si>
  <si>
    <t>30.630.362/0001-27</t>
  </si>
  <si>
    <t>SENDAS EMPREENDIMENTOS E PARTICIPAÇÕES LTDA - São João de Meriti</t>
  </si>
  <si>
    <t>PD-07/014.414/2017</t>
  </si>
  <si>
    <t>IN000474</t>
  </si>
  <si>
    <t>Rodovia Presidente Dutra, nº4674</t>
  </si>
  <si>
    <t>(21) 2103-9536 | (21) 99498-9120</t>
  </si>
  <si>
    <t>fatimavieira@sendas.com.br</t>
  </si>
  <si>
    <t>EE-0536</t>
  </si>
  <si>
    <t>26.255.652/0001-60</t>
  </si>
  <si>
    <t>TRANSPORTES SANTA ELLENA LTDA - ME</t>
  </si>
  <si>
    <t>PD-07/014.354/2016</t>
  </si>
  <si>
    <t>IN000583</t>
  </si>
  <si>
    <t>AVENIDA GEREMÁRIO SANTAS Nº 807 SALA 523</t>
  </si>
  <si>
    <t>PECHINCHA</t>
  </si>
  <si>
    <t>heitorvet@hotmail.com</t>
  </si>
  <si>
    <t>EE-0537</t>
  </si>
  <si>
    <t>68.757.889/0001-90</t>
  </si>
  <si>
    <t>Pravadelli Comércio de Movéis e Madeira Ltda</t>
  </si>
  <si>
    <t>01/08/2020</t>
  </si>
  <si>
    <t>PD-07/014.763/2017</t>
  </si>
  <si>
    <t>IN006853</t>
  </si>
  <si>
    <t>Rodovia Ernani Peixoto s/n km 37</t>
  </si>
  <si>
    <t>(21) 26483820</t>
  </si>
  <si>
    <t>EE-0538</t>
  </si>
  <si>
    <t>10.991.182/0001-63</t>
  </si>
  <si>
    <t>CONDOMINIO RESIDENCIAL UBATÃ I</t>
  </si>
  <si>
    <t>CI INEA/SEREG SEI Nº17 - REVISÃO</t>
  </si>
  <si>
    <t>PD-07/014.498/2017</t>
  </si>
  <si>
    <t>IN000602</t>
  </si>
  <si>
    <t>Estrada do caxito s/n</t>
  </si>
  <si>
    <t>Caxito</t>
  </si>
  <si>
    <t>(21)78204565</t>
  </si>
  <si>
    <t>ubatainea@gmail.com</t>
  </si>
  <si>
    <t>EE-0539</t>
  </si>
  <si>
    <t>13.954.325/0001-55</t>
  </si>
  <si>
    <t>SOLAR DO IMBASSAÍ EMPREENDIMENTOS LTDA</t>
  </si>
  <si>
    <t>E-07/506.148/2012</t>
  </si>
  <si>
    <t>IN041139</t>
  </si>
  <si>
    <t>Rua Abreu Sodré No. 200, loja 2</t>
  </si>
  <si>
    <t>centro@andersonimoveis.com.br</t>
  </si>
  <si>
    <t>EE-0540</t>
  </si>
  <si>
    <t>03.508.170/0001-70</t>
  </si>
  <si>
    <t>TRANSPORTES MONTANELLI LTDA ME</t>
  </si>
  <si>
    <t>PD-07/014.344/2019</t>
  </si>
  <si>
    <t>IN012634</t>
  </si>
  <si>
    <t>Rua Adelaide Lima n° 151 parte, Jardim Catarina</t>
  </si>
  <si>
    <t>contato@transportesmontanelli.com.br</t>
  </si>
  <si>
    <t>EE-0541</t>
  </si>
  <si>
    <t>42.508.101/0001-18</t>
  </si>
  <si>
    <t>SEIMOB SOCIEDADE DE EMPREENDIMENTOS IMOBILIARIOS LTDA</t>
  </si>
  <si>
    <t>E-07/002.3859/2015</t>
  </si>
  <si>
    <t>IN033683</t>
  </si>
  <si>
    <t>Avn. Ataulfo de Paiva nº 1.079 - Sala 1010</t>
  </si>
  <si>
    <t>ebitter@uol.com.br</t>
  </si>
  <si>
    <t>EE-0542</t>
  </si>
  <si>
    <t>20.939.858/0001-23</t>
  </si>
  <si>
    <t>MIX RIO COMERCIO DE CONCRETO E ARTEFATOS EIRELI</t>
  </si>
  <si>
    <t>PD- 07/014.388/2016</t>
  </si>
  <si>
    <t>IN000749</t>
  </si>
  <si>
    <t>RODOVIA RIO MAGE, S/N, KM 139 (FUNDOS); PISTA LADO ESQUERDO</t>
  </si>
  <si>
    <t>Parque Paulista</t>
  </si>
  <si>
    <t>24 2251-8035</t>
  </si>
  <si>
    <t>financeiro@grupomixconcreto.com.br</t>
  </si>
  <si>
    <t>EE-0543</t>
  </si>
  <si>
    <t>22.583.088/0001-54</t>
  </si>
  <si>
    <t>DINÂMICA RD EMPREENDIMENTOS LTDA - ME</t>
  </si>
  <si>
    <t>PD- 07/014.346/2016</t>
  </si>
  <si>
    <t>IN000668</t>
  </si>
  <si>
    <t>ESTRADA DE SANTA RITA, Nº: 204, CS 18 - ÁREA C,</t>
  </si>
  <si>
    <t>AMBAÍ</t>
  </si>
  <si>
    <t>21 3091-6556</t>
  </si>
  <si>
    <t>caio@testesolo.com</t>
  </si>
  <si>
    <t>EE-0544</t>
  </si>
  <si>
    <t>22.873.602/0001-96</t>
  </si>
  <si>
    <t>A.P RIO SERVIÇOS DE LOGÍSTICA LTDA</t>
  </si>
  <si>
    <t>PD- 07/014.358/2016</t>
  </si>
  <si>
    <t>IN000724</t>
  </si>
  <si>
    <t>RUA MARIA FERNANDA JORGE, 121</t>
  </si>
  <si>
    <t>21 3371-5833</t>
  </si>
  <si>
    <t>adm.bomfriorj@bomfrio.com.br</t>
  </si>
  <si>
    <t>EE-0545</t>
  </si>
  <si>
    <t>60.869.336/0220-05</t>
  </si>
  <si>
    <t>HOLCIM (BRASIL) S.A - SÃO GONÇALO</t>
  </si>
  <si>
    <t>PD-07/014.399/2016</t>
  </si>
  <si>
    <t>IN000750</t>
  </si>
  <si>
    <t>ESTRADA AMBROZINA CORTES FREITAS, 14 - PARTE</t>
  </si>
  <si>
    <t>SANTA ISABEL</t>
  </si>
  <si>
    <t>21 3315-7915</t>
  </si>
  <si>
    <t>fernando.coelho@lafargeholcim.com</t>
  </si>
  <si>
    <t>EE-0546</t>
  </si>
  <si>
    <t>23.335.994/0002-83</t>
  </si>
  <si>
    <t>ALMERIA EMPRENDIMENTOS IMOBILIÁRIOS LTDA.</t>
  </si>
  <si>
    <t>E-07/002.02751/2016</t>
  </si>
  <si>
    <t>IN042145</t>
  </si>
  <si>
    <t>AV VINTE E DOIS DE MAIO, 5347, sala 106</t>
  </si>
  <si>
    <t>31 3431-5686</t>
  </si>
  <si>
    <t>EMPRESARIAL@DIRECIONAL.COM.BR</t>
  </si>
  <si>
    <t>EE-0547</t>
  </si>
  <si>
    <t>AGUAS DE PRATA TRANSPORTE DE AGUA POTAVEL LTDA ME</t>
  </si>
  <si>
    <t>PD-07/014.734/2017</t>
  </si>
  <si>
    <t>IN000909</t>
  </si>
  <si>
    <t xml:space="preserve">ESTRADA DE REALENGO, Nº 1295 </t>
  </si>
  <si>
    <t>PADRE MIGUEL</t>
  </si>
  <si>
    <t>21.810-121</t>
  </si>
  <si>
    <t>(21) 997972490</t>
  </si>
  <si>
    <t>EE-0548</t>
  </si>
  <si>
    <t>16.699.328/0001-88</t>
  </si>
  <si>
    <t>CONDOMINIO DO EMPREENDIMENTO VITALITY</t>
  </si>
  <si>
    <t>E-07/002.11596/2015</t>
  </si>
  <si>
    <t>IN043047</t>
  </si>
  <si>
    <t>AVENIDA DI CAVALCANTI,111</t>
  </si>
  <si>
    <t xml:space="preserve">BARRA DA TIJUCA </t>
  </si>
  <si>
    <t>condominio.vitality@ig.com.br</t>
  </si>
  <si>
    <t>EE-0550</t>
  </si>
  <si>
    <t>05.883.412/0001-30</t>
  </si>
  <si>
    <t>DANIELE INDUSTRIA E COMÉRCIO DE GELO LTDA</t>
  </si>
  <si>
    <t>E-07/501.609/2009</t>
  </si>
  <si>
    <t>IN044429</t>
  </si>
  <si>
    <t>Rua Washington Luis, n° 374</t>
  </si>
  <si>
    <t>Jardim Canaan</t>
  </si>
  <si>
    <t>gizelipereira03@gmail.com</t>
  </si>
  <si>
    <t>EE-0551</t>
  </si>
  <si>
    <t>30.350.276/0001-60</t>
  </si>
  <si>
    <t>EMITANG-EMPRESA DE MINERAÇÃO TANGUÁ LTDA</t>
  </si>
  <si>
    <t>E-07/002.11159/2013</t>
  </si>
  <si>
    <t>IN044241</t>
  </si>
  <si>
    <t>estrada municipal, sitio sabiá, s/n</t>
  </si>
  <si>
    <t>Mineiro</t>
  </si>
  <si>
    <t>emitang@emitang.com.br</t>
  </si>
  <si>
    <t>EE-0552</t>
  </si>
  <si>
    <t>INDUSTRIAS REUNIDAS RAYMUNDO DA FONTE AS</t>
  </si>
  <si>
    <t>PD-07/014.635/2017</t>
  </si>
  <si>
    <t>IN000833</t>
  </si>
  <si>
    <t>RUA IRAMAIA, 74</t>
  </si>
  <si>
    <t>PARADA DE LUCAS</t>
  </si>
  <si>
    <t>EE-0553</t>
  </si>
  <si>
    <t>27.946.375/0001-03</t>
  </si>
  <si>
    <t>MOJIOCA IMOBILIARIA E COMERCIAL LTDA</t>
  </si>
  <si>
    <t>PD-07/014.38/2017</t>
  </si>
  <si>
    <t>IN000902</t>
  </si>
  <si>
    <t>RUA VISCONDE DE INHAUMA, 77 - 10° ANDAR</t>
  </si>
  <si>
    <t>ceduardo@ebteengenharia.com.br</t>
  </si>
  <si>
    <t>19.134.759/0001-95</t>
  </si>
  <si>
    <t>PAVER BLOCOS E DERIVADOS DE CONCRETO LTDA-ME</t>
  </si>
  <si>
    <t>PD-07/014.390/2016</t>
  </si>
  <si>
    <t>IN001026</t>
  </si>
  <si>
    <t>ESTRADA VELHA DO PILAR, QUADRA 40-LOTE 29, 7500</t>
  </si>
  <si>
    <t>25.230-610</t>
  </si>
  <si>
    <t>(21) 996831014</t>
  </si>
  <si>
    <t>danielmedeiros@ecologicambiental.com</t>
  </si>
  <si>
    <t>EE-0555</t>
  </si>
  <si>
    <t>02.436.080/0002-39</t>
  </si>
  <si>
    <t>PLAY KID DIVERSÕES LTDA - EPP</t>
  </si>
  <si>
    <t>PD-07/014.464/2016</t>
  </si>
  <si>
    <t>IN000822</t>
  </si>
  <si>
    <t>RUA GOVERNADOR PORTELA, S/N</t>
  </si>
  <si>
    <t>parkplaykid@gmail.com</t>
  </si>
  <si>
    <t>EE-0556</t>
  </si>
  <si>
    <t>24.176.014/0001-29</t>
  </si>
  <si>
    <t>PROSCIENCE BEAUTY LTDA EPP</t>
  </si>
  <si>
    <t>E-07/002.3018/2017</t>
  </si>
  <si>
    <t>IN043055</t>
  </si>
  <si>
    <t>RODOVIA WASHINGTON LUIZ, 15718, BAIRRO PILAR</t>
  </si>
  <si>
    <t xml:space="preserve">DUQUE DE CAXIAS </t>
  </si>
  <si>
    <t>RAFAEL.LOPES@YENZAH.COM.BR</t>
  </si>
  <si>
    <t>EE-0557</t>
  </si>
  <si>
    <t>16.991.176/0001-92</t>
  </si>
  <si>
    <t>REALIZA CONSTRUTORA LTDA</t>
  </si>
  <si>
    <t>PD-07/014.378/2017</t>
  </si>
  <si>
    <t>IN001036</t>
  </si>
  <si>
    <t>RUA RIO GRANDE DO SUL, 908 -</t>
  </si>
  <si>
    <t>Brasil</t>
  </si>
  <si>
    <t>38.400-650</t>
  </si>
  <si>
    <t>Uberlândia</t>
  </si>
  <si>
    <t>(21) 988610743</t>
  </si>
  <si>
    <t>EE-0558</t>
  </si>
  <si>
    <t>36.234.789/0001-92</t>
  </si>
  <si>
    <t>REISE TRANSPORTE E TURISMO LTDA-ME</t>
  </si>
  <si>
    <t>PD-07/014.223/2017</t>
  </si>
  <si>
    <t>IN000821</t>
  </si>
  <si>
    <t>RUA PINTOR LEANDRO JOAQUIM, 68</t>
  </si>
  <si>
    <t>CIDADE DE DEUS</t>
  </si>
  <si>
    <t>EE-0559</t>
  </si>
  <si>
    <t>09.419.126/0001-70</t>
  </si>
  <si>
    <t>Rio Minas 10 Empreendimentos Ltda</t>
  </si>
  <si>
    <t>E-07/002.5073/2015</t>
  </si>
  <si>
    <t>IN043167</t>
  </si>
  <si>
    <t>RUA VISCONDE DE PIRAJÁ, 608 - SALA 908</t>
  </si>
  <si>
    <t>projetos@pangea.com.br</t>
  </si>
  <si>
    <t>EE-0560</t>
  </si>
  <si>
    <t>GRALPHI-HIDRO CARGAS LTDA-ME - Pacuí</t>
  </si>
  <si>
    <t>PD-07/014.547/2017</t>
  </si>
  <si>
    <t>IN001020</t>
  </si>
  <si>
    <t>RUA FELIZARDO FORTES, 593</t>
  </si>
  <si>
    <t>RAMOS</t>
  </si>
  <si>
    <t>EE-0562</t>
  </si>
  <si>
    <t>20.399.752/0001-84</t>
  </si>
  <si>
    <t>DI PAULO TAVARES TRANSPORTES DE ÁGUA LTDA - ME</t>
  </si>
  <si>
    <t>E-07/002.11180/2013</t>
  </si>
  <si>
    <t>IN045209</t>
  </si>
  <si>
    <t>RUA PREFEITO OSVALDO MARCONDES DE MEDEIROS, 57</t>
  </si>
  <si>
    <t>AGOSTINHO PORTO</t>
  </si>
  <si>
    <t>25545-310</t>
  </si>
  <si>
    <t>96464-5261</t>
  </si>
  <si>
    <t>EE-0563</t>
  </si>
  <si>
    <t>31.938.731/0001-06</t>
  </si>
  <si>
    <t>HOTEL BAR E RESTAURANTE PRESIDENTE LTDA</t>
  </si>
  <si>
    <t>25/07/2018</t>
  </si>
  <si>
    <t>E-07/002.16459/2014</t>
  </si>
  <si>
    <t>IN045443</t>
  </si>
  <si>
    <t>ESTRADA SÃO JOÃO-CAXIAS, 966</t>
  </si>
  <si>
    <t>97892-004</t>
  </si>
  <si>
    <t>luizclaudiosb@uol.com.br</t>
  </si>
  <si>
    <t>EE-0564</t>
  </si>
  <si>
    <t>28.454.915/0001-96</t>
  </si>
  <si>
    <t>CONDOMINIO PORTAL CAMINHOS DO MAR</t>
  </si>
  <si>
    <t>E-07/002.10687/2015</t>
  </si>
  <si>
    <t>IN045997</t>
  </si>
  <si>
    <t>AVENIDA CARLOS LACERDA, 1.305</t>
  </si>
  <si>
    <t>AREAL</t>
  </si>
  <si>
    <t>24.800-770</t>
  </si>
  <si>
    <t>ITABORAÍ</t>
  </si>
  <si>
    <t>(12)36316431</t>
  </si>
  <si>
    <t>sindicocaminhosdomar@gmail.com</t>
  </si>
  <si>
    <t>EE-0565</t>
  </si>
  <si>
    <t>14.213.174/0001-47</t>
  </si>
  <si>
    <t>MM TRANSPORTES E LOGÍSTICA LTDA ME.</t>
  </si>
  <si>
    <t>E-07/002.5411/2017</t>
  </si>
  <si>
    <t>IN045871</t>
  </si>
  <si>
    <t>RUA FERREIRA BORGES, S/Nº - LOTE 26, QUADRA 11</t>
  </si>
  <si>
    <t>JARDIM CATARINA</t>
  </si>
  <si>
    <t>24.717-047</t>
  </si>
  <si>
    <t>(21) 964452228</t>
  </si>
  <si>
    <t>EE-0566</t>
  </si>
  <si>
    <t>02.729.727/0001-30</t>
  </si>
  <si>
    <t>M. BUFFARA ADMINISTRADORA DE BENS</t>
  </si>
  <si>
    <t>E-07/002.5126/2017</t>
  </si>
  <si>
    <t>IN046057</t>
  </si>
  <si>
    <t>RUA HERCULANO PINHEIRO, Nº 363</t>
  </si>
  <si>
    <t>21.532-440</t>
  </si>
  <si>
    <t>(21) 24749523</t>
  </si>
  <si>
    <t>admbuffara1@gmail.com</t>
  </si>
  <si>
    <t>EE-0567</t>
  </si>
  <si>
    <t>07.015.016/0039-90</t>
  </si>
  <si>
    <t>CONCRELAGOS CONCRETO LTDA</t>
  </si>
  <si>
    <t>E-07/002.6070/2015</t>
  </si>
  <si>
    <t>IN046059</t>
  </si>
  <si>
    <t>ESTRADA VELHA DO PILAR, S/Nº - LOTE 5 - QUADRA 17</t>
  </si>
  <si>
    <t>CHÁCARAS RIOPETRÓPOLIS</t>
  </si>
  <si>
    <t>25.230-270 </t>
  </si>
  <si>
    <t>(21) 38241071</t>
  </si>
  <si>
    <t>30.153.506/0005-25</t>
  </si>
  <si>
    <t>NIELY DO BRASIL INDUSTRIAL LTDA - Santa Rita</t>
  </si>
  <si>
    <t>PD-07/014.805/2017</t>
  </si>
  <si>
    <t>IN001521</t>
  </si>
  <si>
    <t>ESTRADA ADRIANÓPOLIS, Nº: 2241</t>
  </si>
  <si>
    <t>Santa Rita</t>
  </si>
  <si>
    <t>26.090-005</t>
  </si>
  <si>
    <t>(21) 3906-1800</t>
  </si>
  <si>
    <t>EE-0570</t>
  </si>
  <si>
    <t>07.574.372/0001-70</t>
  </si>
  <si>
    <t>TRANS MATHEUS TRANSPORTES DE Aguas LTDA - ME</t>
  </si>
  <si>
    <t>PD-07/007.6/2018</t>
  </si>
  <si>
    <t>IN001831</t>
  </si>
  <si>
    <t>AVENIDA COMENDADOR TELES, S/N, LOTE 56 B - VILAR DOS TELES - SÃO JOÃO DE MERITI - RJ</t>
  </si>
  <si>
    <t>25.561-161</t>
  </si>
  <si>
    <t>(21) 964163494</t>
  </si>
  <si>
    <t>EE-0571</t>
  </si>
  <si>
    <t>24.345.616/0001-62</t>
  </si>
  <si>
    <t>MCL SERVIÇOS E TRANSPORTES EIRELI</t>
  </si>
  <si>
    <t>PD-07/014.90/2018</t>
  </si>
  <si>
    <t>IN001702</t>
  </si>
  <si>
    <t>RUA PROFESSOR GABIZO, 361, APTO 301</t>
  </si>
  <si>
    <t>(21) 971363112</t>
  </si>
  <si>
    <t>mocellin@aguariodejaneiro.com</t>
  </si>
  <si>
    <t>EE-0573</t>
  </si>
  <si>
    <t>19.835.035/0001-79</t>
  </si>
  <si>
    <t>REC DUQUE DE CAXIAS I S.A.</t>
  </si>
  <si>
    <t>PD-07/014.828/2017</t>
  </si>
  <si>
    <t>IN001711</t>
  </si>
  <si>
    <t>RODOVIA WASHINGTON LUIZ, S/N, KM 103</t>
  </si>
  <si>
    <t>Santo Antônio</t>
  </si>
  <si>
    <t>25.251-745</t>
  </si>
  <si>
    <t>(11) 35003659</t>
  </si>
  <si>
    <t>yan.ferreira@mcwambiental.com.br</t>
  </si>
  <si>
    <t>EE-0574</t>
  </si>
  <si>
    <t>68.568.419/0001-88</t>
  </si>
  <si>
    <t>CONDOMÍNIO DO EDIFÍCIO ILHA PLAZA SHOPPING CENTER</t>
  </si>
  <si>
    <t>E-07/002.10577/2016</t>
  </si>
  <si>
    <t>IN046114</t>
  </si>
  <si>
    <t>AVENIDA MAESTRO PAULO E SILVA, 400 - GALEÃO</t>
  </si>
  <si>
    <t>21.920-445</t>
  </si>
  <si>
    <t>(21) 996677215</t>
  </si>
  <si>
    <t>adriana.mello@biogeobrasil.com.br</t>
  </si>
  <si>
    <t>EE-0575</t>
  </si>
  <si>
    <t>11.606.899/0001-07</t>
  </si>
  <si>
    <t>CONDOMÍNIO DO EDIFÍCIO COLORS RESIDENCIAL</t>
  </si>
  <si>
    <t>E-07/002.8680/2015</t>
  </si>
  <si>
    <t>IN046750</t>
  </si>
  <si>
    <t>RUA FORTUNATO DE BRITO 172 - FREGUESIA</t>
  </si>
  <si>
    <t>22.750-300</t>
  </si>
  <si>
    <t>EE-0576</t>
  </si>
  <si>
    <t>04.504.741/0001-60</t>
  </si>
  <si>
    <t>CONDOMÍNIO DO EDIFÍCIO RIO DESIGN BARRA</t>
  </si>
  <si>
    <t>E-07/002.2971/2014</t>
  </si>
  <si>
    <t>IN046469</t>
  </si>
  <si>
    <t>AVENIDA DAS AMÉRICAS, 7.777</t>
  </si>
  <si>
    <t>22793-081</t>
  </si>
  <si>
    <t>f.avelar@ecospohr.eco.br</t>
  </si>
  <si>
    <t>EE-0578</t>
  </si>
  <si>
    <t>02.430.243/0001-95</t>
  </si>
  <si>
    <t>RIMACLEAN VILAR QUIMICA INDUSTRIAL LTDA ME</t>
  </si>
  <si>
    <t>E-07/504240/2009</t>
  </si>
  <si>
    <t>IN046064</t>
  </si>
  <si>
    <t>RUA FELIZARDO SAAVEDRA, 881</t>
  </si>
  <si>
    <t>25.555-000</t>
  </si>
  <si>
    <t>(21) 26625613</t>
  </si>
  <si>
    <t>rimaclean@globo.com</t>
  </si>
  <si>
    <t>01.201.700/0001-07</t>
  </si>
  <si>
    <t>SEGREDOS DA TERRA PLANEJAMENTO AGRICOLA LTDA</t>
  </si>
  <si>
    <t>E-07/002.2696/2016</t>
  </si>
  <si>
    <t>IN046229</t>
  </si>
  <si>
    <t>RUA CEL. RONDON, 186 - LT. 14 - QD. 33</t>
  </si>
  <si>
    <t>Vila Recreio</t>
  </si>
  <si>
    <t>25.937-860</t>
  </si>
  <si>
    <t>EE-0580</t>
  </si>
  <si>
    <t>33.062.134/0001-96</t>
  </si>
  <si>
    <t>POSTO SILOMAR DE COMBUSTÍVEIS E ACESSÓRIOS LTDA</t>
  </si>
  <si>
    <t>E-07/501.036/2009</t>
  </si>
  <si>
    <t>IN047409</t>
  </si>
  <si>
    <t xml:space="preserve">AVENIDA NELSON CARDOSO, 1.130 </t>
  </si>
  <si>
    <t>22730-001</t>
  </si>
  <si>
    <t>EE-0581</t>
  </si>
  <si>
    <t>32.542.417/0001-72</t>
  </si>
  <si>
    <t>CONDOMÍNIO UBÁ PIRATININGA</t>
  </si>
  <si>
    <t>E-07/002.5343/2017</t>
  </si>
  <si>
    <t>IN046772</t>
  </si>
  <si>
    <t>ESTRADA CELSO PEÇANHA, Nº 3003</t>
  </si>
  <si>
    <t>24.310-650</t>
  </si>
  <si>
    <t>EE-0582</t>
  </si>
  <si>
    <t>FÁBRICA DE GELO RAMIA E MARQUES EIRELI (MANOEL RIBEIRO)</t>
  </si>
  <si>
    <t>E-07/180402/2008</t>
  </si>
  <si>
    <t>IN046769</t>
  </si>
  <si>
    <t>RODOVIA ERNANI DO AMARAL PEIXOTO, Nº 1037 - LOTEAMENTO GRANJA VASQUES II</t>
  </si>
  <si>
    <t>24.912-710</t>
  </si>
  <si>
    <t>(21) 26340299</t>
  </si>
  <si>
    <t>saintclair@gelotimo.com.br</t>
  </si>
  <si>
    <t>EE-0583</t>
  </si>
  <si>
    <t>FÁBRICA DE GELO RAMIA E MARQUES EIRELI</t>
  </si>
  <si>
    <t>E-07/180393/2008</t>
  </si>
  <si>
    <t>IN047080</t>
  </si>
  <si>
    <t>Itapeba</t>
  </si>
  <si>
    <t>EE-0584</t>
  </si>
  <si>
    <t>06.975.242/0004-20</t>
  </si>
  <si>
    <t>LOG FRIO LOGISTICA LTDA</t>
  </si>
  <si>
    <t>E-07/002.4574/2015</t>
  </si>
  <si>
    <t>IN047125</t>
  </si>
  <si>
    <t>ESTRADA VENANCIO PEREIRA VELOSO - QD 06, LT 01 E 02</t>
  </si>
  <si>
    <t xml:space="preserve">Chacará Rio Petrópolis </t>
  </si>
  <si>
    <t>25.230-615</t>
  </si>
  <si>
    <t>(21) 93661987</t>
  </si>
  <si>
    <t>regularizacao@saogeraldodopocos.com.br</t>
  </si>
  <si>
    <t>EE-0585</t>
  </si>
  <si>
    <t>22.701.207/0001-26</t>
  </si>
  <si>
    <t>SPE - CONDOMÍNIO ECOPLACE RESIDENCIAL LTDA</t>
  </si>
  <si>
    <t>E-07/002.14401/2015</t>
  </si>
  <si>
    <t>IN046773</t>
  </si>
  <si>
    <t>RODOVIA ERNANI DO AMARAL PEIXOTO, Nº 28354 - SALA 12</t>
  </si>
  <si>
    <t>EE-0586</t>
  </si>
  <si>
    <t>02.229.411/0026-37</t>
  </si>
  <si>
    <t>TOPMIX ENGENHARIA E TECNOLOGIA DE CONCRETO S.A.</t>
  </si>
  <si>
    <t>E-07/51092/2012</t>
  </si>
  <si>
    <t>IN047087</t>
  </si>
  <si>
    <t>RODOVIA RJ-116, S/N - KM 12 - LOTES 01 A 07 E 60 A 67 - QUADRA 17</t>
  </si>
  <si>
    <t>Agrobrasil</t>
  </si>
  <si>
    <t>28.680-000</t>
  </si>
  <si>
    <t>(31) 21031377</t>
  </si>
  <si>
    <t>isabella.brant@topmix.com.br</t>
  </si>
  <si>
    <t>EE-0587</t>
  </si>
  <si>
    <t>11.726.521/0001-47</t>
  </si>
  <si>
    <t>TRANSRIO CAMINHÕES, ÔNIBUS, MÁQUINAS E MOTORES LTDA</t>
  </si>
  <si>
    <t>E-07/002.5731/2014</t>
  </si>
  <si>
    <t>IN047005</t>
  </si>
  <si>
    <t>RODOVIA PRESIDENTE DUTRA, 1450</t>
  </si>
  <si>
    <t>21.535-502</t>
  </si>
  <si>
    <t>(11) 972035957</t>
  </si>
  <si>
    <t>ana.paula@jsl.com.br</t>
  </si>
  <si>
    <t>EE-0588</t>
  </si>
  <si>
    <t>UNIDIESEL TRANSPORTES E SERVIÇOS LTDA - ME</t>
  </si>
  <si>
    <t>E-07/002.6502/2014</t>
  </si>
  <si>
    <t>IN047178</t>
  </si>
  <si>
    <t>RUA MADAGASCAR, S/Nº - LOTE 4 QUADRA A - PARQUE COLÚMBIA</t>
  </si>
  <si>
    <t>Parque Columbia</t>
  </si>
  <si>
    <t>21.535-360</t>
  </si>
  <si>
    <t>(21) 35827895</t>
  </si>
  <si>
    <t>EE-0589</t>
  </si>
  <si>
    <t>11.767.105/0001-97</t>
  </si>
  <si>
    <t>BRASALPLA RIO DE JANEIRO - INDÚSTRIA DE EMBALAGENS LTDA.</t>
  </si>
  <si>
    <t>E-07/002.3477/2013</t>
  </si>
  <si>
    <t>IN047127</t>
  </si>
  <si>
    <t>RODOVIA WASHINGTON LUIZ, 17777 - KM 107</t>
  </si>
  <si>
    <t>25.265-008</t>
  </si>
  <si>
    <t>(21) 35446200</t>
  </si>
  <si>
    <t>pedro.moraes@alpla.com</t>
  </si>
  <si>
    <t>EE-0590</t>
  </si>
  <si>
    <t>23.549.874/0001-06</t>
  </si>
  <si>
    <t>PETHRUS TRANSPORTE DE ÁGUA POTÁVEL EIRELI - EPP</t>
  </si>
  <si>
    <t>PD-07/007.138/2020</t>
  </si>
  <si>
    <t>IN006672</t>
  </si>
  <si>
    <t xml:space="preserve">RUA MANAUS, Nº: 162 </t>
  </si>
  <si>
    <t>21730-050</t>
  </si>
  <si>
    <t>(21) 24022062</t>
  </si>
  <si>
    <t>28.322.063/0001-83</t>
  </si>
  <si>
    <t>LAV JEANS LAVANDERIA LTDA</t>
  </si>
  <si>
    <t>E-07/513564/2012</t>
  </si>
  <si>
    <t>IN047642</t>
  </si>
  <si>
    <t xml:space="preserve">RUA VICENTE DE LIMA CLETO,1.000 </t>
  </si>
  <si>
    <t>Piao</t>
  </si>
  <si>
    <t>24.461-561</t>
  </si>
  <si>
    <t>(21) 27015525</t>
  </si>
  <si>
    <t>atendimento@lavjeans.com.br</t>
  </si>
  <si>
    <t>EE-0592</t>
  </si>
  <si>
    <t>18.060.930/0001-04</t>
  </si>
  <si>
    <t>3 PINNAS TRANSPORTES LTDA</t>
  </si>
  <si>
    <t>E-07/002.12473/2013</t>
  </si>
  <si>
    <t>IN047182</t>
  </si>
  <si>
    <t>RUA JOSÉ SERRADO - LOTE 10 - QUADRA 11</t>
  </si>
  <si>
    <t>Jardim Bom Retiro</t>
  </si>
  <si>
    <t>24.726-272</t>
  </si>
  <si>
    <t>(21) 998150436</t>
  </si>
  <si>
    <t>EE-0593</t>
  </si>
  <si>
    <t>34.111.609/0001-50</t>
  </si>
  <si>
    <t>MAURO MAGALHÃES PLANEJAMENTO E INCORPORAÇÕES S.A</t>
  </si>
  <si>
    <t>EXT-PD/014.2942/2018</t>
  </si>
  <si>
    <t>IN001826</t>
  </si>
  <si>
    <t>RUA AGAMENON MAGALHÃES, Nº: 224</t>
  </si>
  <si>
    <t>22641-110</t>
  </si>
  <si>
    <t>(21) 982825000</t>
  </si>
  <si>
    <t>EE-0594</t>
  </si>
  <si>
    <t>TRANS MATHEUS TRANSPORTES DE Aguas LTDA - ME -</t>
  </si>
  <si>
    <t>PD-07/014.41/2018</t>
  </si>
  <si>
    <t>IN001837</t>
  </si>
  <si>
    <t xml:space="preserve">AVENIDA GETÚLIO VARGAS, S/N°, LOTE 17, QUADRA 3 </t>
  </si>
  <si>
    <t>25575-613</t>
  </si>
  <si>
    <t>EE-0595</t>
  </si>
  <si>
    <t>34.044.693/0001-36</t>
  </si>
  <si>
    <t>NOVO RIO COUNTRY CLUBE</t>
  </si>
  <si>
    <t>PD-07/014.240/2018</t>
  </si>
  <si>
    <t>IN002196</t>
  </si>
  <si>
    <t>AVENIDA MIGUEL ANTÔNIO FERNANDES, 15</t>
  </si>
  <si>
    <t>22790-330</t>
  </si>
  <si>
    <t>EE-0596</t>
  </si>
  <si>
    <t>42.343.277/0001-67</t>
  </si>
  <si>
    <t>POSTO MOBIAL SERVIÇOS LTDA</t>
  </si>
  <si>
    <t>PD-07/014.335/2018</t>
  </si>
  <si>
    <t>IN002738</t>
  </si>
  <si>
    <t xml:space="preserve">RUA SALUSTIANO SILVA, 464 </t>
  </si>
  <si>
    <t>Magalhães Bastos</t>
  </si>
  <si>
    <t>21745-590</t>
  </si>
  <si>
    <t>EE-0597</t>
  </si>
  <si>
    <t>DINÂMICA RD EMPREENDIMENTOS LTDA-ME-CORUMBÁ</t>
  </si>
  <si>
    <t>PD-07/014.753/2017</t>
  </si>
  <si>
    <t>IN002824</t>
  </si>
  <si>
    <t>ESTRADA DE SANTA RITA, S/N, ÁREA A - CASAS 1-50</t>
  </si>
  <si>
    <t>Corumbá</t>
  </si>
  <si>
    <t>26042-800</t>
  </si>
  <si>
    <t>(21) 30916556</t>
  </si>
  <si>
    <t>EE-0598</t>
  </si>
  <si>
    <t>25.266.025/0002-43</t>
  </si>
  <si>
    <t>DF&amp;M ALIMENTOS LTDA</t>
  </si>
  <si>
    <t>PD-07/014.716/2018</t>
  </si>
  <si>
    <t>IN002853</t>
  </si>
  <si>
    <t xml:space="preserve">AVENIDA VINTE E DOIS DE MAIO, 9000, LOTES 6 A 11, QUADRA F </t>
  </si>
  <si>
    <t xml:space="preserve">Engenho Velho </t>
  </si>
  <si>
    <t>24803-000</t>
  </si>
  <si>
    <t>(21) 32697419</t>
  </si>
  <si>
    <t>luciana@dfmalimentos.com.br</t>
  </si>
  <si>
    <t>EE-0599</t>
  </si>
  <si>
    <t>28.666.782/0001-11</t>
  </si>
  <si>
    <t>CASA FAZENDA LTDA</t>
  </si>
  <si>
    <t>E-07/100.480/2007</t>
  </si>
  <si>
    <t>IN048137</t>
  </si>
  <si>
    <t xml:space="preserve">RUA CORONEL FRANCISCO SOARES, 1528 </t>
  </si>
  <si>
    <t>26216-032</t>
  </si>
  <si>
    <t>(21) 27675912</t>
  </si>
  <si>
    <t>EE-0600</t>
  </si>
  <si>
    <t>29.876.646/0001-19</t>
  </si>
  <si>
    <t>CAMINHO DA PONTE MOTEL LTDA</t>
  </si>
  <si>
    <t>E-07/002.9882/2015</t>
  </si>
  <si>
    <t>IN048116</t>
  </si>
  <si>
    <t>RODOVIA AMARAL PEIXOTO, 3990</t>
  </si>
  <si>
    <t xml:space="preserve">Santa Barbara </t>
  </si>
  <si>
    <t>24140-005</t>
  </si>
  <si>
    <t>(21) 37310887</t>
  </si>
  <si>
    <t>sidneybastoadv@hotmail.com</t>
  </si>
  <si>
    <t>EE-0601</t>
  </si>
  <si>
    <t>42.307.884/0006-86</t>
  </si>
  <si>
    <t>VEJA VEÍCULOS JACAREPAGUÁ LTDA</t>
  </si>
  <si>
    <t>E-07/002.17511/2013</t>
  </si>
  <si>
    <t>IN048134</t>
  </si>
  <si>
    <t xml:space="preserve">ESTRADA BENVINDO DE NOVAES, S/Nº - LOTE 04, PARTE QUADRA L </t>
  </si>
  <si>
    <t>22790-381</t>
  </si>
  <si>
    <t>EE-0602</t>
  </si>
  <si>
    <t>01.264.785/0001-72</t>
  </si>
  <si>
    <t>THUYA AUTO POSTO DE SERVIÇOS LTDA</t>
  </si>
  <si>
    <t>E-07/513.169/2012</t>
  </si>
  <si>
    <t>IN048138</t>
  </si>
  <si>
    <t xml:space="preserve">RUA ITÁLIA FAUSTA, 19 </t>
  </si>
  <si>
    <t>22641-440</t>
  </si>
  <si>
    <t>( 21) 38443005</t>
  </si>
  <si>
    <t>EE-0603</t>
  </si>
  <si>
    <t>10.443.010/0001-55</t>
  </si>
  <si>
    <t>CONDOMÍNIO DO EDIFÍCIO DON JUAN</t>
  </si>
  <si>
    <t>E-07/002.13888/2013</t>
  </si>
  <si>
    <t>IN048395</t>
  </si>
  <si>
    <t>RUA DOUTOR MACEDO, S/Nº - LOTES 07 E 08</t>
  </si>
  <si>
    <t>24800-000</t>
  </si>
  <si>
    <t>(21) 27342644</t>
  </si>
  <si>
    <t>greendetalle@yahoo.com.br</t>
  </si>
  <si>
    <t>EE-0604</t>
  </si>
  <si>
    <t>04.991.379/0001-08</t>
  </si>
  <si>
    <t>POSTO ABREU DOIS LTDA</t>
  </si>
  <si>
    <t>E-07/002.11132/2013</t>
  </si>
  <si>
    <t>IN048397</t>
  </si>
  <si>
    <t>RODOVIA BR-101, KM 303</t>
  </si>
  <si>
    <t>24722-650</t>
  </si>
  <si>
    <t>(21) 3868-4218</t>
  </si>
  <si>
    <t>sergio.freire@hotmail.com</t>
  </si>
  <si>
    <t>EE-0605</t>
  </si>
  <si>
    <t>21.205.045/0001-72</t>
  </si>
  <si>
    <t>CONDOMÍNIO RESIDENCIAL NOVO ELDORADO</t>
  </si>
  <si>
    <t>E-07/002.4469/2015</t>
  </si>
  <si>
    <t>IN048431</t>
  </si>
  <si>
    <t>RUA ANTONIO VIEIRA SOBRINHO, LOTE 17 A</t>
  </si>
  <si>
    <t>24901-020</t>
  </si>
  <si>
    <t>(21) 976287482</t>
  </si>
  <si>
    <t>EE-0606</t>
  </si>
  <si>
    <t>33.130.543/0004-25</t>
  </si>
  <si>
    <t>CASAS GUANABARA COMESTÍVEIS LTDA - Piedade</t>
  </si>
  <si>
    <t>E-07/002.3197/2015</t>
  </si>
  <si>
    <t>IN048398</t>
  </si>
  <si>
    <t>AVENIDA DOM HELDER CÂMARA, 8403/8433</t>
  </si>
  <si>
    <t>20.751-001</t>
  </si>
  <si>
    <t>Piedade</t>
  </si>
  <si>
    <t>(21) 970268180</t>
  </si>
  <si>
    <t>MELLOLC@GLOBO.COM</t>
  </si>
  <si>
    <t>EE-0607</t>
  </si>
  <si>
    <t>06.043.387/0001-40</t>
  </si>
  <si>
    <t>ANTRELLI INCORPORAÇÃO E CONSTRUÇÃO LTDA</t>
  </si>
  <si>
    <t>E-07/002.15609/2014</t>
  </si>
  <si>
    <t>IN048449</t>
  </si>
  <si>
    <t>RUA MURILO PORTUGAL, Nº 112, SALA 406</t>
  </si>
  <si>
    <t>24.360-410</t>
  </si>
  <si>
    <t>(21) 38684218</t>
  </si>
  <si>
    <t>EE-0608</t>
  </si>
  <si>
    <t>A.M. SOUZA SERVIÇOS DE FRETES LTDA - ME_Curicica</t>
  </si>
  <si>
    <t>E-07/508.955/2011</t>
  </si>
  <si>
    <t>IN020990</t>
  </si>
  <si>
    <t>ESTRADA DOS BANDEIRANTES, 25.100</t>
  </si>
  <si>
    <t>22.710-104</t>
  </si>
  <si>
    <t>EE-0610</t>
  </si>
  <si>
    <t>27.765.817/0001-07</t>
  </si>
  <si>
    <t>CLUBE ESPORTIVO MAUÁ</t>
  </si>
  <si>
    <t>E-07/511556/2012</t>
  </si>
  <si>
    <t>IN048519</t>
  </si>
  <si>
    <t xml:space="preserve">AVENIDA PRESIDENTE KENNEDY, Nº 635 </t>
  </si>
  <si>
    <t>24.445-000</t>
  </si>
  <si>
    <t>(21) 987733364</t>
  </si>
  <si>
    <t>EE-0611</t>
  </si>
  <si>
    <t>29.322.070/0003-00</t>
  </si>
  <si>
    <t>AUTO ONIBUS VERA CRUZ LTDA</t>
  </si>
  <si>
    <t>PD-07/014.50/2018</t>
  </si>
  <si>
    <t>IN003010</t>
  </si>
  <si>
    <t xml:space="preserve">RUA CLEMENTINO LISBOA, 278, ANTIGO N 29 </t>
  </si>
  <si>
    <t>Vila Carvalho</t>
  </si>
  <si>
    <t>25.900-971</t>
  </si>
  <si>
    <t>(21) 26598031</t>
  </si>
  <si>
    <t>financeiro@erig.com.br</t>
  </si>
  <si>
    <t>EE-0612</t>
  </si>
  <si>
    <t>12.846.452/0002-59</t>
  </si>
  <si>
    <t>COMERCIAL SUPERKIBARATO SANTA RITA LTDA</t>
  </si>
  <si>
    <t>E-07/002.1035/2016</t>
  </si>
  <si>
    <t>IN048959</t>
  </si>
  <si>
    <t>RUA TIBURCIO DE MENDONÇA, 145</t>
  </si>
  <si>
    <t>Figueiras</t>
  </si>
  <si>
    <t>26.051-740</t>
  </si>
  <si>
    <t>(21) 37696930</t>
  </si>
  <si>
    <t>EE-0613</t>
  </si>
  <si>
    <t>12.780.593/0001-35</t>
  </si>
  <si>
    <t>BIOZONIA COME IND DE BEBIDAS 2010 LTDA ME</t>
  </si>
  <si>
    <t>E-07/002.13396/2014</t>
  </si>
  <si>
    <t>IN048920; AVB004329</t>
  </si>
  <si>
    <t>ESTRADA DE ADRIANOPOLIS, N° 12</t>
  </si>
  <si>
    <t>26.050-000</t>
  </si>
  <si>
    <t>(22) 988665280</t>
  </si>
  <si>
    <t>igorcristiano@oi.com.br</t>
  </si>
  <si>
    <t>EE-0614</t>
  </si>
  <si>
    <t>04.773.999/0001-62</t>
  </si>
  <si>
    <t>JAIR BRITO E FILHOS INDÚSTRIA E COMÉRCIO DE GELO LTDA - ME</t>
  </si>
  <si>
    <t>E-07/002.11946/2016</t>
  </si>
  <si>
    <t>IN048961</t>
  </si>
  <si>
    <t>RUA FRANCISCO NETO, 81</t>
  </si>
  <si>
    <t xml:space="preserve">RAUL VEIGA </t>
  </si>
  <si>
    <t>24.730-590</t>
  </si>
  <si>
    <t>(21) 970376262</t>
  </si>
  <si>
    <t>jbgelo@yahoo.com.br</t>
  </si>
  <si>
    <t>EE-0615</t>
  </si>
  <si>
    <t>39.890.710/0001-70</t>
  </si>
  <si>
    <t>RESTAURANTE E LANCHONETE ESTRELA DOS PAGOS LTDA</t>
  </si>
  <si>
    <t>E-07/002.4915/2017</t>
  </si>
  <si>
    <t>IN048848</t>
  </si>
  <si>
    <t xml:space="preserve">RODOVIA PRESIDENTE DUTRA, 172 KM 9,5 </t>
  </si>
  <si>
    <t>26130-250</t>
  </si>
  <si>
    <t>BELFORD ROXO</t>
  </si>
  <si>
    <t>(11)27615842</t>
  </si>
  <si>
    <t>EE-0616</t>
  </si>
  <si>
    <t>21.419.019/0001-47</t>
  </si>
  <si>
    <t>TECHSET TENNIS ACADEMY LTDA</t>
  </si>
  <si>
    <t>E-07/002.9232/2016</t>
  </si>
  <si>
    <t>IN048799</t>
  </si>
  <si>
    <t>AVENIDA DAS AMERICAS, Nº 8585 - EDICULAS 8 E 9 E LOJ SS0216</t>
  </si>
  <si>
    <t>22.793-081</t>
  </si>
  <si>
    <t>(21) 970330430</t>
  </si>
  <si>
    <t>mrl.neves@gmail.com</t>
  </si>
  <si>
    <t>EE-0617</t>
  </si>
  <si>
    <t>VOTORANTIM CIMENTOS S.A.</t>
  </si>
  <si>
    <t>E-07/002.7084/2014</t>
  </si>
  <si>
    <t>IN048865</t>
  </si>
  <si>
    <t xml:space="preserve">ESTRADA DOS BANDEIRANTES, 1.873 - PARTE B </t>
  </si>
  <si>
    <t>Jacarépaguá</t>
  </si>
  <si>
    <t>22783-115</t>
  </si>
  <si>
    <t>(11) 21847192</t>
  </si>
  <si>
    <t>jose.valadares@vcimentos.com</t>
  </si>
  <si>
    <t>EE-0618</t>
  </si>
  <si>
    <t>11.458.412/0001-96</t>
  </si>
  <si>
    <t>GRUPAMENTO RESIDENCIAL RISERVA UNO</t>
  </si>
  <si>
    <t>E-07/002.4985/2014</t>
  </si>
  <si>
    <t>IN049100</t>
  </si>
  <si>
    <t xml:space="preserve">AVENIDA DAS AMÉRICAS, 10333 </t>
  </si>
  <si>
    <t>22.793-082</t>
  </si>
  <si>
    <t>(21)38064970</t>
  </si>
  <si>
    <t>EE-0619</t>
  </si>
  <si>
    <t>75.315.333/0193-90</t>
  </si>
  <si>
    <t>ATACADÃO S/A.</t>
  </si>
  <si>
    <t>E-07/002.7890/2016</t>
  </si>
  <si>
    <t>IN049334</t>
  </si>
  <si>
    <t>RODOVIA GOVERNADOR MARIO COVAS BR-101, S/N KM 24</t>
  </si>
  <si>
    <t>VILA GABRIELA</t>
  </si>
  <si>
    <t>24.856-000</t>
  </si>
  <si>
    <t>Itaborái</t>
  </si>
  <si>
    <t>(21) 24291612</t>
  </si>
  <si>
    <t>ssouzaoliveira@koandina.com</t>
  </si>
  <si>
    <t>EE-0620</t>
  </si>
  <si>
    <t>29.439.601/0001-87</t>
  </si>
  <si>
    <t>MOTEL NEBRASKA LTDA</t>
  </si>
  <si>
    <t>E-07/002.3678/2014</t>
  </si>
  <si>
    <t>IN049338</t>
  </si>
  <si>
    <t>RUA LUCY FLORES, 65</t>
  </si>
  <si>
    <t>EDSON PASSOS</t>
  </si>
  <si>
    <t>26.584-200</t>
  </si>
  <si>
    <t>MESQUITA</t>
  </si>
  <si>
    <t>(21) 27964031</t>
  </si>
  <si>
    <t>EE-0621</t>
  </si>
  <si>
    <t>PD-07/014.92/2018</t>
  </si>
  <si>
    <t>IN003534</t>
  </si>
  <si>
    <t>24466-970</t>
  </si>
  <si>
    <t xml:space="preserve">SÃO GONÇALO - </t>
  </si>
  <si>
    <t>(21) 3514-3850</t>
  </si>
  <si>
    <t>EE-0622</t>
  </si>
  <si>
    <t>28.964.825/0001-45</t>
  </si>
  <si>
    <t>CONDOMÍNIO PORTAL CAMINHO DOS LAGOS</t>
  </si>
  <si>
    <t>PD-07/014.194/2017</t>
  </si>
  <si>
    <t>AVB001576</t>
  </si>
  <si>
    <t xml:space="preserve">AVENIDA CARLOS LACERDA, S/N </t>
  </si>
  <si>
    <t>(12) 36316431</t>
  </si>
  <si>
    <t>sindico@caminhosdoslagos.com.br</t>
  </si>
  <si>
    <t>EE-0624</t>
  </si>
  <si>
    <t>31.616.152/0001-47</t>
  </si>
  <si>
    <t>CONDOMÍNIO PORTAL CAMINHOS DAS PEDRAS</t>
  </si>
  <si>
    <t>PD-07/014.162/2017</t>
  </si>
  <si>
    <t>AVB002965</t>
  </si>
  <si>
    <t>AVENIDA CARLOS LACERDA, 1433</t>
  </si>
  <si>
    <t>claudiojover@gmail.com</t>
  </si>
  <si>
    <t>EE-0625</t>
  </si>
  <si>
    <t>29.203.700/0001-65</t>
  </si>
  <si>
    <t>CERÂMICA COLONIAL LTDA</t>
  </si>
  <si>
    <t>E-07/002.8929/2014</t>
  </si>
  <si>
    <t>IN049677</t>
  </si>
  <si>
    <t xml:space="preserve">ROD AMARAL PEIXOTO, S/N - KM 23 </t>
  </si>
  <si>
    <t>(21) 2635-9333</t>
  </si>
  <si>
    <t>ceramicacolonial@veloxmail.com.br</t>
  </si>
  <si>
    <t>EE-0627</t>
  </si>
  <si>
    <t>08.082.988/0001-97</t>
  </si>
  <si>
    <t>CONDOMÍNIO RESIDENCIAL ENZO GUIMARÃES</t>
  </si>
  <si>
    <t>E-07/002.6519/2014</t>
  </si>
  <si>
    <t>IN048705</t>
  </si>
  <si>
    <t>ESTRADA DA CONCEIÇÃO, 1166 - - MARAMBAIA - ITABORAÍ</t>
  </si>
  <si>
    <t>24.800-000</t>
  </si>
  <si>
    <t>(21) 26233199</t>
  </si>
  <si>
    <t>rb.contabilidade@hotmail.com</t>
  </si>
  <si>
    <t>EE-0628</t>
  </si>
  <si>
    <t>ETERNIT S.A EM RECUPERAÇÃO JUDICIAL</t>
  </si>
  <si>
    <t>E-07/002.7891/2013</t>
  </si>
  <si>
    <t>IN049833</t>
  </si>
  <si>
    <t>AVENIDA BRASIL, Nº 22.346 COM ENTRADA SUPLEMENTAR PELA RUA FRANCISCO PORTELA, Nº 122</t>
  </si>
  <si>
    <t>GUADALUPE</t>
  </si>
  <si>
    <t>21660-010</t>
  </si>
  <si>
    <t>(21) 3369-9600</t>
  </si>
  <si>
    <t>carlos.rodolfo@eternit.com.br</t>
  </si>
  <si>
    <t>EE-0629</t>
  </si>
  <si>
    <t>02.913.365/0001-32</t>
  </si>
  <si>
    <t>HAYASA COMÉRCIO E SERVIÇOS DE AUTOMOTORES LTDA</t>
  </si>
  <si>
    <t>E-07/510636/2012</t>
  </si>
  <si>
    <t>IN048703</t>
  </si>
  <si>
    <t xml:space="preserve">ESTRADA FRANCISCO DA CRUZ NUNES, 600 </t>
  </si>
  <si>
    <t>PENDOTIBA</t>
  </si>
  <si>
    <t>24340-000</t>
  </si>
  <si>
    <t>(21) 26169600</t>
  </si>
  <si>
    <t>vitor@hayasa.com.br</t>
  </si>
  <si>
    <t>EE-0630</t>
  </si>
  <si>
    <t>29.846.029/0001-70</t>
  </si>
  <si>
    <t>HOTEL CHANCELER LTDA</t>
  </si>
  <si>
    <t>E-07/002.16494/2014</t>
  </si>
  <si>
    <t>IN049676</t>
  </si>
  <si>
    <t>AVENIDA BISPO DOM JOÃO DA MATA, Nº 680</t>
  </si>
  <si>
    <t>SANTA LUZIA</t>
  </si>
  <si>
    <t>24722-525</t>
  </si>
  <si>
    <t>(21) 99142-5105</t>
  </si>
  <si>
    <t>wwwluizcouto@gmail.com</t>
  </si>
  <si>
    <t>EE-0631</t>
  </si>
  <si>
    <t>27.695.188/0001-96</t>
  </si>
  <si>
    <t>KILAJE INDÚSTRIA E COMÉRCIO DE MATERIAIS DE CONSTRUÇÃO LTDA</t>
  </si>
  <si>
    <t>E-07/002.15741/2014</t>
  </si>
  <si>
    <t>IN049662</t>
  </si>
  <si>
    <t>RODOVIA BR-101, KM 274 - LOTES 16 E 17</t>
  </si>
  <si>
    <t>24890-000</t>
  </si>
  <si>
    <t>TANGUÁ</t>
  </si>
  <si>
    <t>(21) 96443-9818</t>
  </si>
  <si>
    <t>EE-0632</t>
  </si>
  <si>
    <t>08.384.553/0001-05</t>
  </si>
  <si>
    <t>RIO DUTRA PROJETOS IMOBILIARIOS LTDA.</t>
  </si>
  <si>
    <t>E-07/101314/2005</t>
  </si>
  <si>
    <t>IN002796</t>
  </si>
  <si>
    <t>AVENIDA CORONEL PHIDIAS TÁVORA, 360</t>
  </si>
  <si>
    <t>21535-970</t>
  </si>
  <si>
    <t>(21) 24744-8923</t>
  </si>
  <si>
    <t>renato_merege@hines.com.br</t>
  </si>
  <si>
    <t>EE-0633</t>
  </si>
  <si>
    <t>SUPERMERCADOS FEIRA NOVA LTDA - NILÓPOLIS</t>
  </si>
  <si>
    <t>E-07/002.6688/2016</t>
  </si>
  <si>
    <t>IN049980</t>
  </si>
  <si>
    <t>Estrada Getulio de Moura 525</t>
  </si>
  <si>
    <t>25.540-030</t>
  </si>
  <si>
    <t>NILÓPOLIS</t>
  </si>
  <si>
    <t>alexander@sfconsultoriambiental.com.br</t>
  </si>
  <si>
    <t>EE-0634</t>
  </si>
  <si>
    <t>30.081.012/0001-59</t>
  </si>
  <si>
    <t>ASSOCIAÇÃO DA IRMANDADE DE SÃO VICENTE DE PAULO</t>
  </si>
  <si>
    <t>E-07/504469/2009</t>
  </si>
  <si>
    <t>IN050118</t>
  </si>
  <si>
    <t>RUA MIGUEL DE FRIAS, Nº 123</t>
  </si>
  <si>
    <t>ICARAÍ</t>
  </si>
  <si>
    <t>24.220-003</t>
  </si>
  <si>
    <t>(21) 2109-6806</t>
  </si>
  <si>
    <t>EE-0635</t>
  </si>
  <si>
    <t>28.293.066/0001-36</t>
  </si>
  <si>
    <t>REFRIGERANTES CONVENÇÃO RIO LTDA</t>
  </si>
  <si>
    <t>E-07/002.8740/2015</t>
  </si>
  <si>
    <t>IN050026</t>
  </si>
  <si>
    <t>AVENIDA BRASIL, 44148 - LOTEAMENTO 36939 - QL 03</t>
  </si>
  <si>
    <t>(21) 3526-3943</t>
  </si>
  <si>
    <t>jfelix@convencao.ind.br</t>
  </si>
  <si>
    <t>EE-0636</t>
  </si>
  <si>
    <t>11.020.510/0002-28</t>
  </si>
  <si>
    <t>ALLIANCE SERVIÇOS E EQUIPAMENTOS LTDA</t>
  </si>
  <si>
    <t>E-07/002.8999/2015</t>
  </si>
  <si>
    <t>IN033082</t>
  </si>
  <si>
    <t>RODOVIA AMARAL PEIXOTO (RJ-104), KM 22,5 - LOTE A - VILA BRASIL</t>
  </si>
  <si>
    <t>24.859-180</t>
  </si>
  <si>
    <t>(41) 2668-3696</t>
  </si>
  <si>
    <t>qsms@allianceambiental.com.br</t>
  </si>
  <si>
    <t>EE-0637</t>
  </si>
  <si>
    <t>20.256.869/0001-09</t>
  </si>
  <si>
    <t>O A DE MACEDO LOCAÇÃO DE EQUIPAMENTOS</t>
  </si>
  <si>
    <t>E-07/002.14811/2014</t>
  </si>
  <si>
    <t>IN049981</t>
  </si>
  <si>
    <t xml:space="preserve">RUA GUALBERTO BATISTA DE MACEDO, Nº 30 </t>
  </si>
  <si>
    <t>ESPRAIADO</t>
  </si>
  <si>
    <t>24.928-160</t>
  </si>
  <si>
    <t>MARICÁ</t>
  </si>
  <si>
    <t>(21)99812-0759</t>
  </si>
  <si>
    <t>EE-0638</t>
  </si>
  <si>
    <t>27.787.621/0001-13</t>
  </si>
  <si>
    <t>CONDOMÍNIO GREEN PARK ITAIPU</t>
  </si>
  <si>
    <t>E-07/002.13272/2016</t>
  </si>
  <si>
    <t>IN050025</t>
  </si>
  <si>
    <t>RUA SANTO EDUARDO, S/Nº</t>
  </si>
  <si>
    <t>24.355-240</t>
  </si>
  <si>
    <t>(21) 99311-2700</t>
  </si>
  <si>
    <t>claudiojose@petrobras.com.br</t>
  </si>
  <si>
    <t>EE-0639</t>
  </si>
  <si>
    <t>36.615.583/0001-02</t>
  </si>
  <si>
    <t>CONDOMÍNIO PORTAL JARDIM DAS VIOLETAS</t>
  </si>
  <si>
    <t>CI INEA/SERVREG SEI Nº16/21 - ALTERAÇÃO</t>
  </si>
  <si>
    <t>PD/007.4170/2018</t>
  </si>
  <si>
    <t>IN004076 + AVB007701</t>
  </si>
  <si>
    <t>ESTRADA DA BOA VISTA, 1 A</t>
  </si>
  <si>
    <t>NOVO HORIZONTE (MANILHA)</t>
  </si>
  <si>
    <t>24.813-000</t>
  </si>
  <si>
    <t>(21) 3461-9007</t>
  </si>
  <si>
    <t>ambiental@pocosdobrasil.com.br</t>
  </si>
  <si>
    <t>EE-0640</t>
  </si>
  <si>
    <t>663.407.057-15</t>
  </si>
  <si>
    <t>MAX COSENDEY TOLEDO</t>
  </si>
  <si>
    <t>E-07/002.5503/2014</t>
  </si>
  <si>
    <t>IN050273</t>
  </si>
  <si>
    <t>ESTRADA DE JACAREPAGUÁ, 4729</t>
  </si>
  <si>
    <t>ANIL</t>
  </si>
  <si>
    <t>22.753-039</t>
  </si>
  <si>
    <t>(21) 96951-2632</t>
  </si>
  <si>
    <t>EE-0641</t>
  </si>
  <si>
    <t>07.335.454/0001-62</t>
  </si>
  <si>
    <t>P R O CAMPOS INFORMATICA LTDA</t>
  </si>
  <si>
    <t>E-07/002.19600/2013</t>
  </si>
  <si>
    <t>IN050160</t>
  </si>
  <si>
    <t>RUA RUI PEÇANHA, 170</t>
  </si>
  <si>
    <t>BOSQUE CLUBE</t>
  </si>
  <si>
    <t>28.800-000</t>
  </si>
  <si>
    <t>RIO BONITO</t>
  </si>
  <si>
    <t>(21) 2734-0398</t>
  </si>
  <si>
    <t>EE-0642</t>
  </si>
  <si>
    <t>06.189.370/0001-03</t>
  </si>
  <si>
    <t>CONDOMÍNIO ILHAS DO SOL - ITACOATIARA</t>
  </si>
  <si>
    <t>E-07/002.2310/2013</t>
  </si>
  <si>
    <t>IN050266</t>
  </si>
  <si>
    <t>RUA MATIAS SANDRI, 1035</t>
  </si>
  <si>
    <t>ITACOATIARA</t>
  </si>
  <si>
    <t>24.348-280</t>
  </si>
  <si>
    <t>(21) 99989-1357</t>
  </si>
  <si>
    <t>condominioilhasdosol@gmail.com</t>
  </si>
  <si>
    <t>EE-0643</t>
  </si>
  <si>
    <t>42.307.884/0001-71</t>
  </si>
  <si>
    <t>VEJA VEICULOS JACAREPAGUA LTDA (AMERICAS)</t>
  </si>
  <si>
    <t>E-07/002.13020/2013</t>
  </si>
  <si>
    <t>IN050269</t>
  </si>
  <si>
    <t>AVENIDA DAS AMÉRICAS, 1690</t>
  </si>
  <si>
    <t>22.640-101</t>
  </si>
  <si>
    <t>(21)96951-2632</t>
  </si>
  <si>
    <t>EE-0644</t>
  </si>
  <si>
    <t>07.010.972/0005-30</t>
  </si>
  <si>
    <t>ORIENTAL 2004 VEÍCULOS LTDA</t>
  </si>
  <si>
    <t>E-07/002.3068/2015</t>
  </si>
  <si>
    <t>IN050253</t>
  </si>
  <si>
    <t>RUA REGINA, Nº 81 - LOJA</t>
  </si>
  <si>
    <t>23.013-520</t>
  </si>
  <si>
    <t>(21) 9651-2632</t>
  </si>
  <si>
    <t>EE-0645</t>
  </si>
  <si>
    <t>33.130.543/0010-73</t>
  </si>
  <si>
    <t>CASAS GUANABARA COMESTÍVEIS LTDA (Irajá)</t>
  </si>
  <si>
    <t>E-07/506816/2012</t>
  </si>
  <si>
    <t>IN050217</t>
  </si>
  <si>
    <t>AVENIDA MONSENHOR FÉLIX, 1213</t>
  </si>
  <si>
    <t>21.235-111</t>
  </si>
  <si>
    <t>(21) 3030-3674</t>
  </si>
  <si>
    <t>EE-0646</t>
  </si>
  <si>
    <t>33.130.543/0027-11</t>
  </si>
  <si>
    <t>CASAS GUANABARA COMESTÍVEIS LTDA - Bangu (Rio da Prata)</t>
  </si>
  <si>
    <t>E-07/506815/2012</t>
  </si>
  <si>
    <t>IN050243</t>
  </si>
  <si>
    <t>RUA RIO DA PRATA 1370</t>
  </si>
  <si>
    <t>21.820-092</t>
  </si>
  <si>
    <t>EE-0647</t>
  </si>
  <si>
    <t>28.996.338/0001-64</t>
  </si>
  <si>
    <t>INDÚSTRIA ALIMENTÍCIA MONTE CLARO DE MERITI LTDA</t>
  </si>
  <si>
    <t>OK: SEM DBO</t>
  </si>
  <si>
    <t>E-07/002.15342/2013</t>
  </si>
  <si>
    <t>IN050275</t>
  </si>
  <si>
    <t>AVENIDA NILO PEÇANHA, 650 - GALPÃO</t>
  </si>
  <si>
    <t>25.560-520</t>
  </si>
  <si>
    <t>São JOÃO DE MERITI</t>
  </si>
  <si>
    <t>(21) 2756-4242</t>
  </si>
  <si>
    <t>EE-0648</t>
  </si>
  <si>
    <t>73.541.765/0001-02</t>
  </si>
  <si>
    <t>IMBAMAD ALIMENTOS LTDA</t>
  </si>
  <si>
    <t>E07/002.18137/2013</t>
  </si>
  <si>
    <t>IN050348</t>
  </si>
  <si>
    <t>Avenida Governador Amaral Peixoto</t>
  </si>
  <si>
    <t>26.210-060</t>
  </si>
  <si>
    <t>(21) 2667-3860</t>
  </si>
  <si>
    <t>EE-0649</t>
  </si>
  <si>
    <t>19.005.283/0001-92</t>
  </si>
  <si>
    <t>MAIA E OLMO EMPREENDIMENTOS IMOBILIARIOS LTDA</t>
  </si>
  <si>
    <t>ATENÇÃO: TEM OUTORGA ATÉ 2024, MAS ALEGA QUE O CONDOMINIO JÁ ASSUMIU 35.474.525/0001-43 CONDOMINIO VER PASTA</t>
  </si>
  <si>
    <t>E-07/002.10578/2017</t>
  </si>
  <si>
    <t>IN004725</t>
  </si>
  <si>
    <t>RUA AURELINO LEAL, 40, SALA 507</t>
  </si>
  <si>
    <t>24.020-110</t>
  </si>
  <si>
    <t>(21) 99805-9353</t>
  </si>
  <si>
    <t>EE-0650</t>
  </si>
  <si>
    <t>42.547.620/0001-95</t>
  </si>
  <si>
    <t>POSTO DE GASOLINA DAS AMÉRICAS LTDA</t>
  </si>
  <si>
    <t>E-07/0021.7736/2013</t>
  </si>
  <si>
    <t>IN048711</t>
  </si>
  <si>
    <t>AVENIDA DAS AMÉRICAS, 14.951</t>
  </si>
  <si>
    <t>RECREIO DOS BANDEIRANTES</t>
  </si>
  <si>
    <t>22640-102</t>
  </si>
  <si>
    <t>(21) 99832-2712</t>
  </si>
  <si>
    <t>licenciamento@encrigeo.eco.br</t>
  </si>
  <si>
    <t>EE-0651</t>
  </si>
  <si>
    <t>03.836.562/0001-68</t>
  </si>
  <si>
    <t>FONTES DA SERRA SANEAMENTO DE GUAPIMIRIM LTDA</t>
  </si>
  <si>
    <t>OK: PONTOS FEDERAIS - COM COBRANÇA ESTADUAL</t>
  </si>
  <si>
    <t>CI INEA/SEREG SEI Nº 04/2019  - INCLUSÃO    </t>
  </si>
  <si>
    <t>ANA 02510.01505/2004</t>
  </si>
  <si>
    <t>IN000683</t>
  </si>
  <si>
    <t>AV. DEDO DE DEUS, 719</t>
  </si>
  <si>
    <t>25.940-000</t>
  </si>
  <si>
    <t>GUAPIMIRIM</t>
  </si>
  <si>
    <t>(21) 2632-5225</t>
  </si>
  <si>
    <t>fontesdaserra@fontesdaserra.com.br</t>
  </si>
  <si>
    <t>EE-0652</t>
  </si>
  <si>
    <t>C.L.S.H. TRANSPORTE RODOVIÁRIO 2015 EIRELI  - AVENIDA BELA</t>
  </si>
  <si>
    <t>PD-07/014.1429/2018</t>
  </si>
  <si>
    <t>IN005248</t>
  </si>
  <si>
    <t>RUA BELA VISTA, S/N, LOTE 249</t>
  </si>
  <si>
    <t>PARQUE JOSE BONIFACIO</t>
  </si>
  <si>
    <t>(21) 99667-7215</t>
  </si>
  <si>
    <t>EE-0653</t>
  </si>
  <si>
    <t>33.130.543/0028-00</t>
  </si>
  <si>
    <t>CASAS GUANABARA COMESTÍVEIS LTDA - ESTR. AGUA BRANCA</t>
  </si>
  <si>
    <t>E-07/512292/2012</t>
  </si>
  <si>
    <t>IN050276</t>
  </si>
  <si>
    <t>ESTRADA DA AGUA BRANCA 2380</t>
  </si>
  <si>
    <t xml:space="preserve">REALENGO </t>
  </si>
  <si>
    <t>21.730-001</t>
  </si>
  <si>
    <t>EE-0654</t>
  </si>
  <si>
    <t>21.086.967/0001-08</t>
  </si>
  <si>
    <t>JOÃO CARLOS AZEVEDO MACHADO - MEI</t>
  </si>
  <si>
    <t>E07/002.4740/2016</t>
  </si>
  <si>
    <t>IN050882</t>
  </si>
  <si>
    <t>RODOVIA ERNANI AMARAL PEIXOTO</t>
  </si>
  <si>
    <t>Manuel Ribeiro</t>
  </si>
  <si>
    <t>24.927-420</t>
  </si>
  <si>
    <t>EE-0655</t>
  </si>
  <si>
    <t>06.248.622/0001-10</t>
  </si>
  <si>
    <t>RESTAURANTE ENCANTO BRASIL GOURMET EIRELI</t>
  </si>
  <si>
    <t>E-07/514589/2012</t>
  </si>
  <si>
    <t>IN050819</t>
  </si>
  <si>
    <t>RODOVIA BR 101, Nº 1876 E - LOJA 01</t>
  </si>
  <si>
    <t>SÃO JOAQUIM</t>
  </si>
  <si>
    <t>24.855-144</t>
  </si>
  <si>
    <t>(21) 9739-2417</t>
  </si>
  <si>
    <t>EE-0656</t>
  </si>
  <si>
    <t>84.888.817/0003-08</t>
  </si>
  <si>
    <t>CONSTRUTORA JOAMA LTDA</t>
  </si>
  <si>
    <t>E-07/002.3883/2014</t>
  </si>
  <si>
    <t>IN049458/IN051616</t>
  </si>
  <si>
    <t>ESTRADA RJ-114, KM 3,5</t>
  </si>
  <si>
    <t>Ubatiba</t>
  </si>
  <si>
    <t>24.020-206</t>
  </si>
  <si>
    <t>(21) 2621-1574</t>
  </si>
  <si>
    <t>daniel@joama.com.br</t>
  </si>
  <si>
    <t>EE-0657</t>
  </si>
  <si>
    <t>04.562.571/0001-70</t>
  </si>
  <si>
    <t>BELL FISH COMÉRCIO E INDÚSTRIA DE GELO EIRELI</t>
  </si>
  <si>
    <t>IN050347</t>
  </si>
  <si>
    <t xml:space="preserve">RUA PADRE AFONSO RODRIGUES, LOTE 13 E 14 DA QD 53 </t>
  </si>
  <si>
    <t>24.725-160</t>
  </si>
  <si>
    <t>(21) 3711-6865</t>
  </si>
  <si>
    <t>EE-0658</t>
  </si>
  <si>
    <t>17.995.289/0001-29</t>
  </si>
  <si>
    <t>SPE - SANTA ROSA ITABORAI LTDA</t>
  </si>
  <si>
    <t>E07/002.3413/2015</t>
  </si>
  <si>
    <t>IN050797</t>
  </si>
  <si>
    <t>LOTEAMENTO PARQUE SANTA ROSA DE LIMA LOTE 07 À 12 E 19</t>
  </si>
  <si>
    <t>PARQUE SANTA ROSA</t>
  </si>
  <si>
    <t>ITABORAI</t>
  </si>
  <si>
    <t>(21)96443-9818</t>
  </si>
  <si>
    <t>EE-0659</t>
  </si>
  <si>
    <t>MRV ENGENHARIA E PARTICIPAÇÕES S/A- PEDRA BELA</t>
  </si>
  <si>
    <t>PD-07/014.889/2019</t>
  </si>
  <si>
    <t>IN005247</t>
  </si>
  <si>
    <t>Avenida Castelo Branco, s/n</t>
  </si>
  <si>
    <t>Jardim Imperador</t>
  </si>
  <si>
    <t>78.125-900</t>
  </si>
  <si>
    <t>VARZEA GRANDE</t>
  </si>
  <si>
    <t>(22) 99949-7368</t>
  </si>
  <si>
    <t>EE-0660</t>
  </si>
  <si>
    <t>30.215.727/0001-57</t>
  </si>
  <si>
    <t>COMANCHE MOTEL LTDA</t>
  </si>
  <si>
    <t>E07/002.4855/2015</t>
  </si>
  <si>
    <t>IN050892</t>
  </si>
  <si>
    <t>AVENIDA GOVERNADOR ROBERTO SILVEIRA, 1520</t>
  </si>
  <si>
    <t>26.285-060</t>
  </si>
  <si>
    <t>EE-0661</t>
  </si>
  <si>
    <t>Aguas do Rio 4 INTER. ACARI / TINGUÁ</t>
  </si>
  <si>
    <t>DU241624</t>
  </si>
  <si>
    <t>EE-0662</t>
  </si>
  <si>
    <t>Aguas do Rio 4 INTER. ACARI / XEREM / MANTIQUIRA</t>
  </si>
  <si>
    <t>DU 241625</t>
  </si>
  <si>
    <t>EE-0663</t>
  </si>
  <si>
    <t>Aguas do Rio 4 SISTEMA ACARI / RIO DOURO RH V</t>
  </si>
  <si>
    <t>EE-0664</t>
  </si>
  <si>
    <t>11.001.655/0001-09</t>
  </si>
  <si>
    <t>MIX LAVANDERIA INDUSTRIAL EIRELI</t>
  </si>
  <si>
    <t>E07/002.651/2015</t>
  </si>
  <si>
    <t>IN051016</t>
  </si>
  <si>
    <t>RUA CONEGO FELIPE, Nº 375</t>
  </si>
  <si>
    <t>22713-010</t>
  </si>
  <si>
    <t>(21) 97202-2895</t>
  </si>
  <si>
    <t>fernando@jpalavanderia.com.br</t>
  </si>
  <si>
    <t>EE-0665</t>
  </si>
  <si>
    <t>26.217.393/0001-83</t>
  </si>
  <si>
    <t>TRANSPORTE DE AGUA JD LTDA - EPP</t>
  </si>
  <si>
    <t>PD-07/007.68/2017</t>
  </si>
  <si>
    <t>IN005567</t>
  </si>
  <si>
    <t>RUA CAROLINA MACHADO, 1922, SALA 301</t>
  </si>
  <si>
    <t>MARECHAL HERMES</t>
  </si>
  <si>
    <t>21.557-150</t>
  </si>
  <si>
    <t>(21) 97628-7482</t>
  </si>
  <si>
    <t>EE-0666</t>
  </si>
  <si>
    <t>32.065.903/0001-47</t>
  </si>
  <si>
    <t>WALTER VELASCO DE SOUZA INDUSTRIA E COMERCIO DE GELO</t>
  </si>
  <si>
    <t>E07/002.17897/2013</t>
  </si>
  <si>
    <t>IN050126</t>
  </si>
  <si>
    <t xml:space="preserve">RODOVIA GOVERNADOR MARIO COVAS , S/N°, KM 23 - LOTE 09-PARTE CENTRO </t>
  </si>
  <si>
    <t xml:space="preserve">ITABORAÍ </t>
  </si>
  <si>
    <t>(21) 978292026</t>
  </si>
  <si>
    <t>mario.veiculos.sq@gmail.com</t>
  </si>
  <si>
    <t>EE-0667</t>
  </si>
  <si>
    <t>LOGÍSTICA 2002 RIO TRANSP. LTDA -ME (MARCELO GAMA)</t>
  </si>
  <si>
    <t>PD-07/014.409/2019</t>
  </si>
  <si>
    <t>IN005509</t>
  </si>
  <si>
    <t>Travessa São Jorge Lote 2 nº33</t>
  </si>
  <si>
    <t>Engenheiro Belford</t>
  </si>
  <si>
    <t>25.520-120</t>
  </si>
  <si>
    <t>(21) 2437-5135</t>
  </si>
  <si>
    <t>EE-0669</t>
  </si>
  <si>
    <t>39.116.421/0001-18</t>
  </si>
  <si>
    <t>CONDOMINIO DO EDIFICIO SOLARI</t>
  </si>
  <si>
    <t>01/04/2020</t>
  </si>
  <si>
    <t>E-07/509194/2010</t>
  </si>
  <si>
    <t>IN051146</t>
  </si>
  <si>
    <t>AVENIDA ALMIRANTE ÁLVARO ALBERTO, Nº 100</t>
  </si>
  <si>
    <t>22.610-070</t>
  </si>
  <si>
    <t>EE-0670</t>
  </si>
  <si>
    <t>02.009.677/0001-16</t>
  </si>
  <si>
    <t>TRANSPORTES CARROSSEL LTDA</t>
  </si>
  <si>
    <t>PD-07/007.380/2019</t>
  </si>
  <si>
    <t>IN005609</t>
  </si>
  <si>
    <t xml:space="preserve">RUA PIRACICABA, S/N, LT 25 QD 47 </t>
  </si>
  <si>
    <t>25.051-310</t>
  </si>
  <si>
    <t>(21) 99175-7170</t>
  </si>
  <si>
    <t>jdconsultoriaambiental@gmail.com</t>
  </si>
  <si>
    <t>EE-0671</t>
  </si>
  <si>
    <t>22.072.969/0001-00</t>
  </si>
  <si>
    <t>ÁGUA UM FORNECEDOR DE ÁGUA COMERCIAL LTDA - ME</t>
  </si>
  <si>
    <t>PD-07/014.252/2017</t>
  </si>
  <si>
    <t>IN006005</t>
  </si>
  <si>
    <t>Rua Comendador Siqueira, 1593</t>
  </si>
  <si>
    <t>Pechincha</t>
  </si>
  <si>
    <t>22.743-031</t>
  </si>
  <si>
    <t>(21) 87604200</t>
  </si>
  <si>
    <t>EE-0672</t>
  </si>
  <si>
    <t>01.946.446/0003-38</t>
  </si>
  <si>
    <t>SOFT TWO TINTURARIAS LTDA</t>
  </si>
  <si>
    <t>PD-07/014.275/2019</t>
  </si>
  <si>
    <t>IN005960</t>
  </si>
  <si>
    <t>Rua Jangadeiros Nº 6, loja A</t>
  </si>
  <si>
    <t>22.420-010</t>
  </si>
  <si>
    <t>(21) 997318684</t>
  </si>
  <si>
    <t>contato@litologica.com</t>
  </si>
  <si>
    <t>EE-0673</t>
  </si>
  <si>
    <t>26.136.828/0001-65</t>
  </si>
  <si>
    <t>RIOZOO ZOOLOGICO DO RIO DE JANEIRO S/A</t>
  </si>
  <si>
    <t>PD-07/014.856/2018</t>
  </si>
  <si>
    <t>IN006350</t>
  </si>
  <si>
    <t>PARQUE QUINTA DA BOA VISTA, S/N</t>
  </si>
  <si>
    <t>MANGUEIRA</t>
  </si>
  <si>
    <t>20.940-040</t>
  </si>
  <si>
    <t>( 21) 988610743</t>
  </si>
  <si>
    <t>EE-0674</t>
  </si>
  <si>
    <t>22.745.978/0001-15</t>
  </si>
  <si>
    <t>SPE - DON VILLAGE RESIDENCIAL LTDA</t>
  </si>
  <si>
    <t>E-07/002.13558/2015</t>
  </si>
  <si>
    <t>IN051297</t>
  </si>
  <si>
    <t>RUA HEITOR DE MOURA ESTEVÃO, 229 - SALA 111</t>
  </si>
  <si>
    <t xml:space="preserve">VÁRZEA </t>
  </si>
  <si>
    <t>25.953-090</t>
  </si>
  <si>
    <t>(21) 988213329</t>
  </si>
  <si>
    <t>EE-0675</t>
  </si>
  <si>
    <t>30.876.999/0001-06</t>
  </si>
  <si>
    <t>NENA INDÚSTRIA QUÍMICA EIRELI</t>
  </si>
  <si>
    <t>CI INEA/SEREG SEI Nº15 - INCLUSÃO</t>
  </si>
  <si>
    <t>E07/002.2268/2014</t>
  </si>
  <si>
    <t>IN051410</t>
  </si>
  <si>
    <t>AVENIDA ALMEIDA GARRET</t>
  </si>
  <si>
    <t>CHÁCARAS RIO PETRÓPOLIS</t>
  </si>
  <si>
    <t>25.231-160</t>
  </si>
  <si>
    <t>(21)22188267</t>
  </si>
  <si>
    <t>EE-0676</t>
  </si>
  <si>
    <t>04.065.053/0001-41</t>
  </si>
  <si>
    <t>BRZ EMP. E CONST. S.A - RECANTO DAS ALPINAS - Caxias</t>
  </si>
  <si>
    <t>PD-07/014.1416/2019</t>
  </si>
  <si>
    <t>IN006799</t>
  </si>
  <si>
    <t>Rua Padre Marinho N 165</t>
  </si>
  <si>
    <t>Santa Efigenia</t>
  </si>
  <si>
    <t>30.140-040</t>
  </si>
  <si>
    <t>(21)31723470</t>
  </si>
  <si>
    <t>EE-0677</t>
  </si>
  <si>
    <t>40.994.971/0001-19</t>
  </si>
  <si>
    <t>Condomínio Portal Jardim das Bromélias</t>
  </si>
  <si>
    <t>04/04/2022</t>
  </si>
  <si>
    <t>CI INEA/SEREG SEI Nº15 - INCLUSÃO; CI INEA/SERVREG SEI Nº18/22 - ALTERAÇÃO</t>
  </si>
  <si>
    <t>PD-07/007.110/2018</t>
  </si>
  <si>
    <t>IN006697</t>
  </si>
  <si>
    <t xml:space="preserve">AVENIDA ALMIRANTE BARROSO, 63, SALA 1809 </t>
  </si>
  <si>
    <t xml:space="preserve">20031-913 </t>
  </si>
  <si>
    <t>(21) 99683-1014</t>
  </si>
  <si>
    <t>sindico@portaljardimdasbromelias.com.br</t>
  </si>
  <si>
    <t>EE-0678</t>
  </si>
  <si>
    <t>06.349.242/0001-71</t>
  </si>
  <si>
    <t>REC 844 EMPREENDIMENTOS E PARTICIPAÇÕES S.A.</t>
  </si>
  <si>
    <t>PD-07/007.46/2019</t>
  </si>
  <si>
    <t>IN006795</t>
  </si>
  <si>
    <t>AVENIDA BRIGADEIRO FARIA LIMA, 3900, CONJ 501 EDIF PEDRO MARIZ BIRMANN 31</t>
  </si>
  <si>
    <t>ITAIM BIBI</t>
  </si>
  <si>
    <t>22.290-160</t>
  </si>
  <si>
    <t>(21)36203275</t>
  </si>
  <si>
    <t>yan.ferreira@ecoplanambiental.com</t>
  </si>
  <si>
    <t>EE-0679</t>
  </si>
  <si>
    <t>28.743.739/0001-02</t>
  </si>
  <si>
    <t>MENEZES ÁGUA TRANSPORTES LOCAÇÃO E SERVIÇOS EIRELI</t>
  </si>
  <si>
    <t>PD-07/014.1173/2018</t>
  </si>
  <si>
    <t>IN006920</t>
  </si>
  <si>
    <t>RUA GENERAL SAVARI, S/N, LOTE 11, QUADRA 112</t>
  </si>
  <si>
    <t>BOM RETIRO</t>
  </si>
  <si>
    <t>24.425-285</t>
  </si>
  <si>
    <t>(21) 2724-5368</t>
  </si>
  <si>
    <t>EE-0680</t>
  </si>
  <si>
    <t>33.977.686/0001-24</t>
  </si>
  <si>
    <t>ETRJ - SANEAMENTO E SERVIÇOS AMBIENTAIS EIRELI</t>
  </si>
  <si>
    <t>ATENÇAO: COBRANÇA SUSPENSA 2022 - LANÇAMENTO EM PROJETO AINDA</t>
  </si>
  <si>
    <t>CI INEA/SEREG SEI Nº19 - INCLUSÃO</t>
  </si>
  <si>
    <t>PD-07/014.1304/2019</t>
  </si>
  <si>
    <t>IN007064</t>
  </si>
  <si>
    <t>EST. SÃO JOSÉ DA BOA MORTE, S/N, LOTE 1 GLEBA D</t>
  </si>
  <si>
    <t>SÃO JOSÉ DA BOA MORTE</t>
  </si>
  <si>
    <t>CACHOEIRAS DE MACACU</t>
  </si>
  <si>
    <t>(27)981844888</t>
  </si>
  <si>
    <t>mitchel.bastidas@gmail.com</t>
  </si>
  <si>
    <t>EE-0681</t>
  </si>
  <si>
    <t>08.910.541/0002-40</t>
  </si>
  <si>
    <t>OWENS-ILLINOIS DO BRASIL INDÚSTRIA E COMÉRCIO LTDA</t>
  </si>
  <si>
    <t>PD-07/014.1373/2019</t>
  </si>
  <si>
    <t>IN006978</t>
  </si>
  <si>
    <t>Praça Alberto Monteiro Filho, 10</t>
  </si>
  <si>
    <t>Jacaré</t>
  </si>
  <si>
    <t>20.970-000</t>
  </si>
  <si>
    <t>(21)32979797</t>
  </si>
  <si>
    <t>caroline.bailon@o-i.com</t>
  </si>
  <si>
    <t>EE-0682</t>
  </si>
  <si>
    <t>40.177.263/0001-95</t>
  </si>
  <si>
    <t>FARMATIVA INDÚSTRIA E COMÉRCIO LTDA</t>
  </si>
  <si>
    <t>PD-07/014.581/2019</t>
  </si>
  <si>
    <t>IN007202</t>
  </si>
  <si>
    <t>ESTRADA DOS BANDEIRANTES, 2709, SUPLEMENTAR ESTRADA STA EFIGENIA626</t>
  </si>
  <si>
    <t>22.780-083</t>
  </si>
  <si>
    <t>(21) 3082-1047</t>
  </si>
  <si>
    <t>EE-0683</t>
  </si>
  <si>
    <t>08.905.464/0001-59</t>
  </si>
  <si>
    <t>ANTARTIDA NIT INDUSTRIA E COMERCIO DE PESCADOS LTDA</t>
  </si>
  <si>
    <t>E07/002.13422/2015</t>
  </si>
  <si>
    <t>IN051598</t>
  </si>
  <si>
    <t>RUA BARAO MAUA</t>
  </si>
  <si>
    <t>PONTA DA AREIA</t>
  </si>
  <si>
    <t>24.040-280</t>
  </si>
  <si>
    <t>(21)26131866</t>
  </si>
  <si>
    <t>CONTABILIDADEANTARTIDA@GMAIL.COM</t>
  </si>
  <si>
    <t>EE-0684</t>
  </si>
  <si>
    <t>18.942.487/0001-97</t>
  </si>
  <si>
    <t>CASTRICINI TRANSPORTES, PAPÉIS E SUPRIMENTOS LTDA-ME</t>
  </si>
  <si>
    <t>07/002.4605/2015</t>
  </si>
  <si>
    <t>IN051513</t>
  </si>
  <si>
    <t>Rua Doutor Américo</t>
  </si>
  <si>
    <t>Santa Teresa</t>
  </si>
  <si>
    <t>26.193-060</t>
  </si>
  <si>
    <t>(21)2699-3165</t>
  </si>
  <si>
    <t>EE-0685</t>
  </si>
  <si>
    <t>29.154.333/0001-57</t>
  </si>
  <si>
    <t>FLOC INDÚSTRIA E COMÉRCIO LTDA</t>
  </si>
  <si>
    <t>E07/100912/2005</t>
  </si>
  <si>
    <t>IN051511</t>
  </si>
  <si>
    <t>RUA LAURA MAGALHÃES TEIXEIRA, 223</t>
  </si>
  <si>
    <t>SANTO ALEIXO</t>
  </si>
  <si>
    <t>25920-000</t>
  </si>
  <si>
    <t>(21) 22150763</t>
  </si>
  <si>
    <t>financeiro@floc.com.br</t>
  </si>
  <si>
    <t>EE-0686</t>
  </si>
  <si>
    <t>13.001.481/0001-00</t>
  </si>
  <si>
    <t>GRUPO EDUCACIONAL MOPI LTDA</t>
  </si>
  <si>
    <t>E07/002.13861/2015</t>
  </si>
  <si>
    <t>IN051600</t>
  </si>
  <si>
    <t>Rua Almirante Cochrane</t>
  </si>
  <si>
    <t>20.550-040</t>
  </si>
  <si>
    <t>(21)2456-5919</t>
  </si>
  <si>
    <t>EE-0687</t>
  </si>
  <si>
    <t>36.525.319/0004-20</t>
  </si>
  <si>
    <t>SUPERMERCADOS FEIRA NOVA LTDA - ANCHIETA</t>
  </si>
  <si>
    <t>E07/101414/2008</t>
  </si>
  <si>
    <t>IN051522</t>
  </si>
  <si>
    <t>Estrada do Engenho Novo</t>
  </si>
  <si>
    <t>Anchieta</t>
  </si>
  <si>
    <t>21.620-242</t>
  </si>
  <si>
    <t>(21)38684218</t>
  </si>
  <si>
    <t>EE-0688</t>
  </si>
  <si>
    <t>CRAC INDUSTRIAS ALIMENTICIAS LTDA EPP - RIO BONITO</t>
  </si>
  <si>
    <t>15/12/2020</t>
  </si>
  <si>
    <t>CI INEA/SEREG SEI Nº 22 - INCLUSÃO</t>
  </si>
  <si>
    <t>PD-07/014.1269/2019</t>
  </si>
  <si>
    <t>IN007349</t>
  </si>
  <si>
    <t>RUA MARTINS SARAZAT, 22</t>
  </si>
  <si>
    <t>24.722-302</t>
  </si>
  <si>
    <t>(21) 98929-4615</t>
  </si>
  <si>
    <t>EE-0689</t>
  </si>
  <si>
    <t>04.247.200/0001-02</t>
  </si>
  <si>
    <t>ASSOCIAÇÃO DOS MORADORES DO RIO2</t>
  </si>
  <si>
    <t>PD-07/014.748/2017</t>
  </si>
  <si>
    <t>IN007468</t>
  </si>
  <si>
    <t>RUA BRUNO GIORGI, S/N, PRÓXIMO A PRAÇA DO CHAFARIZ</t>
  </si>
  <si>
    <t>22775-023</t>
  </si>
  <si>
    <t>(21) 994093882</t>
  </si>
  <si>
    <t>EE-0690</t>
  </si>
  <si>
    <t>71.476.527/0001-35</t>
  </si>
  <si>
    <t>CONSTRUTORA TENDA S/A - RIO BONITO</t>
  </si>
  <si>
    <t>CI INEA/SERVREG SEI Nº 24/21 - INCLUSÃO</t>
  </si>
  <si>
    <t>PD-07/014.1011/2019</t>
  </si>
  <si>
    <t>IN007580</t>
  </si>
  <si>
    <t>RUA ÁLVARES PENTEADO, 61, 5° ANDAR</t>
  </si>
  <si>
    <t>01012-010</t>
  </si>
  <si>
    <t>(21) 35419988</t>
  </si>
  <si>
    <t>lispata@tenda.com</t>
  </si>
  <si>
    <t>EE-0691</t>
  </si>
  <si>
    <t>09.470.092/0001-48</t>
  </si>
  <si>
    <t>GUAPI PAPEIS INDUSTRIA DE PAPEL E PAPELAO EIRELI</t>
  </si>
  <si>
    <t>E-07/100128/2004</t>
  </si>
  <si>
    <t>IN051617</t>
  </si>
  <si>
    <t>RODOVIA RIO FRIBURGO, Nº 429 - LOTE 4- QUADRA 23 -</t>
  </si>
  <si>
    <t>PARADA MODELO</t>
  </si>
  <si>
    <t>25943-548</t>
  </si>
  <si>
    <t>(21) 26339735</t>
  </si>
  <si>
    <t>ailton@ecoimport.com.br</t>
  </si>
  <si>
    <t>EE-0692</t>
  </si>
  <si>
    <t>26.789.316/0001-06</t>
  </si>
  <si>
    <t>W N P TRANSPORTES EIRELLI</t>
  </si>
  <si>
    <t>PD-07/014.1282/2019</t>
  </si>
  <si>
    <t>IN007946</t>
  </si>
  <si>
    <t>RUA PLÍNIO DE OLIVEIRA, 253, SALA 605</t>
  </si>
  <si>
    <t>PENHA</t>
  </si>
  <si>
    <t>21070-040</t>
  </si>
  <si>
    <t>(25) 32512283</t>
  </si>
  <si>
    <t>EE-0693</t>
  </si>
  <si>
    <t>13.783.285/0001-26</t>
  </si>
  <si>
    <t>RANCHO DOS SONHOS USINA DE BENEFICIAMENTO E COMERCIO DE
LATICINIOS - EIRELI</t>
  </si>
  <si>
    <t>E-07/002.8055/2017</t>
  </si>
  <si>
    <t>IN051748</t>
  </si>
  <si>
    <t>RODOVIA AMARAL PEIXOTO, RJ 106, KM 10</t>
  </si>
  <si>
    <t>VARZEA DAS MOCAS</t>
  </si>
  <si>
    <t>24753-559</t>
  </si>
  <si>
    <t>(21)96492-5864</t>
  </si>
  <si>
    <t>ranchodossonhos38267@gmail.com</t>
  </si>
  <si>
    <t>EE-0694</t>
  </si>
  <si>
    <t>21.211.330/0007-91</t>
  </si>
  <si>
    <t>B&amp;B HOTELS BRASIL HOTELARIA E INVESTIMENTOS LTDA</t>
  </si>
  <si>
    <t>E-07/002.11916/2015</t>
  </si>
  <si>
    <t>IN051745</t>
  </si>
  <si>
    <t xml:space="preserve">RUA FRANCISCO OTAVIANO, 30 </t>
  </si>
  <si>
    <t xml:space="preserve">COPACABANA </t>
  </si>
  <si>
    <t>22080-041</t>
  </si>
  <si>
    <t>(21) 213505555</t>
  </si>
  <si>
    <t>EE-0695</t>
  </si>
  <si>
    <t>10.324.011/0001-80</t>
  </si>
  <si>
    <t>J.J.C CONSTRUÇÕES E INSTALAÇÕES LTDA - ME</t>
  </si>
  <si>
    <t>E07/002.6837/2014</t>
  </si>
  <si>
    <t>IN051737</t>
  </si>
  <si>
    <t>ESTRADA EUGENIO COSTA, KM 3,5</t>
  </si>
  <si>
    <t>PICOS</t>
  </si>
  <si>
    <t> 24806-100</t>
  </si>
  <si>
    <t>(21) 981160726</t>
  </si>
  <si>
    <t>agconsult@live.com</t>
  </si>
  <si>
    <t>EE-0696</t>
  </si>
  <si>
    <t>052.724.457-08</t>
  </si>
  <si>
    <t>CÍCERO WELLINGTON CARVALHO DA SILVA</t>
  </si>
  <si>
    <t>E-07/002.16736/2014</t>
  </si>
  <si>
    <t>IN051342</t>
  </si>
  <si>
    <t>RUA JOÃO ALMEIDA, Nº 42- APT. 305</t>
  </si>
  <si>
    <t>ALCÂNTARA</t>
  </si>
  <si>
    <t>24710-450</t>
  </si>
  <si>
    <t>(21) 970190951</t>
  </si>
  <si>
    <t>EE-0697</t>
  </si>
  <si>
    <t>18.434.179/0001-50</t>
  </si>
  <si>
    <t>J E PEIXE TRANSPORTES E LOCAÇÕES LTDA - ME</t>
  </si>
  <si>
    <t>E07/002.12310/2015</t>
  </si>
  <si>
    <t>IN051344</t>
  </si>
  <si>
    <t>AVENIDA CARLOS LACERDA, S/N - LOTE 2 QUADRA 8</t>
  </si>
  <si>
    <t>24800-678</t>
  </si>
  <si>
    <t>(21)) 26454998</t>
  </si>
  <si>
    <t>PROFJACKSONRJ@gmail.com</t>
  </si>
  <si>
    <t>EE-0698</t>
  </si>
  <si>
    <t>08.057.917/0001-34</t>
  </si>
  <si>
    <t>ADEGA BARRIL DO RECREIO 2006 LTDA</t>
  </si>
  <si>
    <t>PD-07/014.90/2020</t>
  </si>
  <si>
    <t>IN008116</t>
  </si>
  <si>
    <t>RUA GENERAL ORLANDO GEISEL, 342</t>
  </si>
  <si>
    <t>22790-280</t>
  </si>
  <si>
    <t>(21)998705179</t>
  </si>
  <si>
    <t>greengeoconsult@gmail.com</t>
  </si>
  <si>
    <t>EE-0699</t>
  </si>
  <si>
    <t>01.838.723/0462-08</t>
  </si>
  <si>
    <t>PD-07/014.836/2018</t>
  </si>
  <si>
    <t>IN008353</t>
  </si>
  <si>
    <t>AV SN 2, S/N, QUADRA G, LOTES 1 A 9, INTER, BUSINESS PARK</t>
  </si>
  <si>
    <t>25085-379</t>
  </si>
  <si>
    <t>(21) 33473315</t>
  </si>
  <si>
    <t>gelmareis@etica-ambiental.com.br</t>
  </si>
  <si>
    <t>EE-0700</t>
  </si>
  <si>
    <t>33.349.879/0001-30</t>
  </si>
  <si>
    <t>CASA DE SAUDE AFFONSO MAC DOWELL LTDA</t>
  </si>
  <si>
    <t>PD-07/014.1356/2018</t>
  </si>
  <si>
    <t>IN008373</t>
  </si>
  <si>
    <t>RUA MAMORÉ, 52</t>
  </si>
  <si>
    <t>FREGUESIA (JACAREPAGUÁ)</t>
  </si>
  <si>
    <t>22760-080</t>
  </si>
  <si>
    <t>(21) 31237959</t>
  </si>
  <si>
    <t>EE-0701</t>
  </si>
  <si>
    <t>34.078.618/0001-96</t>
  </si>
  <si>
    <t>CHACARA TROPICAL DE PLANTAS LTDA</t>
  </si>
  <si>
    <t>PD-07/014.1173/2019</t>
  </si>
  <si>
    <t>IN008115</t>
  </si>
  <si>
    <t>RUA DOM ROSALVO COSTA REGO, 420</t>
  </si>
  <si>
    <t>ITANHANGÁ</t>
  </si>
  <si>
    <t>22641-040</t>
  </si>
  <si>
    <t>(21) 2495-8065</t>
  </si>
  <si>
    <t>financeiro@chacaratropical.com.br</t>
  </si>
  <si>
    <t>EE-0702</t>
  </si>
  <si>
    <t>18.251.569/0001-95</t>
  </si>
  <si>
    <t>CONDOMÍNIO MULTIMODAL DUQUE DE CAXIAS</t>
  </si>
  <si>
    <t>PD-07/014.835/2018</t>
  </si>
  <si>
    <t>IN008352</t>
  </si>
  <si>
    <t>AVENIDA OL 3, 200, LOTE 2 (REMEMB LT 2 AO 8) QUADRA F</t>
  </si>
  <si>
    <t>25.085-375</t>
  </si>
  <si>
    <t>(21) 33497376</t>
  </si>
  <si>
    <t>karenantunes@etica-ambiental.com.br</t>
  </si>
  <si>
    <t>EE-0703</t>
  </si>
  <si>
    <t>04.814.282/0001-11</t>
  </si>
  <si>
    <t>CONDOMÍNIO BOULEVARD RIO SHOPPING</t>
  </si>
  <si>
    <t>E07/002.17847/2013</t>
  </si>
  <si>
    <t>IN051932</t>
  </si>
  <si>
    <t>RUA BARÃO DE SÃO FRANCISCO, 236</t>
  </si>
  <si>
    <t>ANDARAÍ</t>
  </si>
  <si>
    <t>20.560-031</t>
  </si>
  <si>
    <t>(21) 3176-7317</t>
  </si>
  <si>
    <t>EE-0704</t>
  </si>
  <si>
    <t>FAVORITA TRANSPORTE DE ÁGUA LTDA ME - Tanque</t>
  </si>
  <si>
    <t>PD-07/014.82/2020</t>
  </si>
  <si>
    <t>IN007947</t>
  </si>
  <si>
    <t>ESTRADA DO ENGENHO NOVO, 373-FUNDOS 2 - APT.101</t>
  </si>
  <si>
    <t>21620-242</t>
  </si>
  <si>
    <t>(21) 24248400</t>
  </si>
  <si>
    <t>EE-0705</t>
  </si>
  <si>
    <t>45.543.915/0038-73</t>
  </si>
  <si>
    <t>CARREFOUR COMÉRCIO E INDUSTRIA LTDA</t>
  </si>
  <si>
    <t>PD-07/014.715/2018</t>
  </si>
  <si>
    <t>IN008308</t>
  </si>
  <si>
    <t xml:space="preserve">RUA OLIVEIRA BOTELHO 349 </t>
  </si>
  <si>
    <t>NEVES</t>
  </si>
  <si>
    <t>24425-005</t>
  </si>
  <si>
    <t>(21) 2261-0880</t>
  </si>
  <si>
    <t>licenciamentoambclean@yahoo.com.br</t>
  </si>
  <si>
    <t>EE-0706</t>
  </si>
  <si>
    <t>33.821.971/0001-51</t>
  </si>
  <si>
    <t>OUTEIRO DAS PEDRAS EMPREENDIMENTOS IMOBILIÁRIOS SPE LTDA</t>
  </si>
  <si>
    <t>PD-07/014.1201/2019</t>
  </si>
  <si>
    <t>IN008307</t>
  </si>
  <si>
    <t xml:space="preserve">RUA ARLINDO CHAVES, S/N </t>
  </si>
  <si>
    <t>24812-150</t>
  </si>
  <si>
    <t>(31) 32411616</t>
  </si>
  <si>
    <t>diretoria@rdrengenharia.com</t>
  </si>
  <si>
    <t>EE-0708</t>
  </si>
  <si>
    <t>MRV ENGENHARIA E PARTICIPAÇÕES S/A - PEDRA IMPERIAL</t>
  </si>
  <si>
    <t>ATENÇÃO: Foi requerida AVERBAÇÃO PARA novo cadastro CNARH 33.0.0395708/60, para o mesmo ponto de captação, em nome do Cond. Pedra Imperial (CNPJ: 45.369.178/0001-42</t>
  </si>
  <si>
    <t>PD-07/014.1449/2019</t>
  </si>
  <si>
    <t>IN008100</t>
  </si>
  <si>
    <t>RUA VICTOR CIVITA-Bloco 01, edifício 05, sala 403</t>
  </si>
  <si>
    <t>22775-044</t>
  </si>
  <si>
    <t>EE-0709</t>
  </si>
  <si>
    <t>PD-07/006.195/2018</t>
  </si>
  <si>
    <t>IN009071</t>
  </si>
  <si>
    <t>Rua Dona Bela, 1515</t>
  </si>
  <si>
    <t>24.809-172</t>
  </si>
  <si>
    <t>(21) 996058956</t>
  </si>
  <si>
    <t>luciana_fernandes@yahoo.com</t>
  </si>
  <si>
    <t>EE-0710</t>
  </si>
  <si>
    <t>33.130.543/0032-89</t>
  </si>
  <si>
    <t>CASAS GUANABARA COMESTÍVEIS LTDA -  Engº da Rainha</t>
  </si>
  <si>
    <t>E-07/002.8525/2015</t>
  </si>
  <si>
    <t>IN052060</t>
  </si>
  <si>
    <t>Estrada Adhemar Bebiano, 3994</t>
  </si>
  <si>
    <t>Engº da Rainha</t>
  </si>
  <si>
    <t>20.766-721</t>
  </si>
  <si>
    <t>(21) 30303674</t>
  </si>
  <si>
    <t>EE-0711</t>
  </si>
  <si>
    <t>12.232.678/0001-89</t>
  </si>
  <si>
    <t>LAVANDERIA MAESTRO LTDA</t>
  </si>
  <si>
    <t>E-07/002.13872/2015</t>
  </si>
  <si>
    <t>IN052115</t>
  </si>
  <si>
    <t>Estrada do Guerengue, 2.013 FUNDOS</t>
  </si>
  <si>
    <t>22.713-002</t>
  </si>
  <si>
    <t>(21) 964239587</t>
  </si>
  <si>
    <t>EE-0712</t>
  </si>
  <si>
    <t>CHRISTOVÃO Aguas BOAS TRANSPORTE LTDA</t>
  </si>
  <si>
    <t>PD-07/014.239/2020</t>
  </si>
  <si>
    <t>IN009273</t>
  </si>
  <si>
    <t>RUA CORONEL TEDIM, 218</t>
  </si>
  <si>
    <t>22740-240</t>
  </si>
  <si>
    <t>RIO DE JANEIRO - RJ</t>
  </si>
  <si>
    <t>(21)33926096</t>
  </si>
  <si>
    <t>EE-0713</t>
  </si>
  <si>
    <t>00.086.817/0001-24</t>
  </si>
  <si>
    <t>TRANSLUNA TRANSPORTE DE AGUA LTDA</t>
  </si>
  <si>
    <t>PD-07/014.882/2018</t>
  </si>
  <si>
    <t xml:space="preserve"> IN053021</t>
  </si>
  <si>
    <t>19/10/20222</t>
  </si>
  <si>
    <t>RUA CÉLIA DE CASTRO, 543</t>
  </si>
  <si>
    <t>PORTUGUESA</t>
  </si>
  <si>
    <t>21932-475</t>
  </si>
  <si>
    <t>(21) 2751-3447</t>
  </si>
  <si>
    <t>EE-0714</t>
  </si>
  <si>
    <t>09.116.994/0001-80</t>
  </si>
  <si>
    <t>CONDOMINIO VIVENDAS DO CALUGE</t>
  </si>
  <si>
    <t>E-07/002.13487/2015</t>
  </si>
  <si>
    <t>IN052146</t>
  </si>
  <si>
    <t>ESTRADA ADEMAR FERREIRA TORRES, Nº 230</t>
  </si>
  <si>
    <t>CALUGE</t>
  </si>
  <si>
    <t>(21)34053460</t>
  </si>
  <si>
    <t>EE-0715</t>
  </si>
  <si>
    <t>10.256.296/0003-21</t>
  </si>
  <si>
    <t>CONCRECITY PRESTAÇÃO DE SERVIÇOS EM CONCRETO LTDA</t>
  </si>
  <si>
    <t>EXT-PD/007.7597/2020</t>
  </si>
  <si>
    <t>IN009896</t>
  </si>
  <si>
    <t>Estrada São Lourenço,Quadra 16 Lote 7</t>
  </si>
  <si>
    <t>Chácaras Rio-Petrópolis</t>
  </si>
  <si>
    <t>25243-150</t>
  </si>
  <si>
    <t>(21)35361090</t>
  </si>
  <si>
    <t>dandara@litologica.com</t>
  </si>
  <si>
    <t>EE-0716</t>
  </si>
  <si>
    <t>W N P TRANSPORTES EIRELLI (LT.08 QD.49)</t>
  </si>
  <si>
    <t>CI INEA/SERVREG SEI Nº 38/21 - INCLUSÃO</t>
  </si>
  <si>
    <t>EXT-PD/014.6105/2020</t>
  </si>
  <si>
    <t>OUT Nº IN010286</t>
  </si>
  <si>
    <t>Rua Plínio de Oliveira, nº 253 - SALA 605</t>
  </si>
  <si>
    <t>Penha</t>
  </si>
  <si>
    <t>21.070-040</t>
  </si>
  <si>
    <t>EE-0717</t>
  </si>
  <si>
    <t>11.141.600/0001-96</t>
  </si>
  <si>
    <t>SH NEGOCIOS E SERVICOS LTDA</t>
  </si>
  <si>
    <t>EXT-PD/007.8445/2020</t>
  </si>
  <si>
    <t>OUT Nº IN010153</t>
  </si>
  <si>
    <t>Rua José Geraldo Nogueira, S/N LT.11 QD.O</t>
  </si>
  <si>
    <t>25.555-050</t>
  </si>
  <si>
    <t>EE-0718</t>
  </si>
  <si>
    <t>34.990.459/0001-00</t>
  </si>
  <si>
    <t>JR ELITE TRANSPORTES EIRELI</t>
  </si>
  <si>
    <t>CI INEA/SERVREG SEI Nº 1/2022 - INCLUSÃO</t>
  </si>
  <si>
    <t>PD-07/007.168/2020</t>
  </si>
  <si>
    <t>IN010545</t>
  </si>
  <si>
    <t>Rua Benedito de Oliveira,34</t>
  </si>
  <si>
    <t>26.520-170</t>
  </si>
  <si>
    <t>(21) 96475-1830</t>
  </si>
  <si>
    <t>EE-0719</t>
  </si>
  <si>
    <t>40.608.215/0001-04</t>
  </si>
  <si>
    <t>Condomínio Residencial Pedra Real (ex-MRV ENGENHARIA)</t>
  </si>
  <si>
    <t>OK: Alteração de titularidade através de requerimento SELCA 4248/2021</t>
  </si>
  <si>
    <t>CI INEA/SERVREG SEI Nº 1/2022 - INCLUSÃO; CI INEA/SERVREG SEI Nº3/22 - ALTERAÇÃO</t>
  </si>
  <si>
    <t>EXT-PD/007.5244/2020</t>
  </si>
  <si>
    <t>IN010457</t>
  </si>
  <si>
    <t>Rua Dona Bela, Gleba 5-A1</t>
  </si>
  <si>
    <t>(21) 98181-3727</t>
  </si>
  <si>
    <t>pedrareal2020@hotmail.com</t>
  </si>
  <si>
    <t>EE-0720</t>
  </si>
  <si>
    <t>REALIZA CONSTRUTORA LTDA (DONA BELA)</t>
  </si>
  <si>
    <t>CI INEA/SERVREG SEI Nº 01/22 - INCLUSÃO</t>
  </si>
  <si>
    <t>PD-07/014.62/2020</t>
  </si>
  <si>
    <t>IN010504</t>
  </si>
  <si>
    <t>RUA DONA BELA, 1515</t>
  </si>
  <si>
    <t>BELA VISTA</t>
  </si>
  <si>
    <t>(21) 99225-9377</t>
  </si>
  <si>
    <t>thayna.souza@realizaconstrutora.com.br</t>
  </si>
  <si>
    <t>EE-0721</t>
  </si>
  <si>
    <t>08.824.097/0001-69</t>
  </si>
  <si>
    <t>PIRAMBU COMÉRCIO DE CARNES LTDA</t>
  </si>
  <si>
    <t>E-07/100063/2009</t>
  </si>
  <si>
    <t>IN052484</t>
  </si>
  <si>
    <t>RUA VEREADOR HERMÍNIO MOREIRA,501</t>
  </si>
  <si>
    <t>(21) 3637-7878</t>
  </si>
  <si>
    <t>meioambientepirambu@gmail.com</t>
  </si>
  <si>
    <t>EE-0722</t>
  </si>
  <si>
    <t>33.453.494/0001-19</t>
  </si>
  <si>
    <t>RYMACK MARTINS FARIA 79090222715</t>
  </si>
  <si>
    <t>EXT-PD/014.6422/2020</t>
  </si>
  <si>
    <t>IN010845</t>
  </si>
  <si>
    <t>Estrada do Outeiro Santo</t>
  </si>
  <si>
    <t>22.713-169</t>
  </si>
  <si>
    <t>(21) 976149137</t>
  </si>
  <si>
    <t>EE-0723</t>
  </si>
  <si>
    <t>MRV ENGENHARIA E PARTICIPAÇÕES S/A - PEDRA DO SOL</t>
  </si>
  <si>
    <t>EXT-PD/007.5239/2020</t>
  </si>
  <si>
    <t>IN010767</t>
  </si>
  <si>
    <t>Rua Victor Civita, 66</t>
  </si>
  <si>
    <t>22.775-044</t>
  </si>
  <si>
    <t>(21)981813727</t>
  </si>
  <si>
    <t>EE-0724</t>
  </si>
  <si>
    <t>Aguas do Rio 1 - PEQUENOS MANANCIAIS</t>
  </si>
  <si>
    <t>EE-0725</t>
  </si>
  <si>
    <t>Aguas do Rio 1 - INTERMUNICIPAL IMUNANA</t>
  </si>
  <si>
    <t>E-07/101727/89</t>
  </si>
  <si>
    <t>OFICIO SERLA 80</t>
  </si>
  <si>
    <t>EE-0726</t>
  </si>
  <si>
    <t>Aguas do Rio 4 - GUANDU LANÇAMENTO</t>
  </si>
  <si>
    <t>ATENÇÃO: DISTRIB. INTERFERENCIAS</t>
  </si>
  <si>
    <t>EE-0727</t>
  </si>
  <si>
    <t>Aguas do Rio 4 - PEQUENOS MANANCIAIS</t>
  </si>
  <si>
    <t>OK: TRANSF. INTERFERENCIAS/TEM PONTOS FEDERAIS</t>
  </si>
  <si>
    <t>IN002373</t>
  </si>
  <si>
    <t>EE-0728</t>
  </si>
  <si>
    <t>Aguas do Rio 4 - INTERMUNICIPAL IMUNANA</t>
  </si>
  <si>
    <t>OK: TERMO DE COMPROMISSO: RATEIO 0,30%%</t>
  </si>
  <si>
    <t>EE-0729</t>
  </si>
  <si>
    <t>ZONA OESTE MAIS SANEAMENTO - ETE BANGU</t>
  </si>
  <si>
    <t>PD-07/014.173/2020</t>
  </si>
  <si>
    <t>IN010427</t>
  </si>
  <si>
    <t>(21) 3609-5000</t>
  </si>
  <si>
    <t>EE-0730</t>
  </si>
  <si>
    <t>20.787.895/0001-63</t>
  </si>
  <si>
    <t>LOCAL SOLUTION QUALITY LTDA – EPP</t>
  </si>
  <si>
    <t>PD-07/006.51/2020</t>
  </si>
  <si>
    <t>IN011430</t>
  </si>
  <si>
    <t>Rua Monte Mor, Lote 10 e 11, Quadra 17</t>
  </si>
  <si>
    <t>PARQUE COLÚMBIA</t>
  </si>
  <si>
    <t>21535-160</t>
  </si>
  <si>
    <t>(21) 97918-8688</t>
  </si>
  <si>
    <t>financeiro@grupolocal.rio.br</t>
  </si>
  <si>
    <t>EE-0731</t>
  </si>
  <si>
    <t>14.605.065/0010-66</t>
  </si>
  <si>
    <t>FRIOZEM ARMAZENS FRIGORIFICOS LTDA</t>
  </si>
  <si>
    <t>EXT-PD/007.15637/2021</t>
  </si>
  <si>
    <t>IN011264</t>
  </si>
  <si>
    <t>RUA EUSTAQUIO AZEVEDO-QD.07 LT.18</t>
  </si>
  <si>
    <t>CHÁCARAS ARCAMPO</t>
  </si>
  <si>
    <t>25251-600</t>
  </si>
  <si>
    <t>EE-0732</t>
  </si>
  <si>
    <t>REALIZA CONSTRUTORA LTDA - C R PORTAL SUL</t>
  </si>
  <si>
    <t>EXT-PD/007.17518/2021</t>
  </si>
  <si>
    <t>IN011180</t>
  </si>
  <si>
    <t>Avenida Vinte e Dois de Maio</t>
  </si>
  <si>
    <t>24812-226</t>
  </si>
  <si>
    <t>(22) 99225-9377</t>
  </si>
  <si>
    <t>apmothe@gmail.com</t>
  </si>
  <si>
    <t>EE-0733</t>
  </si>
  <si>
    <t>30.224.372/0001-62</t>
  </si>
  <si>
    <t>GRANDE RIO ALIMENTOS LTDA</t>
  </si>
  <si>
    <t>PD-07/014.339/2018</t>
  </si>
  <si>
    <t>IN010955</t>
  </si>
  <si>
    <t>Estrada de Adrianópolis</t>
  </si>
  <si>
    <t>(21) 2765-955</t>
  </si>
  <si>
    <t>EE-0734</t>
  </si>
  <si>
    <t>ACQUAVITA TRANSPORTE E LOCAÇÃO EIRELI - PECHINCHA</t>
  </si>
  <si>
    <t>EXT-PD/014.15458/2021</t>
  </si>
  <si>
    <t>IN011548</t>
  </si>
  <si>
    <t>ESTRADA DE JACAREPAGUÁ, 7704 AP 201</t>
  </si>
  <si>
    <t>22755-158</t>
  </si>
  <si>
    <t>RIO DEJANEIRO</t>
  </si>
  <si>
    <t>(21) 24973310</t>
  </si>
  <si>
    <t>ACQUAVITA TRANSPORTE E LOCAÇÃO EIRELI - BRÁS DE PINA</t>
  </si>
  <si>
    <t>PD-07/014.1281/2019</t>
  </si>
  <si>
    <t>IN007954</t>
  </si>
  <si>
    <t>ESTRADA DE JACAREPAGUÁ, 7704 AP 202</t>
  </si>
  <si>
    <t>EE-0736</t>
  </si>
  <si>
    <t>ZONA OESTE MAIS SANEAMENTO - ETEs Grupo I - RH V</t>
  </si>
  <si>
    <t>EE-0737</t>
  </si>
  <si>
    <t>06.057.223/0386-59</t>
  </si>
  <si>
    <t>SENDAS DISTRIBUIDORA S A - MESQUITA</t>
  </si>
  <si>
    <t>PD-07/007.191/2020;EXT-PD/007.4640/2020</t>
  </si>
  <si>
    <t>IN011588; IN012070</t>
  </si>
  <si>
    <t>RODOVIA PRESIDENTE DUTRA,10521</t>
  </si>
  <si>
    <t>BNH</t>
  </si>
  <si>
    <t>26.574-751</t>
  </si>
  <si>
    <t>EE-0738</t>
  </si>
  <si>
    <t>05.524.572/0010-84</t>
  </si>
  <si>
    <t>ICONIC LUBRIFICANTES S.A.</t>
  </si>
  <si>
    <t>PD-07/014.365/2019</t>
  </si>
  <si>
    <t>IN011408</t>
  </si>
  <si>
    <t>Rua Silésia</t>
  </si>
  <si>
    <t>25.220-020</t>
  </si>
  <si>
    <t>(21) 26777183</t>
  </si>
  <si>
    <t>franciele.silva@iconiclubrificantes.com.br</t>
  </si>
  <si>
    <t>EE-0739</t>
  </si>
  <si>
    <t>COMERCIAL MILANO BRASIL LTDA- ESTR. SÃO LOURENÇO</t>
  </si>
  <si>
    <t>ATENÇÃO: COBRADA TAMBÉM COMO AGILE - CRÉDITO 2024</t>
  </si>
  <si>
    <t>E-07/506338/2012</t>
  </si>
  <si>
    <t>IN052581</t>
  </si>
  <si>
    <t>ESTRADA SÃO LOURENÇO, QUADRA 21 LOTE 01</t>
  </si>
  <si>
    <t>CHÁCARAS RIO-PETRÓPOLIS</t>
  </si>
  <si>
    <t>25.243-150</t>
  </si>
  <si>
    <t>(21) 995045026</t>
  </si>
  <si>
    <t>EE-0740</t>
  </si>
  <si>
    <t>11.166.300/0001-61</t>
  </si>
  <si>
    <t>ROMA DE ANCHIETA INDÚSTRIA DE PÃES LTDA</t>
  </si>
  <si>
    <t>PD-07/007.173/2019</t>
  </si>
  <si>
    <t>IN011618</t>
  </si>
  <si>
    <t>AVENIDA CHRISÓSTOMO PIMENTEL DE OLIVEIRA,1351</t>
  </si>
  <si>
    <t>21.655-613</t>
  </si>
  <si>
    <t>(21) 22612950</t>
  </si>
  <si>
    <t>EE-0741</t>
  </si>
  <si>
    <t>08.011.733/0001-33</t>
  </si>
  <si>
    <t>PETRINA EMPREENDIMENTOS IMOBILIÁRIOS SPE LTDA</t>
  </si>
  <si>
    <t>EXT-PD/007.8400/2020</t>
  </si>
  <si>
    <t>IN011598</t>
  </si>
  <si>
    <t>RUA DONA BELLA-PARTE</t>
  </si>
  <si>
    <t>EE-0742</t>
  </si>
  <si>
    <t>M &amp; R ÁGUA TRANSPORTES EIRELI - ME  (DUQUE DE CAXIAS)</t>
  </si>
  <si>
    <t>PD-07/014.78/2018</t>
  </si>
  <si>
    <t>IN006224</t>
  </si>
  <si>
    <t>RUA ESTANHO, LOTE 14 QUADRA 45</t>
  </si>
  <si>
    <t>25.550-530</t>
  </si>
  <si>
    <t>EE-0743</t>
  </si>
  <si>
    <t>24.665.195/0001-57</t>
  </si>
  <si>
    <t>AGUAS RARIDADE EIRELI</t>
  </si>
  <si>
    <t>SEI-070002/013594/2021</t>
  </si>
  <si>
    <t>ESTRADA DO RIO MORTO</t>
  </si>
  <si>
    <t>22.770-210</t>
  </si>
  <si>
    <t>EE-0744</t>
  </si>
  <si>
    <t>33.352.881/0001-69</t>
  </si>
  <si>
    <t>CIBRAPEL S.A INDUSTRIA DE PAPEL E EMBALAGENS</t>
  </si>
  <si>
    <t>EXT-PD/014.9908/2021</t>
  </si>
  <si>
    <t>IN011631</t>
  </si>
  <si>
    <t>AVENIDA BRASIL</t>
  </si>
  <si>
    <t>21.660-000</t>
  </si>
  <si>
    <t>(21) 30178787</t>
  </si>
  <si>
    <t>cibrapel@iis.com.br</t>
  </si>
  <si>
    <t>EE-0745</t>
  </si>
  <si>
    <t>08.697.037/0001-22</t>
  </si>
  <si>
    <t>PIPA D'ÁGUA CELULAR DISTRIBUIÇÃO DE ÁGUA POTÁVEL LTDA</t>
  </si>
  <si>
    <t>PD-07/014.193/2020</t>
  </si>
  <si>
    <t>IN011932</t>
  </si>
  <si>
    <t>ESTRADA DA GÁVEA</t>
  </si>
  <si>
    <t>22.451-265</t>
  </si>
  <si>
    <t>EE-0746</t>
  </si>
  <si>
    <t>M &amp; R ÁGUA TRANSPORTES EIRELI - ME (VICENTINA)</t>
  </si>
  <si>
    <t>PD-07/014.426/2019</t>
  </si>
  <si>
    <t>IN011899</t>
  </si>
  <si>
    <t>RUA ESTANHO LOTE 14-QD 45</t>
  </si>
  <si>
    <t>PARQUE ALIAN</t>
  </si>
  <si>
    <t>EE-0747</t>
  </si>
  <si>
    <t>23.306.916/0001-70</t>
  </si>
  <si>
    <t>AGILIZA TRANSPORTES E LOGISTICA LTDA</t>
  </si>
  <si>
    <t>SEI-070007/000835/2021</t>
  </si>
  <si>
    <t>IN000421</t>
  </si>
  <si>
    <t>RUA JURA - DUQUE DE CAXIAS - RJ</t>
  </si>
  <si>
    <t>25.231-090</t>
  </si>
  <si>
    <t>(21) 30053419</t>
  </si>
  <si>
    <t>EE-0748</t>
  </si>
  <si>
    <t>C.L.S.H. TRANSPORTE RODOVIARIO 2015 EIRELI - RUA DA MATRIZ</t>
  </si>
  <si>
    <t>SEI-070007/000009/2022</t>
  </si>
  <si>
    <t>IN000143</t>
  </si>
  <si>
    <t>RUA DA MATRIZ</t>
  </si>
  <si>
    <t>25.545-231</t>
  </si>
  <si>
    <t>EE-0749</t>
  </si>
  <si>
    <t>20.082.240/0001-90</t>
  </si>
  <si>
    <t>ORLANDO LO DUCA JUNIOR TRANSPORTE E LOGISTICA EIRELI</t>
  </si>
  <si>
    <t>SEI-070002/012547/2021</t>
  </si>
  <si>
    <t>IN000627</t>
  </si>
  <si>
    <t>22.783-025</t>
  </si>
  <si>
    <t>(21) 3005-3419</t>
  </si>
  <si>
    <t>EE-0750</t>
  </si>
  <si>
    <t>05.431.145/0001-60</t>
  </si>
  <si>
    <t>TRES PICOS MINERADORA COMÉRCIO E INDUSTRIA LTDA</t>
  </si>
  <si>
    <t>01/08/2022</t>
  </si>
  <si>
    <t>CI INEA/SERVREG SEI Nº 34/22 - INCLUSÃO</t>
  </si>
  <si>
    <t>SEI-070007/000642/2021</t>
  </si>
  <si>
    <t>IN000760</t>
  </si>
  <si>
    <t>AV ARISTIDES ANTONIO FALCÃO 610, CASA</t>
  </si>
  <si>
    <t>(21) 98222-0007</t>
  </si>
  <si>
    <t>EE-0751</t>
  </si>
  <si>
    <t>17.493.338/0004-78</t>
  </si>
  <si>
    <t>CI INEA/SERVREG SEI Nº 40/22 - INCLUSÃO</t>
  </si>
  <si>
    <t>EXT-PD/007.4841/2020</t>
  </si>
  <si>
    <t>IN012202</t>
  </si>
  <si>
    <t>AVENIDA VINTE E DOIS DE MAIO,4908</t>
  </si>
  <si>
    <t>Rio Várzea</t>
  </si>
  <si>
    <t>24812-082</t>
  </si>
  <si>
    <t>(21) 21878700</t>
  </si>
  <si>
    <t>EE-0752</t>
  </si>
  <si>
    <t>34.230.979/0138-60</t>
  </si>
  <si>
    <t>SUPERMIX CONCRETO S.A</t>
  </si>
  <si>
    <t>PD-07/014.374/2018</t>
  </si>
  <si>
    <t>IN012256</t>
  </si>
  <si>
    <t>ESTRADA SÃO LOURENÇO,-QD 17 LTS 14 E 15</t>
  </si>
  <si>
    <t>(21) 35395474</t>
  </si>
  <si>
    <t>EE-0753</t>
  </si>
  <si>
    <t>29.227.931/0003-70</t>
  </si>
  <si>
    <t>AET ATLÂNTICA ENGENHARIA E TERRAPLANAGEM LTDA</t>
  </si>
  <si>
    <t>PD-07/014.790/2017</t>
  </si>
  <si>
    <t>IN012249</t>
  </si>
  <si>
    <t>RUA ALCOBAÇA, 1320</t>
  </si>
  <si>
    <t>21645-002</t>
  </si>
  <si>
    <t>EE-0754</t>
  </si>
  <si>
    <t>45.543.915/0184-71</t>
  </si>
  <si>
    <t>CARREFOUR COMERCIO E INDÚSTRIA LTDA</t>
  </si>
  <si>
    <t>PD-07/007.223/2018</t>
  </si>
  <si>
    <t>IN012203</t>
  </si>
  <si>
    <t>AVENIDA PRESIDENTE JORGE JULIO DA COSTA SANTOS,200</t>
  </si>
  <si>
    <t>26130-010</t>
  </si>
  <si>
    <t>EE-0755</t>
  </si>
  <si>
    <t>19.652.413/0001-89</t>
  </si>
  <si>
    <t>CONDOMÍNIO RESIDENCIAL PEDRA DE INOÃ</t>
  </si>
  <si>
    <t>PD-07/007.79/2017</t>
  </si>
  <si>
    <t>IN012336</t>
  </si>
  <si>
    <t>ESTRADA DOS CAJUEIROS, S/Nº,</t>
  </si>
  <si>
    <t>CAJUEIROS</t>
  </si>
  <si>
    <t>24.932-855</t>
  </si>
  <si>
    <t>(21) 97251-1694</t>
  </si>
  <si>
    <t>EE-0756</t>
  </si>
  <si>
    <t>IGUA-RJ - GUANDU  LANÇAMENTO -RH V</t>
  </si>
  <si>
    <t>SEI-070002/001785/2022</t>
  </si>
  <si>
    <t>IN004111</t>
  </si>
  <si>
    <t>EE-0757</t>
  </si>
  <si>
    <t>IGUA-RJ PEQUENOS MANANCIAIS</t>
  </si>
  <si>
    <t>OK - CONSUMO CONSIDERADO DE 20%</t>
  </si>
  <si>
    <t>EE-0758</t>
  </si>
  <si>
    <t>16.835.634/0001-02</t>
  </si>
  <si>
    <t>MM AMARAL DISTRIBUIDORA DE ÁGUA EIRELI</t>
  </si>
  <si>
    <t>PD-07/014.1123/2018</t>
  </si>
  <si>
    <t>IN010771</t>
  </si>
  <si>
    <t>RUA PADRE AFONSO RODRIGUES</t>
  </si>
  <si>
    <t>(21) 37119729</t>
  </si>
  <si>
    <t>EE-0759</t>
  </si>
  <si>
    <t>61.012.019/1694-81</t>
  </si>
  <si>
    <t>ASSOCIAÇÃO BRASILEIRA D'A IGREJA DE JESUS CRISTO DOS SANTOS DOS ÚLTIMOS
DIAS</t>
  </si>
  <si>
    <t>EXT-PD/014.6506/2020</t>
  </si>
  <si>
    <t>IN011020</t>
  </si>
  <si>
    <t>AVENIDA DAS AMÉRICAS, 9005</t>
  </si>
  <si>
    <t>EE-0760</t>
  </si>
  <si>
    <t>09.044.230/0001-27</t>
  </si>
  <si>
    <t>CONDOMÍNIO SPAZIO VITA RESIDENCIAL CLUBE</t>
  </si>
  <si>
    <t>PD-07/014.623/2019</t>
  </si>
  <si>
    <t>IN011614</t>
  </si>
  <si>
    <t>ESTRADA DO TINDIBA,979</t>
  </si>
  <si>
    <t>22.740-360</t>
  </si>
  <si>
    <t>EE-0761</t>
  </si>
  <si>
    <t>05.533.706/0001-32</t>
  </si>
  <si>
    <t>CONDOMÍNIO PRAÇA DA VARGEM GRANDE</t>
  </si>
  <si>
    <t>EXT-PD/014.8397/2020</t>
  </si>
  <si>
    <t>IN011918</t>
  </si>
  <si>
    <t>PRAÇA VARGEM GRANDE, 65</t>
  </si>
  <si>
    <t>22.785-610</t>
  </si>
  <si>
    <t>EE-0762</t>
  </si>
  <si>
    <t>C.L.S.H. TRANSPORTE RODOVIÁRIO 2015 EIRELI - RUA PRATA</t>
  </si>
  <si>
    <t>EXT-PD/007.9544/2020</t>
  </si>
  <si>
    <t>IN011973</t>
  </si>
  <si>
    <t>EE-0763</t>
  </si>
  <si>
    <t>18.421.760/0001-38</t>
  </si>
  <si>
    <t>TRANSPORTE DE AGUA MACHADAO EIRELI</t>
  </si>
  <si>
    <t>EXT-PD/007.4621/2020</t>
  </si>
  <si>
    <t>IN011938</t>
  </si>
  <si>
    <t>Rua Marcos da Costa</t>
  </si>
  <si>
    <t>24.715-474</t>
  </si>
  <si>
    <t>aguamachadao@hotmail.com</t>
  </si>
  <si>
    <t>EE-0764</t>
  </si>
  <si>
    <t>31.130.537/0011-71</t>
  </si>
  <si>
    <t>CASA DO ALEMÃO INDUSTRIA E COMERCIO DE LANCHES LTDA - ITABORAI</t>
  </si>
  <si>
    <t>E-07/002.2916/2015</t>
  </si>
  <si>
    <t>IN052890</t>
  </si>
  <si>
    <t>RODOVIA BR 101, QUADRA 000, LOTES 000, AREA DE TERRAS 1 DISTRITO DE ITABORAI</t>
  </si>
  <si>
    <t>24.806-055</t>
  </si>
  <si>
    <t>(21) 99961342</t>
  </si>
  <si>
    <t>ina@reconsultconsultoria.com.br</t>
  </si>
  <si>
    <t>EE-0765</t>
  </si>
  <si>
    <t>36.361.480/0001-63</t>
  </si>
  <si>
    <t>ACQUAPURA COMERCIO, DISTRIBUICAO E TRANSPORTE DE AGUA EIRELI</t>
  </si>
  <si>
    <t>PD-07/014.792/2018</t>
  </si>
  <si>
    <t>IN012392</t>
  </si>
  <si>
    <t>Rua Goiás, LOTE 110 QUADRA 8</t>
  </si>
  <si>
    <t>Jardim José Bonifácio</t>
  </si>
  <si>
    <t>25.565-168</t>
  </si>
  <si>
    <t>EE-0766</t>
  </si>
  <si>
    <t>ACQUAPURA COM. DIST. E TRANSP. DE AGUA EIRELI - GENUINO SIQUEIRA</t>
  </si>
  <si>
    <t>PD-07/007.183/2020</t>
  </si>
  <si>
    <t>IN012126</t>
  </si>
  <si>
    <t>(21) 3022-7374</t>
  </si>
  <si>
    <t>EE-0767</t>
  </si>
  <si>
    <t>04.979.234/0001-83</t>
  </si>
  <si>
    <t>ÁGUA SALIM TRANSPORTE LTDA</t>
  </si>
  <si>
    <t>SEI-070002/006937/2022</t>
  </si>
  <si>
    <t>IN001014</t>
  </si>
  <si>
    <t>Rua Barão Iguatemi, 442, Apto.105 Parte</t>
  </si>
  <si>
    <t>Praça da Bandeira</t>
  </si>
  <si>
    <t>20.270-060</t>
  </si>
  <si>
    <t>(21) 2273-0365</t>
  </si>
  <si>
    <t>EE-0768</t>
  </si>
  <si>
    <t>33.130.543/0015-88</t>
  </si>
  <si>
    <t>CASAS GUANABARA COMESTÍVEIS LTDA - PENHA</t>
  </si>
  <si>
    <t>E-07/002.8526/2015</t>
  </si>
  <si>
    <t>IN053010</t>
  </si>
  <si>
    <t>Avenida Braz de Pina 201</t>
  </si>
  <si>
    <t>21.070-031</t>
  </si>
  <si>
    <t>(21) 98821-3329</t>
  </si>
  <si>
    <t>EE-0769</t>
  </si>
  <si>
    <t>26.112.905/0001-47</t>
  </si>
  <si>
    <t>SMB REALIZAÇÕES IMOBILIÁRIAS - EIRELI</t>
  </si>
  <si>
    <t>EXT-PD/007.9271/2020</t>
  </si>
  <si>
    <t>IN012562</t>
  </si>
  <si>
    <t>Travessa Ranulfo Feo, 36 Sala 209 Parte</t>
  </si>
  <si>
    <t>25.953-650</t>
  </si>
  <si>
    <t>EE-0770</t>
  </si>
  <si>
    <t>10.373.121/0001-32</t>
  </si>
  <si>
    <t>TRITON AUTOMÓVEIS DE CAXIAS LTDA-ME</t>
  </si>
  <si>
    <t>E-07/002.7806/2016</t>
  </si>
  <si>
    <t>IN052962</t>
  </si>
  <si>
    <t>Rua Sepetiba. LT. 562, QD.40</t>
  </si>
  <si>
    <t>JARDIM JOSE BONIFACIO</t>
  </si>
  <si>
    <t>25.565-250</t>
  </si>
  <si>
    <t>(21) 97028-1391</t>
  </si>
  <si>
    <t>EE-0771</t>
  </si>
  <si>
    <t>Aguas do Rio 1 S.A.- ITABORAI</t>
  </si>
  <si>
    <t>EE-0772</t>
  </si>
  <si>
    <t>Aguas do Rio 1 S.A.- SÃO GONÇALO</t>
  </si>
  <si>
    <t>EE-0773</t>
  </si>
  <si>
    <t>29.275.112/0001-37</t>
  </si>
  <si>
    <t>CONDOMÍNIO NOVO LEBLON</t>
  </si>
  <si>
    <t>E-07/100730/2005</t>
  </si>
  <si>
    <t>IN052861</t>
  </si>
  <si>
    <t>Rua Oscar Valdetaro</t>
  </si>
  <si>
    <t>22.793-090</t>
  </si>
  <si>
    <t>(21) 2734-2644</t>
  </si>
  <si>
    <t>EE-0774</t>
  </si>
  <si>
    <t>30.130.710/0001-05</t>
  </si>
  <si>
    <t>COUNTRY CLUB DE NITERÓI</t>
  </si>
  <si>
    <t>PD-07/007.132/2018</t>
  </si>
  <si>
    <t>IN012585</t>
  </si>
  <si>
    <t>Rua Chile, 135</t>
  </si>
  <si>
    <t>Vila Progresso</t>
  </si>
  <si>
    <t>24.322-000</t>
  </si>
  <si>
    <t>(21) 99102-6701</t>
  </si>
  <si>
    <t>EE-0775</t>
  </si>
  <si>
    <t>RIO DUTRA PROJETOS IMOBILIÁRIOS LTDA</t>
  </si>
  <si>
    <t>E-07/002.8668/2015</t>
  </si>
  <si>
    <t>IN053003</t>
  </si>
  <si>
    <t xml:space="preserve">AVENIDA CORONEL PHIDIAS TÁVORA </t>
  </si>
  <si>
    <t>45.780-000</t>
  </si>
  <si>
    <t>EE-0776</t>
  </si>
  <si>
    <t>29.998.833/0001-75</t>
  </si>
  <si>
    <t>CARVALHO CAPTAÇÃO,TRATAMENTO E DISTRIBUIÇÃO DE ÁGUA POTÁVEL EIRELI</t>
  </si>
  <si>
    <t>PD-07/014.6/2019</t>
  </si>
  <si>
    <t>IN012629</t>
  </si>
  <si>
    <t>Rodovia Vereador Oldemar Guedes Figueiredo, lote 01</t>
  </si>
  <si>
    <t>24.908-845</t>
  </si>
  <si>
    <t>(21) 2447-4478</t>
  </si>
  <si>
    <t>EE-0777</t>
  </si>
  <si>
    <t>11.573.964/0001-45</t>
  </si>
  <si>
    <t>QUINCAS PATRIMONIAL LTDA EPP</t>
  </si>
  <si>
    <t>PD-07/014.77/2020</t>
  </si>
  <si>
    <t>IN012277</t>
  </si>
  <si>
    <t>RUA FREDERICO GONÇALVES</t>
  </si>
  <si>
    <t>24.722-810</t>
  </si>
  <si>
    <t>(21) 35561090</t>
  </si>
  <si>
    <t>EE-0778</t>
  </si>
  <si>
    <t>42.272.856/0001-66</t>
  </si>
  <si>
    <t>TOALHEIROS REAL LTDA</t>
  </si>
  <si>
    <t>E-07/002.11974/2015</t>
  </si>
  <si>
    <t>IN052897</t>
  </si>
  <si>
    <t>RUA BARÃO DE SÃO FELIX</t>
  </si>
  <si>
    <t>20.221-422</t>
  </si>
  <si>
    <t>(21)98929-4615</t>
  </si>
  <si>
    <t>EE-0779</t>
  </si>
  <si>
    <t>36.494.045/0001-07</t>
  </si>
  <si>
    <t>CONDOMÍNIO BELO VALE</t>
  </si>
  <si>
    <t>E-07/500986/2009</t>
  </si>
  <si>
    <t>IN052873</t>
  </si>
  <si>
    <t>ESTRADA CAETANO MONTEIRO</t>
  </si>
  <si>
    <t>24.320-570</t>
  </si>
  <si>
    <t>(21) 98891-0838</t>
  </si>
  <si>
    <t>EE-0780</t>
  </si>
  <si>
    <t>10.925.601/0001-69</t>
  </si>
  <si>
    <t>AUTO POSTO ACONCHEGO DE MERITI LTDA</t>
  </si>
  <si>
    <t>E-07/002.1091/2016</t>
  </si>
  <si>
    <t>IN053007</t>
  </si>
  <si>
    <t>Rua Cândido Maia</t>
  </si>
  <si>
    <t>25.510-050</t>
  </si>
  <si>
    <t>SÃO JOAO DE MERITI</t>
  </si>
  <si>
    <t>(21)965557313</t>
  </si>
  <si>
    <t>coutob.consultoria@gmail.com</t>
  </si>
  <si>
    <t>EE-0781</t>
  </si>
  <si>
    <t>03.139.910/0021-91</t>
  </si>
  <si>
    <t>AUTO POSTO DO TRABALHO S/A</t>
  </si>
  <si>
    <t>E-07/002.5369/2017</t>
  </si>
  <si>
    <t>IN053005</t>
  </si>
  <si>
    <t>AVENIDA AUTOMÓVEL CLUBE</t>
  </si>
  <si>
    <t>25.565-171</t>
  </si>
  <si>
    <t>(21)22831749</t>
  </si>
  <si>
    <t>gisele@venturiniarquitetura.com.br</t>
  </si>
  <si>
    <t>EE-0782</t>
  </si>
  <si>
    <t>02.480.173/0001-80</t>
  </si>
  <si>
    <t>BARKI EMPREENDIMENTOS IMOBILIARIOS LTDA</t>
  </si>
  <si>
    <t>E-07/100042/2007</t>
  </si>
  <si>
    <t>IN053180</t>
  </si>
  <si>
    <t>Estrada do Engenho D'Agua, Box 30</t>
  </si>
  <si>
    <t>Anil</t>
  </si>
  <si>
    <t>(21) 2445-4246</t>
  </si>
  <si>
    <t>EE-0783</t>
  </si>
  <si>
    <t>03.585.267/0001-86</t>
  </si>
  <si>
    <t>CHURRASCARIA BRISAMAR DE NITEROI LTDA</t>
  </si>
  <si>
    <t>E-07/002.6444/2016</t>
  </si>
  <si>
    <t>IN053161</t>
  </si>
  <si>
    <t>AVENIDA QUINTINO BOCAIÚVA</t>
  </si>
  <si>
    <t>24.360-000</t>
  </si>
  <si>
    <t>(21) 3654-3875</t>
  </si>
  <si>
    <t>EE-0784</t>
  </si>
  <si>
    <t>39.532.833/0001-39</t>
  </si>
  <si>
    <t>CONDOMINIO BOSQUE DE ITAIPÚ</t>
  </si>
  <si>
    <t>E-07/505216/2009</t>
  </si>
  <si>
    <t>IN053156</t>
  </si>
  <si>
    <t>Estrada Marino Nunes Vieira</t>
  </si>
  <si>
    <t>Várzea das Moças</t>
  </si>
  <si>
    <t>24.330-325</t>
  </si>
  <si>
    <t>(21) 99527-9185</t>
  </si>
  <si>
    <t>bosquedeitaipu@gmail.com</t>
  </si>
  <si>
    <t>EE-0785</t>
  </si>
  <si>
    <t>20.659.532/0001-42</t>
  </si>
  <si>
    <t>CONDOMÍNIO DO RESIDENCIAL PEDRA BONITA</t>
  </si>
  <si>
    <t>E-07/002.9264/2015</t>
  </si>
  <si>
    <t>IN053151</t>
  </si>
  <si>
    <t>Rua Manoel Monteiro</t>
  </si>
  <si>
    <t>24.804-787</t>
  </si>
  <si>
    <t>(21) 97186-6675</t>
  </si>
  <si>
    <t>sindico.pedrabonita@gmail.com</t>
  </si>
  <si>
    <t>EE-0786</t>
  </si>
  <si>
    <t>C.L.S.H. TRANSPORTE RODOVIÁRIO 2015 EIRELI - ESTRADA BELFORD ROXO</t>
  </si>
  <si>
    <t>PD-07/014.1353/2018</t>
  </si>
  <si>
    <t>IN005583</t>
  </si>
  <si>
    <t>Av. Bela Vista, S/Nº - Lote 249</t>
  </si>
  <si>
    <t>EE-0787</t>
  </si>
  <si>
    <t>38.170.485/0001-34</t>
  </si>
  <si>
    <t>L GOMES DE OLIVEIRA TRANSPORTE</t>
  </si>
  <si>
    <t>EXT-PD/014.11550/2021</t>
  </si>
  <si>
    <t>IN012798</t>
  </si>
  <si>
    <t>Rua Iriquitia 586</t>
  </si>
  <si>
    <t>EE-0788</t>
  </si>
  <si>
    <t>07.326.193/0001-14</t>
  </si>
  <si>
    <t>ASSOCIAÇÃO SANTA MONICA JARDINS</t>
  </si>
  <si>
    <t>EXT-PD/014.6504/2020</t>
  </si>
  <si>
    <t>IN012839</t>
  </si>
  <si>
    <t>Rua Benjamim Magalhães 180</t>
  </si>
  <si>
    <t>3328-5512</t>
  </si>
  <si>
    <t>EE-0789</t>
  </si>
  <si>
    <t>21.457.286/0001-09</t>
  </si>
  <si>
    <t>GUMAR TRANSPORTE E DISTRIBUIDORA LTDA</t>
  </si>
  <si>
    <t>SEI-070007/000205/2022</t>
  </si>
  <si>
    <t>IN002729</t>
  </si>
  <si>
    <t>Rua Mariana Mageli Medeiros 63 CASA 2</t>
  </si>
  <si>
    <t>EE-0790</t>
  </si>
  <si>
    <t>REALIZA CONSTRUTORA LTDA - SITIO DOS IPES 3</t>
  </si>
  <si>
    <t>SEI-070007/000930/2021</t>
  </si>
  <si>
    <t>IN002762</t>
  </si>
  <si>
    <t>Avenida Vinte E Dois De Maio</t>
  </si>
  <si>
    <t>Outeiro Das Pedras</t>
  </si>
  <si>
    <t>raoni.osc@gmail.com</t>
  </si>
  <si>
    <t>EE-0791</t>
  </si>
  <si>
    <t>48.131.572/0001-36</t>
  </si>
  <si>
    <t>ÁGUAS LÍDER TRANSPORTES E LOCAÇÃO LTDA</t>
  </si>
  <si>
    <t>SEI-070007/001315/2022</t>
  </si>
  <si>
    <t>IN002727</t>
  </si>
  <si>
    <t>Rua Engenho De Dentro Snº Lt24 Qd02</t>
  </si>
  <si>
    <t>EE-0792</t>
  </si>
  <si>
    <t>33.325.184/0022-43</t>
  </si>
  <si>
    <t>ALSCO TOALHEIRO BRASIL LTDA</t>
  </si>
  <si>
    <t>PD-07/014.1359/2019</t>
  </si>
  <si>
    <t>IN012976</t>
  </si>
  <si>
    <t>Rua Marquês de Sabará</t>
  </si>
  <si>
    <t>jardim botânico</t>
  </si>
  <si>
    <t>EE-0793</t>
  </si>
  <si>
    <t>JR ELITE TRANSPORTES LTDA - BANGU</t>
  </si>
  <si>
    <t>SEI-070002/001330/2023</t>
  </si>
  <si>
    <t>IN003043</t>
  </si>
  <si>
    <t>Rua Benedito De Oliveira 34</t>
  </si>
  <si>
    <t>EE-0794</t>
  </si>
  <si>
    <t>SEI-070007/001276/2022</t>
  </si>
  <si>
    <t>IN002517</t>
  </si>
  <si>
    <t>RUA OSWALDO ARANHA 06</t>
  </si>
  <si>
    <t>EE-0795</t>
  </si>
  <si>
    <t>06.174.956/0001-96</t>
  </si>
  <si>
    <t>CONDOMINIO DO EDIFICIO SPECIAL BEACH BALI</t>
  </si>
  <si>
    <t>PD-07/007.582/2019</t>
  </si>
  <si>
    <t>IN012583</t>
  </si>
  <si>
    <t>Rua Marlo da Costa e Souza</t>
  </si>
  <si>
    <t>ambcleanambiental@yahoo.com</t>
  </si>
  <si>
    <t>EE-0796</t>
  </si>
  <si>
    <t>32.862.362/0001-88</t>
  </si>
  <si>
    <t>NILSINETE MARINS DE AZEVEDO</t>
  </si>
  <si>
    <t>EXT-PD/007.3997/2018</t>
  </si>
  <si>
    <t>IN013144</t>
  </si>
  <si>
    <t>Rua Manoel César De Abreu</t>
  </si>
  <si>
    <t>EE-0797</t>
  </si>
  <si>
    <t>02.488.362/0001-07</t>
  </si>
  <si>
    <t>CONDOMÍNIO L2 DOS EDIFÍCIOS BARRA WORD SHOPPING</t>
  </si>
  <si>
    <t>SEI-070002/012283/2021</t>
  </si>
  <si>
    <t>IN003550</t>
  </si>
  <si>
    <t>AVENIDA ALFREDO BALTHAZAR DA SILVEIRA</t>
  </si>
  <si>
    <t>RECREIO DOS
BANDEIRANTES</t>
  </si>
  <si>
    <t>EE-0798</t>
  </si>
  <si>
    <t>19.338.638/0001-65</t>
  </si>
  <si>
    <t>NOVA AGUA TRANSPORTES LTDA</t>
  </si>
  <si>
    <t>CI INEA/SERVREG Nº 34/23 - INCLUSÃO</t>
  </si>
  <si>
    <t>SEI-070007/000150/2023</t>
  </si>
  <si>
    <t>IN003931</t>
  </si>
  <si>
    <t>Rua Gonçalves Dias</t>
  </si>
  <si>
    <t>Vilar Dos Teles</t>
  </si>
  <si>
    <t>EE-0799</t>
  </si>
  <si>
    <t>20.956.382/0001-39</t>
  </si>
  <si>
    <t>A HIDRA TRANSPORTE E CAPTAÇÃO DE ÁGUA LTDA ME</t>
  </si>
  <si>
    <t>SEI-070007/000172/2023</t>
  </si>
  <si>
    <t>IN003878</t>
  </si>
  <si>
    <t>Rua Cacilda 1980</t>
  </si>
  <si>
    <t>ionei@ahidra.com.br</t>
  </si>
  <si>
    <t>EE-0800</t>
  </si>
  <si>
    <t>SEI-0700070014572022</t>
  </si>
  <si>
    <t>0040142023</t>
  </si>
  <si>
    <t>Rua Dona Bela 21 Condomínio 02</t>
  </si>
  <si>
    <t>EE-0801</t>
  </si>
  <si>
    <t>SEI-070007/001455/2022</t>
  </si>
  <si>
    <t>IN004011</t>
  </si>
  <si>
    <t>EE-0802</t>
  </si>
  <si>
    <t>CI INEA/SERVREG Nº 38/23 - INCLUSÃO</t>
  </si>
  <si>
    <t>SEI-070007/001434/2022</t>
  </si>
  <si>
    <t>IN004305</t>
  </si>
  <si>
    <t>EE-0803</t>
  </si>
  <si>
    <t>SEI-0700070014402022</t>
  </si>
  <si>
    <t>0043032023</t>
  </si>
  <si>
    <t>EE-0804</t>
  </si>
  <si>
    <t>SEI-070007/001457/2022</t>
  </si>
  <si>
    <t>IN004014</t>
  </si>
  <si>
    <t>EE-0805</t>
  </si>
  <si>
    <t>33.769.993/0001-10</t>
  </si>
  <si>
    <t>CARDEIROS IMOBILIÁRIA PARTICIPAÇÕES E SERVIÇOS LTDA</t>
  </si>
  <si>
    <t>Avenida das Américas</t>
  </si>
  <si>
    <t>EE-0806</t>
  </si>
  <si>
    <t>12.595.891/0001-55</t>
  </si>
  <si>
    <t>MARIO PORTO PSICULTURA ORNAMENTAL LTDA-ME</t>
  </si>
  <si>
    <t>Aquicultura em Tanque Escavado</t>
  </si>
  <si>
    <t>E-07/002.13528/2015</t>
  </si>
  <si>
    <t>IN053337</t>
  </si>
  <si>
    <t>Rua Luiz Carlos Sarolli</t>
  </si>
  <si>
    <t>Recreio Dos Bandeirantes</t>
  </si>
  <si>
    <t>EE-0809</t>
  </si>
  <si>
    <t>01.183.822/0001-18</t>
  </si>
  <si>
    <t>LAUNDRONETTE LAVANDERIA AUTOMÁTICA LTDA</t>
  </si>
  <si>
    <t>E-07/504374/2009</t>
  </si>
  <si>
    <t>IN053352</t>
  </si>
  <si>
    <t>Rua Farme de Amoedo</t>
  </si>
  <si>
    <t>EE-0810</t>
  </si>
  <si>
    <t>40.206.815/0001-46</t>
  </si>
  <si>
    <t>CONDOMÍNIO CONJUNTO RESIDENCIAL RECREIO DAS CANOAS</t>
  </si>
  <si>
    <t>E-07/002.13378/2017</t>
  </si>
  <si>
    <t>IN053366</t>
  </si>
  <si>
    <t>Estrada da Canoa</t>
  </si>
  <si>
    <t>recreiodascanoas@yahoo.com.br</t>
  </si>
  <si>
    <t>EE-0811</t>
  </si>
  <si>
    <t>034.110.777-86</t>
  </si>
  <si>
    <t>ELAINE ALISANDRA DE QUEIROZ</t>
  </si>
  <si>
    <t>PD-07/014.183/2019</t>
  </si>
  <si>
    <t>IN013359</t>
  </si>
  <si>
    <t>Rua Araticum 615</t>
  </si>
  <si>
    <t>EE-0812</t>
  </si>
  <si>
    <t>39.415.991/0001-09</t>
  </si>
  <si>
    <t>REPARADORA VEICULAR R. R. PEIXOTO LTDA</t>
  </si>
  <si>
    <t>SEI-070007/000743/2022</t>
  </si>
  <si>
    <t>IN004878</t>
  </si>
  <si>
    <t>Rua Itacaré Snº Galpão Quadra Lote 5</t>
  </si>
  <si>
    <t>Vila São João</t>
  </si>
  <si>
    <t>EE-0813</t>
  </si>
  <si>
    <t>14/11/2023</t>
  </si>
  <si>
    <t>CI INEA/SERVREG Nº48/23 - INCLUSÃO</t>
  </si>
  <si>
    <t>SEI-070007/000656/2022</t>
  </si>
  <si>
    <t>IN004858</t>
  </si>
  <si>
    <t>ALIANÇA DO TOCANTINS</t>
  </si>
  <si>
    <t>TO</t>
  </si>
  <si>
    <t>EE-0814</t>
  </si>
  <si>
    <t>11.657.203/0001-71</t>
  </si>
  <si>
    <t>VOVO ANTONIO TEXEIRA X COMERCIO DE ALIMENTOS LTDA</t>
  </si>
  <si>
    <t>E-07/002.3375/2013</t>
  </si>
  <si>
    <t>IN053381</t>
  </si>
  <si>
    <t>Rodovia Amaral Peixoto</t>
  </si>
  <si>
    <t>EE-0815</t>
  </si>
  <si>
    <t>43.161.996/0001-20</t>
  </si>
  <si>
    <t>GOTA D'ÁGUA TRANSPORTES LTDA</t>
  </si>
  <si>
    <t>SEI-070002/015397/2023</t>
  </si>
  <si>
    <t>IN004889</t>
  </si>
  <si>
    <t>Rua Chácara 566</t>
  </si>
  <si>
    <t>Praça Seca</t>
  </si>
  <si>
    <t>EE-0816</t>
  </si>
  <si>
    <t>07.440.775/0002-08</t>
  </si>
  <si>
    <t>PMJ EMPREEMDIMENTOS IMOBILIARIOS S.A</t>
  </si>
  <si>
    <t>PD-07/014.339/2019</t>
  </si>
  <si>
    <t>IN013296</t>
  </si>
  <si>
    <t>Rua Mariz e Barros</t>
  </si>
  <si>
    <t>Icaraí</t>
  </si>
  <si>
    <t>legalizacao.obras@rededor.com.br</t>
  </si>
  <si>
    <t>EE-0817</t>
  </si>
  <si>
    <t>34.692.778/0001-20</t>
  </si>
  <si>
    <t>MRV MRL RJ E GRANDE RIO INCORPORACOES LTDA</t>
  </si>
  <si>
    <t>SEI-070007/001254/2022</t>
  </si>
  <si>
    <t>IN005415</t>
  </si>
  <si>
    <t>Rua Victor Civita</t>
  </si>
  <si>
    <t>EE-0820</t>
  </si>
  <si>
    <t>33.130.543/0016-69</t>
  </si>
  <si>
    <t>SEI-070007/000718/2021</t>
  </si>
  <si>
    <t>IN005718</t>
  </si>
  <si>
    <t>Rua Marechal Deodoro</t>
  </si>
  <si>
    <t>EE-0821</t>
  </si>
  <si>
    <t>MIRAGE EMPREENDIMENTOS IMOBILIÁRIOS LTDA</t>
  </si>
  <si>
    <t>SEI-070007/000831/2021</t>
  </si>
  <si>
    <t>IN005730</t>
  </si>
  <si>
    <t>AV LUIS CARLOS PRESTES 290 - SL204</t>
  </si>
  <si>
    <t>2204-7200</t>
  </si>
  <si>
    <t>EE-0822</t>
  </si>
  <si>
    <t>06.057.223/0438-14</t>
  </si>
  <si>
    <t>SENDAS DISTRIBUIDORA S/A</t>
  </si>
  <si>
    <t>SEI-070007/000089/2023</t>
  </si>
  <si>
    <t>IN005714</t>
  </si>
  <si>
    <t>Rua Doutor Alberto Torres</t>
  </si>
  <si>
    <t>pcdias38@hotmail.com</t>
  </si>
  <si>
    <t>EE-0825</t>
  </si>
  <si>
    <t>46.064.304/0001-13</t>
  </si>
  <si>
    <t>ACUA LIMPA TRANSPORTES LTDA</t>
  </si>
  <si>
    <t>EXT-PD014115442021</t>
  </si>
  <si>
    <t>0052662023</t>
  </si>
  <si>
    <t>Rua Mundo Novo</t>
  </si>
  <si>
    <t>EE-0826</t>
  </si>
  <si>
    <t>15.630.064/0007-39</t>
  </si>
  <si>
    <t>BELOV ENGENHARIA LTDA</t>
  </si>
  <si>
    <t>SEI-0700070005702022</t>
  </si>
  <si>
    <t>0057202023</t>
  </si>
  <si>
    <t>Estrada Martha Alcântara Fares</t>
  </si>
  <si>
    <t>Cotia</t>
  </si>
  <si>
    <t>(21) 2632-4683</t>
  </si>
  <si>
    <t>aline.pereira@belov.com.br</t>
  </si>
  <si>
    <t>EE-0829</t>
  </si>
  <si>
    <t>MINOL DO BRASIL LTDA</t>
  </si>
  <si>
    <t>PD-070141652017</t>
  </si>
  <si>
    <t>0004762017</t>
  </si>
  <si>
    <t>Avenida José Silva de Azevedo Neto</t>
  </si>
  <si>
    <t>(21) 3282-5089</t>
  </si>
  <si>
    <t>EE-0830</t>
  </si>
  <si>
    <t>C.L.S.H. TRANSPORTE RODOVIARIO 2015 EIRELI</t>
  </si>
  <si>
    <t>SEI-0700070007532021</t>
  </si>
  <si>
    <t>0036762023</t>
  </si>
  <si>
    <t>EE-0831</t>
  </si>
  <si>
    <t>36.296.268/0001-60</t>
  </si>
  <si>
    <t>CASSIO DE ANDRADE NOGUEIRA TRANSPORTE RODOVIARIO DE CARGA</t>
  </si>
  <si>
    <t>SEI-0700070005692022</t>
  </si>
  <si>
    <t>0035122023</t>
  </si>
  <si>
    <t>Rua Gama Cruz</t>
  </si>
  <si>
    <t>Jardim Metrópole</t>
  </si>
  <si>
    <t>EE-0832</t>
  </si>
  <si>
    <t>19.110.231/0001-86</t>
  </si>
  <si>
    <t>J C BESSA MOUTA TRANSPORTE DE ÁGUA ME</t>
  </si>
  <si>
    <t>SEI-0700070001642023</t>
  </si>
  <si>
    <t>0063472023</t>
  </si>
  <si>
    <t>Rua Floriana</t>
  </si>
  <si>
    <t>EE-0833</t>
  </si>
  <si>
    <t>21.918.998/0001-88</t>
  </si>
  <si>
    <t>CONDOMÍNIO DO EDIFÍCIO VIA ALTO MAPENDI 1</t>
  </si>
  <si>
    <t>SEI-0700020088982023</t>
  </si>
  <si>
    <t>0062692023</t>
  </si>
  <si>
    <t>Rua Mapendi</t>
  </si>
  <si>
    <t>(21) 97932-9933</t>
  </si>
  <si>
    <t>clarissealencar@gmail.com</t>
  </si>
  <si>
    <t>EE-0834</t>
  </si>
  <si>
    <t>30.805.824/0001-08</t>
  </si>
  <si>
    <t>ORGANIZAÇÃO MARINGÁ LTDA</t>
  </si>
  <si>
    <t>PD-0701413592018</t>
  </si>
  <si>
    <t>0064782024</t>
  </si>
  <si>
    <t>Estrada Luiz de Lemos</t>
  </si>
  <si>
    <t>EE-0835</t>
  </si>
  <si>
    <t>22.888.990/0001-89</t>
  </si>
  <si>
    <t>FAB MIX CONCRETOS LTDA</t>
  </si>
  <si>
    <t>SEI-0700020000552023</t>
  </si>
  <si>
    <t>0064682023</t>
  </si>
  <si>
    <t>Rua José Batalha</t>
  </si>
  <si>
    <t>Vila De Cava</t>
  </si>
  <si>
    <t>(21) 99234-6169</t>
  </si>
  <si>
    <t>EE-0836</t>
  </si>
  <si>
    <t>37.762.619/0001-43</t>
  </si>
  <si>
    <t>ACE TENNIS EMPREENDIMENTOS ESPORTIVOS LTDA</t>
  </si>
  <si>
    <t>SEI-0700020081992022</t>
  </si>
  <si>
    <t>0064652024</t>
  </si>
  <si>
    <t>Rua Rumania</t>
  </si>
  <si>
    <t>(21) 2677-8390</t>
  </si>
  <si>
    <t>EE-0837</t>
  </si>
  <si>
    <t>10.548.499/0001-20</t>
  </si>
  <si>
    <t>SOTTILE PISOS E ARTEFATOS CIMENTÌCIOS LTDA</t>
  </si>
  <si>
    <t>SEI-0700070005562022</t>
  </si>
  <si>
    <t>0032802023</t>
  </si>
  <si>
    <t>Avenida Francisco Azeredo Coutinho</t>
  </si>
  <si>
    <t>24.752-427</t>
  </si>
  <si>
    <t>EE-0838</t>
  </si>
  <si>
    <t>29.067.113/0258-57</t>
  </si>
  <si>
    <t>PD-0701411882019</t>
  </si>
  <si>
    <t>0064942024</t>
  </si>
  <si>
    <t>RD RJ-116</t>
  </si>
  <si>
    <t>Nossa Senhora do Carmo</t>
  </si>
  <si>
    <t>26.680-000</t>
  </si>
  <si>
    <t>(21) 2584-0392</t>
  </si>
  <si>
    <t>EE-0839</t>
  </si>
  <si>
    <t>04.195.602/0001-00</t>
  </si>
  <si>
    <t>WCOSTA LOCAÇÕES E TRANSPORTES LTDA</t>
  </si>
  <si>
    <t>Rua Mortugaba</t>
  </si>
  <si>
    <t>23.525-255</t>
  </si>
  <si>
    <t>(21) 97047-0744</t>
  </si>
  <si>
    <t>comercial@aguaribeiro.com.br</t>
  </si>
  <si>
    <t>EE-0840</t>
  </si>
  <si>
    <t>06.262.140/0001-14</t>
  </si>
  <si>
    <t>M. L. MERITIENSE LOCAÇÃO E TERRAPLANAGEM LTDA</t>
  </si>
  <si>
    <t>E-07002112282015</t>
  </si>
  <si>
    <t>0528802022</t>
  </si>
  <si>
    <t>Rua Eronildes Martins dos Santos</t>
  </si>
  <si>
    <t>25.550-660</t>
  </si>
  <si>
    <t>(21) 97019-0951</t>
  </si>
  <si>
    <t>EE-0841</t>
  </si>
  <si>
    <t>03.562.114/0001-13</t>
  </si>
  <si>
    <t>ANALBERTO ALVES DA SILVA BAR E MERCEARIA</t>
  </si>
  <si>
    <t>SEI-0700020153482023</t>
  </si>
  <si>
    <t>0066012024</t>
  </si>
  <si>
    <t>Estrada de Itaipuaçu</t>
  </si>
  <si>
    <t>São Bento da Lagoa</t>
  </si>
  <si>
    <t>24.938-070</t>
  </si>
  <si>
    <t>(21) 98380-5633</t>
  </si>
  <si>
    <t>contato@taludeambiental.com.br</t>
  </si>
  <si>
    <t>EE-0842</t>
  </si>
  <si>
    <t>ARTSUL FUTEBOL CLUBE LTDA</t>
  </si>
  <si>
    <t>SEI-0700020119532021</t>
  </si>
  <si>
    <t>0072922024</t>
  </si>
  <si>
    <t>Estrada do Riachão</t>
  </si>
  <si>
    <t>26.084-015</t>
  </si>
  <si>
    <t>(21) 97197-6852</t>
  </si>
  <si>
    <t>EE-0843</t>
  </si>
  <si>
    <t>SEI-0700020161792023</t>
  </si>
  <si>
    <t>IN007372</t>
  </si>
  <si>
    <t>EE-0844</t>
  </si>
  <si>
    <t xml:space="preserve"> 330042348278	</t>
  </si>
  <si>
    <t>29.067.113/0307-70</t>
  </si>
  <si>
    <t>SEI-070007/000362/2022</t>
  </si>
  <si>
    <t>IN006704</t>
  </si>
  <si>
    <t>AVENIDA SANTOS REIS</t>
  </si>
  <si>
    <t>(21)97197-6852</t>
  </si>
  <si>
    <t>EE-0845</t>
  </si>
  <si>
    <t>49.803.158/0008-65</t>
  </si>
  <si>
    <t>CORTESIA SERVIÇOS DE CONCRETAGEM LTDA</t>
  </si>
  <si>
    <t>EXT-PD01475052020</t>
  </si>
  <si>
    <t>0134882023</t>
  </si>
  <si>
    <t>Estrada da Ligação</t>
  </si>
  <si>
    <t>22.713-470</t>
  </si>
  <si>
    <t>(11) 97197-6852</t>
  </si>
  <si>
    <t>EE-0846</t>
  </si>
  <si>
    <t>42.474.767/0001-00</t>
  </si>
  <si>
    <t>MOTEL TOPKAP</t>
  </si>
  <si>
    <t>EXT-PD01434782018</t>
  </si>
  <si>
    <t>IN024983</t>
  </si>
  <si>
    <t>21.860-570</t>
  </si>
  <si>
    <t>(21) 2494-0464</t>
  </si>
  <si>
    <t>moteltopkap@gmail.com</t>
  </si>
  <si>
    <t>EE-0847</t>
  </si>
  <si>
    <t>AGUAS DO RIO 1 SPE S.A</t>
  </si>
  <si>
    <t>Avenida Barão de Tefé</t>
  </si>
  <si>
    <t>20.081-250</t>
  </si>
  <si>
    <t>(21) 97289-8318</t>
  </si>
  <si>
    <t>meioambiente@aguasdorio.com.br</t>
  </si>
  <si>
    <t>EE-0848</t>
  </si>
  <si>
    <t>24.603.956/0001-46</t>
  </si>
  <si>
    <t>CONDOMÍNIO RESIDENCIAL RECANTO DAS FLORES</t>
  </si>
  <si>
    <t>PD-070052922019</t>
  </si>
  <si>
    <t>0974652024</t>
  </si>
  <si>
    <t>Avenida Antônio Gomes</t>
  </si>
  <si>
    <t>Calundu</t>
  </si>
  <si>
    <t>24.806-686</t>
  </si>
  <si>
    <t>(21) 98214-5553</t>
  </si>
  <si>
    <t>sindico.recantoflores2023@gmail.com</t>
  </si>
  <si>
    <t>EE-0849</t>
  </si>
  <si>
    <t>30.092.431/0001-96</t>
  </si>
  <si>
    <t>CONDOR S.A. INDÚSTRIA QUÍMICA</t>
  </si>
  <si>
    <t>SEI-0700020116432022</t>
  </si>
  <si>
    <t>0974372024</t>
  </si>
  <si>
    <t>Rua Armando Dias Pereira</t>
  </si>
  <si>
    <t>26.053-640</t>
  </si>
  <si>
    <t>(21) 99714-6896</t>
  </si>
  <si>
    <t>EE-0850</t>
  </si>
  <si>
    <t>56.228.356/0030-76</t>
  </si>
  <si>
    <t>CRBS S/A</t>
  </si>
  <si>
    <t>EXT-PD007112842021</t>
  </si>
  <si>
    <t>0974012024</t>
  </si>
  <si>
    <t>Avenida Santa Luzia</t>
  </si>
  <si>
    <t>24.722-315</t>
  </si>
  <si>
    <t>(55) 99435-9474</t>
  </si>
  <si>
    <t>EE-0851</t>
  </si>
  <si>
    <t>29.067.113/0266-67</t>
  </si>
  <si>
    <t>POLIMIX CONCRETO LTDA - MAGÉ</t>
  </si>
  <si>
    <t>PD-070148892017</t>
  </si>
  <si>
    <t>0975912024</t>
  </si>
  <si>
    <t>Rua Isabel de Paula</t>
  </si>
  <si>
    <t>25.922-492</t>
  </si>
  <si>
    <t>(21) 2647-5225</t>
  </si>
  <si>
    <t>pxmg@polimix.com.br</t>
  </si>
  <si>
    <t>EE-0852</t>
  </si>
  <si>
    <t>33.469.164/0018-60</t>
  </si>
  <si>
    <t>SERVIÇO SOCIAL DO COMERCIO SESC</t>
  </si>
  <si>
    <t>EXT-PD014173772021</t>
  </si>
  <si>
    <t>0975282024</t>
  </si>
  <si>
    <t>Avenida Ayrton Senna</t>
  </si>
  <si>
    <t>mariana@saogeraldopocos.com.br</t>
  </si>
  <si>
    <t>EE-0853</t>
  </si>
  <si>
    <t>28.192.052/0001-26</t>
  </si>
  <si>
    <t>RESTAURANTE POUSADA DOS CARRETEIROS LTDA ME</t>
  </si>
  <si>
    <t>SEI-0700020164232023</t>
  </si>
  <si>
    <t>0068152024</t>
  </si>
  <si>
    <t>RODOVIA BR-101</t>
  </si>
  <si>
    <t>Primeiro</t>
  </si>
  <si>
    <t>24.890-000</t>
  </si>
  <si>
    <t xml:space="preserve">(21) 99932-8829 </t>
  </si>
  <si>
    <t>EE-0854</t>
  </si>
  <si>
    <t>31.278.834/0001-97</t>
  </si>
  <si>
    <t>AST VOVÓ LEDA COMÉRCIO DE ALIMENTOS LTDA</t>
  </si>
  <si>
    <t>SEI-0700070006142023</t>
  </si>
  <si>
    <t>0066762024</t>
  </si>
  <si>
    <t>Rodovia Washington Luiz</t>
  </si>
  <si>
    <t>EE-0855</t>
  </si>
  <si>
    <t>02.850.663/0001-20</t>
  </si>
  <si>
    <t>KIOSQUE DO ALEMÃO BR 101 PRODUTOS ALIMENTÍCIOS EIRELI</t>
  </si>
  <si>
    <t>SEI-0700070005122022</t>
  </si>
  <si>
    <t>0068142024</t>
  </si>
  <si>
    <t>Rodovia Governador Mário Covas</t>
  </si>
  <si>
    <t xml:space="preserve">Chácara </t>
  </si>
  <si>
    <t>24.805-335</t>
  </si>
  <si>
    <t>(21)98135-4853</t>
  </si>
  <si>
    <t>cezarioanapaula@gmail.com</t>
  </si>
  <si>
    <t>EE-0856</t>
  </si>
  <si>
    <t>05.419.693/0001-75</t>
  </si>
  <si>
    <t>ASA FLY LAMINADOS PLASTICOS EIRELI</t>
  </si>
  <si>
    <t>EXT-PD014174372021</t>
  </si>
  <si>
    <t>0981792024</t>
  </si>
  <si>
    <t>Avenida Calombé</t>
  </si>
  <si>
    <t>25.240-130</t>
  </si>
  <si>
    <t>EE-0857</t>
  </si>
  <si>
    <t>29.067.113/0210-02</t>
  </si>
  <si>
    <t>PD-070143532016</t>
  </si>
  <si>
    <t>0132802023</t>
  </si>
  <si>
    <t>Rua Andre Manojo</t>
  </si>
  <si>
    <t>EE-0858</t>
  </si>
  <si>
    <t>27.785.021/0001-16</t>
  </si>
  <si>
    <t>CONDOMINIO JARDIM ITACOATIARA</t>
  </si>
  <si>
    <t>EXT-PD007124062021</t>
  </si>
  <si>
    <t>0980282024</t>
  </si>
  <si>
    <t>Estrada Itacoatiara</t>
  </si>
  <si>
    <t>Itacoatiara</t>
  </si>
  <si>
    <t>24.348-000</t>
  </si>
  <si>
    <t>(21) 99254-1301</t>
  </si>
  <si>
    <t>br.union.mauricio@gmail.com</t>
  </si>
  <si>
    <t>EE-0859</t>
  </si>
  <si>
    <t>56.993.900/0030-76</t>
  </si>
  <si>
    <t>E-07002106742015</t>
  </si>
  <si>
    <t>0535772024</t>
  </si>
  <si>
    <t>Pólo Industrial</t>
  </si>
  <si>
    <t>(24) 3322-6926</t>
  </si>
  <si>
    <t>tecnico1@azevedoambiental.com</t>
  </si>
  <si>
    <t>EE-0860</t>
  </si>
  <si>
    <t>33.649.575/0001-99</t>
  </si>
  <si>
    <t>CLUBE DE REGATAS DO FLAMENGO</t>
  </si>
  <si>
    <t xml:space="preserve">Avenida Borges de Medeiros </t>
  </si>
  <si>
    <t>Lagoa</t>
  </si>
  <si>
    <t>22.785-275</t>
  </si>
  <si>
    <t>(21) 2159-0100</t>
  </si>
  <si>
    <t>EE-0861</t>
  </si>
  <si>
    <t>32.216.897/0002-62</t>
  </si>
  <si>
    <t>CARBOOX RESENDE QUÍMICA INDÚSTRIA COMÉRCIO LTDA</t>
  </si>
  <si>
    <t>E-071005042006</t>
  </si>
  <si>
    <t>(24) 3381-9299</t>
  </si>
  <si>
    <t>EE-0862</t>
  </si>
  <si>
    <t>31.254.405/0001-80</t>
  </si>
  <si>
    <t>CONDOMÍNIO RESIDENCIAL PARQUE SERRA SALVATORI</t>
  </si>
  <si>
    <t>SEI-0700070001182023</t>
  </si>
  <si>
    <t>0975192024</t>
  </si>
  <si>
    <t>Estrada São Pedro</t>
  </si>
  <si>
    <t>24.725-270</t>
  </si>
  <si>
    <t>serrasalvatori@gmail.com; condominios@azevedolimaassessoria.com.br</t>
  </si>
  <si>
    <t>EE-0863</t>
  </si>
  <si>
    <t>29.872.068/0001-42</t>
  </si>
  <si>
    <t>LM NEGOCIOS E CONSULTORIA LTDA</t>
  </si>
  <si>
    <t>SEI-0700020158542023</t>
  </si>
  <si>
    <t>0068322024</t>
  </si>
  <si>
    <t>Rua Antônio Alves Viana</t>
  </si>
  <si>
    <t>24.800-416</t>
  </si>
  <si>
    <t>EE-0864</t>
  </si>
  <si>
    <t>39.176.268/0001-14</t>
  </si>
  <si>
    <t>CONDOMÍNIO VILLAGE ITABORAÍ</t>
  </si>
  <si>
    <t>SEI-0700070001762023</t>
  </si>
  <si>
    <t>0978772024</t>
  </si>
  <si>
    <t>24.800-097</t>
  </si>
  <si>
    <t>EE-0865</t>
  </si>
  <si>
    <t>18.210.554/0003-40</t>
  </si>
  <si>
    <t>EKO TRANSPORTES E RECOLHIMENTO DE RESIDUOS LTDA</t>
  </si>
  <si>
    <t>SEI-0700020147482022</t>
  </si>
  <si>
    <t>0984822024</t>
  </si>
  <si>
    <t>Avenida Guilherme Maxwell</t>
  </si>
  <si>
    <t>Maré</t>
  </si>
  <si>
    <t>21.040-211</t>
  </si>
  <si>
    <t>(21) 99731-8684</t>
  </si>
  <si>
    <t>EE-0866</t>
  </si>
  <si>
    <t>29.946.183/0001-14</t>
  </si>
  <si>
    <t>MARAVILHA AUTO ÔNIBUS LTDA</t>
  </si>
  <si>
    <t>E-070026082016</t>
  </si>
  <si>
    <t>0535752024</t>
  </si>
  <si>
    <t xml:space="preserve">Santo Expedito   </t>
  </si>
  <si>
    <t>24.812-516</t>
  </si>
  <si>
    <t>(21) 3637-1751</t>
  </si>
  <si>
    <t>maravilhatst@gmail.com</t>
  </si>
  <si>
    <t>EE-0867</t>
  </si>
  <si>
    <t>50.448.874/0001-84</t>
  </si>
  <si>
    <t>R&amp;C TRANSPORTES LTDA</t>
  </si>
  <si>
    <t>0536172024</t>
  </si>
  <si>
    <t>Santissimo</t>
  </si>
  <si>
    <t>(21) 3507-5202</t>
  </si>
  <si>
    <t>EE-0868</t>
  </si>
  <si>
    <t>07.500.527/0001-24</t>
  </si>
  <si>
    <t>TEXTURA RIO INDÚSTRIA DE TINTAS LTDA</t>
  </si>
  <si>
    <t>SEI-0700080002182022</t>
  </si>
  <si>
    <t>0980762024</t>
  </si>
  <si>
    <t>Av. Antônio Carlos de Souza Guadalupe</t>
  </si>
  <si>
    <t>(21) 97261-2657</t>
  </si>
  <si>
    <t>EE-0869</t>
  </si>
  <si>
    <t>05.759.383/0001-08</t>
  </si>
  <si>
    <t>TOBRAS DISTRIBUIDORA DE COMBUSTÍVEIS LTDA</t>
  </si>
  <si>
    <t>PD-070145532018</t>
  </si>
  <si>
    <t>0991822024</t>
  </si>
  <si>
    <t>Rua Miguel de Cervantes</t>
  </si>
  <si>
    <t>Vila Actura</t>
  </si>
  <si>
    <t>25.225-762</t>
  </si>
  <si>
    <t>(21) 96508-1464</t>
  </si>
  <si>
    <t>msouza@world-kinect.com</t>
  </si>
  <si>
    <t>EE-0870</t>
  </si>
  <si>
    <t>31.907.330/0001-99</t>
  </si>
  <si>
    <t>TRANSPORTES MARÍTIMOS E MULTIMODAIS SÃO GERALDO LTDA</t>
  </si>
  <si>
    <t>E-07002104372014</t>
  </si>
  <si>
    <t>0535742024</t>
  </si>
  <si>
    <t>Rocha Sobrinho</t>
  </si>
  <si>
    <t>(21) 96402-5424</t>
  </si>
  <si>
    <t>jonas.colares@tmm.com.br</t>
  </si>
  <si>
    <t>EE-0871</t>
  </si>
  <si>
    <t>22.512.418/0001-10</t>
  </si>
  <si>
    <t>VALDELIR DA CONCEIÇÃO DOS SANTOS</t>
  </si>
  <si>
    <t>PD-070141312020</t>
  </si>
  <si>
    <t>0984652024</t>
  </si>
  <si>
    <t>Estrada Melchior</t>
  </si>
  <si>
    <t>24.910-475</t>
  </si>
  <si>
    <t>(21) 3556-1090</t>
  </si>
  <si>
    <t>EE-0872</t>
  </si>
  <si>
    <t>30.450.803/0001-09</t>
  </si>
  <si>
    <t>ZAMMI INSTRUMENTAL EIRELI</t>
  </si>
  <si>
    <t>SEI-0700070006572022</t>
  </si>
  <si>
    <t>0990952024</t>
  </si>
  <si>
    <t>Rua Bernardo Vasconcelos</t>
  </si>
  <si>
    <t xml:space="preserve">Parque Santa Lúcia </t>
  </si>
  <si>
    <t>25.251-300</t>
  </si>
  <si>
    <t>(21) 97123-9668</t>
  </si>
  <si>
    <t>equipenorttec@gmail.com</t>
  </si>
  <si>
    <t>EE-0873</t>
  </si>
  <si>
    <t>25.084.970/0001-43</t>
  </si>
  <si>
    <t>25.084.970 DIEGO MARTINS PEREIRA DE CASTRO</t>
  </si>
  <si>
    <t>PD-0701411752018</t>
  </si>
  <si>
    <t>0991332024</t>
  </si>
  <si>
    <t>25.550-630</t>
  </si>
  <si>
    <t>(21) 96410-4344</t>
  </si>
  <si>
    <t>aguassolutions@gmail.com</t>
  </si>
  <si>
    <t>EE-0875</t>
  </si>
  <si>
    <t>00.865.239/0001-24</t>
  </si>
  <si>
    <t>AUTO POSTO VANCOUVER LTDA</t>
  </si>
  <si>
    <t>SEI-0700070008202022</t>
  </si>
  <si>
    <t>0065652024</t>
  </si>
  <si>
    <t>Estrada Francisco Da Cruz Nunes</t>
  </si>
  <si>
    <t>EE-0876</t>
  </si>
  <si>
    <t>07.427.606/0001-57</t>
  </si>
  <si>
    <t>CONDOMÍNIO L1 DOS EDIFÍCIOS BARRA WORLD SHOPPING</t>
  </si>
  <si>
    <t>SEI-0700020123002021</t>
  </si>
  <si>
    <t>0073642024</t>
  </si>
  <si>
    <t>Avenida Alfredo Balthazar da Silveira</t>
  </si>
  <si>
    <t>22.790-710</t>
  </si>
  <si>
    <t>EE-0877</t>
  </si>
  <si>
    <t>47.217.489/0001-11</t>
  </si>
  <si>
    <t>DIDIER 62 MOVIMENTAÇÃO DE CARGAS LTDA</t>
  </si>
  <si>
    <t>SEI-0700020058692024</t>
  </si>
  <si>
    <t>0993672024</t>
  </si>
  <si>
    <t>Rua Jacapu</t>
  </si>
  <si>
    <t>Parada Morabi</t>
  </si>
  <si>
    <t>25.265-320</t>
  </si>
  <si>
    <t>(21)98821-3329</t>
  </si>
  <si>
    <t>leonidascastromello0@gmail.com</t>
  </si>
  <si>
    <t>EE-0878</t>
  </si>
  <si>
    <t>LOGISTICA 2002 RIO TRANSPORTE LTDA</t>
  </si>
  <si>
    <t>SEI-0700020058652024</t>
  </si>
  <si>
    <t>0993652024</t>
  </si>
  <si>
    <t>Rua Marcelo Gama</t>
  </si>
  <si>
    <t>22.775-720</t>
  </si>
  <si>
    <t>(21)99731-8684</t>
  </si>
  <si>
    <t>contato@agua2002.com.br</t>
  </si>
  <si>
    <t>EE-0879</t>
  </si>
  <si>
    <t>04.257.026/0001-70</t>
  </si>
  <si>
    <t>REI J INDÚSTRIA E COMÉRCIO LTDA</t>
  </si>
  <si>
    <t>SEI-0700020124462023</t>
  </si>
  <si>
    <t>0993052024</t>
  </si>
  <si>
    <t>Avenida Sol</t>
  </si>
  <si>
    <t>Vila Olímpia</t>
  </si>
  <si>
    <t>25.940-163</t>
  </si>
  <si>
    <t>(21)97150-0250</t>
  </si>
  <si>
    <t>EE-0880</t>
  </si>
  <si>
    <t>90.030.156/0005-31</t>
  </si>
  <si>
    <t>TRANSPORTADORA HAMMES LTDA</t>
  </si>
  <si>
    <t>SEI-0700070005392023</t>
  </si>
  <si>
    <t>0973892024</t>
  </si>
  <si>
    <t>Rua Pedro Toledo</t>
  </si>
  <si>
    <t>25.215-120</t>
  </si>
  <si>
    <t>(21)999435-9474</t>
  </si>
  <si>
    <t>EE-0881</t>
  </si>
  <si>
    <t>17.803.113/0001-28</t>
  </si>
  <si>
    <t>CONDOMÍNIO CIVIL VOLUNTÁRIO OUTLET PREMIUM RIO DE JANEIRO</t>
  </si>
  <si>
    <t>SEI-0700070001942022</t>
  </si>
  <si>
    <t>Avenida Dona Tereza Cristina</t>
  </si>
  <si>
    <t>Chacarás Rio-Petrópolis</t>
  </si>
  <si>
    <t>25.230-480</t>
  </si>
  <si>
    <t>(21) 99435-9474</t>
  </si>
  <si>
    <t>EE-0882</t>
  </si>
  <si>
    <t>33.197.161/0001-76</t>
  </si>
  <si>
    <t>EMPRESA VIAÇÃO IDEAL S.A</t>
  </si>
  <si>
    <t>SEI-0700020154252022</t>
  </si>
  <si>
    <t>0997242024</t>
  </si>
  <si>
    <t>Avenida Coronel Luís Oliveira Sampaio</t>
  </si>
  <si>
    <t>Jardim Guanabara (Ilha do Governador)</t>
  </si>
  <si>
    <t>21.931-010</t>
  </si>
  <si>
    <t>(21) 97016-5088</t>
  </si>
  <si>
    <t>EE-0883</t>
  </si>
  <si>
    <t>29.626.807/0001-16</t>
  </si>
  <si>
    <t>PI TROPICAL PRODUCAO COMERCIO DE BEBIDAS E ALIMENTOS LTDA</t>
  </si>
  <si>
    <t>SEI-0700070006902021</t>
  </si>
  <si>
    <t>0999602024</t>
  </si>
  <si>
    <t>Estrada Funchal RJ 122</t>
  </si>
  <si>
    <t>Funchal</t>
  </si>
  <si>
    <t>EE-0884</t>
  </si>
  <si>
    <t>09.081.141/0001-50</t>
  </si>
  <si>
    <t>POUSADA BARRA RIOCENTRO LTDA</t>
  </si>
  <si>
    <t>SEI-0700020106362024</t>
  </si>
  <si>
    <t>Camorim</t>
  </si>
  <si>
    <t>22.783-111</t>
  </si>
  <si>
    <t>EE-0885</t>
  </si>
  <si>
    <t>TRANSLUNA TRANSPORTE DE ÁGUA LTDA</t>
  </si>
  <si>
    <t>SEI-0700020019052023</t>
  </si>
  <si>
    <t>Estrada Santa Efigênia</t>
  </si>
  <si>
    <t>22.775-780</t>
  </si>
  <si>
    <t>EE-0886</t>
  </si>
  <si>
    <t>13.085.010/0001-19</t>
  </si>
  <si>
    <t>PATINHA ADMINISTRAÇÃO E PARTICIPAÇÕES LTDA</t>
  </si>
  <si>
    <t>SEI-0700070004832022</t>
  </si>
  <si>
    <t>IN003281</t>
  </si>
  <si>
    <t>3/4/2023</t>
  </si>
  <si>
    <t>3/4/2028</t>
  </si>
  <si>
    <t>Avenida Presidente Lincoln</t>
  </si>
  <si>
    <t>25.555-201</t>
  </si>
  <si>
    <t>SÃO JOÃO
 DE MERITI</t>
  </si>
  <si>
    <t>(21) 99875-4444</t>
  </si>
  <si>
    <t>EE-0887</t>
  </si>
  <si>
    <t>056.474.297-00</t>
  </si>
  <si>
    <t>RICARDO ALEXANDRE DE OLIVEIRA MOREIRA</t>
  </si>
  <si>
    <t>SEI-0700070001722022</t>
  </si>
  <si>
    <t>IN003750</t>
  </si>
  <si>
    <t>7/6/2023</t>
  </si>
  <si>
    <t>7/6/2028</t>
  </si>
  <si>
    <t>Rua Doutor Mendonça Sobrinho</t>
  </si>
  <si>
    <t>24.800-109</t>
  </si>
  <si>
    <t>(21) 99870-5179</t>
  </si>
  <si>
    <t>EE-0888</t>
  </si>
  <si>
    <t>18.322.565/0002-31</t>
  </si>
  <si>
    <t>BOM DE PREÇO COMERCIO E DISTRIBUIDORA DE ALIMENTOS LTDA</t>
  </si>
  <si>
    <t>SEI-0700070001142023</t>
  </si>
  <si>
    <t>IN003279</t>
  </si>
  <si>
    <t>Avenida Doutor EugÊio Borges</t>
  </si>
  <si>
    <t>24.753-000</t>
  </si>
  <si>
    <t>EE-0889</t>
  </si>
  <si>
    <t>14.410.243/0001-02</t>
  </si>
  <si>
    <t>CONDOMINIO DO TERMINAL DE CARGAS VIA DUTRA</t>
  </si>
  <si>
    <t>SEI-0700020102982022</t>
  </si>
  <si>
    <t>IN100530</t>
  </si>
  <si>
    <t>2/9/2024</t>
  </si>
  <si>
    <t>2/9/2029</t>
  </si>
  <si>
    <t>21.535-501</t>
  </si>
  <si>
    <t>(21)2431-2438</t>
  </si>
  <si>
    <t>roberta@ecprio.com.br</t>
  </si>
  <si>
    <t>EE-0890</t>
  </si>
  <si>
    <t>30.112.460/0001-72</t>
  </si>
  <si>
    <t>ASSOCIAÇÃO DOS MORADORES DAS VIVENDAS DO BOSQUE</t>
  </si>
  <si>
    <t>PD-07014782020</t>
  </si>
  <si>
    <t>IN100531</t>
  </si>
  <si>
    <t>Rua José De Figueiredo</t>
  </si>
  <si>
    <t>Barra Da Tijuca</t>
  </si>
  <si>
    <t>22.793-170</t>
  </si>
  <si>
    <t>(21)98031-4448</t>
  </si>
  <si>
    <t>EE-0891</t>
  </si>
  <si>
    <t>30.322.218/0001-23</t>
  </si>
  <si>
    <t>CONDOMÍNIO MARBELLA</t>
  </si>
  <si>
    <t>SEI-0700030003872023</t>
  </si>
  <si>
    <t>IN100136</t>
  </si>
  <si>
    <t>24/7/2024</t>
  </si>
  <si>
    <t>24/7/2026</t>
  </si>
  <si>
    <t>Pontal (Cunhambebe)</t>
  </si>
  <si>
    <t>23.942-305</t>
  </si>
  <si>
    <t>(21)9809-3687</t>
  </si>
  <si>
    <t>condominiomarbellaangra@gmail.com</t>
  </si>
  <si>
    <t>EE-0892</t>
  </si>
  <si>
    <t>27.132.497/0010-49</t>
  </si>
  <si>
    <t>ITAVEMA RIO VEICULOS E PECAS LTDA</t>
  </si>
  <si>
    <t>SEI-0700020219172023</t>
  </si>
  <si>
    <t>IN101174</t>
  </si>
  <si>
    <t>AV CARLOS MARQUES ROLLO</t>
  </si>
  <si>
    <t>26225-290</t>
  </si>
  <si>
    <t>EE-0893</t>
  </si>
  <si>
    <t>11.443.027/0001-75</t>
  </si>
  <si>
    <t>CONDOMÍNIO RESIDENCIAL CALITERRA</t>
  </si>
  <si>
    <t>E-07/101403/2008</t>
  </si>
  <si>
    <t>IN036988</t>
  </si>
  <si>
    <t>ESTRADA DAS CHÁCARAS</t>
  </si>
  <si>
    <t>CHÁCARAS 
RIO-PETRÓPOLIS</t>
  </si>
  <si>
    <t>25010-000</t>
  </si>
  <si>
    <t>(21) 964439818</t>
  </si>
  <si>
    <t>FF-0001</t>
  </si>
  <si>
    <t>02.013.199/0001-18</t>
  </si>
  <si>
    <t>Concessionária Aguas de Juturnaíba S/A</t>
  </si>
  <si>
    <t>E-07/002.6737/2015</t>
  </si>
  <si>
    <t>IN053224</t>
  </si>
  <si>
    <t>Rodovia Amaral Peixoto km 91</t>
  </si>
  <si>
    <t>Bananeiras</t>
  </si>
  <si>
    <t>Araruama</t>
  </si>
  <si>
    <t>3201 1000</t>
  </si>
  <si>
    <t>juliana.moreira@aguasdejuturnaiba.com.br</t>
  </si>
  <si>
    <t>FF-0003</t>
  </si>
  <si>
    <t>29.115.458/0001-78</t>
  </si>
  <si>
    <t>Prefeitura Municipal Casimiro de Abreu</t>
  </si>
  <si>
    <t>ATENÇÃO: AQUICULTURA - VALOR RETIFICADO PARA PPU CORRETO</t>
  </si>
  <si>
    <t>E-07/501.036/2012</t>
  </si>
  <si>
    <t>IN046812</t>
  </si>
  <si>
    <t>Rua Padre Anchieta nº234, centro</t>
  </si>
  <si>
    <t>mauricioporto1@yahoo.com.br</t>
  </si>
  <si>
    <t>FF-0004</t>
  </si>
  <si>
    <t>02.382.073/0001-10</t>
  </si>
  <si>
    <t>PROLAGOS S/A CONCESSIONARIA DE SERVIÇOS PUBLICOS DE ÁGUA E ESGOTO</t>
  </si>
  <si>
    <t>E-07/100.554/2005</t>
  </si>
  <si>
    <t>IN028665</t>
  </si>
  <si>
    <t>RODOVIA AMARAL PEIXOTO, KM 107, QD. 20, LT 09</t>
  </si>
  <si>
    <t>BALNEÁRIO</t>
  </si>
  <si>
    <t>São Pedro da Aldeia</t>
  </si>
  <si>
    <t>felipe.liberato@prolagos.com.br</t>
  </si>
  <si>
    <t>FF-0005</t>
  </si>
  <si>
    <t>30.419.220/0001-15</t>
  </si>
  <si>
    <t>SAAE CASEMIRO DE ABREU</t>
  </si>
  <si>
    <t>E-07/511148/2012</t>
  </si>
  <si>
    <t>IN051141</t>
  </si>
  <si>
    <t>Rua Pastor Luiz Laurentino, 109</t>
  </si>
  <si>
    <t>2778-1898</t>
  </si>
  <si>
    <t>qualidade@aguasdecasimiro.rj.gov.br</t>
  </si>
  <si>
    <t>FF-0007</t>
  </si>
  <si>
    <t>04.032.193/0001-13</t>
  </si>
  <si>
    <t>SÃO LÁZARO MINERAÇÃO LTDA</t>
  </si>
  <si>
    <t>RODOVIA BR 101 KM 195 FAZENDA SAO BRÁS</t>
  </si>
  <si>
    <t>99226-6931</t>
  </si>
  <si>
    <t>contato@bellagua.com</t>
  </si>
  <si>
    <t>FF-0011</t>
  </si>
  <si>
    <t>773.732.007-53</t>
  </si>
  <si>
    <t>Renato de Souza Barbalho</t>
  </si>
  <si>
    <t>Rua Marianópolis n°20</t>
  </si>
  <si>
    <t>Grajaú</t>
  </si>
  <si>
    <t>renato.barbalho@terra.com.br</t>
  </si>
  <si>
    <t>FF-0012</t>
  </si>
  <si>
    <t>644.946.757-68</t>
  </si>
  <si>
    <t>Serafin Domingo P. Q. Cespo</t>
  </si>
  <si>
    <t>E-07/140023/2004</t>
  </si>
  <si>
    <t>IN047839</t>
  </si>
  <si>
    <t>Rua Edmundo F. Guimarães n° 02</t>
  </si>
  <si>
    <t>wilsonwr@uol.com.br</t>
  </si>
  <si>
    <t>FF-0015</t>
  </si>
  <si>
    <t>32.144.917/0001-56</t>
  </si>
  <si>
    <t>Posto Nunes e Costa Ltda</t>
  </si>
  <si>
    <t>E-07/140082/2005</t>
  </si>
  <si>
    <t>Rodovia Amaral Peixoto Km 71 n° 217</t>
  </si>
  <si>
    <t>Bacaxá</t>
  </si>
  <si>
    <t>nunesecosta@hotmail.com</t>
  </si>
  <si>
    <t>FF-0017</t>
  </si>
  <si>
    <t>39.845.656/0001-40</t>
  </si>
  <si>
    <t>Artelagos Artefatos de Concreto Ltda.</t>
  </si>
  <si>
    <t>E07/500.747/2009</t>
  </si>
  <si>
    <t>IN053006</t>
  </si>
  <si>
    <t>Rodovia RJ-124 Km 34,5</t>
  </si>
  <si>
    <t>(22) 2673-2613</t>
  </si>
  <si>
    <t>comercial@artelagos.com.br</t>
  </si>
  <si>
    <t>11.112.237/0001-80</t>
  </si>
  <si>
    <t>Guaralagos Distribuidora de Produtos Alimentícios Ltda.</t>
  </si>
  <si>
    <t>E07/510.188/2011</t>
  </si>
  <si>
    <t>IN018557</t>
  </si>
  <si>
    <t>Rua Gustavo campos da Silveira</t>
  </si>
  <si>
    <t>Porto da Roca</t>
  </si>
  <si>
    <t>7830-8625</t>
  </si>
  <si>
    <t>geometricageologia@yahoo.com.br</t>
  </si>
  <si>
    <t>FF-0019</t>
  </si>
  <si>
    <t>13.769.261/0002-01</t>
  </si>
  <si>
    <t>Sartori Árvores Nativas e Reflorestamento LTDA. - ME</t>
  </si>
  <si>
    <t>ATENÇÃO: AJUSTE ANUAL DUAS FINALIDADES</t>
  </si>
  <si>
    <t>E07/502.896/2012</t>
  </si>
  <si>
    <t>IN021390</t>
  </si>
  <si>
    <t>Avenida Almirante Barroso, 91 sala 817</t>
  </si>
  <si>
    <t>fabio.sartori@mudarambiental.com.br</t>
  </si>
  <si>
    <t>FF-0020</t>
  </si>
  <si>
    <t>Autopista Fluminense S/A</t>
  </si>
  <si>
    <t>PD-07/014.833/2017</t>
  </si>
  <si>
    <t>IN008303</t>
  </si>
  <si>
    <t>Av São Gonçalo n° 100 Unidade 101</t>
  </si>
  <si>
    <t>ouvidoria.fluminense@arteris.com.br</t>
  </si>
  <si>
    <t>FF-0022</t>
  </si>
  <si>
    <t>Aguas do Rio 1 S.A RIO BONITO - RH VI</t>
  </si>
  <si>
    <t>FF-0023</t>
  </si>
  <si>
    <t>417.743.290-34</t>
  </si>
  <si>
    <t>Marcelo Lara Matte</t>
  </si>
  <si>
    <t>E07/506.792/2010</t>
  </si>
  <si>
    <t>IN027056</t>
  </si>
  <si>
    <t>Rua Carolino José Nascimento, Quadra 03, Lote 02</t>
  </si>
  <si>
    <t>Ponta Negra</t>
  </si>
  <si>
    <t>99985-8707</t>
  </si>
  <si>
    <t>ernesto@oficinadoverde.com</t>
  </si>
  <si>
    <t>FF-0024</t>
  </si>
  <si>
    <t>28.843.928/0001-57</t>
  </si>
  <si>
    <t>TOSANA AGROPECUARIA LTDA</t>
  </si>
  <si>
    <t>E07/002.8939/2013</t>
  </si>
  <si>
    <t>IN029452</t>
  </si>
  <si>
    <t>RODOVIA AMARAL PEIXOTO, S/N KM 138,5 - FAZENDA TOSANA</t>
  </si>
  <si>
    <t>TAMOIOS</t>
  </si>
  <si>
    <t>vsilva@minerare.com.br</t>
  </si>
  <si>
    <t>FF-0025</t>
  </si>
  <si>
    <t>28.851.889/0002-10</t>
  </si>
  <si>
    <t>AGRISA - Agro Industrial São João S/A</t>
  </si>
  <si>
    <t>E07/512968/2012</t>
  </si>
  <si>
    <t>IN032686</t>
  </si>
  <si>
    <t>Estrada dos Tamoios, s/n</t>
  </si>
  <si>
    <t>Tamoios</t>
  </si>
  <si>
    <t>luiz.neres@agrisa.com.br</t>
  </si>
  <si>
    <t>11.640.882/0002-57</t>
  </si>
  <si>
    <t>King Grass Agrícola Ltda.</t>
  </si>
  <si>
    <t>E07/509.982/2012</t>
  </si>
  <si>
    <t>IN037603</t>
  </si>
  <si>
    <t>Estrada Sampaio Corrêa - Jaconé, s/ nº Faz. Boa Vista</t>
  </si>
  <si>
    <t>Sampaio Correia</t>
  </si>
  <si>
    <t>2654-1178</t>
  </si>
  <si>
    <t>felipe@kinggrass.com.br</t>
  </si>
  <si>
    <t>FF-0029</t>
  </si>
  <si>
    <t>68.695.915/0001-00</t>
  </si>
  <si>
    <t>Biovert Florestal e Agrícola Ltda</t>
  </si>
  <si>
    <t>E-07/101801/2006</t>
  </si>
  <si>
    <t>IN038026</t>
  </si>
  <si>
    <t>Rua Japeri, 43 Casa</t>
  </si>
  <si>
    <t>Rio Comprido</t>
  </si>
  <si>
    <t>contato@biovert.com.br</t>
  </si>
  <si>
    <t>FF-0031</t>
  </si>
  <si>
    <t>22.648.089/0001-30</t>
  </si>
  <si>
    <t>ÁGUA DE CANAÃ - COMERCIO E TRANSPORTE LTDA</t>
  </si>
  <si>
    <t>E-07/002.12872/2015</t>
  </si>
  <si>
    <t>IN046786</t>
  </si>
  <si>
    <t xml:space="preserve">RUA 89, S/N° - LOTE 32; QUADRA 2522 </t>
  </si>
  <si>
    <t>Jaconé</t>
  </si>
  <si>
    <t>28.990-000</t>
  </si>
  <si>
    <t>E-07/002.11322/2015</t>
  </si>
  <si>
    <t>IN047283</t>
  </si>
  <si>
    <t xml:space="preserve">ESTRADA DO TINGUI, S/N - FAZENDA TINGUI </t>
  </si>
  <si>
    <t>Sampaio Côrrea</t>
  </si>
  <si>
    <t>28.991-990</t>
  </si>
  <si>
    <t>nelson@itograss.com.br</t>
  </si>
  <si>
    <t>FF-0033</t>
  </si>
  <si>
    <t>07.743.793/0001-88</t>
  </si>
  <si>
    <t>PASSAGEM INDÚSTRIA E COMÉRCIO DE GELO EIRELI</t>
  </si>
  <si>
    <t>E-07/506.421/2009</t>
  </si>
  <si>
    <t>IN048021</t>
  </si>
  <si>
    <t>RUA LOS ANGELES, Nº 200, LOJA A</t>
  </si>
  <si>
    <t>Jardim Olinda</t>
  </si>
  <si>
    <t>28911-050</t>
  </si>
  <si>
    <t xml:space="preserve">Cabo Frio </t>
  </si>
  <si>
    <t>(22) 988090334</t>
  </si>
  <si>
    <t>FF-0034</t>
  </si>
  <si>
    <t>11.358.358/0001-07</t>
  </si>
  <si>
    <t>PAPER BOX SAQ INDÚSTRIA DE EMBALAGENS LTDA</t>
  </si>
  <si>
    <t>E-07/002.7626/2015</t>
  </si>
  <si>
    <t>IN048521</t>
  </si>
  <si>
    <t>RODOVIA AMARAL PEIXOTO, KM 54 LOTES 5, 6 E 7 QUADRA F</t>
  </si>
  <si>
    <t>Sampaio Corrêa</t>
  </si>
  <si>
    <t>(22) 26541230</t>
  </si>
  <si>
    <t>vendas@paperbox.ind.br</t>
  </si>
  <si>
    <t>149.496.957-20</t>
  </si>
  <si>
    <t>JOSÉ CARLOS SCARAMBONE - ALMTE AMORIM DO VALE</t>
  </si>
  <si>
    <t>E-07/002.101576/2018</t>
  </si>
  <si>
    <t>IN049647</t>
  </si>
  <si>
    <t>RUA ITAPERUNA, Nº 307, LOTE 31, QUADRA 09</t>
  </si>
  <si>
    <t>24724-580</t>
  </si>
  <si>
    <t>(22) 9823-1418</t>
  </si>
  <si>
    <t>harruda.campos@hotmail.com</t>
  </si>
  <si>
    <t>JOSÉ CARLOS SCARAMBONE - ITAPERUNA</t>
  </si>
  <si>
    <t>E-07/002.101579/2018</t>
  </si>
  <si>
    <t>IN049649</t>
  </si>
  <si>
    <t>JOSÉ CARLOS SCARAMBONE - JARDIM BOM RETIRO</t>
  </si>
  <si>
    <t>E-07/002.30352/A/2018</t>
  </si>
  <si>
    <t>IN049642</t>
  </si>
  <si>
    <t>RUA CARLOS FOX LOTE 30 QUADRA 210 Nº 1051</t>
  </si>
  <si>
    <t>JARDIM BOM RETIRO</t>
  </si>
  <si>
    <t>24722-412</t>
  </si>
  <si>
    <t>FF-0038</t>
  </si>
  <si>
    <t>20.405.845/0001-74</t>
  </si>
  <si>
    <t>ARMANDO FAVORETO 07130350725</t>
  </si>
  <si>
    <t>E-07/002.12809/2014</t>
  </si>
  <si>
    <t>IN050445</t>
  </si>
  <si>
    <t xml:space="preserve">ESTRADA MUNICIPAL, 27 </t>
  </si>
  <si>
    <t>MADRESILVA</t>
  </si>
  <si>
    <t>28.993-000</t>
  </si>
  <si>
    <t>SAQUAREMA</t>
  </si>
  <si>
    <t>FF-0039</t>
  </si>
  <si>
    <t>01.404.303/0001-32</t>
  </si>
  <si>
    <t>BEBA BRASIL INDÚSTRIA DE BEBIDAS LTDA</t>
  </si>
  <si>
    <t>E-07/002.3173/2014</t>
  </si>
  <si>
    <t>IN051148</t>
  </si>
  <si>
    <t>RODOVIA AMARAL PEIXOTO (RJ-106), KM 56, S/N</t>
  </si>
  <si>
    <t>SAMPAIO CORREA</t>
  </si>
  <si>
    <t>24.753-560</t>
  </si>
  <si>
    <t>(21) 98177-3344</t>
  </si>
  <si>
    <t>PEDRO_FRISONI@OI.COM.BR</t>
  </si>
  <si>
    <t>FF-0040</t>
  </si>
  <si>
    <t>26.577.423/0001-62</t>
  </si>
  <si>
    <t>RANCHO AGUAS VIVAS LTDA</t>
  </si>
  <si>
    <t>E07/101243/2001</t>
  </si>
  <si>
    <t>ESTRADA BICUDA, RJ 162, KM 03</t>
  </si>
  <si>
    <t>RIO DOURADO</t>
  </si>
  <si>
    <t>28.860-000</t>
  </si>
  <si>
    <t>CASIMIRO DE ABREU</t>
  </si>
  <si>
    <t>FF-0041</t>
  </si>
  <si>
    <t>Aguas do Rio 1 S.A SAQUAREMA</t>
  </si>
  <si>
    <t>11/11/2021</t>
  </si>
  <si>
    <t>CI INEA/SERVREG SEI Nº  - INCLUSÃO</t>
  </si>
  <si>
    <t>FF-0042</t>
  </si>
  <si>
    <t>AUTOPISTA FLUMINENSE S.A.</t>
  </si>
  <si>
    <t>PD-07/014.292/2018</t>
  </si>
  <si>
    <t>OUT Nº IN010915</t>
  </si>
  <si>
    <t xml:space="preserve">RUA QUINZE DE NOVEMBRO, 4 Sala 901 - Torre Sul </t>
  </si>
  <si>
    <t>24.020-125</t>
  </si>
  <si>
    <t xml:space="preserve">NITEROI </t>
  </si>
  <si>
    <t>(21) 26079869</t>
  </si>
  <si>
    <t>marcello.goncalves@arteris.com.br</t>
  </si>
  <si>
    <t>FF-0043</t>
  </si>
  <si>
    <t>AUTOPISTA FLUMINENSE S/A</t>
  </si>
  <si>
    <t>CI INEA/SERVREG SEI Nº 22/22- INCLUSÃO</t>
  </si>
  <si>
    <t>E-07/002.13910/2015</t>
  </si>
  <si>
    <t>IN052778</t>
  </si>
  <si>
    <t xml:space="preserve">Rua Quinze de Novembro, Sala 901 - Torre Sul </t>
  </si>
  <si>
    <t>(21) 26079800</t>
  </si>
  <si>
    <t>FF-0044</t>
  </si>
  <si>
    <t>11.538.131/0001-43</t>
  </si>
  <si>
    <t>ÁGUAS DE FIGUEIRA LTDA</t>
  </si>
  <si>
    <t>E-07/507792/2010</t>
  </si>
  <si>
    <t>IN052998</t>
  </si>
  <si>
    <t>RODOVIA RJ KM 102</t>
  </si>
  <si>
    <t>PERNAMBUCA</t>
  </si>
  <si>
    <t>28.930-000</t>
  </si>
  <si>
    <t>ARRAIAL DO CABO</t>
  </si>
  <si>
    <t>(21) 99414-2461</t>
  </si>
  <si>
    <t>philipe@mariamoda.com.br</t>
  </si>
  <si>
    <t>FF-0045</t>
  </si>
  <si>
    <t>11.676.271/0001-88</t>
  </si>
  <si>
    <t>DELTA PRODUTOS E SERVIÇOS LTDA</t>
  </si>
  <si>
    <t>E-07/002.19541/2013</t>
  </si>
  <si>
    <t>IN052994</t>
  </si>
  <si>
    <t>ESTRADA DO PALMITAL,5000</t>
  </si>
  <si>
    <t>PALMITAL</t>
  </si>
  <si>
    <t>(22) 2664-4090</t>
  </si>
  <si>
    <t>marcelooliveira@deltamoveis.com.br</t>
  </si>
  <si>
    <t>FF-0046</t>
  </si>
  <si>
    <t>11.384.413/0001-33</t>
  </si>
  <si>
    <t>ALLPHARMA INDUSTRIA FARMACEUTICA LTDA</t>
  </si>
  <si>
    <t>SEI-070008/000016/2022</t>
  </si>
  <si>
    <t>IN002686</t>
  </si>
  <si>
    <t>Rua Coronel Durval Souza</t>
  </si>
  <si>
    <t>Sampaio Correia Sampaio Correia</t>
  </si>
  <si>
    <t>FF-0047</t>
  </si>
  <si>
    <t>40.297.534/0001-46</t>
  </si>
  <si>
    <t>SOLUSERV ÁGUA E LOCAÇÃO EIRELI</t>
  </si>
  <si>
    <t>SEI-070010/000390/2022</t>
  </si>
  <si>
    <t>IN003376</t>
  </si>
  <si>
    <t>Casimiro Abreu</t>
  </si>
  <si>
    <t>Vila Verde Sul</t>
  </si>
  <si>
    <t>leopereira.mf@gmail.com</t>
  </si>
  <si>
    <t>FF-0048</t>
  </si>
  <si>
    <t>62.046.735/0054-15</t>
  </si>
  <si>
    <t>ITOGRASS AGRÍCOLA ALTA MOGIANA LTDA</t>
  </si>
  <si>
    <t>EXT-PD/008.12915/2021</t>
  </si>
  <si>
    <t>IN013437</t>
  </si>
  <si>
    <t>Estrada do Tingui SNº</t>
  </si>
  <si>
    <t>3251-2283</t>
  </si>
  <si>
    <t>FF-0049</t>
  </si>
  <si>
    <t>47.511.432/0001-20</t>
  </si>
  <si>
    <t>VITAL TRANSPORTES E DISTRIBUIÇÃO LTDA</t>
  </si>
  <si>
    <t>SEI-0700100003842022</t>
  </si>
  <si>
    <t>0974562024</t>
  </si>
  <si>
    <t>Vital Transportes</t>
  </si>
  <si>
    <t>Barra de São João</t>
  </si>
  <si>
    <t>22.630-022</t>
  </si>
  <si>
    <t>(21) 99734-9846</t>
  </si>
  <si>
    <t>ricardomartinstelles@gmail.com</t>
  </si>
  <si>
    <t>FF-0050</t>
  </si>
  <si>
    <t>32.709.668/0001-07</t>
  </si>
  <si>
    <t>CONDOMINIO RESIDENCIAL BELLO VALLE</t>
  </si>
  <si>
    <t>EXT-PD008130472021</t>
  </si>
  <si>
    <t>0993022024</t>
  </si>
  <si>
    <t>Estrada Boa Vista</t>
  </si>
  <si>
    <t>Retiro</t>
  </si>
  <si>
    <t>28.944-422</t>
  </si>
  <si>
    <t>SÃO PEDRO DA ALDEIA</t>
  </si>
  <si>
    <t>GG-0002</t>
  </si>
  <si>
    <t>03.119.806/0001-91</t>
  </si>
  <si>
    <t>Aguas de Nova Friburgo - RH VII</t>
  </si>
  <si>
    <t>E07/515034/2012</t>
  </si>
  <si>
    <t>IN026264</t>
  </si>
  <si>
    <t>Av. Antônio Mário de Azevedo Nº 417</t>
  </si>
  <si>
    <t>Córrego Dantas</t>
  </si>
  <si>
    <t>2525-1919</t>
  </si>
  <si>
    <t>danielle.moreira@aguasdenovafriburgo.com.br</t>
  </si>
  <si>
    <t>GG-0003</t>
  </si>
  <si>
    <t>Aguas do Rio 1 S.A INTER.CORD/CANT/DUAS BAR</t>
  </si>
  <si>
    <t>GG-0006</t>
  </si>
  <si>
    <t>42.292.007/0005-06</t>
  </si>
  <si>
    <t>RIO MAIS SANEAMENTO BOM JARDIM</t>
  </si>
  <si>
    <t>GG-0007</t>
  </si>
  <si>
    <t>Aguas do Rio 1 S.A CANTAGALO</t>
  </si>
  <si>
    <t>GG-0008</t>
  </si>
  <si>
    <t>Aguas do Rio 1 S.A CORDEIRO</t>
  </si>
  <si>
    <t>E-07/100.644/2004</t>
  </si>
  <si>
    <t>GG-0009</t>
  </si>
  <si>
    <t>Aguas do Rio 1 S.A DUAS BARRAS</t>
  </si>
  <si>
    <t>Avenida Rodrigues Alves 10</t>
  </si>
  <si>
    <t>GG-0010</t>
  </si>
  <si>
    <t>Aguas do Rio 1 S.A ITAOCARA</t>
  </si>
  <si>
    <t>GG-0011</t>
  </si>
  <si>
    <t>42.292.007/0008-40</t>
  </si>
  <si>
    <t>RIO MAIS SANEAMENTO MACUCO</t>
  </si>
  <si>
    <t>GG-0012</t>
  </si>
  <si>
    <t>Aguas do Rio 1 S.A SAO SEBASTIAO DO ALTO</t>
  </si>
  <si>
    <t>GG-0013</t>
  </si>
  <si>
    <t>CEDAE SANTA MARIA MADALENA</t>
  </si>
  <si>
    <t>ATENÇÃO: 2 PONTOS PASSARAM PARA A PREF. S. M. MADALENA</t>
  </si>
  <si>
    <t>E07/512803/2012</t>
  </si>
  <si>
    <t>IN025596</t>
  </si>
  <si>
    <t>Santa Maria Madalena</t>
  </si>
  <si>
    <t>GG-0014</t>
  </si>
  <si>
    <t>01.637.895/0135-44</t>
  </si>
  <si>
    <t>E07/101889/2002</t>
  </si>
  <si>
    <t>IN038743</t>
  </si>
  <si>
    <t>Av. Senador Jose Ermirio de Moraes, 522</t>
  </si>
  <si>
    <t>heglaya.silva@vcimentos.com.br</t>
  </si>
  <si>
    <t>GG-0015</t>
  </si>
  <si>
    <t>30.559.132/0001-19</t>
  </si>
  <si>
    <t>FAPASA - FÁBRICA DE PAPEL LTDA.</t>
  </si>
  <si>
    <t>E07/002.2778/2014</t>
  </si>
  <si>
    <t>IN029711</t>
  </si>
  <si>
    <t>RUA CAPITÃO BENTO JOSÉ VELOSO,1285</t>
  </si>
  <si>
    <t>RIOGRANDINA</t>
  </si>
  <si>
    <t>28634-340</t>
  </si>
  <si>
    <t>(22) 2540-1122</t>
  </si>
  <si>
    <t>fapasacompras@gmail.com</t>
  </si>
  <si>
    <t>GG-0016</t>
  </si>
  <si>
    <t>29.565.470/0001-84</t>
  </si>
  <si>
    <t>Fazenda Soledade Ltda.</t>
  </si>
  <si>
    <t>E07/100.573/2007</t>
  </si>
  <si>
    <t>IN042004</t>
  </si>
  <si>
    <t>Fazenda Soledade - Cx. Postal 97084</t>
  </si>
  <si>
    <t>Rio Grande de Cima</t>
  </si>
  <si>
    <t>fazenda@soledade.com</t>
  </si>
  <si>
    <t>GG-0017</t>
  </si>
  <si>
    <t>30.535.975/0001-85</t>
  </si>
  <si>
    <t>Filó S.A</t>
  </si>
  <si>
    <t>E-07/504568/2010</t>
  </si>
  <si>
    <t>IN037643 CA</t>
  </si>
  <si>
    <t>Rua Bonfim, 25</t>
  </si>
  <si>
    <t>Vila Amélia</t>
  </si>
  <si>
    <t>balco@rosset.com.br</t>
  </si>
  <si>
    <t>GG-0018</t>
  </si>
  <si>
    <t>30.542.161/0001-78</t>
  </si>
  <si>
    <t>HAK FÁBRICA DE FUSOS E PASSAMANARIA LTDA</t>
  </si>
  <si>
    <t>E-07/507.378/2012</t>
  </si>
  <si>
    <t>IN022205</t>
  </si>
  <si>
    <t>RUA MANUEL ELIAS PERROUD Nº 649</t>
  </si>
  <si>
    <t>CONSELHEIRO PAULINO</t>
  </si>
  <si>
    <t>2533-9600</t>
  </si>
  <si>
    <t>financ@hak.com.br</t>
  </si>
  <si>
    <t>GG-0019</t>
  </si>
  <si>
    <t>21.109.697/0013-47</t>
  </si>
  <si>
    <t>COMPANHIA DE CIMENTO CAMPEÃO ALVORADA - CCA</t>
  </si>
  <si>
    <t>14/01/2022</t>
  </si>
  <si>
    <t>ALTERAÇÃO: TROCA DE RAZÃO SOCIAL</t>
  </si>
  <si>
    <t>CI INEA/SERVREG SEI Nº3/22 - ALTERAÇÃO RAZÃO SOCIAL</t>
  </si>
  <si>
    <t>E07/503134/2010</t>
  </si>
  <si>
    <t>IN016549</t>
  </si>
  <si>
    <t>RODOVIA RJ 166, KM 2,5</t>
  </si>
  <si>
    <t>delma.herdi@holcim.com</t>
  </si>
  <si>
    <t>GG-0020</t>
  </si>
  <si>
    <t>30.536.619/0001-86</t>
  </si>
  <si>
    <t>INDÚSTRIAS SINIMBU S/A.</t>
  </si>
  <si>
    <t>Rua Conselheiro Sinimbu, 188</t>
  </si>
  <si>
    <t>Perissê</t>
  </si>
  <si>
    <t>sinimbu@sinimbu.com.br</t>
  </si>
  <si>
    <t>GG-0021</t>
  </si>
  <si>
    <t>30.560.205/0001-92</t>
  </si>
  <si>
    <t>Stam Metalúrgica S/A.</t>
  </si>
  <si>
    <t>E-071001102005</t>
  </si>
  <si>
    <t>IN000506</t>
  </si>
  <si>
    <t>Avenida Sebastião Martins nº 871</t>
  </si>
  <si>
    <t>Conselheiro Paulino</t>
  </si>
  <si>
    <t>2525-1046/2525-1047</t>
  </si>
  <si>
    <t>cleversono@stam.com.br</t>
  </si>
  <si>
    <t>GG-0022</t>
  </si>
  <si>
    <t>60.869.336.0219-71</t>
  </si>
  <si>
    <t>HOLCIM BRASIL S.A (Cantagalo)</t>
  </si>
  <si>
    <t>E07/505.051/2010</t>
  </si>
  <si>
    <t>IN039801</t>
  </si>
  <si>
    <t>Rod RJ 166 Km 8, Fazenda Saudade</t>
  </si>
  <si>
    <t>Fazenda Saudade</t>
  </si>
  <si>
    <t>gilmara.crespo@lafarge.com</t>
  </si>
  <si>
    <t>08.176.371/0001-30</t>
  </si>
  <si>
    <t>Nova Friburgo Comércio e Indústria Ltda</t>
  </si>
  <si>
    <t>PD-07/014.149/2016</t>
  </si>
  <si>
    <t>IN000230</t>
  </si>
  <si>
    <t>AVENIDA CONSELHEIRO JULIS ARP N440</t>
  </si>
  <si>
    <t>Olaria</t>
  </si>
  <si>
    <t>calmeida@nfpstg.com.br</t>
  </si>
  <si>
    <t>GG-0025</t>
  </si>
  <si>
    <t>Aguas do Rio 1 S.A INTER. SÃO SEBASTIÃO DO ALTO - ITAOCARA</t>
  </si>
  <si>
    <t>GG-0027</t>
  </si>
  <si>
    <t>30.537.799/0001-10</t>
  </si>
  <si>
    <t>Frivel Friburgo Veículos S/A</t>
  </si>
  <si>
    <t>E07/501.831/2010</t>
  </si>
  <si>
    <t>IN017827</t>
  </si>
  <si>
    <t>Av. Presidente Costa e Silva. 965</t>
  </si>
  <si>
    <t>Duas Pedras</t>
  </si>
  <si>
    <t>2525-2525</t>
  </si>
  <si>
    <t>frivel@frivel.com.br</t>
  </si>
  <si>
    <t>GG-0028</t>
  </si>
  <si>
    <t>30.069.314/0023-17</t>
  </si>
  <si>
    <t>AUTO VIAÇÃO 1001</t>
  </si>
  <si>
    <t>PD-07/014.242/2016</t>
  </si>
  <si>
    <t>IN000178</t>
  </si>
  <si>
    <t>RUA JOÃO PINTODE FARIA 200.</t>
  </si>
  <si>
    <t>DUAS PEDRAS</t>
  </si>
  <si>
    <t>2109-1018</t>
  </si>
  <si>
    <t>sueli.placido@autoviacao1001.com.br</t>
  </si>
  <si>
    <t>GG-0029</t>
  </si>
  <si>
    <t>57.170.375/0004-60</t>
  </si>
  <si>
    <t>CBS - Indústria Comércio Importação e Exportação Ltda</t>
  </si>
  <si>
    <t>E-07/002.12868/2016</t>
  </si>
  <si>
    <t>IN04332</t>
  </si>
  <si>
    <t>Rodovia RJ 146 KM 17,5 n° 582</t>
  </si>
  <si>
    <t>Barra Alegre</t>
  </si>
  <si>
    <t>Bom Jardim</t>
  </si>
  <si>
    <t>segbjr@cbselos.com.br</t>
  </si>
  <si>
    <t>16.548.653/0055-32</t>
  </si>
  <si>
    <t>CENTRALBETON (EX-LAFARGE BRASIL S/A)</t>
  </si>
  <si>
    <t>E-07/100277/2007</t>
  </si>
  <si>
    <t>IN019936</t>
  </si>
  <si>
    <t>Rua Maria Duque Estrada Laginestra n° 900 complemento: A</t>
  </si>
  <si>
    <t>Parque São Clemente</t>
  </si>
  <si>
    <t>juridico@sinese.com.br</t>
  </si>
  <si>
    <t>GG-0032</t>
  </si>
  <si>
    <t>29.704.574/0001-22</t>
  </si>
  <si>
    <t>Rio Grande Minérios Ltda</t>
  </si>
  <si>
    <t>E07/506.744/2011</t>
  </si>
  <si>
    <t>IN025815</t>
  </si>
  <si>
    <t>Rua Abgail Gomes de Macedo, nº 198 </t>
  </si>
  <si>
    <t>Fazenda Santa Maria</t>
  </si>
  <si>
    <t>Trajano de Morais</t>
  </si>
  <si>
    <t>2551-3189/8125-8485</t>
  </si>
  <si>
    <t>GG-0033</t>
  </si>
  <si>
    <t>899.638.497-68</t>
  </si>
  <si>
    <t>Hercules Neves</t>
  </si>
  <si>
    <t>E07/508.096/2011</t>
  </si>
  <si>
    <t>IN026781</t>
  </si>
  <si>
    <t>Estrada Três Picos, S/Nº, Sítio Esperança</t>
  </si>
  <si>
    <t>Campo do Coelho</t>
  </si>
  <si>
    <t>2543-3666</t>
  </si>
  <si>
    <t>GG-0034</t>
  </si>
  <si>
    <t>18.038.027/0001-39</t>
  </si>
  <si>
    <t>J.P CONQUISTA MINERADORA LTDA ME</t>
  </si>
  <si>
    <t>E07/002.16221/2013</t>
  </si>
  <si>
    <t>IN026863</t>
  </si>
  <si>
    <t>Rodovia RJ 130 - km 47,5</t>
  </si>
  <si>
    <t>Conquista</t>
  </si>
  <si>
    <t>22 2543-4088</t>
  </si>
  <si>
    <t>sllpinheiro@hotmail.com</t>
  </si>
  <si>
    <t>39.491.048/0001-85</t>
  </si>
  <si>
    <t>Materiais de Construção Caçamba Dourada Ltda.</t>
  </si>
  <si>
    <t>E07/510336/2011</t>
  </si>
  <si>
    <t>IN022805</t>
  </si>
  <si>
    <t>RJ-148, Asa Norte</t>
  </si>
  <si>
    <t>Pamparrão-ZR</t>
  </si>
  <si>
    <t>Sumidouro</t>
  </si>
  <si>
    <t>2531-1329</t>
  </si>
  <si>
    <t>ehebertolot@gmail.com</t>
  </si>
  <si>
    <t>GG-0036</t>
  </si>
  <si>
    <t>07.267.233/0001-02</t>
  </si>
  <si>
    <t>REZEILE MATERIAIS DE CONSTRUÇÃO LTDA-ME</t>
  </si>
  <si>
    <t>E-07/510170/2011</t>
  </si>
  <si>
    <t>IN022806</t>
  </si>
  <si>
    <t>AVENIDA PAQUEQUER</t>
  </si>
  <si>
    <t>2531-1280</t>
  </si>
  <si>
    <t>rezeile.construcao@yahoo.com.br</t>
  </si>
  <si>
    <t>GG-0037</t>
  </si>
  <si>
    <t>04.302.565/0001-84</t>
  </si>
  <si>
    <t>NOVA ERA MINERAÇÃO LTDA</t>
  </si>
  <si>
    <t>E07.002/7146/2015</t>
  </si>
  <si>
    <t>IN030994</t>
  </si>
  <si>
    <t>Tanque</t>
  </si>
  <si>
    <t>2677-8390</t>
  </si>
  <si>
    <t>GG-0038</t>
  </si>
  <si>
    <t>29.277.167/0001-86</t>
  </si>
  <si>
    <t>Cooperativa Regional Agropecuária de Macuco Ltda.</t>
  </si>
  <si>
    <t>E07/510868/2011</t>
  </si>
  <si>
    <t>IN031632</t>
  </si>
  <si>
    <t>Praça Professor João Brasil 184</t>
  </si>
  <si>
    <t>Macuco</t>
  </si>
  <si>
    <t>gestaodeprocessos@leitemacuco.com.br</t>
  </si>
  <si>
    <t>GG-0039</t>
  </si>
  <si>
    <t>30.540.991/0001-66</t>
  </si>
  <si>
    <t>HAGA S.A. INDUSTRIA E COMERCIO</t>
  </si>
  <si>
    <t>E07/150053/2007</t>
  </si>
  <si>
    <t>IN031549</t>
  </si>
  <si>
    <t>Av. Engenheiro Hans Gaiser Nº 26</t>
  </si>
  <si>
    <t>ROBADEY</t>
  </si>
  <si>
    <t>2525-8000</t>
  </si>
  <si>
    <t>abicalil@haga.com.br</t>
  </si>
  <si>
    <t>17.612.173/0001-63</t>
  </si>
  <si>
    <t>CONSÓRCIO RIO BENGALAS</t>
  </si>
  <si>
    <t>E07.002/19108/2013</t>
  </si>
  <si>
    <t>IN026347</t>
  </si>
  <si>
    <t>AV. NOSSA SENHORA DO AMPARO, 1600 - ÁREA B1</t>
  </si>
  <si>
    <t>JRDIM OURO PRETO</t>
  </si>
  <si>
    <t>2521-8513</t>
  </si>
  <si>
    <t>legal@vrscontabil.com.br</t>
  </si>
  <si>
    <t>GG-0041</t>
  </si>
  <si>
    <t>36.204.923/0001-02</t>
  </si>
  <si>
    <t>PEDRACOM PEDREIRAS LTDA</t>
  </si>
  <si>
    <t>E07/502.885/2010</t>
  </si>
  <si>
    <t>IN023842</t>
  </si>
  <si>
    <t>AV. JULIO ANTONIO THURLER, 288</t>
  </si>
  <si>
    <t>OLARIA</t>
  </si>
  <si>
    <t>frienge@frienge.com.br</t>
  </si>
  <si>
    <t>GG-0042</t>
  </si>
  <si>
    <t>03.169.304/0001-75</t>
  </si>
  <si>
    <t>Condomínio do Cadima Shopping</t>
  </si>
  <si>
    <t>E07/150024/2007</t>
  </si>
  <si>
    <t>IN026550</t>
  </si>
  <si>
    <t>Rua Moisés Amélio nº 17</t>
  </si>
  <si>
    <t>2523-8630</t>
  </si>
  <si>
    <t>contato@cadimashopping.com.br</t>
  </si>
  <si>
    <t>GG-0043</t>
  </si>
  <si>
    <t>02.497.589/0001-00</t>
  </si>
  <si>
    <t>Condomínio Friburgo Shopping Center</t>
  </si>
  <si>
    <t>E07/150067/2007</t>
  </si>
  <si>
    <t>IN016306</t>
  </si>
  <si>
    <t>Praça Presidente Getúlio Vargas, 139</t>
  </si>
  <si>
    <t>2523-4505</t>
  </si>
  <si>
    <t>GG-0044</t>
  </si>
  <si>
    <t>30.537.740/0001-22</t>
  </si>
  <si>
    <t>CASA DE SAÚDE SÃO LUCAS S/A</t>
  </si>
  <si>
    <t>E07/150532/2008</t>
  </si>
  <si>
    <t>IN015866</t>
  </si>
  <si>
    <t>AV. ANTONIO MARIO DE AZEVEDO, 715</t>
  </si>
  <si>
    <t>geologopedro@gmail.com</t>
  </si>
  <si>
    <t>GG-0045</t>
  </si>
  <si>
    <t>60.963.972/0007-07</t>
  </si>
  <si>
    <t>CELLES CORDEIRO ALIMENTOS LTDA</t>
  </si>
  <si>
    <t>E07/506.828/2010</t>
  </si>
  <si>
    <t>IN021153</t>
  </si>
  <si>
    <t>RUA DINAH MACHADO BOTELHO</t>
  </si>
  <si>
    <t>MACUCO RURAL PARQUE</t>
  </si>
  <si>
    <t>meioambiente@crelac.com.br</t>
  </si>
  <si>
    <t>GG-0046</t>
  </si>
  <si>
    <t>32.532.194/0001-62</t>
  </si>
  <si>
    <t>Condomínio do Parque Santa Terezinha</t>
  </si>
  <si>
    <t>E07/002.8744/2015</t>
  </si>
  <si>
    <t>IN034074</t>
  </si>
  <si>
    <t>Alameda Eduardo Porto, 37</t>
  </si>
  <si>
    <t>Cônego</t>
  </si>
  <si>
    <t>condominioparquesantaterezinha@gmail.com</t>
  </si>
  <si>
    <t>GG-0047</t>
  </si>
  <si>
    <t>28.551.018/0001-09</t>
  </si>
  <si>
    <t>M. THURLER &amp; CIA LTDA</t>
  </si>
  <si>
    <t>E07/504.257/2010</t>
  </si>
  <si>
    <t>IN034239</t>
  </si>
  <si>
    <t>PRAÇA ROTARY, 22</t>
  </si>
  <si>
    <t>postosj@gigalink.com.br</t>
  </si>
  <si>
    <t>GG-0048</t>
  </si>
  <si>
    <t>608.087.307-97</t>
  </si>
  <si>
    <t>Alberto de Souza Azevedo Júnior</t>
  </si>
  <si>
    <t>E07/002.11073/2016</t>
  </si>
  <si>
    <t>IN039016</t>
  </si>
  <si>
    <t>Rua Deolinda Taveira 45</t>
  </si>
  <si>
    <t>Cordeiro</t>
  </si>
  <si>
    <t>asa.junior@hotmail.com</t>
  </si>
  <si>
    <t>GG-0049</t>
  </si>
  <si>
    <t>39.507.371/0002-80</t>
  </si>
  <si>
    <t>CENTRAL NORTE COMERCIO E INDUSTRIA LTDA</t>
  </si>
  <si>
    <t>E-07/002.12642/2014</t>
  </si>
  <si>
    <t>IN043372</t>
  </si>
  <si>
    <t>Rodovia RJ-146, km 17,5 - galpão 01</t>
  </si>
  <si>
    <t xml:space="preserve">BOM JARDIM </t>
  </si>
  <si>
    <t>cnracoes@gmail.com</t>
  </si>
  <si>
    <t>GG-0050</t>
  </si>
  <si>
    <t>30.096.051/0001-20</t>
  </si>
  <si>
    <t>FAZENDA DA GAMELA ECO RESORT - EPP</t>
  </si>
  <si>
    <t>E-07/002.172/2018</t>
  </si>
  <si>
    <t>IN044066</t>
  </si>
  <si>
    <t>Fazenda da Gamela s/n</t>
  </si>
  <si>
    <t>Segundo</t>
  </si>
  <si>
    <t xml:space="preserve">CANTAGALO </t>
  </si>
  <si>
    <t>paulo.ecogreen@gmail.com</t>
  </si>
  <si>
    <t>GG-0051</t>
  </si>
  <si>
    <t>09.395.349/0003-06</t>
  </si>
  <si>
    <t>GERAÇÃO HIDROELETRICA RIO GRANDE S/A - BOM JARDIM</t>
  </si>
  <si>
    <t>E-07/002.11424/2017</t>
  </si>
  <si>
    <t>IN043455</t>
  </si>
  <si>
    <t>FAZ KM 11 (PARTE) FAZENDA SANTA MONICA KM 106 DA RODOVIA RJ 116 S/N</t>
  </si>
  <si>
    <t>wagner.higashiyama@brookfieldenergia.com</t>
  </si>
  <si>
    <t>GG-0052</t>
  </si>
  <si>
    <t>09.395.349/0004-97</t>
  </si>
  <si>
    <t>GERAÇÃO HIDROELETRICA RIO GRANDE S/A - S.SEBASTIÃO DO ALTO</t>
  </si>
  <si>
    <t>E-07/002.11427/2017</t>
  </si>
  <si>
    <t>IN043454</t>
  </si>
  <si>
    <t>Faz km 9 (parte) Fazenda Santo Antônio, Sant’Alda e Marinho km 197 s/n</t>
  </si>
  <si>
    <t xml:space="preserve">SÃO SEBASTIÃO DO ALTO </t>
  </si>
  <si>
    <t>WAGNER.HIGASHIYAMA@BROOKFIELDENERGIA.COM</t>
  </si>
  <si>
    <t>GG-0053</t>
  </si>
  <si>
    <t>32.234.049/0001-03</t>
  </si>
  <si>
    <t>INDUSMOLD INDUSTRIA DE MOLDES LTDA</t>
  </si>
  <si>
    <t>E-07/002.6536/2016</t>
  </si>
  <si>
    <t>IN043323</t>
  </si>
  <si>
    <t>RUA ANTENOR FRANCISCO BRANTES, 11</t>
  </si>
  <si>
    <t>CÓRREGO DANTAS</t>
  </si>
  <si>
    <t xml:space="preserve">NOVA FRIBURGO </t>
  </si>
  <si>
    <t>vinicius@multimetais.ind.br</t>
  </si>
  <si>
    <t>GG-0054</t>
  </si>
  <si>
    <t>07.955.927/0001-24</t>
  </si>
  <si>
    <t>JEMAE - INDÚSTRIA METALÚRGICA LTDA</t>
  </si>
  <si>
    <t xml:space="preserve">OK </t>
  </si>
  <si>
    <t>E-07/502.145/2012</t>
  </si>
  <si>
    <t>IN043766</t>
  </si>
  <si>
    <t>AV NOSSA SENHORA DO AMPARO, 1470</t>
  </si>
  <si>
    <t>vendasjemae@hotmail.com / compras.jemae@hotmail.com</t>
  </si>
  <si>
    <t>GG-0055</t>
  </si>
  <si>
    <t>03.297.640/0001-01</t>
  </si>
  <si>
    <t>CONDOMÍNIO CHÁCARA SANS SOUCI</t>
  </si>
  <si>
    <t>E-07/150036/2007</t>
  </si>
  <si>
    <t>IN030207</t>
  </si>
  <si>
    <t>RUA MANOEL ANTUNES NOGUEIRA, Nº 244</t>
  </si>
  <si>
    <t>BRAUNES</t>
  </si>
  <si>
    <t>28611-18</t>
  </si>
  <si>
    <t>(22) 2526-0182</t>
  </si>
  <si>
    <t>ricardo@etna-nf.com.br</t>
  </si>
  <si>
    <t>01.555.163/0001-01</t>
  </si>
  <si>
    <t>ISERO INDÚSTRIA E COMÉRCIO LTDA</t>
  </si>
  <si>
    <t>E-07/512419/2010</t>
  </si>
  <si>
    <t>IN050236</t>
  </si>
  <si>
    <t>RUA FRANCISCO LUIZ FERNANDES, 614</t>
  </si>
  <si>
    <t>28.634-070</t>
  </si>
  <si>
    <t>NOVA FRIBURGO</t>
  </si>
  <si>
    <t>(22) 2527-2983</t>
  </si>
  <si>
    <t>isero@isero.com.br</t>
  </si>
  <si>
    <t>GG-0057</t>
  </si>
  <si>
    <t>03.400.284/0001-00</t>
  </si>
  <si>
    <t>MEGÃO 7 POSTO DE SERVIÇOS LTDA</t>
  </si>
  <si>
    <t>E-07/503589/2011</t>
  </si>
  <si>
    <t>IN051749</t>
  </si>
  <si>
    <t>AVENIDA PERIMETRAL. S/N</t>
  </si>
  <si>
    <t>28620-070</t>
  </si>
  <si>
    <t>juliocsvieitas@gmail.com</t>
  </si>
  <si>
    <t>GG-0058</t>
  </si>
  <si>
    <t>33.053.354/0001-53</t>
  </si>
  <si>
    <t>PH7 MINERADORA LTDA</t>
  </si>
  <si>
    <t>PD-07/014.406/2018</t>
  </si>
  <si>
    <t>IN009199</t>
  </si>
  <si>
    <t>ESTRADA HENRIQUE EMERICH, S/N, PONTE BRANCA</t>
  </si>
  <si>
    <t>AMPARO</t>
  </si>
  <si>
    <t>28605-553</t>
  </si>
  <si>
    <t>NOVAFRIBURGO</t>
  </si>
  <si>
    <t>(22) 996044305</t>
  </si>
  <si>
    <t>GG-0059</t>
  </si>
  <si>
    <t>05.766.368/0001-89</t>
  </si>
  <si>
    <t>CONDOMÍNIO PEDRA DO CÔNEGO</t>
  </si>
  <si>
    <t>E-07/002.2235/2013</t>
  </si>
  <si>
    <t>IN052114</t>
  </si>
  <si>
    <t>Rua Barão de Lucena, 40</t>
  </si>
  <si>
    <t>28.621-020</t>
  </si>
  <si>
    <t>(22) 25190858</t>
  </si>
  <si>
    <t>ccoadvocacia@gmail.com</t>
  </si>
  <si>
    <t>GG-0060</t>
  </si>
  <si>
    <t>28.645.760/0001-75</t>
  </si>
  <si>
    <t>MUNICIPIO DE SANTA MARIA MADALENA</t>
  </si>
  <si>
    <t>PD-07/009.131/2019</t>
  </si>
  <si>
    <t>IN006343/IN006344</t>
  </si>
  <si>
    <t>PRAÇA CORONEL BRAZ, 2</t>
  </si>
  <si>
    <t>28770-000</t>
  </si>
  <si>
    <t>SANTA MARIA MADALENA</t>
  </si>
  <si>
    <t>(22)25613300</t>
  </si>
  <si>
    <t>meioambientemadalena@yahoo.com.br</t>
  </si>
  <si>
    <t>GG-0061</t>
  </si>
  <si>
    <t>39.179.825/0001-50</t>
  </si>
  <si>
    <t>HOSPITAL SERRANO LTDA</t>
  </si>
  <si>
    <t>E-07/150104/2008</t>
  </si>
  <si>
    <t>IN053119</t>
  </si>
  <si>
    <t>Rua General Osório</t>
  </si>
  <si>
    <t>28.625-630</t>
  </si>
  <si>
    <t>(22) 2525-7070</t>
  </si>
  <si>
    <t>dp@hospitalserrano.com</t>
  </si>
  <si>
    <t>GG-0062</t>
  </si>
  <si>
    <t>31.833.973/0001-35</t>
  </si>
  <si>
    <t>CONDOMINIO DO EDIFICIO SABINA AGUILERA</t>
  </si>
  <si>
    <t>E-07/150493/2008</t>
  </si>
  <si>
    <t>IN053166</t>
  </si>
  <si>
    <t>Rua Augusto Spinelli</t>
  </si>
  <si>
    <t>28.610-190</t>
  </si>
  <si>
    <t>(22) 2519-9800</t>
  </si>
  <si>
    <t>GG-0063</t>
  </si>
  <si>
    <t>07.774.967/0001-70</t>
  </si>
  <si>
    <t>RFG PARTICIPAÇÕES SOCIETÁRIAS LTDA</t>
  </si>
  <si>
    <t>E-07/002.8169/2017</t>
  </si>
  <si>
    <t>IN053154</t>
  </si>
  <si>
    <t>Vila Nova</t>
  </si>
  <si>
    <t>28.630-010</t>
  </si>
  <si>
    <t>(22) 2525-1040</t>
  </si>
  <si>
    <t>GG-0066</t>
  </si>
  <si>
    <t>07.064.781/0001-27</t>
  </si>
  <si>
    <t>HABITARE DA SERRA HOTEL LTDA</t>
  </si>
  <si>
    <t>EXT-PD009170022021</t>
  </si>
  <si>
    <t>0994792024</t>
  </si>
  <si>
    <t>Rua Augusto Cardoso</t>
  </si>
  <si>
    <t>28.610-050</t>
  </si>
  <si>
    <t>(22)99972-0131</t>
  </si>
  <si>
    <t>arnaldo@rezendeagricola.com.br</t>
  </si>
  <si>
    <t>HH-0001</t>
  </si>
  <si>
    <t>CEDAE MACAE</t>
  </si>
  <si>
    <t>CI INEA/SEREG SEI Nº35/2023 - REVISÃO</t>
  </si>
  <si>
    <t>E-07/100.478/2004</t>
  </si>
  <si>
    <t>IN002007</t>
  </si>
  <si>
    <t>07.248.576/0002-00</t>
  </si>
  <si>
    <t>IESA Óleo &amp; Gas S/A</t>
  </si>
  <si>
    <t>RODOVIA AMARAL PEIXOTO, KM 163</t>
  </si>
  <si>
    <t>IMBOASSICA</t>
  </si>
  <si>
    <t>HH-0004</t>
  </si>
  <si>
    <t>33.000.167/1007-50</t>
  </si>
  <si>
    <t>PETROLEO BRASILEIRO SA</t>
  </si>
  <si>
    <t>E07/507.757/2010</t>
  </si>
  <si>
    <t>IN033140</t>
  </si>
  <si>
    <t>AV ELIAS AGOSTINHO 665</t>
  </si>
  <si>
    <t>IMBETIBA</t>
  </si>
  <si>
    <t>brunoluan@petrobras.com.br</t>
  </si>
  <si>
    <t>HH-0005</t>
  </si>
  <si>
    <t>04.336.088/0001-78</t>
  </si>
  <si>
    <t>PRIDE DO BRASIL SERVIÇOS DE PETRÓLEO LTDA</t>
  </si>
  <si>
    <t>E-0700224602014</t>
  </si>
  <si>
    <t>IN026810</t>
  </si>
  <si>
    <t>RUA INTERNATIONAL 1000</t>
  </si>
  <si>
    <t>GRANJA DOS CAVALEIRO</t>
  </si>
  <si>
    <t>2791-8100</t>
  </si>
  <si>
    <t>pridebrasil@prideinternational.com</t>
  </si>
  <si>
    <t>HH-0007</t>
  </si>
  <si>
    <t>TERMOMACAÉ LTDA</t>
  </si>
  <si>
    <t>E07/101373/2000</t>
  </si>
  <si>
    <t>Rodovia BR 101 Km 164 Fazenda Severina S/N°</t>
  </si>
  <si>
    <t>Barra de Macaé</t>
  </si>
  <si>
    <t>HH-0008</t>
  </si>
  <si>
    <t>03.258.983/0001-59</t>
  </si>
  <si>
    <t>Usina Termelétrica Norte Fluminense S.A.</t>
  </si>
  <si>
    <t>E-071008821998</t>
  </si>
  <si>
    <t>IN017912</t>
  </si>
  <si>
    <t>Av. Almirante Barroso, 52/17o. Andar Centro</t>
  </si>
  <si>
    <t>fernando.medina@edfnf.com.br</t>
  </si>
  <si>
    <t>HH-0010</t>
  </si>
  <si>
    <t>Aguas de Nova Friburgo - RH VIII</t>
  </si>
  <si>
    <t>E07/515034/2012 E07/51504/2012 e outros</t>
  </si>
  <si>
    <t>00.156.880/0001-90</t>
  </si>
  <si>
    <t>FLUKE ENGENHARIA LTDA.</t>
  </si>
  <si>
    <t>E07/100.181/2004</t>
  </si>
  <si>
    <t>IN00066</t>
  </si>
  <si>
    <t>Rua Imboassica s/n</t>
  </si>
  <si>
    <t>Imbassica</t>
  </si>
  <si>
    <t>2773-8203</t>
  </si>
  <si>
    <t>info@fluke.com.br</t>
  </si>
  <si>
    <t>01.785.706/0001-79</t>
  </si>
  <si>
    <t>VENTURA PETRÓLEO S/A</t>
  </si>
  <si>
    <t>E07/500.746/2009</t>
  </si>
  <si>
    <t>IN022801</t>
  </si>
  <si>
    <t>Estrada Imboacica 853</t>
  </si>
  <si>
    <t>Imboacica</t>
  </si>
  <si>
    <t>2791-9900 /2791-9912</t>
  </si>
  <si>
    <t>cristina.faria@venturapetroleo.com</t>
  </si>
  <si>
    <t>HH-0014</t>
  </si>
  <si>
    <t>29.678.075/0001-08</t>
  </si>
  <si>
    <t>A SANTANA TRANSPORTES E GENEROS ALIMENTICIOS</t>
  </si>
  <si>
    <t>E07/501.784/2010</t>
  </si>
  <si>
    <t>IN015541</t>
  </si>
  <si>
    <t>RUA VEREADOR ROBERTO GARRIDO DE SOUZA 170</t>
  </si>
  <si>
    <t>MIRANDA DA LAGOA</t>
  </si>
  <si>
    <t>2759-0801</t>
  </si>
  <si>
    <t>eraldoviana@macae.rj.gov.br</t>
  </si>
  <si>
    <t>HH-0016</t>
  </si>
  <si>
    <t>19.806.947/0001-12</t>
  </si>
  <si>
    <t>R.J.M. NUNES TRANSPORTES – ME (ex-FRANCISCO DE SOUZA NUNES)</t>
  </si>
  <si>
    <t>PD-07/014.1081/2018</t>
  </si>
  <si>
    <t>IN012835</t>
  </si>
  <si>
    <t>Rodovia Macaé-Glicério km 8,5 s/n</t>
  </si>
  <si>
    <t>Horto</t>
  </si>
  <si>
    <t>22 999886595</t>
  </si>
  <si>
    <t>mannes.trans@hotmail.com</t>
  </si>
  <si>
    <t>HH-0017</t>
  </si>
  <si>
    <t>30.662.209/0001-81</t>
  </si>
  <si>
    <t>PRIMUS IPANEMA AGROPECUARIA LTDA</t>
  </si>
  <si>
    <t>E-07/506.627/2010</t>
  </si>
  <si>
    <t>IN018077</t>
  </si>
  <si>
    <t>RODOVIA BR 101 KM 159</t>
  </si>
  <si>
    <t>SEVERINA</t>
  </si>
  <si>
    <t>zoovet@primusipanema.com.br</t>
  </si>
  <si>
    <t>HH-0018</t>
  </si>
  <si>
    <t>E07/509.141/2011</t>
  </si>
  <si>
    <t>IN019334</t>
  </si>
  <si>
    <t>Av. São Gonçalo 100</t>
  </si>
  <si>
    <t>HH-0019</t>
  </si>
  <si>
    <t>40.263.170/0016-60</t>
  </si>
  <si>
    <t>ESSENCIS SOLUÇÕES AMBIENTAIS SA</t>
  </si>
  <si>
    <t>E07/500.513/2011</t>
  </si>
  <si>
    <t>IN020546</t>
  </si>
  <si>
    <t>Estrada do Imburo, lotes 49 a 52</t>
  </si>
  <si>
    <t>Imburo II</t>
  </si>
  <si>
    <t>2006-0212</t>
  </si>
  <si>
    <t>crosario@essencis.com.br</t>
  </si>
  <si>
    <t>HH-0020</t>
  </si>
  <si>
    <t>23.781.048/0001-80</t>
  </si>
  <si>
    <t>FONTE JUCA PEREIRA LTDA ME (EX-JOÃO HELENO)</t>
  </si>
  <si>
    <t>18/11/2022</t>
  </si>
  <si>
    <t>E-07/002.2955/2016</t>
  </si>
  <si>
    <t>IN052997</t>
  </si>
  <si>
    <t>Rua Izolino Almeida 795</t>
  </si>
  <si>
    <t>Rocha Leão</t>
  </si>
  <si>
    <t>28.892-970</t>
  </si>
  <si>
    <t>vrbas@uol.com.br</t>
  </si>
  <si>
    <t>HH-0022</t>
  </si>
  <si>
    <t>E07/501.949/2011</t>
  </si>
  <si>
    <t>IN019770</t>
  </si>
  <si>
    <t>Rdo plataformista s/n lotes 05,06,07,13e14 da quadra K e 10 11 12 13 L</t>
  </si>
  <si>
    <t>ZEN</t>
  </si>
  <si>
    <t>oil&amp;gasqsms@lupatech.com.br</t>
  </si>
  <si>
    <t>HH-0023</t>
  </si>
  <si>
    <t>30.183.941/0003-30</t>
  </si>
  <si>
    <t>Construtora Zadar Ltda.</t>
  </si>
  <si>
    <t>E07/512827/2012</t>
  </si>
  <si>
    <t>IN023373</t>
  </si>
  <si>
    <t>Rua Senador Dantas, 75, 19º andar - A/C Edwin Iturri</t>
  </si>
  <si>
    <t>2112-1618</t>
  </si>
  <si>
    <t>edwiniturri@riwasa.com.br</t>
  </si>
  <si>
    <t>HH-0025</t>
  </si>
  <si>
    <t>17.112.016/0001-99</t>
  </si>
  <si>
    <t>OFFSHORE TANKS COMÉRCIO E SERVIÇOS EM UNIDADES DE CARGA LTDA</t>
  </si>
  <si>
    <t>E07.002/14481/2013</t>
  </si>
  <si>
    <t>IN029182</t>
  </si>
  <si>
    <t>R: Rommel Oliveira Garcia, s/n área 2 – Imboassica, Macaé RJ</t>
  </si>
  <si>
    <t>imboassica</t>
  </si>
  <si>
    <t>2796-5561</t>
  </si>
  <si>
    <t>juan.hse@intertank.com.br</t>
  </si>
  <si>
    <t>HH-0026</t>
  </si>
  <si>
    <t>03.738.530/0001-20</t>
  </si>
  <si>
    <t>OSEP Brasil Ltda.</t>
  </si>
  <si>
    <t>E07/505.989/2009</t>
  </si>
  <si>
    <t>IN028182</t>
  </si>
  <si>
    <t>Estrada São José e Imboassica, s/n</t>
  </si>
  <si>
    <t>Imboassica</t>
  </si>
  <si>
    <t>HH-0028</t>
  </si>
  <si>
    <t>17.339.788/0001-68</t>
  </si>
  <si>
    <t>VALE AZUL ENERGIA LTDA</t>
  </si>
  <si>
    <t>E07/002.01418/2015</t>
  </si>
  <si>
    <t>IN034018</t>
  </si>
  <si>
    <t>RUA VISCONDE DE INHAÚMA, 77, 10 ANDAR, SALA 1001</t>
  </si>
  <si>
    <t>3043-1000</t>
  </si>
  <si>
    <t xml:space="preserve">hcrespo@valeazulenergia.com.br </t>
  </si>
  <si>
    <t>HH-0029</t>
  </si>
  <si>
    <t>33.000.167/1055-58</t>
  </si>
  <si>
    <t>Petróleo Brasileiro SA Petrobrás</t>
  </si>
  <si>
    <t>E07/513924/2012</t>
  </si>
  <si>
    <t>IN030827</t>
  </si>
  <si>
    <t>Rodovia Amaral Peixoto, nº 11000</t>
  </si>
  <si>
    <t>leandroazevedo.apice@petrobras.com.br</t>
  </si>
  <si>
    <t>HH-0031</t>
  </si>
  <si>
    <t>09.047.560/0001-76</t>
  </si>
  <si>
    <t>MACAÉ REALTY EMPREENDIMENTOS IMOBILIÁRIOS LTDA</t>
  </si>
  <si>
    <t>E07.002/4147/2014</t>
  </si>
  <si>
    <t>IN031757</t>
  </si>
  <si>
    <t>Rua Vereador Abreu Lima ,66 -</t>
  </si>
  <si>
    <t>contabilidadefiscal@joaofortes.com.br</t>
  </si>
  <si>
    <t>HH-0033</t>
  </si>
  <si>
    <t>17.002.138/0001-22</t>
  </si>
  <si>
    <t>BRK AMBIENTAL - MACAE S/A</t>
  </si>
  <si>
    <t>CI INEA/SEREG SEI Nº16 - REVISÃO</t>
  </si>
  <si>
    <t>EXT-PD/010.9498/2020</t>
  </si>
  <si>
    <t>IN012253</t>
  </si>
  <si>
    <t>Avenida Rui Barbosa, 1011, 5° andar e cobertura</t>
  </si>
  <si>
    <t>(22) 33212091</t>
  </si>
  <si>
    <t>ocmartins@brkambiental.com.br</t>
  </si>
  <si>
    <t>HH-0034</t>
  </si>
  <si>
    <t>13.749.560/0001-95</t>
  </si>
  <si>
    <t>P M CERVEIRA TRANSPORTE DE ÁGUA E LOCAÇÃO DE MÁQUINAS E EQUIPAMENTOS - ME</t>
  </si>
  <si>
    <t>RENOVAÇÃO: CRÉDITO 2023</t>
  </si>
  <si>
    <t>PD-07/014.340/2018</t>
  </si>
  <si>
    <t>IN012302</t>
  </si>
  <si>
    <t>Rodovia BR 101, Trevo dos 17 s/n, LOTES 10 E 11 TREVO DOS 17</t>
  </si>
  <si>
    <t>RIVIERA FLUMINENSE</t>
  </si>
  <si>
    <t>27.930-030</t>
  </si>
  <si>
    <t>HH-0035</t>
  </si>
  <si>
    <t>03.879.025/0001-03</t>
  </si>
  <si>
    <t>AGRIVALE INCORPORAÇÃO E CONSTRUÇÃO S.A</t>
  </si>
  <si>
    <t>E07/002.5928/2015</t>
  </si>
  <si>
    <t>IN038061</t>
  </si>
  <si>
    <t>RUA CONSELHEIRO SARAIVA, 28 COBERTURA 1 - PARTE</t>
  </si>
  <si>
    <t>mauro.calixto@mceconsultoria.com</t>
  </si>
  <si>
    <t>HH-0036</t>
  </si>
  <si>
    <t>10.392.632/0001-00</t>
  </si>
  <si>
    <t>CONDOMÍNIO RESIDENCIAL LARANJEIRAS</t>
  </si>
  <si>
    <t>E07/100.310/2006</t>
  </si>
  <si>
    <t>IN037137</t>
  </si>
  <si>
    <t>Estrada Laranjeiras, 1280</t>
  </si>
  <si>
    <t>Nova Cidade</t>
  </si>
  <si>
    <t>2762-7135</t>
  </si>
  <si>
    <t>residenciallaranjeiras@maiscondominios.com</t>
  </si>
  <si>
    <t>HH-0037</t>
  </si>
  <si>
    <t>23.444.539/0001-35</t>
  </si>
  <si>
    <t>Por do Sol de Macaé Serviços e Construções Ltda - ME</t>
  </si>
  <si>
    <t>E-07/002.30283/2018</t>
  </si>
  <si>
    <t>IN051752</t>
  </si>
  <si>
    <t>Rod. Christino José da Silva Jr. (Estrada Macaé-Glicério), s/nº, Km 50</t>
  </si>
  <si>
    <t>Córrego do Ouro</t>
  </si>
  <si>
    <t>(22) 997715615</t>
  </si>
  <si>
    <t>aguapotavelpordosol@gmail.com</t>
  </si>
  <si>
    <t>HH-0038</t>
  </si>
  <si>
    <t>15.009.603/0001-21</t>
  </si>
  <si>
    <t>BELLAVISTA EMPREENDIMENTOS LTDA</t>
  </si>
  <si>
    <t>E07/002.11749/2014</t>
  </si>
  <si>
    <t>IN034376</t>
  </si>
  <si>
    <t>RUA PILOTO LAURO PINTO HAITZANN</t>
  </si>
  <si>
    <t>escritorioalianca@escritorioalianca.com.br / contabilidade@habitusconsultoria.com.br</t>
  </si>
  <si>
    <t>HH-0039</t>
  </si>
  <si>
    <t>07.110.546/0001-44</t>
  </si>
  <si>
    <t>Intersea Ambiental Comércio e Serviços Ltda</t>
  </si>
  <si>
    <t>E07/500.241/2012</t>
  </si>
  <si>
    <t>IN038032</t>
  </si>
  <si>
    <t>Rodovia Amaral Peixoto Km 167 s/nº Fazenda São José do Mutum</t>
  </si>
  <si>
    <t>2796-8800</t>
  </si>
  <si>
    <t>ma@intersea.com.br</t>
  </si>
  <si>
    <t>HH-0040</t>
  </si>
  <si>
    <t>10.949.579/0001-97</t>
  </si>
  <si>
    <t>Condomínio Residencial Caravelas</t>
  </si>
  <si>
    <t>E07/002.17867/2013</t>
  </si>
  <si>
    <t>IN037720</t>
  </si>
  <si>
    <t>Rua Nova Iguaçu, s/n°</t>
  </si>
  <si>
    <t>Jardim Atlântico</t>
  </si>
  <si>
    <t>alxavier@edfnf.com.br</t>
  </si>
  <si>
    <t>HH-0041</t>
  </si>
  <si>
    <t>16.614.075/0009-50</t>
  </si>
  <si>
    <t>Direcional Engenharia S/A</t>
  </si>
  <si>
    <t>E07/002.10750/2016</t>
  </si>
  <si>
    <t>IN039260</t>
  </si>
  <si>
    <t>Avenida Nilo peçanha 50 sala 1410</t>
  </si>
  <si>
    <t>paula.cunha@spl.eng.br</t>
  </si>
  <si>
    <t>HH-0042</t>
  </si>
  <si>
    <t>24.473.751/0001-93</t>
  </si>
  <si>
    <t>A.M. Transporte de Água Rápida Ltda-ME.</t>
  </si>
  <si>
    <t>E- 07/002.7916/2016</t>
  </si>
  <si>
    <t>IN039998</t>
  </si>
  <si>
    <t>Rua Rio Grande do Norte, n° 230 fundos</t>
  </si>
  <si>
    <t>Cidade Praiana</t>
  </si>
  <si>
    <t>99921-1115</t>
  </si>
  <si>
    <t>angelocouri@hotmail.com</t>
  </si>
  <si>
    <t>02.813.754/0001-96</t>
  </si>
  <si>
    <t>DAFI LOCAÇÕES E CONSTRUÇÕES LTDA-ME</t>
  </si>
  <si>
    <t>E- 07/002.11157/2015</t>
  </si>
  <si>
    <t>IN040272</t>
  </si>
  <si>
    <t>RUA DOS BANDEIRANTES 2600 SALA 201</t>
  </si>
  <si>
    <t>REDUTO DA PAZ</t>
  </si>
  <si>
    <t>dafirealconstrutora@gmail.com</t>
  </si>
  <si>
    <t>HH-0044</t>
  </si>
  <si>
    <t>11.889.780/0001-99</t>
  </si>
  <si>
    <t>SIT MACAÉ TRANSPORTES S/A</t>
  </si>
  <si>
    <t>E07/002.14502/2014</t>
  </si>
  <si>
    <t>IN03772</t>
  </si>
  <si>
    <t>ESTRADA DA SERVIDÃO S/N</t>
  </si>
  <si>
    <t>AJUDA DE BAIXO</t>
  </si>
  <si>
    <t>vimacae_1@hotmail.com</t>
  </si>
  <si>
    <t>HH-0045</t>
  </si>
  <si>
    <t>SEM CNARH (2)</t>
  </si>
  <si>
    <t>09.319.428/0001-76</t>
  </si>
  <si>
    <t>SAFETY SERVICES SOLUÇÕES INTEGRADAS LTDA -ME</t>
  </si>
  <si>
    <t>E-07/002.10141/2017</t>
  </si>
  <si>
    <t>IN042906</t>
  </si>
  <si>
    <t>Rua Ivan Lins, nº 90, lote 10, quadra 69</t>
  </si>
  <si>
    <t>ENSEADA DAS GAIVOTAS</t>
  </si>
  <si>
    <t xml:space="preserve">RIO DAS OSTRAS </t>
  </si>
  <si>
    <t>contato@perolahigitextil.com.br</t>
  </si>
  <si>
    <t>HH-0046</t>
  </si>
  <si>
    <t>03.432.310/0001-73</t>
  </si>
  <si>
    <t>DRIL-QUIP DO BRASIL LTDA</t>
  </si>
  <si>
    <t>E-07/002.6217/2014</t>
  </si>
  <si>
    <t>IN045956</t>
  </si>
  <si>
    <t>ESTRADA MELQUIADES RIBEIRO DE ALMEIDA, 853</t>
  </si>
  <si>
    <t>27.925-530</t>
  </si>
  <si>
    <t>(22) 27918950</t>
  </si>
  <si>
    <t>daniele_cunha@dril-quip.com</t>
  </si>
  <si>
    <t>HH-0047</t>
  </si>
  <si>
    <t>22.281.171/0001-79</t>
  </si>
  <si>
    <t>H W DE MACAE TRANSPORTES LTDA ME</t>
  </si>
  <si>
    <t>PD-07/014.63/2018</t>
  </si>
  <si>
    <t>IN001343</t>
  </si>
  <si>
    <t xml:space="preserve">RUA OSÉAS RODRIGUES SANTA RITA, 303, TORRE 21 AP 303 </t>
  </si>
  <si>
    <t>27.930-805</t>
  </si>
  <si>
    <t>(21) 970071635</t>
  </si>
  <si>
    <t>fabianameioambiente@gmail.com</t>
  </si>
  <si>
    <t>HH-0048</t>
  </si>
  <si>
    <t>23.550.790/0001-84</t>
  </si>
  <si>
    <t>ÁGUA CRISTAL DOIS IRMÃOS LTDA</t>
  </si>
  <si>
    <t>E-07/002.6359/2016</t>
  </si>
  <si>
    <t>IN046116</t>
  </si>
  <si>
    <t>ESTRADA MUNICIPAL MABELO CALIFÓRNIA (MC 90) S/N - LOTE GLEBA 04</t>
  </si>
  <si>
    <t>27.980-970</t>
  </si>
  <si>
    <t>(21) 988371231</t>
  </si>
  <si>
    <t>geolffarina@gmail.com</t>
  </si>
  <si>
    <t>HH-0049</t>
  </si>
  <si>
    <t>39.709.324/0001-39</t>
  </si>
  <si>
    <t>AGUAMAR DE MACAÉ COMÉRCIO DE Aguas E SERVIÇOS LTDA-Fazenda Santa Cruz</t>
  </si>
  <si>
    <t>E-07/002.6001/2016</t>
  </si>
  <si>
    <t>IN046115</t>
  </si>
  <si>
    <t>RODOVIA BR 101 - KM 176 - FAZENDA SANTA CRUZ</t>
  </si>
  <si>
    <t>Novo Botafogo</t>
  </si>
  <si>
    <t>27.946-830</t>
  </si>
  <si>
    <t>(21) 999435194</t>
  </si>
  <si>
    <t>HH-0050</t>
  </si>
  <si>
    <t>AGUAMAR DE MACAÉ COMÉRCIO DE Aguas E SERVIÇOS LTDA</t>
  </si>
  <si>
    <t>E-07/514473/2012</t>
  </si>
  <si>
    <t>IN046123</t>
  </si>
  <si>
    <t>RUA JOAQUIM ALVES DO AMARAL FILHO, 306</t>
  </si>
  <si>
    <t>27.946-720</t>
  </si>
  <si>
    <t>HH-0051</t>
  </si>
  <si>
    <t>17.145.148/0001-17</t>
  </si>
  <si>
    <t>EDNEI DA SILVA TRANSPORTES</t>
  </si>
  <si>
    <t>E-07/002.6528/2018</t>
  </si>
  <si>
    <t>IN046779</t>
  </si>
  <si>
    <t xml:space="preserve">RUA MARQUES DE ABRANTES, S/N - QUADRA 8 - LOTE 08 </t>
  </si>
  <si>
    <t>Ajuda</t>
  </si>
  <si>
    <t>27.971-330</t>
  </si>
  <si>
    <t>metransporte3@gmail.com</t>
  </si>
  <si>
    <t>HH-0052</t>
  </si>
  <si>
    <t>10.892.902/0001-33</t>
  </si>
  <si>
    <t>CLUBE DOS CRISTAIS</t>
  </si>
  <si>
    <t>E-07/002.7041/2014</t>
  </si>
  <si>
    <t>IN047129</t>
  </si>
  <si>
    <t>AV. RICARDO MUYLAERT SALGADO, - 901 - IMBOASSICA - MACAÉ</t>
  </si>
  <si>
    <t>27932-000</t>
  </si>
  <si>
    <t>(22) 974014311</t>
  </si>
  <si>
    <t>SINDICO@VCMACAE.COM.BR</t>
  </si>
  <si>
    <t>HH-0053</t>
  </si>
  <si>
    <t>PETRÓLEO BRASILEIRO S/A - PETROBRAS - CABIUNAS</t>
  </si>
  <si>
    <t>E-07/100.612/2001</t>
  </si>
  <si>
    <t>IN048003</t>
  </si>
  <si>
    <t>AVENIDA MPM S/Nº, KM 188</t>
  </si>
  <si>
    <t>Cabiúnas</t>
  </si>
  <si>
    <t>27970-230</t>
  </si>
  <si>
    <t>(22) 27975113</t>
  </si>
  <si>
    <t>HH-0054</t>
  </si>
  <si>
    <t>28.978.047/0001-43</t>
  </si>
  <si>
    <t>M DA PENHA ARAUJO HOTEL LTDA</t>
  </si>
  <si>
    <t>E-07/002.16913/201</t>
  </si>
  <si>
    <t>IN048713</t>
  </si>
  <si>
    <t>AV. ATLANTICA, Nº 333</t>
  </si>
  <si>
    <t>28.890-000</t>
  </si>
  <si>
    <t xml:space="preserve">Rio das Ostras </t>
  </si>
  <si>
    <t>(22) 997943622</t>
  </si>
  <si>
    <t>atlanticoriodasostras@yahoo.com.br</t>
  </si>
  <si>
    <t>HH-0056</t>
  </si>
  <si>
    <t>08.487.503/0001-45</t>
  </si>
  <si>
    <t>SUPERIOR ENERGY SERVICES - SERVIÇOS DE PETROLEO DO BRASIL LTDA</t>
  </si>
  <si>
    <t>E-07/002.1988/2014</t>
  </si>
  <si>
    <t>IN049618</t>
  </si>
  <si>
    <t>RUA PILOTO ROMMEL OLIVEIRA GARCIA, 1001 - LOTEAMENTO BELA VISTA</t>
  </si>
  <si>
    <t>28.970-000</t>
  </si>
  <si>
    <t>(22) 998672182</t>
  </si>
  <si>
    <t>leandro.martins@superiorenergy.com</t>
  </si>
  <si>
    <t>HH-0057</t>
  </si>
  <si>
    <t>08/07/2019</t>
  </si>
  <si>
    <t>E-07/100.565/2004</t>
  </si>
  <si>
    <t>IN046515</t>
  </si>
  <si>
    <t>RODOVIA AMARAL PEIXOTO (RJ-106), 5421 - KM 187</t>
  </si>
  <si>
    <t>CABIÚNAS</t>
  </si>
  <si>
    <t>(22) 2773-0716</t>
  </si>
  <si>
    <t>luis.serpa@technipfmc.com</t>
  </si>
  <si>
    <t>HH-0058</t>
  </si>
  <si>
    <t>11.656.525/0001-04</t>
  </si>
  <si>
    <t>J C DE MACAÉ TRANSPORTES LTDA</t>
  </si>
  <si>
    <t>PD-07/014.64/2018</t>
  </si>
  <si>
    <t>IN003627</t>
  </si>
  <si>
    <t>ESTRADA DO IMBURO, S/N, FAZENDA SANTA BÁRBARA -</t>
  </si>
  <si>
    <t>IMBURO</t>
  </si>
  <si>
    <t>27.979-000</t>
  </si>
  <si>
    <t>HH-0060</t>
  </si>
  <si>
    <t>34.248.648/0001-01</t>
  </si>
  <si>
    <t>CONDOMÍNIO PARQUE MARACAIBO</t>
  </si>
  <si>
    <t>ALTERAÇÃO: MUDANÇA DE TITULARIDADE</t>
  </si>
  <si>
    <t>E-07/002.106951/2018</t>
  </si>
  <si>
    <t>IN049654</t>
  </si>
  <si>
    <t>RODOVIA LACERDA AGOSTINHO (LINHA AZUL), Nº 6.600</t>
  </si>
  <si>
    <t>NOSSA SENHORA DA AJUDA</t>
  </si>
  <si>
    <t>27972-250</t>
  </si>
  <si>
    <t>(21) 2425-3035</t>
  </si>
  <si>
    <t>fatima@rrsserv.com</t>
  </si>
  <si>
    <t>HH-0062</t>
  </si>
  <si>
    <t>17.211.349/0001-75</t>
  </si>
  <si>
    <t>CONDOMÍNIO MARE VERDI</t>
  </si>
  <si>
    <t>E-07/002.5627/2017</t>
  </si>
  <si>
    <t>IN049009</t>
  </si>
  <si>
    <t>RUA DUQUE DE CAXIAS, 123</t>
  </si>
  <si>
    <t>JARDIM MARILEIA</t>
  </si>
  <si>
    <t>28.896-095</t>
  </si>
  <si>
    <t>(22) 9973-02287</t>
  </si>
  <si>
    <t>laiscvicente@gmail.com</t>
  </si>
  <si>
    <t>HH-0063</t>
  </si>
  <si>
    <t>03.912.970/0001-51</t>
  </si>
  <si>
    <t>THUNDER COMERCIAL LTDA</t>
  </si>
  <si>
    <t>E07/002.107839/2018</t>
  </si>
  <si>
    <t>IN051347</t>
  </si>
  <si>
    <t>VALE ENCANTADO LOTE 08</t>
  </si>
  <si>
    <t>GRANJA DOS CAVALEIROS</t>
  </si>
  <si>
    <t>27.910-340</t>
  </si>
  <si>
    <t>(21)998155750</t>
  </si>
  <si>
    <t>debora@thunderloc.com.br</t>
  </si>
  <si>
    <t>HH-0064</t>
  </si>
  <si>
    <t>08.788.203/0001-04</t>
  </si>
  <si>
    <t>HOTEL BRISA TROPICAL DE MACAÉ LTDA</t>
  </si>
  <si>
    <t>E07/002.103620/2018</t>
  </si>
  <si>
    <t>IN051517</t>
  </si>
  <si>
    <t>Avenida Atlântica</t>
  </si>
  <si>
    <t>Cavaleiros</t>
  </si>
  <si>
    <t>27.920-390</t>
  </si>
  <si>
    <t>(22)21238600</t>
  </si>
  <si>
    <t>operacional@brisatropicaldemacae.com.br</t>
  </si>
  <si>
    <t>HH-0065</t>
  </si>
  <si>
    <t>29.504.214/0024-73</t>
  </si>
  <si>
    <t>HALLIBURTON SERVIÇOS LTDA</t>
  </si>
  <si>
    <t>E07/002.6727/2015</t>
  </si>
  <si>
    <t>IN051739</t>
  </si>
  <si>
    <t>AVENIDA PREFEITO ARISTEU FERREIRA DA SILVA, 1000</t>
  </si>
  <si>
    <t>NOVO CAVALEIROS</t>
  </si>
  <si>
    <t>27930-070</t>
  </si>
  <si>
    <t>(22) 999154668</t>
  </si>
  <si>
    <t>ocides.alves@halliburton.com</t>
  </si>
  <si>
    <t>PD-07/010.82/2019</t>
  </si>
  <si>
    <t>IN008553</t>
  </si>
  <si>
    <t>ESTRADA PROFESSOR LEANDRO FARIA SARZEDAS, 617, SALAS 101,102,103,104,105 E 106</t>
  </si>
  <si>
    <t>ATLÂNTICA</t>
  </si>
  <si>
    <t>28895-640</t>
  </si>
  <si>
    <t>RIO DAS OSTRAS</t>
  </si>
  <si>
    <t>(22) 227716422</t>
  </si>
  <si>
    <t>saae.ro.coper@gmail.com</t>
  </si>
  <si>
    <t>HH-0067</t>
  </si>
  <si>
    <t>29.014.361/0001-79</t>
  </si>
  <si>
    <t>ARIANA RIBEIRO DUTRA 19624221782</t>
  </si>
  <si>
    <t>EXT-PD/010.7837/2020</t>
  </si>
  <si>
    <t>IN009894</t>
  </si>
  <si>
    <t>RUA PORTO VELHO, 391</t>
  </si>
  <si>
    <t>27935-070</t>
  </si>
  <si>
    <t>(22)999057026</t>
  </si>
  <si>
    <t>jmtavarestransportes@gmail.com</t>
  </si>
  <si>
    <t>HH-0068</t>
  </si>
  <si>
    <t>13.713.901/0001-72</t>
  </si>
  <si>
    <t>MRV MRL XXX INCORPORAÇÕES SPE LTDA</t>
  </si>
  <si>
    <t>PD-07/010.84/2019</t>
  </si>
  <si>
    <t>IN010046</t>
  </si>
  <si>
    <t>AVENIDA LACERDA AGOSTINHO,7000</t>
  </si>
  <si>
    <t>Imburo</t>
  </si>
  <si>
    <t>27.972-250</t>
  </si>
  <si>
    <t>(21)24253035</t>
  </si>
  <si>
    <t>HH-0069</t>
  </si>
  <si>
    <t>39.904.624/0001-79</t>
  </si>
  <si>
    <t>L MACHADO MARTINS DISTRUIBUIDORA DE ÁGUA</t>
  </si>
  <si>
    <t>EXT-PD/010.9880/2021</t>
  </si>
  <si>
    <t>OUT Nº IN010242</t>
  </si>
  <si>
    <t>ESTRADA DE IRIRI, nº 7</t>
  </si>
  <si>
    <t>CANTAGALO</t>
  </si>
  <si>
    <t>28.899-862</t>
  </si>
  <si>
    <t>(22) 998117228</t>
  </si>
  <si>
    <t>HH-0070</t>
  </si>
  <si>
    <t>24.248.378/0001-77</t>
  </si>
  <si>
    <t>MRV MRL MAC IV INCORPORAÇÕES SPE LTDA</t>
  </si>
  <si>
    <t>PD-07/014.1363/2019</t>
  </si>
  <si>
    <t>IN010429</t>
  </si>
  <si>
    <t>AVENIDA ANTÔNIO GUIMARÃES MOSQUEIRA,1401</t>
  </si>
  <si>
    <t>PARQUE AEROPORTO</t>
  </si>
  <si>
    <t>27.963-816</t>
  </si>
  <si>
    <t>(25) 2425-3035</t>
  </si>
  <si>
    <t>HH-0072</t>
  </si>
  <si>
    <t>13.391.824/0001-81</t>
  </si>
  <si>
    <t>F H EMPREENDIMENTOS LTDA</t>
  </si>
  <si>
    <t>SEI-070010/000309/2021</t>
  </si>
  <si>
    <t>IN000434</t>
  </si>
  <si>
    <t>RODOVIA CHRISTINO JOSÉ DA SILVA JÚNIOR</t>
  </si>
  <si>
    <t>NOVA CIDADE</t>
  </si>
  <si>
    <t>27.949-000</t>
  </si>
  <si>
    <t>(22) 99917-4127</t>
  </si>
  <si>
    <t>i9.rmsengenharia@gmail.com</t>
  </si>
  <si>
    <t>HH-0073</t>
  </si>
  <si>
    <t>29.884.534/0001-00</t>
  </si>
  <si>
    <t>MARLIM AZUL ENERGIA S.A</t>
  </si>
  <si>
    <t>PD-0701412292018</t>
  </si>
  <si>
    <t>IN002565</t>
  </si>
  <si>
    <t>Rua Tabapuã,841-SALA 103</t>
  </si>
  <si>
    <t>04.533-013</t>
  </si>
  <si>
    <t>(19) 981966370</t>
  </si>
  <si>
    <t>raphaela.ferreira@arkeenergia.com</t>
  </si>
  <si>
    <t>HH-0074</t>
  </si>
  <si>
    <t>42.292.007/0006-89</t>
  </si>
  <si>
    <t>RIO MAIS SANEAMENTO RIO DAS OSTRAS</t>
  </si>
  <si>
    <t>HH-0075</t>
  </si>
  <si>
    <t>04.576.850/0001-93</t>
  </si>
  <si>
    <t>E.H.S. BATISTA-ME</t>
  </si>
  <si>
    <t>E-07/002.16201/2014</t>
  </si>
  <si>
    <t>IN053150</t>
  </si>
  <si>
    <t>AVENIDA JANE MARIA MARTINS FIGUERA , KM 150</t>
  </si>
  <si>
    <t>JARDIM MARILEA</t>
  </si>
  <si>
    <t>(22) 2764-7975</t>
  </si>
  <si>
    <t>lucianeffn@gmail.com</t>
  </si>
  <si>
    <t>HH-0076</t>
  </si>
  <si>
    <t>20.682.511/0001-48</t>
  </si>
  <si>
    <t>O2 LAVANDERIA LTDA</t>
  </si>
  <si>
    <t>E-07/002.106908/2018</t>
  </si>
  <si>
    <t>IN053153</t>
  </si>
  <si>
    <t>Rua Teixeira de Gouveia, Loja B</t>
  </si>
  <si>
    <t>27.916-000</t>
  </si>
  <si>
    <t>(22) 2772-1428</t>
  </si>
  <si>
    <t>adriano@acquasecco.com.br</t>
  </si>
  <si>
    <t>HH-0077</t>
  </si>
  <si>
    <t>06.977.282/0001-68</t>
  </si>
  <si>
    <t>MART BRASIL COMERCIO E SERVIÇOS LTDA</t>
  </si>
  <si>
    <t>EXT-PD/010.9782/2021</t>
  </si>
  <si>
    <t>IN012561</t>
  </si>
  <si>
    <t>Al Manoel Pereira Carneiro da Silva</t>
  </si>
  <si>
    <t>Riviera Fluminense</t>
  </si>
  <si>
    <t>carlos.jardim@martbrasil.com.br</t>
  </si>
  <si>
    <t>RIO MAIS SANEAMENTO BL3 S. A. INTERM.CASIM/RIO OSTRAS MULTIBLOCO</t>
  </si>
  <si>
    <t>HH-0079</t>
  </si>
  <si>
    <t>RIO MAIS SANEAMENTO MACAÉ MULTIBLOCO</t>
  </si>
  <si>
    <t>17/07/2023</t>
  </si>
  <si>
    <t>E-07/502706/2011</t>
  </si>
  <si>
    <t>IN022203</t>
  </si>
  <si>
    <t>licenciamentoambiental@cedae.com.br</t>
  </si>
  <si>
    <t>HH-0080</t>
  </si>
  <si>
    <t>41.183.411/0001-47</t>
  </si>
  <si>
    <t>ELIETE JOAQUIM BARBOSA DA SILVA</t>
  </si>
  <si>
    <t>EXT-PD/010.12435/2021</t>
  </si>
  <si>
    <t>IN012749</t>
  </si>
  <si>
    <t>EST FAZENDA TRINIDADE</t>
  </si>
  <si>
    <t>fabiocarvalho@ecoconsultingbrasil.com.br</t>
  </si>
  <si>
    <t>HH-0081</t>
  </si>
  <si>
    <t>25.014.272/0001-71</t>
  </si>
  <si>
    <t>H2A RAMOS TRANSPORTES EIRELI</t>
  </si>
  <si>
    <t>SEI-070002/010885/2023</t>
  </si>
  <si>
    <t>IN004022</t>
  </si>
  <si>
    <t>Rua Itaperu</t>
  </si>
  <si>
    <t>Parque Zabulão</t>
  </si>
  <si>
    <t>HH-0082</t>
  </si>
  <si>
    <t>07.015.016/0004-60</t>
  </si>
  <si>
    <t>CI INEA/SERVREG Nº44/23 - INCLUSÃO</t>
  </si>
  <si>
    <t>E-07/002.765/2014</t>
  </si>
  <si>
    <t>IN053309</t>
  </si>
  <si>
    <t>mayaragsma@gmail.com</t>
  </si>
  <si>
    <t>HH-0084</t>
  </si>
  <si>
    <t>40.516.245/0001-90</t>
  </si>
  <si>
    <t>NOVA BÚZIOS EMPREENDIMENTOS IMOBILIÁRIOS SPE LTDA</t>
  </si>
  <si>
    <t>E-07/002.5775/2015</t>
  </si>
  <si>
    <t>IN052963</t>
  </si>
  <si>
    <t>HH-0085</t>
  </si>
  <si>
    <t>09.488.992/0002-01</t>
  </si>
  <si>
    <t>TIGER RENTANK DO BRASIL EQUIPAMENTOS INDUSTRIAIS LTDA</t>
  </si>
  <si>
    <t>E-07/002.7660/2017</t>
  </si>
  <si>
    <t>IN052874</t>
  </si>
  <si>
    <t>Rodovia Christino José Da Silva Júnior</t>
  </si>
  <si>
    <t>Virgem Santa</t>
  </si>
  <si>
    <t>crcarvalhomjc@gmail.com</t>
  </si>
  <si>
    <t>HH-0086</t>
  </si>
  <si>
    <t>02.650.425/0008-48</t>
  </si>
  <si>
    <t>NATIONAL OILWELL VARCO DO BRASIL LTDA</t>
  </si>
  <si>
    <t>E-07/002.12266/2013</t>
  </si>
  <si>
    <t>IN052996</t>
  </si>
  <si>
    <t>Estrada Piloto Rommel Oliveira Garcia</t>
  </si>
  <si>
    <t>HH-0087</t>
  </si>
  <si>
    <t>68.697.499/0001-71</t>
  </si>
  <si>
    <t>L MARTINS DE SOUZA ME</t>
  </si>
  <si>
    <t>SEI-0700100003662022</t>
  </si>
  <si>
    <t>0057732023</t>
  </si>
  <si>
    <t>(22) 2759-1276</t>
  </si>
  <si>
    <t>luzempreendimentos2009@gmail.com</t>
  </si>
  <si>
    <t>HH-0088</t>
  </si>
  <si>
    <t>30.092.166/0001-46</t>
  </si>
  <si>
    <t>DAM DISTRIBUIDORA DE ALIMENTOS E COBRANÇA MACAENSE EIRELI</t>
  </si>
  <si>
    <t>PD-07010462019</t>
  </si>
  <si>
    <t>0121532022</t>
  </si>
  <si>
    <t>Rua Teixeira de Gouveia</t>
  </si>
  <si>
    <t>27.910-110</t>
  </si>
  <si>
    <t>(22) 99984-1050</t>
  </si>
  <si>
    <t>HH-0089</t>
  </si>
  <si>
    <t>30.434.342/0002-61</t>
  </si>
  <si>
    <t>2JR SOLUCOES E PARTICIPACOES LTDA</t>
  </si>
  <si>
    <t>EXT-PD010106652021</t>
  </si>
  <si>
    <t>0064462024</t>
  </si>
  <si>
    <t>Rua Ramos</t>
  </si>
  <si>
    <t>Cabiunas</t>
  </si>
  <si>
    <t>(21) 99760-5079</t>
  </si>
  <si>
    <t>j.raul@ecprio.com.br</t>
  </si>
  <si>
    <t>HH-0090</t>
  </si>
  <si>
    <t>35.631.821/0001-00</t>
  </si>
  <si>
    <t>BASE EMPREENDIMENTOS LTDA</t>
  </si>
  <si>
    <t>SEI-0700100003422022</t>
  </si>
  <si>
    <t>0063622023</t>
  </si>
  <si>
    <t>Estrada Professor Leandro Faria Sarzedas</t>
  </si>
  <si>
    <t>28.899-853</t>
  </si>
  <si>
    <t>HH-0091</t>
  </si>
  <si>
    <t>08.931.921/0001-80</t>
  </si>
  <si>
    <t>CONDOMÍNIO PLAZA MACAÉ</t>
  </si>
  <si>
    <t>E-0700246362017</t>
  </si>
  <si>
    <t>0535792024</t>
  </si>
  <si>
    <t>Avenida Aloisio da Silva Gomes</t>
  </si>
  <si>
    <t>Granja dos Cavaleiros</t>
  </si>
  <si>
    <t>27.930-560</t>
  </si>
  <si>
    <t>(21) 2181-8200</t>
  </si>
  <si>
    <t>gustavo.veloso@brmallsadm.com.br</t>
  </si>
  <si>
    <t>HH-0092</t>
  </si>
  <si>
    <t>11.400.155/0001-31</t>
  </si>
  <si>
    <t>DRL CORREA DA SILVA COMERCIO E SERVIÇOS EIRELI</t>
  </si>
  <si>
    <t>PD-070142132016</t>
  </si>
  <si>
    <t>0981092024</t>
  </si>
  <si>
    <t>Rua Ilma Barreto Fernandes</t>
  </si>
  <si>
    <t>27.930-180</t>
  </si>
  <si>
    <t>HH-0093</t>
  </si>
  <si>
    <t xml:space="preserve"> 29.067.113/0001-96</t>
  </si>
  <si>
    <t>PD-07014912020</t>
  </si>
  <si>
    <t>0974342024</t>
  </si>
  <si>
    <t>27.970-020</t>
  </si>
  <si>
    <t>(21) 99870-517</t>
  </si>
  <si>
    <t>mce@polimix.com.br  lidermce@polimix.com.br</t>
  </si>
  <si>
    <t>HH-0094</t>
  </si>
  <si>
    <t>24.488.267/0001-38</t>
  </si>
  <si>
    <t>USINA TERMOELÉTRICA NOSSA SENHORA DE FÁTIMA S.A.</t>
  </si>
  <si>
    <t>AGUARDANDO INFORMAÇAO DO USUÁRIO DO INÍCIO DA OPERAÇÃO (leonardo.freitas@eneva.com.br)</t>
  </si>
  <si>
    <t>COBRANÇA SUSPENSA, POIS NÃO ESTÁ EM OPERAÇÃO. Correspondência Interna - NA 35 (80356230)</t>
  </si>
  <si>
    <t>EXT-PD010101322021</t>
  </si>
  <si>
    <t>0980602024</t>
  </si>
  <si>
    <t>Rua Santa Luzia</t>
  </si>
  <si>
    <t>(98)99137-4110</t>
  </si>
  <si>
    <t>leonardo.freitas@eneva.com.br</t>
  </si>
  <si>
    <t>II-0001</t>
  </si>
  <si>
    <t>01.280.003/0001-99</t>
  </si>
  <si>
    <t>AGUAS DO PARAÍBA S.A - RH IX</t>
  </si>
  <si>
    <t>SEI-070022/000299/2022</t>
  </si>
  <si>
    <t>IN005744</t>
  </si>
  <si>
    <t>AV DR JOSE ALVES DE AZEVEDO Nº233</t>
  </si>
  <si>
    <t>(0022)2101-4028</t>
  </si>
  <si>
    <t>diretoria-cap@aguasdoparaiba.com.br</t>
  </si>
  <si>
    <t>II-0002</t>
  </si>
  <si>
    <t>Aguas do Rio 1 S.A CAMBUCI</t>
  </si>
  <si>
    <t>II-0004</t>
  </si>
  <si>
    <t>Aguas do Rio 1 S.A MIRACEMA</t>
  </si>
  <si>
    <t>II-0005</t>
  </si>
  <si>
    <t>42.292.007/0009-21</t>
  </si>
  <si>
    <t>RIO MAIS SANEAMENTO NATIVIDADE</t>
  </si>
  <si>
    <t>II-0006</t>
  </si>
  <si>
    <t>CEDAE PORCIÚNCULA</t>
  </si>
  <si>
    <t>E07/508.329/2012</t>
  </si>
  <si>
    <t>IN025238</t>
  </si>
  <si>
    <t>Porciúncula</t>
  </si>
  <si>
    <t>II-0007</t>
  </si>
  <si>
    <t>CEDAE SÃO JOÃO DA BARRA</t>
  </si>
  <si>
    <t>E-07/503445/2012</t>
  </si>
  <si>
    <t>IN045578</t>
  </si>
  <si>
    <t>II-0010</t>
  </si>
  <si>
    <t>42.292.007/0020-37</t>
  </si>
  <si>
    <t>RIO MAIS SANEAMENTO TRAJANO DE MORAES</t>
  </si>
  <si>
    <t>II-0011</t>
  </si>
  <si>
    <t>03.618.805/0001-91</t>
  </si>
  <si>
    <t>CIPEL DE PÁDUA INDÚSTRIA DE PAPÉIS LTDA</t>
  </si>
  <si>
    <t>E07/100.607/2003</t>
  </si>
  <si>
    <t>IN019566</t>
  </si>
  <si>
    <t>ESTRADA PÁDUA-MIRACEMA KM 02</t>
  </si>
  <si>
    <t>TRAJANO</t>
  </si>
  <si>
    <t>Santo Antônio de Pádua</t>
  </si>
  <si>
    <t>3854-9300</t>
  </si>
  <si>
    <t>gandreneto@yahoo.com.br</t>
  </si>
  <si>
    <t>06.200.587/0001-69</t>
  </si>
  <si>
    <t>J S Psicultura Adilson Araújo de Souza</t>
  </si>
  <si>
    <t>E-07/160005/2005</t>
  </si>
  <si>
    <t>IN042905</t>
  </si>
  <si>
    <t>Estr. Porciúncula - Antônio P. de Minas, Km 2,5 - Faz Vargem Alegre</t>
  </si>
  <si>
    <t>II-0018</t>
  </si>
  <si>
    <t>FERROPORT LOGISTICA COMERCIAL EXPORTADORA S.A</t>
  </si>
  <si>
    <t>CI INEA/SERVREG SEI Nº2 - ALTERAÇÃO DE VALOR</t>
  </si>
  <si>
    <t>E07/002.1943/2015</t>
  </si>
  <si>
    <t>IN050405</t>
  </si>
  <si>
    <t>Fazenda Saco Dantas, s/nº - Barra do Açu</t>
  </si>
  <si>
    <t>Barra do Açu</t>
  </si>
  <si>
    <t>amanda.souza@ferroport.com.br</t>
  </si>
  <si>
    <t>II-0019</t>
  </si>
  <si>
    <t>05.627.254/0001-58</t>
  </si>
  <si>
    <t>ALCOOL QUIMICA CANABRAVA LTDA</t>
  </si>
  <si>
    <t>E07/0023071/2013</t>
  </si>
  <si>
    <t>IN023343</t>
  </si>
  <si>
    <t>RODOVIA RJ 224, S/N</t>
  </si>
  <si>
    <t>SÃO DIOGO</t>
  </si>
  <si>
    <t>2789-1587</t>
  </si>
  <si>
    <t>rodrigopapini@terra.com.br</t>
  </si>
  <si>
    <t>II-0020</t>
  </si>
  <si>
    <t>E-07/509.40/2011</t>
  </si>
  <si>
    <t>IN019335</t>
  </si>
  <si>
    <t>(21) 26079801</t>
  </si>
  <si>
    <t>II-0021</t>
  </si>
  <si>
    <t>E07/503.889/2009</t>
  </si>
  <si>
    <t>IN049339</t>
  </si>
  <si>
    <t>II-0022</t>
  </si>
  <si>
    <t>08.807.676/0002-84</t>
  </si>
  <si>
    <t>PORTO DO AÇU OPERAÇÕES S.A.</t>
  </si>
  <si>
    <t>E07/002.7762/2015</t>
  </si>
  <si>
    <t>IN038837</t>
  </si>
  <si>
    <t>RUA DO RUSSEL Nº 804 - 5º ANDAR - GLÓRIA</t>
  </si>
  <si>
    <t>joao.teixeira@prumologistica.com.br</t>
  </si>
  <si>
    <t>II-0023</t>
  </si>
  <si>
    <t>42.292.007/0016-50</t>
  </si>
  <si>
    <t>RIO MAIS SANEAMENTO CARAPEBUS</t>
  </si>
  <si>
    <t>II-0024</t>
  </si>
  <si>
    <t>CEDAE QUISSAMÃ</t>
  </si>
  <si>
    <t>E07/503444/2012</t>
  </si>
  <si>
    <t>IN026776</t>
  </si>
  <si>
    <t>Quissamã</t>
  </si>
  <si>
    <t>II-0026</t>
  </si>
  <si>
    <t>29.644.432/0001-17</t>
  </si>
  <si>
    <t>Industria e Comercio Apolo Ltda</t>
  </si>
  <si>
    <t>E07/506.160/2011</t>
  </si>
  <si>
    <t>IN018268</t>
  </si>
  <si>
    <t>Cubatão</t>
  </si>
  <si>
    <t>davi@pedreiraapolo.com.br</t>
  </si>
  <si>
    <t>II-0027</t>
  </si>
  <si>
    <t>17.305.026/0001-40</t>
  </si>
  <si>
    <t>OASIS COMBUSTÍVEIS LTDA</t>
  </si>
  <si>
    <t>E07/504.047/2010</t>
  </si>
  <si>
    <t>IN017937</t>
  </si>
  <si>
    <t>Rodovia BR-101</t>
  </si>
  <si>
    <t>Viana</t>
  </si>
  <si>
    <t>ES</t>
  </si>
  <si>
    <t>3322-1100</t>
  </si>
  <si>
    <t>cunharoberta@yahoo.com.br</t>
  </si>
  <si>
    <t>II-0028</t>
  </si>
  <si>
    <t>PD-07/014.201/2016</t>
  </si>
  <si>
    <t>IN000337</t>
  </si>
  <si>
    <t>Via 5 Projetada S/N - parte - Lote A-12</t>
  </si>
  <si>
    <t>2133-0300 r. 9326</t>
  </si>
  <si>
    <t>qsms@osx.com.br</t>
  </si>
  <si>
    <t>II-0029</t>
  </si>
  <si>
    <t>28.963.189/0001-37</t>
  </si>
  <si>
    <t>Cia Açucareira Paraíso</t>
  </si>
  <si>
    <t>E07/002.10526/2013</t>
  </si>
  <si>
    <t>IN039990</t>
  </si>
  <si>
    <t>Vila de Tocos Nº 0</t>
  </si>
  <si>
    <t>17 º subdistrito</t>
  </si>
  <si>
    <t>smayk@sucroquimica.com.br</t>
  </si>
  <si>
    <t>II-0030</t>
  </si>
  <si>
    <t>491.164.527-04</t>
  </si>
  <si>
    <t>SILVIO PINTO NETO</t>
  </si>
  <si>
    <t>Canais de Campos - Resolução Conjunta ANA/Inea nº872/2011</t>
  </si>
  <si>
    <t>Rua Augusto Bessa, 349</t>
  </si>
  <si>
    <t>Turf Club</t>
  </si>
  <si>
    <t>2723-1536 e 8126-8263</t>
  </si>
  <si>
    <t>016.145.097-00</t>
  </si>
  <si>
    <t>ALCIDES GUIMARÃES VENÂNCIO</t>
  </si>
  <si>
    <t>RUA BENTA PEREIRA, Nº 28</t>
  </si>
  <si>
    <t>2722-8360</t>
  </si>
  <si>
    <t>carlos.zacarias@yahoo.com.br</t>
  </si>
  <si>
    <t>II-0032</t>
  </si>
  <si>
    <t>087.882.067-18</t>
  </si>
  <si>
    <t>MARIA CARLOTA D.B. ARAÚJO</t>
  </si>
  <si>
    <t>RUA CONSELHEIRO JOSÉ FERNANDES Nº 366</t>
  </si>
  <si>
    <t>2725-1745</t>
  </si>
  <si>
    <t>diretoria@coagro.coop.br</t>
  </si>
  <si>
    <t>11.272.229/0001-00</t>
  </si>
  <si>
    <t>A A BORGES AGUAS, BEBIDAS, MINERADORA, ENGARRAFADORA LTDA</t>
  </si>
  <si>
    <t>E07/500.391/2011</t>
  </si>
  <si>
    <t>IN019880</t>
  </si>
  <si>
    <t>Rua Principal, S/N</t>
  </si>
  <si>
    <t>severo.ariana@yahoo.com.br</t>
  </si>
  <si>
    <t>II-0035</t>
  </si>
  <si>
    <t>07.898.948/0001-55</t>
  </si>
  <si>
    <t>BETUMES ITABIRA CONCRETO E ESFALTO LTDA</t>
  </si>
  <si>
    <t>E07/506.383/2011</t>
  </si>
  <si>
    <t>IN020989</t>
  </si>
  <si>
    <t>RUA J QUADRA 5, LOTES DE 4 A 6 E DE 11 A 13, CODIM</t>
  </si>
  <si>
    <t>augustinho@minerasul.com.br</t>
  </si>
  <si>
    <t>II-0037</t>
  </si>
  <si>
    <t>PORTO DO AÇU OPERAÇÕES S.A. (Poço Canteirópolis)</t>
  </si>
  <si>
    <t>E07/510.222/2012</t>
  </si>
  <si>
    <t>IN022389</t>
  </si>
  <si>
    <t>Fazenda Saco D´ Antas, S/N, Porto do Açu</t>
  </si>
  <si>
    <t>2741-1055</t>
  </si>
  <si>
    <t>nayar.mendes@portodoacu.com.br</t>
  </si>
  <si>
    <t>II-0038</t>
  </si>
  <si>
    <t>68.915.891/0032-46</t>
  </si>
  <si>
    <t>Technip Brasil - Engenharia, Instalações e Apoio Marítimo Ltda</t>
  </si>
  <si>
    <t>CI INEA/SERVREG SEI Nº6/21   - ALTERAÇÃO RAZÃO SOCIAL E CNPJ</t>
  </si>
  <si>
    <t>E07/514931/2012</t>
  </si>
  <si>
    <t>IN022874</t>
  </si>
  <si>
    <t>Rua da Glória, 178 - HSE</t>
  </si>
  <si>
    <t>Glória</t>
  </si>
  <si>
    <t>2123 9717</t>
  </si>
  <si>
    <t>mykaella.sbardelott@technipfmc.com</t>
  </si>
  <si>
    <t>II-0039</t>
  </si>
  <si>
    <t>29.116.902/0001-70</t>
  </si>
  <si>
    <t>PREFEITURA MUNICIPAL DE SÃO JOÃO DA BARRA</t>
  </si>
  <si>
    <t>E07/514598/2012</t>
  </si>
  <si>
    <t>IN025166</t>
  </si>
  <si>
    <t>RUA BARÃO DE BARCELLOS 88</t>
  </si>
  <si>
    <t>izagregorioc@gmail.com</t>
  </si>
  <si>
    <t>II-0040</t>
  </si>
  <si>
    <t>Prefeitura Municipal de São João da Barra</t>
  </si>
  <si>
    <t>E07/514600/2012</t>
  </si>
  <si>
    <t>IN025167</t>
  </si>
  <si>
    <t>Rua Barão de Barcellos , 88</t>
  </si>
  <si>
    <t>meioambientesjb@gmail.com</t>
  </si>
  <si>
    <t>II-0044</t>
  </si>
  <si>
    <t>02.314.033/0001-31</t>
  </si>
  <si>
    <t>Tecnosol Comercio e Serviços Ltda.</t>
  </si>
  <si>
    <t>E07/500.095/2011</t>
  </si>
  <si>
    <t>IN027122</t>
  </si>
  <si>
    <t>BR 101 Fazenda Córrego do Meio Km128</t>
  </si>
  <si>
    <t>tecnosol@tecnosol.com.br</t>
  </si>
  <si>
    <t>II-0046</t>
  </si>
  <si>
    <t>02.354.917/0001-10</t>
  </si>
  <si>
    <t>União Norte Fluminense Engenharia e Comércio Ltda.</t>
  </si>
  <si>
    <t>E07/002.16719/2014</t>
  </si>
  <si>
    <t>IN030221</t>
  </si>
  <si>
    <t>Rua Marília Peixoto Aquino, n° 1</t>
  </si>
  <si>
    <t>hpd@thoquino.com.br</t>
  </si>
  <si>
    <t>II-0047</t>
  </si>
  <si>
    <t>08.767.927/0001-63</t>
  </si>
  <si>
    <t>ULTRACANAÃ MACAÉ LOCAÇÕES E TRANSPORTES LTDA</t>
  </si>
  <si>
    <t>E07/509.511/2011</t>
  </si>
  <si>
    <t>IN033719</t>
  </si>
  <si>
    <t>ESTRADA MACAE-CARAPEBUS, S/Nº</t>
  </si>
  <si>
    <t>UBAS</t>
  </si>
  <si>
    <t>Carapebus</t>
  </si>
  <si>
    <t>2793-3318</t>
  </si>
  <si>
    <t>II-0048</t>
  </si>
  <si>
    <t>28.890.663/0001-48</t>
  </si>
  <si>
    <t>PEDREIRA PRONTA ENTREGA LTDA.</t>
  </si>
  <si>
    <t>E07/5039930/2012</t>
  </si>
  <si>
    <t>IN036350</t>
  </si>
  <si>
    <t>Estrada BR 101, KM 20</t>
  </si>
  <si>
    <t>2736-5000</t>
  </si>
  <si>
    <t>debora@pedreiraprontaentrega.com</t>
  </si>
  <si>
    <t>II-0049</t>
  </si>
  <si>
    <t>28.811.123/0001-21</t>
  </si>
  <si>
    <t>Fabrica de Laticínios Monte Azul</t>
  </si>
  <si>
    <t>E-07/002.16643/2014</t>
  </si>
  <si>
    <t>IN041405</t>
  </si>
  <si>
    <t>RJ230 Km40, Distrito Industrial Usina Santa Isabel</t>
  </si>
  <si>
    <t>Santa Isabel</t>
  </si>
  <si>
    <t>Bom Jesus do Itabapoana</t>
  </si>
  <si>
    <t>persio@xamegobom.com.br</t>
  </si>
  <si>
    <t>II-0050</t>
  </si>
  <si>
    <t>19.780.007/0001-00</t>
  </si>
  <si>
    <t>FRIGOMAIS FRIGORÍFICO INDÚSTRIA, COMÉRCIO, EXPORTAÇÃO E IMPORTAÇÃO DE ALIMENTOS LTDA</t>
  </si>
  <si>
    <t>PD-07/014.158/2016</t>
  </si>
  <si>
    <t>IN000847</t>
  </si>
  <si>
    <t>Lote 02, s/n°-parte</t>
  </si>
  <si>
    <t>Polo Industrial II</t>
  </si>
  <si>
    <t xml:space="preserve">Miracema </t>
  </si>
  <si>
    <t>vianakennedy@hotmail.com</t>
  </si>
  <si>
    <t>II-0051</t>
  </si>
  <si>
    <t>06.030.279/0010-23</t>
  </si>
  <si>
    <t>PRÓ-AMBIENTAL TECNOLOGIA LTDA.</t>
  </si>
  <si>
    <t>E-07/0002.30281/2018</t>
  </si>
  <si>
    <t>IN048520</t>
  </si>
  <si>
    <t>FAZENDA SANTA HELENA S/N - ZONA RURAL</t>
  </si>
  <si>
    <t xml:space="preserve">Carapebus </t>
  </si>
  <si>
    <t>(22) 99924-6079</t>
  </si>
  <si>
    <t>agondim@proambientaltecnologia.com.br</t>
  </si>
  <si>
    <t>II-0052</t>
  </si>
  <si>
    <t>36.284.842/0001-60</t>
  </si>
  <si>
    <t>CLINEFRON TRATAMENTO DIALÍTICO E SERVIÇOS MÉDICOS LTDA</t>
  </si>
  <si>
    <t>E-07/002.13804/2015</t>
  </si>
  <si>
    <t>IN046514</t>
  </si>
  <si>
    <t>RUA ANACLETO DE ALVIM PADILHA,261</t>
  </si>
  <si>
    <t>28.470-000</t>
  </si>
  <si>
    <t>SANTO ANTONIO DE PÁDUA</t>
  </si>
  <si>
    <t>kissila.freitas@cdrclinefron.com.br</t>
  </si>
  <si>
    <t>II-0053</t>
  </si>
  <si>
    <t>804.610.347-00</t>
  </si>
  <si>
    <t>GUARACY RIBEIRO BOTELHO</t>
  </si>
  <si>
    <t>E-07/002.5012/2015</t>
  </si>
  <si>
    <t>IN047188</t>
  </si>
  <si>
    <t>SÍTIO IMBIÚ, ANTIGA ESTRADA DE CARAPEBUS/QUISSAMÃ</t>
  </si>
  <si>
    <t>27.998-000</t>
  </si>
  <si>
    <t>(22) 981150368</t>
  </si>
  <si>
    <t>II-0054</t>
  </si>
  <si>
    <t>28.948.958/0001-28</t>
  </si>
  <si>
    <t>DICAL DIESEL CAMPOS S.A</t>
  </si>
  <si>
    <t>E-07/002.6647/2015</t>
  </si>
  <si>
    <t>IN048461</t>
  </si>
  <si>
    <t>RODOVIA CAMPOS VITÓRIA, S/N. - KM 8/5</t>
  </si>
  <si>
    <t>Guarus</t>
  </si>
  <si>
    <t>28.030-002</t>
  </si>
  <si>
    <t>(22) 998373328</t>
  </si>
  <si>
    <t>adriano.telles@grupolider.com.br</t>
  </si>
  <si>
    <t>II-0055</t>
  </si>
  <si>
    <t>36.564.771/0001-59</t>
  </si>
  <si>
    <t>CONDOMÍNIO EDIFÍCIO CLOVIS ARRAULT</t>
  </si>
  <si>
    <t>E-07/160118/2008</t>
  </si>
  <si>
    <t>IN047975</t>
  </si>
  <si>
    <t>RUA BARONESA DA LAGOA DOURADA, 63</t>
  </si>
  <si>
    <t>28035-200</t>
  </si>
  <si>
    <t>(22) 998650117</t>
  </si>
  <si>
    <t>II-0056</t>
  </si>
  <si>
    <t>16.649.497/0001-03</t>
  </si>
  <si>
    <t>BZZZ HOTEL DE LAZER LTDA</t>
  </si>
  <si>
    <t>E-07/002.1838/2017</t>
  </si>
  <si>
    <t>IN048801</t>
  </si>
  <si>
    <t>ESTRADA PADUA-MIRACEMA, KM 2, S/Nº - SITIO SANTA IZABEL</t>
  </si>
  <si>
    <t>28.460-000</t>
  </si>
  <si>
    <t>(22) 38512808</t>
  </si>
  <si>
    <t>II-0057</t>
  </si>
  <si>
    <t>19.413.185/0001-94</t>
  </si>
  <si>
    <t>FRIGORÍFICO JABURU LTDA</t>
  </si>
  <si>
    <t>E-07/002.100382/2018</t>
  </si>
  <si>
    <t>IN049008</t>
  </si>
  <si>
    <t>ESTRADA NATIVIDADE PURILÂNDIA, S/N°</t>
  </si>
  <si>
    <t>27.150-899</t>
  </si>
  <si>
    <t>Natividade</t>
  </si>
  <si>
    <t>(22) 38530368</t>
  </si>
  <si>
    <t>II-0058</t>
  </si>
  <si>
    <t>10.284.459/0001-18</t>
  </si>
  <si>
    <t>MORUMBI INDUSTRIAL LTDA</t>
  </si>
  <si>
    <t>E-07/002.8709/2014</t>
  </si>
  <si>
    <t>IN049332</t>
  </si>
  <si>
    <t>AVENIDA CARLOS ALBERTO CHEBABE, KM 9.8</t>
  </si>
  <si>
    <t>Travessão</t>
  </si>
  <si>
    <t>28.175-000</t>
  </si>
  <si>
    <t>(22) 88025882</t>
  </si>
  <si>
    <t>qsms1@morumbi.ind.br</t>
  </si>
  <si>
    <t>II-0059</t>
  </si>
  <si>
    <t>28.875.086/0002-04</t>
  </si>
  <si>
    <t>POSTO DE SERVIÇOS SÃO SALVADOR LTDA</t>
  </si>
  <si>
    <t>E07/002.3103/2014</t>
  </si>
  <si>
    <t>IN050900</t>
  </si>
  <si>
    <t>AVENIDA DEPUTADO ALAIR FERREIRA, Nº 109</t>
  </si>
  <si>
    <t>TURF CLUB</t>
  </si>
  <si>
    <t>CAMPOS DOS GOYTACAZES</t>
  </si>
  <si>
    <t>(22) 2723-1984</t>
  </si>
  <si>
    <t>pssalvadoripiranga@yahoo.com.br</t>
  </si>
  <si>
    <t>II-0060</t>
  </si>
  <si>
    <t>03.848.688/0040-69</t>
  </si>
  <si>
    <t>SERVIÇO NACIONAL DE APRENDIZAGEM INDUSTRIAL - SENAI</t>
  </si>
  <si>
    <t>E07/002.18728/2013</t>
  </si>
  <si>
    <t>IN050901</t>
  </si>
  <si>
    <t>AVENIDA JOÃO JASBICK</t>
  </si>
  <si>
    <t>SANTO ANTÔNIO DE PÁDUA</t>
  </si>
  <si>
    <t>(22) 3853-9100</t>
  </si>
  <si>
    <t>fpcoelho@firjan.com.br</t>
  </si>
  <si>
    <t>II-0061</t>
  </si>
  <si>
    <t>29.277.167/0006-90</t>
  </si>
  <si>
    <t>COOPERATIVA REGIONAL AGROPECUÁRIA DE MACUCO LTDA</t>
  </si>
  <si>
    <t>E-07/002.7017/2014</t>
  </si>
  <si>
    <t>IN051017</t>
  </si>
  <si>
    <t xml:space="preserve">RODOVIA RJ-196 KM 22 S/N° </t>
  </si>
  <si>
    <t>CONDE DE ARARUAMA</t>
  </si>
  <si>
    <t>28.735-000</t>
  </si>
  <si>
    <t>(22) 2254-1103</t>
  </si>
  <si>
    <t>svalentef@gmail.com</t>
  </si>
  <si>
    <t>II-0062</t>
  </si>
  <si>
    <t>35.898.600/0001-01</t>
  </si>
  <si>
    <t>RETA DISTRIBUIDORA DE AGUA LTDA</t>
  </si>
  <si>
    <t>PD-07/006.147/2019</t>
  </si>
  <si>
    <t>IN005625</t>
  </si>
  <si>
    <t>ESTRADA SANTA MARIA MADALENA, S/N, FAZENDA NOVA CALIFÓRNIA</t>
  </si>
  <si>
    <t>SERRINHA</t>
  </si>
  <si>
    <t>28.070-020</t>
  </si>
  <si>
    <t>(24) 99318-0016</t>
  </si>
  <si>
    <t>II-0064</t>
  </si>
  <si>
    <t>725.053.977-91</t>
  </si>
  <si>
    <t>OLIVIA CRISTINA BORGES NEVES MANHÃES</t>
  </si>
  <si>
    <t>E07/002.12745/2014</t>
  </si>
  <si>
    <t>IN051348</t>
  </si>
  <si>
    <t>SÍTIO CACHOEIRO, S/N°</t>
  </si>
  <si>
    <t>CACHOEIRO</t>
  </si>
  <si>
    <t>28.080-020</t>
  </si>
  <si>
    <t>CARDOSO MOREIRA</t>
  </si>
  <si>
    <t>(21)969512632</t>
  </si>
  <si>
    <t>II-0065</t>
  </si>
  <si>
    <t>33.205.803/0001-31</t>
  </si>
  <si>
    <t>CCG AGROPECUÁRIA, PESCA E AQUICULTURA EIRELI</t>
  </si>
  <si>
    <t>PD-07/014.1132/2019</t>
  </si>
  <si>
    <t>IN006757</t>
  </si>
  <si>
    <t xml:space="preserve">ESTRADA MUNICIPAL CA 226, S/N </t>
  </si>
  <si>
    <t>SANTO AMARO DE CAMPOS</t>
  </si>
  <si>
    <t>28.024-600</t>
  </si>
  <si>
    <t>(21)996105053</t>
  </si>
  <si>
    <t>II-0066</t>
  </si>
  <si>
    <t>569.929.717-00</t>
  </si>
  <si>
    <t>LUIZ CARLOS BANDOLI GOMES</t>
  </si>
  <si>
    <t>E07/002.102666/2018</t>
  </si>
  <si>
    <t>IN051429/IN051431</t>
  </si>
  <si>
    <t>Rua prof. Norberto Marques</t>
  </si>
  <si>
    <t>28.380-000</t>
  </si>
  <si>
    <t>NATIVIDADE</t>
  </si>
  <si>
    <t>(21)998862224</t>
  </si>
  <si>
    <t>mariainestederiche@gmail.com</t>
  </si>
  <si>
    <t>II-0067</t>
  </si>
  <si>
    <t>072.744.727-04</t>
  </si>
  <si>
    <t>ELIEL LEMOS DOS SANTOS</t>
  </si>
  <si>
    <t>E07/002.11910/2016</t>
  </si>
  <si>
    <t>IN051595</t>
  </si>
  <si>
    <t xml:space="preserve">ESTRADA NOVA BELÉM </t>
  </si>
  <si>
    <t>CARRAPATO</t>
  </si>
  <si>
    <t>28.230-000</t>
  </si>
  <si>
    <t>SÃO FRANCISCO DE ITABAPOANA</t>
  </si>
  <si>
    <t>(22) 999252362</t>
  </si>
  <si>
    <t>herculesaugusto@hotmail.com</t>
  </si>
  <si>
    <t>II-0068</t>
  </si>
  <si>
    <t>29.115.466/0001-14</t>
  </si>
  <si>
    <t>PREFEITURA MUNICIPAL DE CONCEIÇÃO DE MACABU</t>
  </si>
  <si>
    <t>E-07/503447/2011</t>
  </si>
  <si>
    <t>IN052342</t>
  </si>
  <si>
    <t>Rua Maria Adelaide, 186</t>
  </si>
  <si>
    <t>28.740-000</t>
  </si>
  <si>
    <t>(22)27792324</t>
  </si>
  <si>
    <t>semma@conceicaodemacabu.rj.gov.br</t>
  </si>
  <si>
    <t>II-0069</t>
  </si>
  <si>
    <t>17.671.018/0001-18</t>
  </si>
  <si>
    <t>Aguas INDUSTRIAIS DO AÇU S/A</t>
  </si>
  <si>
    <t>EXT-PD/011.6678/2020</t>
  </si>
  <si>
    <t>OUT Nº IN010339</t>
  </si>
  <si>
    <t>FAZENDA SACO DANTAS S/N</t>
  </si>
  <si>
    <t>28.200-000</t>
  </si>
  <si>
    <t>SÃO JOÃO DA BARRA</t>
  </si>
  <si>
    <t>(22) 992142007</t>
  </si>
  <si>
    <t>willian.borges@portodoacu.com.br</t>
  </si>
  <si>
    <t>II-0070</t>
  </si>
  <si>
    <t>11.343.882/0001-04</t>
  </si>
  <si>
    <t>D J PRATA TRANSPORTES E SERVIÇOS LTDA</t>
  </si>
  <si>
    <t>PD-07/014.1428/2018</t>
  </si>
  <si>
    <t>IN010798</t>
  </si>
  <si>
    <t>RODOVIA RJ-178, CALUNGUEIRO - MORRO DANTAS</t>
  </si>
  <si>
    <t>CALUNGUEIRO</t>
  </si>
  <si>
    <t>27998-000</t>
  </si>
  <si>
    <t>CARAPEBUS</t>
  </si>
  <si>
    <t>(22)99985-6508</t>
  </si>
  <si>
    <t>II-0071</t>
  </si>
  <si>
    <t>05.500.757/0001-68</t>
  </si>
  <si>
    <t>COAGRO - I</t>
  </si>
  <si>
    <t>PD-07/011.90/2020</t>
  </si>
  <si>
    <t>IN010899</t>
  </si>
  <si>
    <t>Praca S. Salvador</t>
  </si>
  <si>
    <t>28.010-972</t>
  </si>
  <si>
    <t>(22) 27223600</t>
  </si>
  <si>
    <t>juliana.souza@coagro.coop.br</t>
  </si>
  <si>
    <t>II-0072</t>
  </si>
  <si>
    <t>COAGRO - II</t>
  </si>
  <si>
    <t>PD-07/011.89/2020</t>
  </si>
  <si>
    <t>IN010898</t>
  </si>
  <si>
    <t>II-0073</t>
  </si>
  <si>
    <t>COAGRO - III</t>
  </si>
  <si>
    <t>PD-07/011.88/2020</t>
  </si>
  <si>
    <t>IN010897</t>
  </si>
  <si>
    <t>II-0074</t>
  </si>
  <si>
    <t>19.526.319/0001-83</t>
  </si>
  <si>
    <t>CACHAÇA ARTESANAL ABADIA LTDA.</t>
  </si>
  <si>
    <t>E-07/002.12376/2014</t>
  </si>
  <si>
    <t>IN052741</t>
  </si>
  <si>
    <t>AVENIDA FRANCISCO LAMEGO S/N</t>
  </si>
  <si>
    <t>Parque Jardim Carioca</t>
  </si>
  <si>
    <t>28.080-000</t>
  </si>
  <si>
    <t>(22) 30157435</t>
  </si>
  <si>
    <t>franklin.meireles@tellura.com.br</t>
  </si>
  <si>
    <t>II-0075</t>
  </si>
  <si>
    <t>09.041.168/0004-62</t>
  </si>
  <si>
    <t>LOG COMMERCIAL PROPERTIES E PARTICIPAÇÕES S.A</t>
  </si>
  <si>
    <t>E-07/002.10161/2015</t>
  </si>
  <si>
    <t>IN052858</t>
  </si>
  <si>
    <t>AVENIDA DOUTOR NILO PEÇANHA, Nº 1516</t>
  </si>
  <si>
    <t>PARQUE SANTO AMARO</t>
  </si>
  <si>
    <t>28.030-035</t>
  </si>
  <si>
    <t>(27) 981005921</t>
  </si>
  <si>
    <t>jordana.cardoso@logcp.com.br</t>
  </si>
  <si>
    <t>II-0076</t>
  </si>
  <si>
    <t>42.292.007/0014-99</t>
  </si>
  <si>
    <t>RIO MAIS SANEAMENTO SÃO JOSÉ DE UBÁ</t>
  </si>
  <si>
    <t>CI INEA/SERVREG Nº 03/23 - INCLUSÃO</t>
  </si>
  <si>
    <t>II-0077</t>
  </si>
  <si>
    <t>42.292.007/0002-55</t>
  </si>
  <si>
    <t>RIO MAIS SANEAMENTO SÃO FIDÉLIS</t>
  </si>
  <si>
    <t>II-0078</t>
  </si>
  <si>
    <t>36.413.433/0001-16</t>
  </si>
  <si>
    <t>FRIGORIFICO VIDAURRE LTDA</t>
  </si>
  <si>
    <t>E-07/002.16715/2013</t>
  </si>
  <si>
    <t>IN052879</t>
  </si>
  <si>
    <t>CONJUNTO NOVA BOM JESUS</t>
  </si>
  <si>
    <t>QUADRA 45 -</t>
  </si>
  <si>
    <t>BOM JESUS DO ITABAPOANA</t>
  </si>
  <si>
    <t>(21)98530368</t>
  </si>
  <si>
    <t>II-0079</t>
  </si>
  <si>
    <t>73.471.989/0045-06</t>
  </si>
  <si>
    <t>E-07/160291/2008</t>
  </si>
  <si>
    <t>IN052828</t>
  </si>
  <si>
    <t>AVENIDA DOUTOR NILO PEÇANHA</t>
  </si>
  <si>
    <t>(22)27268961</t>
  </si>
  <si>
    <t>marcosperes@sestsenat.org.br</t>
  </si>
  <si>
    <t>II-0080</t>
  </si>
  <si>
    <t>05.647.794/0001-01</t>
  </si>
  <si>
    <t>CONSTRUTORA MARTINS ITAPERUNA EIRELI</t>
  </si>
  <si>
    <t>SEI-070022/000732/2022</t>
  </si>
  <si>
    <t>IN002235</t>
  </si>
  <si>
    <t>Rua Coronel Jose Bastos 671</t>
  </si>
  <si>
    <t>Aeroporto</t>
  </si>
  <si>
    <t>ITAPERUNA</t>
  </si>
  <si>
    <t>II-0081</t>
  </si>
  <si>
    <t>UNIÃO NORTE FLUMINENSE ENGENHARIA E COMÉRCIO LTDA - ESTRADA DO IMBAIBA</t>
  </si>
  <si>
    <t>SEI-070022/000456/2022</t>
  </si>
  <si>
    <t>IN002866</t>
  </si>
  <si>
    <t>RUA MARILIA PEIXOTO AQUINO</t>
  </si>
  <si>
    <t>leandro@uniaonorte.com.br</t>
  </si>
  <si>
    <t>II-0082</t>
  </si>
  <si>
    <t>39.305.486/0001-01</t>
  </si>
  <si>
    <t>RR EMPREENDIMENTOS IMOBILIARIOS ITAPERUNA LTDA</t>
  </si>
  <si>
    <t>SEI-070022/000503/2022</t>
  </si>
  <si>
    <t>IN003374</t>
  </si>
  <si>
    <t>Rua Guaçuí</t>
  </si>
  <si>
    <t>Amarelo</t>
  </si>
  <si>
    <t>CACHOEIRO DE ITAPEMIRIM</t>
  </si>
  <si>
    <t>renanbronze@gmail.com</t>
  </si>
  <si>
    <t>II-0085</t>
  </si>
  <si>
    <t>284.850.507-97</t>
  </si>
  <si>
    <t>VALDECIR DE SOUZA TERRA</t>
  </si>
  <si>
    <t>PD-070073672019</t>
  </si>
  <si>
    <t>0067602024</t>
  </si>
  <si>
    <t>Rua Maestro Felício Toledo</t>
  </si>
  <si>
    <t>24.030-107</t>
  </si>
  <si>
    <t>(22) 98671-1340</t>
  </si>
  <si>
    <t>bastosbastos21@hotmail.com</t>
  </si>
  <si>
    <t>II-0086</t>
  </si>
  <si>
    <t>39.697.057/0001-27</t>
  </si>
  <si>
    <t>GLACIAL COMÉRCIO DE GELO E CONGELADOS LTDA</t>
  </si>
  <si>
    <t>E-071601222008</t>
  </si>
  <si>
    <t>0534882024</t>
  </si>
  <si>
    <t>Rua Gumercindo de Freitas</t>
  </si>
  <si>
    <t>Parque São Caetano</t>
  </si>
  <si>
    <t>28.030-295</t>
  </si>
  <si>
    <t>(22) 2733-4572</t>
  </si>
  <si>
    <t>gelitodaglacial@gmail.com</t>
  </si>
  <si>
    <t>II-0087</t>
  </si>
  <si>
    <t>03.096.916/0001-85</t>
  </si>
  <si>
    <t>AVA SERVIÇOS DE LAVANDERIA E RH LTDA</t>
  </si>
  <si>
    <t>Rua Walter Dias Terra</t>
  </si>
  <si>
    <t>IPS</t>
  </si>
  <si>
    <t>28.026-570</t>
  </si>
  <si>
    <t>(22) 2722-2084</t>
  </si>
  <si>
    <t>carlos@natugeo.com.br</t>
  </si>
  <si>
    <t>II-0088</t>
  </si>
  <si>
    <t>46.842.261/0001-50</t>
  </si>
  <si>
    <t>DH PATRIMONIAL EMPREENDIMENTOS E PARTICIPAÇÕES S.A</t>
  </si>
  <si>
    <t>SEI-0700220007922023</t>
  </si>
  <si>
    <t>0991312024</t>
  </si>
  <si>
    <t>Avenida Presidente Vargas</t>
  </si>
  <si>
    <t>20.210-030</t>
  </si>
  <si>
    <t>RIO DE
JANEIRO</t>
  </si>
  <si>
    <t>(21)98181-3727</t>
  </si>
  <si>
    <t>JJ-0002</t>
  </si>
  <si>
    <t>Bacia do Itabapoana</t>
  </si>
  <si>
    <t>RH X</t>
  </si>
  <si>
    <t>JJ</t>
  </si>
  <si>
    <t>Aguas do Rio 1 S.A SAO FRANC.DE ITABAPOANA</t>
  </si>
  <si>
    <t>São Francisco do Itabapoana</t>
  </si>
  <si>
    <t>JJ-0003</t>
  </si>
  <si>
    <t>CEDAE VARRE-SAI</t>
  </si>
  <si>
    <t>E-07/100.640/04</t>
  </si>
  <si>
    <t>Varre-Sai</t>
  </si>
  <si>
    <t>JJ-0004</t>
  </si>
  <si>
    <t>AGUAS DO PARAÍBA S.A - RH X</t>
  </si>
  <si>
    <t>débito para 2025: 257,07 (revisão geral e novas outorgas)</t>
  </si>
  <si>
    <t>PD-07/011.19/2020</t>
  </si>
  <si>
    <t>IN012746</t>
  </si>
  <si>
    <t>(22)2101-4028</t>
  </si>
  <si>
    <t>JJ-0005</t>
  </si>
  <si>
    <t>CEDAE BOM JESUS DE ITABAPOANA</t>
  </si>
  <si>
    <t>E07/002.18135/2013</t>
  </si>
  <si>
    <t>IN034378</t>
  </si>
  <si>
    <t>BOM JESUS ITABAPOANA</t>
  </si>
  <si>
    <t>CANCELADA: TAMPONAMENTO</t>
  </si>
  <si>
    <t>ATENÇÃO: CRÉDITO 2026: -842,72</t>
  </si>
  <si>
    <t>ATENÇÃO: EX-REC LOG EM PROCESSO DE AVERBAÇÃO/RENOVAÇÃO PARA A P&amp;G / CRÉDITO 2026: -2586,011727</t>
  </si>
  <si>
    <t>ATENÇÃO: CRÉDITO 2026: -1,7478</t>
  </si>
  <si>
    <t>ATENÇÃO: CRÉDITO 2026: -45,2320765</t>
  </si>
  <si>
    <t>ATENÇÃO: CRÉDITO 2026: -24,27195822</t>
  </si>
  <si>
    <t>ATENÇÃO: NOVA OUTORGA: TRANSFERENCIA DE TITULARIDADE / CRÉDITO 2026: -3212,349576</t>
  </si>
  <si>
    <t>ATENÇÃO: CRÉDITO 2026: -2179,532863</t>
  </si>
  <si>
    <t>ATENÇÃO: CRÉDITO 2026: -74,31489728 (cobrança dos anos: 2013 a 2024)</t>
  </si>
  <si>
    <t>ATENÇÃO: ALTERAÇÃO: NOVA OUTORGA E MUDANÇA DE TITULARIDADE / CRÉDITO 2026: -1545,377871</t>
  </si>
  <si>
    <t>ATENÇÃO: CRÉDITO 2026: -312,4466331</t>
  </si>
  <si>
    <t>ATENÇÃO: CRÉDITO DE 221,00 PARA 2026 (créditos acumulados de 2019 a 2024)</t>
  </si>
  <si>
    <t>AJUSTE_PROX_ANO 2026</t>
  </si>
  <si>
    <t>ATENÇÃO: RECALCULO POR AVERBAÇÃO CRÉDITO DE  R$10.045,98 P/2026 E PROXIMOS ANOS</t>
  </si>
  <si>
    <t>OK. FEITA REVISÃO DOS PONTOS EM USO DE ACORDO COM INFORMAÇÃO DO USUÁRIO (EMAIL)</t>
  </si>
  <si>
    <t>**AA-0011</t>
  </si>
  <si>
    <t>**AA-0012</t>
  </si>
  <si>
    <t>CEDAE ANGRA DOS REIS</t>
  </si>
  <si>
    <t>ATENÇÃO: SUSPENSÃO DO PAGAMNTO E TRANSFERÊNCIA PARA A PREFEITURA (PROCESSO SEI-070002/008024/2023)</t>
  </si>
  <si>
    <t>CI INEA/SEREG SEI Nº 08/23 - SUSPENSÃO PARA TRANSFERENCIA PARA A PREFEITURA (transferida para AA-0118)</t>
  </si>
  <si>
    <t>**AA-0110</t>
  </si>
  <si>
    <t>04.295.599/0001-99</t>
  </si>
  <si>
    <t>CAC ENGENHARIA LTDA</t>
  </si>
  <si>
    <t>E-07/002.450/2016</t>
  </si>
  <si>
    <t>IN039351</t>
  </si>
  <si>
    <t>Estrada da Banqueta,2150</t>
  </si>
  <si>
    <t>Banqueta</t>
  </si>
  <si>
    <t>**AA-0111</t>
  </si>
  <si>
    <t>ELETROBRÁS TERMONUCLEAR S.A. - ELETRONUCLEAR</t>
  </si>
  <si>
    <t>02/07/2020</t>
  </si>
  <si>
    <t>CANCELADA: FOI APENAS UM COMPLEMENTO DA AA-0001</t>
  </si>
  <si>
    <t>CI INEA/SEREG SEI Nº 12/20 - CANCELAMENTO</t>
  </si>
  <si>
    <t>**AA-0115</t>
  </si>
  <si>
    <t>**BB-0016</t>
  </si>
  <si>
    <t>42.593.855/0001-13</t>
  </si>
  <si>
    <t>CLORAL INDUSTRIA DE PRODUTOS QUIMICOS LTDA</t>
  </si>
  <si>
    <t>CANCELADA: RELATÓRIO DE VISTORIA SARATRVT 1564/16 INFORMA QUE AS ATIVIDADES DA EMPRESA ENCONTRAM-SE ENCERRADAS</t>
  </si>
  <si>
    <t>ESTRADA DO PEDREGOSO, 4000</t>
  </si>
  <si>
    <t>edmildias@ig.com.br</t>
  </si>
  <si>
    <t>**BB-0020</t>
  </si>
  <si>
    <t>**BB-0026</t>
  </si>
  <si>
    <t>05.257.678/0001-78</t>
  </si>
  <si>
    <t>Auto Posto 500 Tingui LTDA</t>
  </si>
  <si>
    <t>29/12/2020</t>
  </si>
  <si>
    <t>CANCELADA: Paga desde 2007; Tem UI desde 2013; .</t>
  </si>
  <si>
    <t>CI INEA/SERVREG SEI Nº24/20 - CANCELAMENTO</t>
  </si>
  <si>
    <t>E-071027782008</t>
  </si>
  <si>
    <t>Estrada Rio São Paulo, nº 1849</t>
  </si>
  <si>
    <t>prt.chamonix@bol.com.br</t>
  </si>
  <si>
    <t>**BB-0032</t>
  </si>
  <si>
    <t>33.413.527/0001-05</t>
  </si>
  <si>
    <t>INPAL QUIMICA INDUSTRIAL LTDA</t>
  </si>
  <si>
    <t>CANCELADA: REQUERENTE INFORMA QUE A UNIDADE FOI VENDIDA EM 2018; OUTORGA VENCIDA EM 2015 SEM RENOVAÇÃO</t>
  </si>
  <si>
    <t>CI INEA/SERVREG SEI Nº44/21 - CANCELAMENTO</t>
  </si>
  <si>
    <t>E-071017702007</t>
  </si>
  <si>
    <t>0035262010</t>
  </si>
  <si>
    <t>AVENIDA BRASIL, 42401</t>
  </si>
  <si>
    <t>jacqueline@inpal.com.br</t>
  </si>
  <si>
    <t>**BB-0035</t>
  </si>
  <si>
    <t>42.416.792/0001-20</t>
  </si>
  <si>
    <t>PRIMUS PROCESSAMENTO DE TUBOS S.A.</t>
  </si>
  <si>
    <t>CANCELADA: 2018: PROCESSO DE TAMPONAMENTO E-07/002.5417/2015; OUTORGA VENCIDA</t>
  </si>
  <si>
    <t>RUA CAMPO GRANDE</t>
  </si>
  <si>
    <t>INHOAÍBA</t>
  </si>
  <si>
    <t>nelson.hashimoto@protubo.com.br</t>
  </si>
  <si>
    <t>**BB-0037</t>
  </si>
  <si>
    <t>29.978.806/0001-30</t>
  </si>
  <si>
    <t>Santa Cruz Melting</t>
  </si>
  <si>
    <t>05/04/2021</t>
  </si>
  <si>
    <t>CANCELADA: INDEFERIMENTO Nº IN049273 EM 08/05/2019 E-07/100060/2007 - NÃO PAGA DESDE 2012</t>
  </si>
  <si>
    <t>CI INEA/SERVREG SEI Nº14/21 - CANCELAMENTO</t>
  </si>
  <si>
    <t>Estrada do Urucânia 1356</t>
  </si>
  <si>
    <t>paciência</t>
  </si>
  <si>
    <t>administracao@schlander.com.br</t>
  </si>
  <si>
    <t>**BB-0046</t>
  </si>
  <si>
    <t>**BB-0050</t>
  </si>
  <si>
    <t>**BB-0055</t>
  </si>
  <si>
    <t>33.881.301/0136-13</t>
  </si>
  <si>
    <t>LOJAS CITYCOL S/A</t>
  </si>
  <si>
    <t>E07/100.267/2007</t>
  </si>
  <si>
    <t>IN048373</t>
  </si>
  <si>
    <t xml:space="preserve">RUA MINAS GERAIS, Nº 67 </t>
  </si>
  <si>
    <t xml:space="preserve">Queimados </t>
  </si>
  <si>
    <t>(21) 25600422</t>
  </si>
  <si>
    <t>admproc@citycol.com.br</t>
  </si>
  <si>
    <t>**BB-0061</t>
  </si>
  <si>
    <t>**BB-0064</t>
  </si>
  <si>
    <t>31.265.879/0001-27</t>
  </si>
  <si>
    <t>UPS Administração de Bens e Participações Ltda.</t>
  </si>
  <si>
    <t>18/02/2021</t>
  </si>
  <si>
    <t>CANCELADA: PEDIDO DE UI PELO CONDOMÍNIO APORUNA CITY (EXT-PD/014.8159/2020)</t>
  </si>
  <si>
    <t>CI INEA/SERVREG SEI Nº8/21 - CANCELAMENTO</t>
  </si>
  <si>
    <t>E-075023062009</t>
  </si>
  <si>
    <t>Rua Professor Alfredo Gomes N° 18</t>
  </si>
  <si>
    <t>ups@veloxmail.com.br</t>
  </si>
  <si>
    <t>**BB-0067</t>
  </si>
  <si>
    <t>**BB-0071</t>
  </si>
  <si>
    <t>33.035.130/0001-19</t>
  </si>
  <si>
    <t>Mahle Hirschvogel Forjas</t>
  </si>
  <si>
    <t>CANCELADA: ENCERROU ATIVIDADES E OUTORGA VENCIDA EM 2015</t>
  </si>
  <si>
    <t>CI INEA/SERVREG Nº50/22 - CANCELAMENTO</t>
  </si>
  <si>
    <t>E-071017542006</t>
  </si>
  <si>
    <t>Rodovia Presidente Dutra 12.240</t>
  </si>
  <si>
    <t>diogo.menezes@forjas.com.br</t>
  </si>
  <si>
    <t>**BB-0073</t>
  </si>
  <si>
    <t>**BB-0074</t>
  </si>
  <si>
    <t>**BB-0086</t>
  </si>
  <si>
    <t>**BB-0091</t>
  </si>
  <si>
    <t>Jardim das Acácias Mineração LTDA (1)</t>
  </si>
  <si>
    <t>CANCELADA - NÃO PAGA DESDE 2015</t>
  </si>
  <si>
    <t>CI INEA/SERVREG SEI Nº32/21 - CANCELAMENTO</t>
  </si>
  <si>
    <t>Rua Rodolfo Cardoso, nº42</t>
  </si>
  <si>
    <t>Jardim das Acácias</t>
  </si>
  <si>
    <t>**BB-0094</t>
  </si>
  <si>
    <t>**BB-0096</t>
  </si>
  <si>
    <t>02.229.411/0027-18</t>
  </si>
  <si>
    <t>Topmix Engenharia e Tecnologia de Concreto S/A.</t>
  </si>
  <si>
    <t>13/06/2022</t>
  </si>
  <si>
    <t>CANCELADA: A PARTIR DE JULHO - OUTORGA VENCEU E NÃO HÁ INTERESSE NA RENOVAÇÃ.</t>
  </si>
  <si>
    <t>CI INEA/SERVREG SEI Nº28/22 - CANCELAMENTO</t>
  </si>
  <si>
    <t>PD-070143212016</t>
  </si>
  <si>
    <t>0004322017</t>
  </si>
  <si>
    <t>Avenida Brasil S/Nº Conf. com o nº 41436</t>
  </si>
  <si>
    <t>2413-7531</t>
  </si>
  <si>
    <t>admgrande@topmix.com.br</t>
  </si>
  <si>
    <t>**BB-0097</t>
  </si>
  <si>
    <t>E07/504.829/2012</t>
  </si>
  <si>
    <t>IN020548</t>
  </si>
  <si>
    <t>Rua General Euclides de Oliveira Figueiredo, 500</t>
  </si>
  <si>
    <t>Brisamar</t>
  </si>
  <si>
    <t>ipaixao@odebrecht.com</t>
  </si>
  <si>
    <t>**BB-0101</t>
  </si>
  <si>
    <t>**BB-0106</t>
  </si>
  <si>
    <t>31.306.830/0001-75</t>
  </si>
  <si>
    <t>ABOLIÇÃO CAMINHÕES E ÔNIBUS LTDA.</t>
  </si>
  <si>
    <t>CANCELADA: CARTA INFORMANDO TAMPONAMENTO</t>
  </si>
  <si>
    <t>E-075123432011</t>
  </si>
  <si>
    <t>0189082012</t>
  </si>
  <si>
    <t>Rodovia Washington Luiz, 4.230</t>
  </si>
  <si>
    <t>Vila São Sebastião</t>
  </si>
  <si>
    <t>2334-9599</t>
  </si>
  <si>
    <t>valeria.penetra@grupoab.com.br</t>
  </si>
  <si>
    <t>**BB-0114</t>
  </si>
  <si>
    <t>Aguas do Rio 4 S.A JAPERI</t>
  </si>
  <si>
    <t>CANCELADA: ATENÇÃO - voltou pra CEDAE mat BB-0059</t>
  </si>
  <si>
    <t>E-07/501.794/2009</t>
  </si>
  <si>
    <t>IN028338</t>
  </si>
  <si>
    <t>**BB-0120</t>
  </si>
  <si>
    <t>**BB-0121</t>
  </si>
  <si>
    <t>12/01/2021</t>
  </si>
  <si>
    <t>CANCELADA: TAMPONAMENTO EXT-PD/014.4979/2020 EM 29/05/2020</t>
  </si>
  <si>
    <t>CI INEA/SERVREG SEI Nº5/21 - CANCELAMENTO</t>
  </si>
  <si>
    <t>PRACA HEITOR VALE, 50</t>
  </si>
  <si>
    <t>lmo@mrs.com.br</t>
  </si>
  <si>
    <t>**BB-0129</t>
  </si>
  <si>
    <t>**BB-0133</t>
  </si>
  <si>
    <t>03.696.074/0003-64</t>
  </si>
  <si>
    <t>HENAMAR INDUSTRIA E COMERCIO DE TINTAS LTDA.</t>
  </si>
  <si>
    <t>CANCELADA - SEM RENOVAÇÃO PAROU DE PAGAR EM 2017</t>
  </si>
  <si>
    <t>E-07002022302013</t>
  </si>
  <si>
    <t>Rodovia Presidente Dutra s/n, KM 197, Lote 04, 05 e 06</t>
  </si>
  <si>
    <t>2666-5165</t>
  </si>
  <si>
    <t>luizgaspar@tintasaguia.com.br</t>
  </si>
  <si>
    <t>**BB-0136</t>
  </si>
  <si>
    <t>57.008.948/0006-15</t>
  </si>
  <si>
    <t>Morganite Brasil Ltda</t>
  </si>
  <si>
    <t>CANCELADA - EMPRESA DESISTIU DA RENOVAÇÃO PORQUE ENCERROU AS ATIVIDADES. EMAIL NA PASTA,</t>
  </si>
  <si>
    <t>E-0700254612014</t>
  </si>
  <si>
    <t>0295362014</t>
  </si>
  <si>
    <t>Rua Darcy Pereira, 83</t>
  </si>
  <si>
    <t>guilherme.rodrigues@morganplc.com</t>
  </si>
  <si>
    <t>**BB-0153</t>
  </si>
  <si>
    <t>ACQUAVITA TRANSPORTE E LOCAÇÃO DE PIPA D`AGUA LTDA - ME.</t>
  </si>
  <si>
    <t>CANCELAMENTO: ATIVIDADES DO EMPREENDIMENTO ENCERRADAS</t>
  </si>
  <si>
    <t>CI INEA/SERVREG Nº50/23 - CANCELAMENTO</t>
  </si>
  <si>
    <t>EXT-PD014154582021</t>
  </si>
  <si>
    <t>0115482022</t>
  </si>
  <si>
    <t>ESTRADA DE JACAREPAGUÁ, 7704 - AP 201 FUNDOS PARTE.</t>
  </si>
  <si>
    <t>comercial@acquavita.net.br</t>
  </si>
  <si>
    <t>**BB-0160</t>
  </si>
  <si>
    <t>11.178.039/0001-10</t>
  </si>
  <si>
    <t>Q4 EMPREENDIMENTOS E PARTICIPAÇÕES LTDA.</t>
  </si>
  <si>
    <t>CANCELADA: não renovação da outorga</t>
  </si>
  <si>
    <t>CI INEA/SERVREG Nº18/23 - CANCELAMENTO</t>
  </si>
  <si>
    <t>E07002125002015</t>
  </si>
  <si>
    <t>0386502017</t>
  </si>
  <si>
    <t>AV. BRASIL, 51000.</t>
  </si>
  <si>
    <t>3384-7777</t>
  </si>
  <si>
    <t>frank.santo@camil.com.br</t>
  </si>
  <si>
    <t>**BB-0164</t>
  </si>
  <si>
    <t>40.450.769/0106-01</t>
  </si>
  <si>
    <t>CARIOCA CHRISTIANI NIELSEN ENGENHARIA S A</t>
  </si>
  <si>
    <t>CANCELADA: REQUERENTE INFORMA QUE NÃO FAZ MAIS USO E NÃO RENOVOU OUTORGA VENCIDA EM MAIO DE 2020</t>
  </si>
  <si>
    <t>CI INEA/SERVREG SEI Nº38/21 - CANCELAMENTO</t>
  </si>
  <si>
    <t>E0700253792016</t>
  </si>
  <si>
    <t>0398602017</t>
  </si>
  <si>
    <t>ESTRADA DA VALINHA. S/Nº</t>
  </si>
  <si>
    <t>lilian.teodoro@biosferalt.com.br</t>
  </si>
  <si>
    <t>**BB-0193</t>
  </si>
  <si>
    <t>31.325.970/0001-90</t>
  </si>
  <si>
    <t>IBISA INDUSTRIA COMERCIO E SERVIÇOS EPP</t>
  </si>
  <si>
    <t>CANCELADA: EMPRESA ENCERROU ATIVIDADES EM FEVEREIRO DE 2022</t>
  </si>
  <si>
    <t>CI INEA/SEREG SEI Nº19 - INCLUSÃO; CI INEA/SERVREG Nº18/23 - CANCELAMENTO</t>
  </si>
  <si>
    <t>EXT-PD01432502018</t>
  </si>
  <si>
    <t>0070472020</t>
  </si>
  <si>
    <t>AVENIDA BRASIL 35770, GLEBA D1</t>
  </si>
  <si>
    <t>(21)991026701</t>
  </si>
  <si>
    <t>28.093.464/0001-09</t>
  </si>
  <si>
    <t>GOLGI SEROPEDICA CONDOMINIO LOGISTICO</t>
  </si>
  <si>
    <t>PD-0701412432018</t>
  </si>
  <si>
    <t>0984752024</t>
  </si>
  <si>
    <t>Estrada de Miguel Pereira</t>
  </si>
  <si>
    <t>23.893-890</t>
  </si>
  <si>
    <t>(21)93524-2500</t>
  </si>
  <si>
    <t>**BS-0003</t>
  </si>
  <si>
    <t>CEDAE GUANDU</t>
  </si>
  <si>
    <t>ATENÇÃO: VALORES CEDAE PARA O ANO DE 2022 EM FUNÇÃO DO TERMO DE COMPROMISSO SEI 50894524</t>
  </si>
  <si>
    <t>CI INEA/SERVREG Nº 35/23 - REVISÃO</t>
  </si>
  <si>
    <t>**BS-0004</t>
  </si>
  <si>
    <t>CEDAE LAJES</t>
  </si>
  <si>
    <t>E-0710061604</t>
  </si>
  <si>
    <t>**BS-0011</t>
  </si>
  <si>
    <t>**BS-0013</t>
  </si>
  <si>
    <t>**BS-0016</t>
  </si>
  <si>
    <t>**BS-0018</t>
  </si>
  <si>
    <t>Petrobras Transporte S/A - TECAM - RH II</t>
  </si>
  <si>
    <t>CANCELADA:  Reativação da matrícula EE-0051, com mesma razão social e cnpj</t>
  </si>
  <si>
    <t>CI INEA/GEAGUA SEI Nº2/20 - CANCELAMENTO</t>
  </si>
  <si>
    <t>2677 6694</t>
  </si>
  <si>
    <t>urfreitas.hope@petrobras.com.br</t>
  </si>
  <si>
    <t>**BS-0022</t>
  </si>
  <si>
    <t>28.309.508/0001-95</t>
  </si>
  <si>
    <t>ENGELIDER CONSTRUTORA E MINERADORA LTDA</t>
  </si>
  <si>
    <t>CANCELADA: RENOVAÇÃO(E-07/510.425/2012) INDEFERIDA ATRAVÉS DA SEORHNOT/01109323, de 12/02/2020</t>
  </si>
  <si>
    <t>ESTRADA DOS PALMARES, Nº 4040</t>
  </si>
  <si>
    <t>teliopaula@engelider.com.br</t>
  </si>
  <si>
    <t>**BS-0023</t>
  </si>
  <si>
    <t>661.948.227-91</t>
  </si>
  <si>
    <t>SERGIO ZELINO COELHO MOITINHO</t>
  </si>
  <si>
    <t>CANCELADA: OUTORGA VENCIDA SEM RENOVAÇÃO</t>
  </si>
  <si>
    <t>E-071013562003</t>
  </si>
  <si>
    <t>002008</t>
  </si>
  <si>
    <t>RETA 300</t>
  </si>
  <si>
    <t>sergio@sonhodospes.com.br</t>
  </si>
  <si>
    <t>**BS-0024</t>
  </si>
  <si>
    <t>60.619.202/0065-02</t>
  </si>
  <si>
    <t>CANCELADA: PEDIDO DE CANCELAMENTO DE OUTORGA Portaria Serla nº 669/2008</t>
  </si>
  <si>
    <t>E-071007102007</t>
  </si>
  <si>
    <t>Av. João XXIII s/n</t>
  </si>
  <si>
    <t>2156-1413</t>
  </si>
  <si>
    <t>joseane.chagas@linde.com</t>
  </si>
  <si>
    <t>**BS-0025</t>
  </si>
  <si>
    <t>**BS-0026</t>
  </si>
  <si>
    <t>**BS-0058</t>
  </si>
  <si>
    <t>CEDAE INTERMUNICIPAL CAMPOS ELÍSEOS</t>
  </si>
  <si>
    <t>NOVO: SUSPENDER BOLETOS - TRANSF AR 4 - AGUARDAR ADITIVO TERMO AR4</t>
  </si>
  <si>
    <t>CI INEA/SEREG SEI Nº 08/23 - SUSPENSÃO PARA TRANSFERENCIA PARA A AGUAS DO RIO 4</t>
  </si>
  <si>
    <t>**BS-0059</t>
  </si>
  <si>
    <t>CEDAE INTERMUNICIPAL SEROPÉDICA/JAPERI</t>
  </si>
  <si>
    <t>DRDH 007</t>
  </si>
  <si>
    <t>**CC-0002</t>
  </si>
  <si>
    <t>**CC-0007</t>
  </si>
  <si>
    <t>33.470.022/0011-46</t>
  </si>
  <si>
    <t>CIA. TÊXTIL FERREIRA GUIMARÃES</t>
  </si>
  <si>
    <t>CANCELADA: Encerrou atividades</t>
  </si>
  <si>
    <t>RUA 27 DE NOVEMBRO 1100</t>
  </si>
  <si>
    <t>2453-1022</t>
  </si>
  <si>
    <t>fgval@uol.com.br</t>
  </si>
  <si>
    <t>**CC-0011</t>
  </si>
  <si>
    <t>**CC-0013</t>
  </si>
  <si>
    <t>**CC-0019</t>
  </si>
  <si>
    <t>39.554.597/0001-51</t>
  </si>
  <si>
    <t>PREFEITURA MUN. C. LEVY GASPARIAN</t>
  </si>
  <si>
    <t>CANCELADA - SEM OUTORGA - SEM PAGAR DESDE 2014</t>
  </si>
  <si>
    <t>AV VEREADOR JOSE FCO XAVIER 1</t>
  </si>
  <si>
    <t>LEVY GASPARIAN</t>
  </si>
  <si>
    <t>(24)2254-1005</t>
  </si>
  <si>
    <t>pmlg.fazenda@gmail.com</t>
  </si>
  <si>
    <t>**CC-0021</t>
  </si>
  <si>
    <t>19.811.058/0001-43</t>
  </si>
  <si>
    <t>BR METALS/THYSSEN FUND.LTDA</t>
  </si>
  <si>
    <t>CANCELADA: INDEFERIMENTO IN042258 - 28/11/2017 A EMPRESA ENCERROU AS ATIVIDADES E DESISTIU DA OUTORGA</t>
  </si>
  <si>
    <t>ESTRADA GOVERNADOR RAIMUNDO PADILHA S/Nº</t>
  </si>
  <si>
    <t>STA CECILIA</t>
  </si>
  <si>
    <t>monica.gonzaga@brmetals.com.br</t>
  </si>
  <si>
    <t>**CC-0022</t>
  </si>
  <si>
    <t>**CC-0024</t>
  </si>
  <si>
    <t>02.773.629/0002-80</t>
  </si>
  <si>
    <t>XEROX COM IND LTDA</t>
  </si>
  <si>
    <t>CANCELADA: INDEFERIMENTO IN051551 A PARTIR DE 2020</t>
  </si>
  <si>
    <t>RODOVIA PRESIDENTE DUTRA KM316 N316</t>
  </si>
  <si>
    <t>silvio.guimaraes@xerox.com</t>
  </si>
  <si>
    <t>**CC-0026</t>
  </si>
  <si>
    <t>**CC-0028</t>
  </si>
  <si>
    <t>96.824.594/0072-18</t>
  </si>
  <si>
    <t>VOTORANTIM CIMENTOS S/A.</t>
  </si>
  <si>
    <t>CANCELADA: 2019 uso de água da rede pública e futuro tamponamento dos poços</t>
  </si>
  <si>
    <t>E-071011852003</t>
  </si>
  <si>
    <t>FAZENDA TRES POCOS S.N.</t>
  </si>
  <si>
    <t>D.INDUSTRIAL</t>
  </si>
  <si>
    <t>carlos.araujo@vcimentos.com.br</t>
  </si>
  <si>
    <t>**CC-0029</t>
  </si>
  <si>
    <t>**CC-0033</t>
  </si>
  <si>
    <t>**CC-0034</t>
  </si>
  <si>
    <t>**CC-0038</t>
  </si>
  <si>
    <t>**CC-0039</t>
  </si>
  <si>
    <t>**CC-0040</t>
  </si>
  <si>
    <t>29.805.462/0001-68</t>
  </si>
  <si>
    <t>Usival - Usinagem Valenciana LTDA</t>
  </si>
  <si>
    <t>CANCELADA - NÃO PAGA DESDE 2014</t>
  </si>
  <si>
    <t>E-075013402009</t>
  </si>
  <si>
    <t>0163392011</t>
  </si>
  <si>
    <t>ESTRADA VALENÇA BARRA DO PIRAÍ KM 71, S/N</t>
  </si>
  <si>
    <t>CANTEIRO</t>
  </si>
  <si>
    <t>usival@usival.com.br</t>
  </si>
  <si>
    <t>**CC-0041</t>
  </si>
  <si>
    <t>**CC-0044</t>
  </si>
  <si>
    <t>01.282.769/0004-55</t>
  </si>
  <si>
    <t>D.F.V. Comercial e Industrial Ltda</t>
  </si>
  <si>
    <t>E-075109332010</t>
  </si>
  <si>
    <t>Rodovia RJ 145 s/n°</t>
  </si>
  <si>
    <t>sabrina.dias@dfv.com.br</t>
  </si>
  <si>
    <t>**CC-0046</t>
  </si>
  <si>
    <t>CEDAE VALENÇA</t>
  </si>
  <si>
    <t>ATENÇÃO: SUSPENSÃO DO PAGAMENTO E TRANSFERÊNCIA PARA A PREFEITURA (PROCESSO SEI-070002/008050/2023)</t>
  </si>
  <si>
    <t>CI INEA/SEREG SEI Nº 08/23 - SUSPENSÃO PARA TRANSFERENCIA PARA A PREFEITURA</t>
  </si>
  <si>
    <t>**CC-0533</t>
  </si>
  <si>
    <t>**CC-0536</t>
  </si>
  <si>
    <t>E07/504.399/2009</t>
  </si>
  <si>
    <t>IN019292</t>
  </si>
  <si>
    <t>Rodovia Presidente Dutra, 198 KM 270</t>
  </si>
  <si>
    <t>3326-9051</t>
  </si>
  <si>
    <t>diretoria@plenaplan.com.br</t>
  </si>
  <si>
    <t>**CC-0545</t>
  </si>
  <si>
    <t>11.411.777/0001-65</t>
  </si>
  <si>
    <t>T.M.L. Plásticos LTDA-ME</t>
  </si>
  <si>
    <t>CANCELADA - SEM PAGAR DESDE 2015; SEM CNARH</t>
  </si>
  <si>
    <t>**CC-0551</t>
  </si>
  <si>
    <t>14.049.467/0003-00</t>
  </si>
  <si>
    <t>Lactalis do Brasil - Comercio, Importação e Exportação LTDA</t>
  </si>
  <si>
    <t>CANCELADA - NUNCA PAGOU - SEM RENOVAÇÃO</t>
  </si>
  <si>
    <t xml:space="preserve">E-075016052010	</t>
  </si>
  <si>
    <t>Avenida Domingos Mariano, 655</t>
  </si>
  <si>
    <t>3325-5600</t>
  </si>
  <si>
    <t>wesley.reis@lbr-lacteosbrasil.com.br</t>
  </si>
  <si>
    <t>**CC-0553</t>
  </si>
  <si>
    <t>35.796.804/0001-23</t>
  </si>
  <si>
    <t>FW EMPREENDIMENTOS IMOBILIÁRIOS E CONSTRUÇÃO LTDA</t>
  </si>
  <si>
    <t>11/02/2020</t>
  </si>
  <si>
    <t>CANCELADA: A EMPRESA JÁ ENTREGOU A OBRA (CADEIA PÚBLICA DE RESENDE) PARA A PREFEITURA DESDE 2016</t>
  </si>
  <si>
    <t>CI INEA/SEREG SEI Nº2/20 - CANCELAMENTO</t>
  </si>
  <si>
    <t>AVENIDA PEDRO II Nº 284</t>
  </si>
  <si>
    <t>SÃO CRISTOVÃO</t>
  </si>
  <si>
    <t>2580-4040</t>
  </si>
  <si>
    <t>adrianafundao@fwengenharia.com.br</t>
  </si>
  <si>
    <t>**CC-0556</t>
  </si>
  <si>
    <t>16.624.584/0001-06</t>
  </si>
  <si>
    <t>Schioppa 19 do Brasil Ltda</t>
  </si>
  <si>
    <t>CANCELADA: EMPRESA SAIU DO LOCAL E OUTORGA VENCEU EM 15/09/2020</t>
  </si>
  <si>
    <t>CI INEA/SERVREG SEI Nº2/22 - CANCELAMENTO</t>
  </si>
  <si>
    <t>E-07002166612013</t>
  </si>
  <si>
    <t>031828</t>
  </si>
  <si>
    <t>RODOVIA LÚCIO MEIRA (BR-393), KM 272</t>
  </si>
  <si>
    <t>4063-5019</t>
  </si>
  <si>
    <t>mario@oppacart.com</t>
  </si>
  <si>
    <t>**CC-0557</t>
  </si>
  <si>
    <t>22.299.949/0001-77</t>
  </si>
  <si>
    <t>Água Mineral Rio Bonito Ltda.</t>
  </si>
  <si>
    <t>CANCELADA: A PARTIR DE JANEIRO DE 2019 EM DECORRÊNCIA DE PARALIZAÇÃO DAS ATIVIDADES.</t>
  </si>
  <si>
    <t>E-0700277682015</t>
  </si>
  <si>
    <t>Estrada RJ 147, Km 10, Pentagna</t>
  </si>
  <si>
    <t>julio.arieira@gmail.com</t>
  </si>
  <si>
    <t>**CC-0558</t>
  </si>
  <si>
    <t>E07/002.5092/2015</t>
  </si>
  <si>
    <t>IN033997</t>
  </si>
  <si>
    <t>R. Nelson Nobre, 241</t>
  </si>
  <si>
    <t>Miguel Pereira</t>
  </si>
  <si>
    <t>**CC-0598</t>
  </si>
  <si>
    <t>04.505.306/0004-01</t>
  </si>
  <si>
    <t>CANCELAR: A empresa comunicou o encerramento das atividades e saída do local  através de Carta protocolada na SUPMEP em 07/12/2020 ref. E07/513018/2012</t>
  </si>
  <si>
    <t>E-075032622012</t>
  </si>
  <si>
    <t>05023819</t>
  </si>
  <si>
    <t>ESTRADA SIDNEY DE SOUZA ALMEIDA, Nº 1.830, GLEBA 04, PARTE 01</t>
  </si>
  <si>
    <t>SÃO CAETANO</t>
  </si>
  <si>
    <t>27.532-205</t>
  </si>
  <si>
    <t>(24) 3338-4498</t>
  </si>
  <si>
    <t>**CC-0601</t>
  </si>
  <si>
    <t>FMC QUIMICA DO BRASIL LTDA - Barra Mansa</t>
  </si>
  <si>
    <t>20/02/2020</t>
  </si>
  <si>
    <t>CANCELADA: Incluída equivocadamente como novo empreendimento</t>
  </si>
  <si>
    <t>CI INEA/SEREG SEI Nº3/20 - CANCELAMENTO</t>
  </si>
  <si>
    <t>E071009972005</t>
  </si>
  <si>
    <t>27.365-000</t>
  </si>
  <si>
    <t>(24) 3325-4141</t>
  </si>
  <si>
    <t>geraldoantonio.cardoso@fmc.com</t>
  </si>
  <si>
    <t>**CC-0604</t>
  </si>
  <si>
    <t>29.1709.454/0001-53</t>
  </si>
  <si>
    <t>MUNICÍPIO DE RIO DAS FLORES</t>
  </si>
  <si>
    <t>SUSPENSA: 2024- O município informou que a licença e o financiamento para construção da ETE ainda estão em andamento; Suspernsão cobrança 2023 - Não há previsão para início das obras da ETA</t>
  </si>
  <si>
    <t>CI INEA/SEREG SEI Nº 7/2021 - INCLUSÃO/CI INEA/SEREG SEI Nº 10/2021 - SUSPENSÃO; CI INEA/SERVREG Nº 42/2023 - SUSPENSÃO</t>
  </si>
  <si>
    <t>PD-07/005.83/2020</t>
  </si>
  <si>
    <t>IN008067</t>
  </si>
  <si>
    <t>RUA LEONI RAMOS, 12</t>
  </si>
  <si>
    <t>(21) 992372517</t>
  </si>
  <si>
    <t>mauro.mambiente@gmail.com</t>
  </si>
  <si>
    <t>**CC-0617</t>
  </si>
  <si>
    <t>**CC-0628</t>
  </si>
  <si>
    <t>COMPANHIA SIDERÚRGICA NACIONAL</t>
  </si>
  <si>
    <t>E-071017762006</t>
  </si>
  <si>
    <t>0015702006</t>
  </si>
  <si>
    <t>Avenida Renato Monteiro</t>
  </si>
  <si>
    <t>Pólo Urbo Agro Industrial</t>
  </si>
  <si>
    <t>(24) 3358-2963</t>
  </si>
  <si>
    <t>julia.oliveira.jo1@csn.com.br</t>
  </si>
  <si>
    <t>**CE-0001</t>
  </si>
  <si>
    <t>CE</t>
  </si>
  <si>
    <t>**CE-0002</t>
  </si>
  <si>
    <t>**CE-0003</t>
  </si>
  <si>
    <t>**CE-0004</t>
  </si>
  <si>
    <t>**CE-0005</t>
  </si>
  <si>
    <t>**CE-0006</t>
  </si>
  <si>
    <t>**CE-0007</t>
  </si>
  <si>
    <t>**CE-0008</t>
  </si>
  <si>
    <t>**CE-0009</t>
  </si>
  <si>
    <t>**CE-0010</t>
  </si>
  <si>
    <t>**CE-0022</t>
  </si>
  <si>
    <t>**CE-0023</t>
  </si>
  <si>
    <t>**CE-0024</t>
  </si>
  <si>
    <t>**CE-0025</t>
  </si>
  <si>
    <t>**CE-0026</t>
  </si>
  <si>
    <t>**CE-0027</t>
  </si>
  <si>
    <t>**CE-0028</t>
  </si>
  <si>
    <t>**CE-0029</t>
  </si>
  <si>
    <t>**CE-0030</t>
  </si>
  <si>
    <t>**CE-0031</t>
  </si>
  <si>
    <t>**CE-0032</t>
  </si>
  <si>
    <t>**CE-0033</t>
  </si>
  <si>
    <t>**CE-0034</t>
  </si>
  <si>
    <t>**CE-0035</t>
  </si>
  <si>
    <t>**CE-0036</t>
  </si>
  <si>
    <t>**DD-0001</t>
  </si>
  <si>
    <t>**DD-0003</t>
  </si>
  <si>
    <t>09.285.874/0004-50</t>
  </si>
  <si>
    <t>ASB BEBIDAS E ALIMENTOS LTDA (ex-NESTLE WATERS)</t>
  </si>
  <si>
    <t>CANCELADA: AGUA MINERAL E USO INSIGNIFICANTE</t>
  </si>
  <si>
    <t>CI INEA/SERVREG SEI Nº2/21 - CANCELAMENTO</t>
  </si>
  <si>
    <t>8903592000 DNPM</t>
  </si>
  <si>
    <t>Rua Engenheiro José Lima Filho, 239</t>
  </si>
  <si>
    <t>Mosela</t>
  </si>
  <si>
    <t>2220-9123</t>
  </si>
  <si>
    <t>sabrina.silva1@br.nestle.com</t>
  </si>
  <si>
    <t>**DD-0006</t>
  </si>
  <si>
    <t>CEDAE TERESÓPOLIS</t>
  </si>
  <si>
    <t>CI INEA/SERVREG SEI Nº23/22 - AJUSTE</t>
  </si>
  <si>
    <t>SEI-1500010006472024</t>
  </si>
  <si>
    <t>**DD-0007</t>
  </si>
  <si>
    <t>**DD-0013</t>
  </si>
  <si>
    <t>**DD-0026</t>
  </si>
  <si>
    <t>31.116.239/0001-55</t>
  </si>
  <si>
    <t>Dentsply Insdustria e Comércio Ltda</t>
  </si>
  <si>
    <t>CANCELADA - A EMPRESA VENDEU O LOCAL PARA AL LOCAÇÃO DE BENS LTDA. CNPJ 15.811.080/0001-32</t>
  </si>
  <si>
    <t>E-072029212003</t>
  </si>
  <si>
    <t>0196422003</t>
  </si>
  <si>
    <t>Rua Alice Hervê, 86</t>
  </si>
  <si>
    <t>fernandoluiz.junior@dentsply.com</t>
  </si>
  <si>
    <t>**DD-0030</t>
  </si>
  <si>
    <t>**DD-0031</t>
  </si>
  <si>
    <t>**DD-0033</t>
  </si>
  <si>
    <t>**DD-0034</t>
  </si>
  <si>
    <t>**DD-0035</t>
  </si>
  <si>
    <t>**DD-0037</t>
  </si>
  <si>
    <t>815.042.097-53</t>
  </si>
  <si>
    <t>MAURO ROBERTO GOMES DE MATTOS</t>
  </si>
  <si>
    <t>E-071016062006</t>
  </si>
  <si>
    <t>0030412010</t>
  </si>
  <si>
    <t>AV ALTE BARROSO, 52/ 27º ANDAR</t>
  </si>
  <si>
    <t>mauro@gomesdemattos.com.br</t>
  </si>
  <si>
    <t>**DD-0039</t>
  </si>
  <si>
    <t>**DD-0042</t>
  </si>
  <si>
    <t>**DD-0046</t>
  </si>
  <si>
    <t>970.635.417-49</t>
  </si>
  <si>
    <t>LUIS ROBERTO TEIXEIRA SOARES</t>
  </si>
  <si>
    <t>CANCELADA: CARTA ENVIADA À GELIRH PD-07/014.845/2017</t>
  </si>
  <si>
    <t>RUA MARECHAL CANTUARIA 149/204</t>
  </si>
  <si>
    <t>URCA</t>
  </si>
  <si>
    <t>trutiluiza@uol.com.br</t>
  </si>
  <si>
    <t>**DD-0047</t>
  </si>
  <si>
    <t>546.951.807-82</t>
  </si>
  <si>
    <t>Alexandre da Silva Lopes</t>
  </si>
  <si>
    <t>CANCELADA: SEM CNARH40 /solicitou cancelamento da cobrança/outorga vencida em 2015</t>
  </si>
  <si>
    <t>CI INEA/SERVREG SEI Nº38/21 - CANCELAMENTO      </t>
  </si>
  <si>
    <t>Est. de Santa Rita, Km 5</t>
  </si>
  <si>
    <t>Colônia Alpina</t>
  </si>
  <si>
    <t>2743-6721 ou 9837-9779</t>
  </si>
  <si>
    <t>aslvet2007@hotmail.com</t>
  </si>
  <si>
    <t>**DD-0050</t>
  </si>
  <si>
    <t>**DD-0056</t>
  </si>
  <si>
    <t>13.493.395/0001-53</t>
  </si>
  <si>
    <t>Areia Bonita do Vale Extração e Comércio Ltda - ME</t>
  </si>
  <si>
    <t>CANCELADA: NOVA OUTORGA PARA MINERAÇÃO EM LEITO DE RIO</t>
  </si>
  <si>
    <t>CI INEA/SERVREG SEI Nº36/21 - CANCELAMENTO</t>
  </si>
  <si>
    <t>PD-07009372018</t>
  </si>
  <si>
    <t>0254032013</t>
  </si>
  <si>
    <t>Estrada Silveira da Motta, n° 12000</t>
  </si>
  <si>
    <t>2272-1248</t>
  </si>
  <si>
    <t>arealsitiodapedra@hotmail.com</t>
  </si>
  <si>
    <t>**DD-0057</t>
  </si>
  <si>
    <t>01.925.760/0001-72</t>
  </si>
  <si>
    <t>AREAL CHAMONIX LTDA</t>
  </si>
  <si>
    <t>CANCELADA: NUNCA ENTROU EM OPERAÇÃO E OUTORGA VENCEU EM 05/06/2018</t>
  </si>
  <si>
    <t>ESTRADA UNIÃO E INDÚSTRIA, N° 25.515, KM 83</t>
  </si>
  <si>
    <t>PEDRO DO RIO</t>
  </si>
  <si>
    <t>arealchamonix@yahoo.com.br</t>
  </si>
  <si>
    <t>**DD-0060</t>
  </si>
  <si>
    <t>01.892.202/0003-10</t>
  </si>
  <si>
    <t>GODIVA ALIMENTOS LTDA</t>
  </si>
  <si>
    <t>07/03/2022</t>
  </si>
  <si>
    <t>CANCELADA: ENCERRAMENTO DE ATIVIDADES E OUTORGA VENCIDA EM MARÇO/2020</t>
  </si>
  <si>
    <t>CI INEA/SERVREG SEI Nº15/22 - CANCELAMENTO</t>
  </si>
  <si>
    <t>E-07002169682013</t>
  </si>
  <si>
    <t>Rodovia BR 393 s/n Km 104</t>
  </si>
  <si>
    <t>Jamapará</t>
  </si>
  <si>
    <t>marcela.soares@godam.com.br</t>
  </si>
  <si>
    <t>**DD-0063</t>
  </si>
  <si>
    <t>18.105.439/0001-44</t>
  </si>
  <si>
    <t>Areal Serrano LTDA.</t>
  </si>
  <si>
    <t>CANCELAR: NOVA OUTORGA PARA MINERAÇÃO EM LEITO DE RIO</t>
  </si>
  <si>
    <t>EXT-PD006125122021</t>
  </si>
  <si>
    <t>0097522021</t>
  </si>
  <si>
    <t>Rua Gustavo Riedel 545/01º andar</t>
  </si>
  <si>
    <t>gondwanaenator@gmail.com</t>
  </si>
  <si>
    <t>**DD-0072</t>
  </si>
  <si>
    <t>PD- 07/014.403/2016</t>
  </si>
  <si>
    <t>IN000589</t>
  </si>
  <si>
    <t>RUA SANTA RIRA</t>
  </si>
  <si>
    <t>CRUZEIRO</t>
  </si>
  <si>
    <t>anyfariasmonte@bol.com.br</t>
  </si>
  <si>
    <t>**DD-0098</t>
  </si>
  <si>
    <t>20.649.817/0001-00</t>
  </si>
  <si>
    <t>CARGIL EXTRATORA DE AREIA LTDA ME</t>
  </si>
  <si>
    <t>Mineração de areia em leito de rio</t>
  </si>
  <si>
    <t>E-07/002.12111/2017</t>
  </si>
  <si>
    <t>IN053090</t>
  </si>
  <si>
    <t xml:space="preserve">Rua Olívia de Araujo </t>
  </si>
  <si>
    <t>(24) 99278-4385</t>
  </si>
  <si>
    <t>**EE-0005</t>
  </si>
  <si>
    <t>59.476.770/0038-40</t>
  </si>
  <si>
    <t>PROCTER &amp; GAMBLE DO BRASIL S.A - Rio de Janeiro</t>
  </si>
  <si>
    <t>PD- 07/014.305/2017</t>
  </si>
  <si>
    <t>IN000516</t>
  </si>
  <si>
    <t>EST. MAL. MIGUEL S. MENDES DE MORAIS, 747</t>
  </si>
  <si>
    <t>braga.n@pg.com</t>
  </si>
  <si>
    <t>**EE-0007</t>
  </si>
  <si>
    <t>06.057.223/0001-71</t>
  </si>
  <si>
    <t>Sendas Distribuidora S/A - São João de Meriti</t>
  </si>
  <si>
    <t>14/06/2021</t>
  </si>
  <si>
    <t>CANCELADA: AA Nº IN007835 24/11/2020 PROCESSO EXT-PD/007.5505/2020</t>
  </si>
  <si>
    <t>CI INEA/SERVREG SEI Nº23/21 - CANCELAMENTO</t>
  </si>
  <si>
    <t>EXT-PD00755052020</t>
  </si>
  <si>
    <t>Rua João Antonio Sendas, 286, Parte</t>
  </si>
  <si>
    <t>José Bonifácio</t>
  </si>
  <si>
    <t>3868 4218</t>
  </si>
  <si>
    <t>elaine.rita@grupopaodeacucar.com.br</t>
  </si>
  <si>
    <t>**EE-0010</t>
  </si>
  <si>
    <t>**EE-0011</t>
  </si>
  <si>
    <t>**EE-0012</t>
  </si>
  <si>
    <t>01.320.854/0003-80</t>
  </si>
  <si>
    <t>Ciba Especialidades Químicas Ltda</t>
  </si>
  <si>
    <t>CANCELADA: SEM OUTORGA E PAROU DE PAGAR EM 2012 SEM CNARH40</t>
  </si>
  <si>
    <t>Estrada do Colégio, 170 Colégio</t>
  </si>
  <si>
    <t>3082 - 2100</t>
  </si>
  <si>
    <t>michele.silva@cibasc.com</t>
  </si>
  <si>
    <t>**EE-0014</t>
  </si>
  <si>
    <t>**EE-0021</t>
  </si>
  <si>
    <t>319.002.836-20</t>
  </si>
  <si>
    <t>Dietrich Fuhrken Batista</t>
  </si>
  <si>
    <t>CANCELADA: SEM RENOVAÇÃO E DECISÃO MINISTÉRIO PÚBLICO</t>
  </si>
  <si>
    <t>E-071001692004</t>
  </si>
  <si>
    <t>0230182013</t>
  </si>
  <si>
    <t>Rua Ministro Artur Ribeiro 219</t>
  </si>
  <si>
    <t>Jardim Botâncio</t>
  </si>
  <si>
    <t>8844-1168</t>
  </si>
  <si>
    <t>dbatista@igate.com.br</t>
  </si>
  <si>
    <t>**EE-0022</t>
  </si>
  <si>
    <t>E07/100193/2004</t>
  </si>
  <si>
    <t>IN040257</t>
  </si>
  <si>
    <t>RODOVIA PRESIDENTE DUTRA 1362</t>
  </si>
  <si>
    <t>douglas.coelho@ecopolo.com.br</t>
  </si>
  <si>
    <t>**EE-0025</t>
  </si>
  <si>
    <t>**EE-0026</t>
  </si>
  <si>
    <t>21/10/2019</t>
  </si>
  <si>
    <t>CANCELADA: transferir valor para a matrícula EE-0621</t>
  </si>
  <si>
    <t>PD-07014922018</t>
  </si>
  <si>
    <t>larissa.silva@saogoncaloshopping.com.br</t>
  </si>
  <si>
    <t>**EE-0032</t>
  </si>
  <si>
    <t>**EE-0034</t>
  </si>
  <si>
    <t>ARLANXEO BRASIL S.A. (PETROFLEX)(RH V)</t>
  </si>
  <si>
    <t>18/02/2022</t>
  </si>
  <si>
    <t>CANCELADA:  não houve interesse na renovação da outorga SERLA no 495, vencida em 27/11/2016</t>
  </si>
  <si>
    <t>CI INEA/SERVREG SEI Nº12/22 - CANCELAMENTO</t>
  </si>
  <si>
    <t>E-071008121998</t>
  </si>
  <si>
    <t>**EE-0039</t>
  </si>
  <si>
    <t>**EE-0040</t>
  </si>
  <si>
    <t>33.306.929/0004-45</t>
  </si>
  <si>
    <t>PROCOSA PRODUTOS DE BELEZA LTDA</t>
  </si>
  <si>
    <t>05/03/2020</t>
  </si>
  <si>
    <t>CANCELADA: ENCERRAMENTO DE ATIVIDADES - SEORHNOT/01111917 EM 03/10/19</t>
  </si>
  <si>
    <t>CI INEA/SEREG SEI Nº4/20 - CANCELAMENTO</t>
  </si>
  <si>
    <t>RODOVIA PRESIDENTE DUTRA 2611/2671</t>
  </si>
  <si>
    <t>raphael.sixel@loreal.com</t>
  </si>
  <si>
    <t>**EE-0041</t>
  </si>
  <si>
    <t>90.195.892/0001-16</t>
  </si>
  <si>
    <t>GPC QUÍMICA S/A</t>
  </si>
  <si>
    <t>CANCELADA: 2020 - ATIVIDADE ENCERRADA - RELATORIO DE VISTORIA SUPBGRV Nº 1130/2018</t>
  </si>
  <si>
    <t>E-071017722007</t>
  </si>
  <si>
    <t>023192</t>
  </si>
  <si>
    <t>Avenida Brasil, 3.666</t>
  </si>
  <si>
    <t>Benfica</t>
  </si>
  <si>
    <t>afelipe@gpcquimica.com.br</t>
  </si>
  <si>
    <t>**EE-0043</t>
  </si>
  <si>
    <t>30.381.107/0001-98</t>
  </si>
  <si>
    <t>RESITEC INDÚSTRIA QUÍMICA LTDA</t>
  </si>
  <si>
    <t>CANCELADA: AA Nº IN001184, em 27/04/2018, PARA TAMPONAMENTO DE POÇO</t>
  </si>
  <si>
    <t>PD-070147172017</t>
  </si>
  <si>
    <t>ESTRADA DONA TEREZA CRISTINA, 816</t>
  </si>
  <si>
    <t>CHÁCARAS RIO-PETRÓP</t>
  </si>
  <si>
    <t>2677-7450</t>
  </si>
  <si>
    <t>mario.higashi@ingevity.com</t>
  </si>
  <si>
    <t>**EE-0050</t>
  </si>
  <si>
    <t>03.131.613/0003-18</t>
  </si>
  <si>
    <t>Indústria de Bebidas Matte Leão Ltda</t>
  </si>
  <si>
    <t>CANCELADA: EMPRESA FECHADA, OPERAÇÃO ENCERRADA EM 2014 DE ACORDO COM DOCUMENTOS NA PASTA DO USUÁRIO.</t>
  </si>
  <si>
    <t>Av. Coronel Phídias Távora, n° 500.</t>
  </si>
  <si>
    <t>gilvanci.leao@leaojr.com.br</t>
  </si>
  <si>
    <t>**EE-0057</t>
  </si>
  <si>
    <t>02.849.980/0001-27</t>
  </si>
  <si>
    <t>JSR Shopping Ltda.</t>
  </si>
  <si>
    <t>24/06/2022</t>
  </si>
  <si>
    <t>CANCELADA: USUÁIO INFORMA QUE NÃO HÁ MAIS USO NO LOCAL; SEM OUTORGA E SEM CADASTRO REGLA</t>
  </si>
  <si>
    <t>Av. Geremário Dantas, 404</t>
  </si>
  <si>
    <t>layane.souza@centershoppingrio.com.br</t>
  </si>
  <si>
    <t>**EE-0058</t>
  </si>
  <si>
    <t>**EE-0059</t>
  </si>
  <si>
    <t>17.701.516/0003-28</t>
  </si>
  <si>
    <t>Spice Indústria Química Ltda.</t>
  </si>
  <si>
    <t>CANCELADA: TAMPONAMENTO DOS 3 POÇOS</t>
  </si>
  <si>
    <t>PD-070141132019</t>
  </si>
  <si>
    <t>061572020</t>
  </si>
  <si>
    <t>Rodovia Washington Luiz - nº 20.419</t>
  </si>
  <si>
    <t>jose.avelar@archroma.com</t>
  </si>
  <si>
    <t>**EE-0061</t>
  </si>
  <si>
    <t>**EE-0067</t>
  </si>
  <si>
    <t>**EE-0074</t>
  </si>
  <si>
    <t>29.853.942/0011-76</t>
  </si>
  <si>
    <t>Rio Ita Ltda - Itaboraí</t>
  </si>
  <si>
    <t>CANCELADA: PARA 2020 - AA para tamponamento (IN004475), através do PD-07/014.447/2018</t>
  </si>
  <si>
    <t>PD-070144472018</t>
  </si>
  <si>
    <t>Rua Joaquim Campos, 226</t>
  </si>
  <si>
    <t>Itauna</t>
  </si>
  <si>
    <t>2702-4444</t>
  </si>
  <si>
    <t>ana.catarina@rioita.com.br</t>
  </si>
  <si>
    <t>**EE-0076</t>
  </si>
  <si>
    <t>**EE-0078</t>
  </si>
  <si>
    <t>CEDAE GUANDU LANÇAMENTO - RH V</t>
  </si>
  <si>
    <t>CANCELAR: DISTRIBUIDA PARA AR4 E RIO MAIS</t>
  </si>
  <si>
    <t>Av. Presidente Vargas, 2655</t>
  </si>
  <si>
    <t>**EE-0079</t>
  </si>
  <si>
    <t>CEDAE INTERMUNICIPAL IMUNANA</t>
  </si>
  <si>
    <t>CANCELADA: REDISTRIBUÍDA PARA AR 1 E AR 4</t>
  </si>
  <si>
    <t>CI INEA/SERVREG SEI Nº42/21</t>
  </si>
  <si>
    <t>**EE-0084</t>
  </si>
  <si>
    <t>30.770.184/0001-30</t>
  </si>
  <si>
    <t>INDÚSTRIAS GRANFINO S/A</t>
  </si>
  <si>
    <t>SUSPENSÃO DA COBRANÇA 2023 - RENOVAÇÃO DA OUTORGA INDEFERIDA (INDEFERIMENTO N° IN011759)</t>
  </si>
  <si>
    <t>CI INEA/SERVREG Nº 42/2023 - SUSPENSÃO</t>
  </si>
  <si>
    <t>PD- 07/014.5/2016</t>
  </si>
  <si>
    <t>IN000006</t>
  </si>
  <si>
    <t>Rua Oscar Soares, 1525</t>
  </si>
  <si>
    <t>fernando@granfino.com.br</t>
  </si>
  <si>
    <t>**EE-0091</t>
  </si>
  <si>
    <t>33.000.167/0001-01</t>
  </si>
  <si>
    <t>PETRÓLEO BRASILEIRO S.A COMPERJ I</t>
  </si>
  <si>
    <t>CANCELADA: CARTA SMS/LCA/LI-RGN-LOG0043/2021 DE 14/07/2021 PEDINDO ARQUIVAMENTO DO PROCESSO</t>
  </si>
  <si>
    <t>CI INEA/SERVREG SEI Nº 31/21 - CANCELAMENTO</t>
  </si>
  <si>
    <t>E-075058652012</t>
  </si>
  <si>
    <t>0231442012</t>
  </si>
  <si>
    <t>Av. Chile, 65- 19° andar sala 1902 -Centro- Rio de Janeiro</t>
  </si>
  <si>
    <t>3224-6845</t>
  </si>
  <si>
    <t>sop.comperj@petrobras.com.br</t>
  </si>
  <si>
    <t>**EE-0095</t>
  </si>
  <si>
    <t>06.067.156/0001-76</t>
  </si>
  <si>
    <t>AMTEAS PRAIA HOTEL LTDA.</t>
  </si>
  <si>
    <t>12/04/2022</t>
  </si>
  <si>
    <t>CANCELADA: O USUÁRIO COMUNICOU QUE ENCERROU AS ATIVIDADES NO LOCAL.</t>
  </si>
  <si>
    <t>CI INEA/SERVREG SEI Nº21/22 - CANCELAMENTO</t>
  </si>
  <si>
    <t>AV. PROFESSOR FLORSTAN FERNANDES, 1625</t>
  </si>
  <si>
    <t>CAMBOINHAS</t>
  </si>
  <si>
    <t>3184-9100</t>
  </si>
  <si>
    <t>kalil@tiosam.com.br</t>
  </si>
  <si>
    <t>**EE-0100</t>
  </si>
  <si>
    <t>ETERNIT S A</t>
  </si>
  <si>
    <t>13/07/2020</t>
  </si>
  <si>
    <t>CANCELADA:  DUPLICADA EE-0628</t>
  </si>
  <si>
    <t>CI INEA/SEREG SEI Nº13/20 - CANCELAMENTO</t>
  </si>
  <si>
    <t>Rua Francisco Portela n:122 complemento: A</t>
  </si>
  <si>
    <t>3369-9602</t>
  </si>
  <si>
    <t>rogerio.rezende@eternit.com.br</t>
  </si>
  <si>
    <t>**EE-0102</t>
  </si>
  <si>
    <t>31.934.318/0001-73</t>
  </si>
  <si>
    <t>Empresa de Transportes Flores Ltda.</t>
  </si>
  <si>
    <t>CANCELADA: OUTORGA REVOGADA VENCIDA EM 24/04/2021</t>
  </si>
  <si>
    <t>CI INEA/SERVREG Nº47/23 - CANCELAMETO</t>
  </si>
  <si>
    <t>E-071017122007</t>
  </si>
  <si>
    <t>034088</t>
  </si>
  <si>
    <t>Av. Automóvel Clube n°990</t>
  </si>
  <si>
    <t>2775-9200</t>
  </si>
  <si>
    <t>sig@transportesflores.com.br</t>
  </si>
  <si>
    <t>**EE-0103</t>
  </si>
  <si>
    <t>05.374.614/0001-57</t>
  </si>
  <si>
    <t>AUTO POSTO SÃO FURTUOSO LTDA.</t>
  </si>
  <si>
    <t>CANCELADA - NÃO PAGA DESDE 2012</t>
  </si>
  <si>
    <t>E-071015382008</t>
  </si>
  <si>
    <t>ESTRADA DOS BANDEIRANTES 130</t>
  </si>
  <si>
    <t>naoinformado@naoinformado.com.br</t>
  </si>
  <si>
    <t>**EE-0104</t>
  </si>
  <si>
    <t>**EE-0128</t>
  </si>
  <si>
    <t>**EE-0129</t>
  </si>
  <si>
    <t>**EE-0140</t>
  </si>
  <si>
    <t>07.298.469/0001-06</t>
  </si>
  <si>
    <t>CONSÓRCIO PAN 2007.</t>
  </si>
  <si>
    <t>CANCELADA - NUNCA PAGOU</t>
  </si>
  <si>
    <t>E-071022512008</t>
  </si>
  <si>
    <t>Rua Arquias Cordeiro - 1.100.</t>
  </si>
  <si>
    <t>Engenho de Dentro.</t>
  </si>
  <si>
    <t>3296-6570</t>
  </si>
  <si>
    <t>**EE-0146</t>
  </si>
  <si>
    <t>**EE-0147</t>
  </si>
  <si>
    <t>**EE-0150</t>
  </si>
  <si>
    <t>**EE-0151</t>
  </si>
  <si>
    <t>**EE-0153</t>
  </si>
  <si>
    <t>54.625.819/0007-69</t>
  </si>
  <si>
    <t>Eaton Ltda</t>
  </si>
  <si>
    <t>CANCELADA: PAROU DE PAGAR EM 2012 E NÃO TEM PROCESSO DE RENOVAÇÃO SEM CNARH40</t>
  </si>
  <si>
    <t>CI INEA/SERVREG SEI Nº32/21  - CANCELAMENTO</t>
  </si>
  <si>
    <t>Estrada Adhemar Bebiano, 257</t>
  </si>
  <si>
    <t>Del Castilho</t>
  </si>
  <si>
    <t>2106-3171</t>
  </si>
  <si>
    <t>luisflopes@eaton.com</t>
  </si>
  <si>
    <t>**EE-0154</t>
  </si>
  <si>
    <t>**EE-0155</t>
  </si>
  <si>
    <t>**EE-0158</t>
  </si>
  <si>
    <t>**EE-0165</t>
  </si>
  <si>
    <t>**EE-0170</t>
  </si>
  <si>
    <t>36.193.845/0001-98</t>
  </si>
  <si>
    <t>TERMOLITE INDÚSTRIA E COMÉRCIO LTDA</t>
  </si>
  <si>
    <t>CANCELADA: AA Nº IN000452 TAMPONAMENTO - PD-07/014.379/2017</t>
  </si>
  <si>
    <t>ESTRADA BELFOD ROXO, 1800</t>
  </si>
  <si>
    <t>eugenio.teixeira@teadit.com.br</t>
  </si>
  <si>
    <t>**EE-0176</t>
  </si>
  <si>
    <t>**EE-0179</t>
  </si>
  <si>
    <t>60.869.336/0044-57</t>
  </si>
  <si>
    <t>Holcim Brasil S/A - RIO DE JANEIRO</t>
  </si>
  <si>
    <t>08/01/2021</t>
  </si>
  <si>
    <t>CANCELADA:  CNPJ COM BAIXA DESDE 2014 - AVERBOU PARA MAISMIX</t>
  </si>
  <si>
    <t>CI INEA/SERVREG SEI Nº4/21 - CANCELAMENTO</t>
  </si>
  <si>
    <t>0028212010</t>
  </si>
  <si>
    <t>Estrada dos Bandeirantes, 13.840</t>
  </si>
  <si>
    <t>2433-9429</t>
  </si>
  <si>
    <t>giseli.martins@holcim.com</t>
  </si>
  <si>
    <t>**EE-0191</t>
  </si>
  <si>
    <t>08.402.928/0001-04</t>
  </si>
  <si>
    <t>CHARQUE NOVO PANTANAL INDÚSTRIA E COMÉRCIO LTDA.</t>
  </si>
  <si>
    <t>CANCELADA - NÃO PAGA DESDE 2015 -Indeferimento  Nº IN048189,  31 de janeiro de 2019, E-07/514585/2012</t>
  </si>
  <si>
    <t>CI INEA/SERVREG SEI Nº28/21 - CANCELAMENTO</t>
  </si>
  <si>
    <t>E-071008562006</t>
  </si>
  <si>
    <t>015654</t>
  </si>
  <si>
    <t>RUA JOÃO VALERIO Nº 1240 - RONCADOR</t>
  </si>
  <si>
    <t>RONCADOR</t>
  </si>
  <si>
    <t>serrana@serrana.ind.br</t>
  </si>
  <si>
    <t>**EE-0193</t>
  </si>
  <si>
    <t>**EE-0201</t>
  </si>
  <si>
    <t>30.034.441/0001-75</t>
  </si>
  <si>
    <t>Rionil Compostos vinilicos Ltda</t>
  </si>
  <si>
    <t>E-071007792004</t>
  </si>
  <si>
    <t>002334</t>
  </si>
  <si>
    <t>Rodovia Washington Luiz 14235</t>
  </si>
  <si>
    <t>Parque El Dorado</t>
  </si>
  <si>
    <t>qualidade@rionil.com.br</t>
  </si>
  <si>
    <t>**EE-0209</t>
  </si>
  <si>
    <t>**EE-0214</t>
  </si>
  <si>
    <t>**EE-0216</t>
  </si>
  <si>
    <t>40.395.907/0001-11</t>
  </si>
  <si>
    <t>FLASH HOTEL LTDA.</t>
  </si>
  <si>
    <t>CANCELADA: TAMPONAMENTO SOLICITADO EXT-PD/014.7765/2020 EM 15/12/2020</t>
  </si>
  <si>
    <t>EXT-PD01477652020</t>
  </si>
  <si>
    <t>AVENIDA MARECHAL FLORIANO, 1.439</t>
  </si>
  <si>
    <t>ENGENHO NOVO</t>
  </si>
  <si>
    <t>2501-9991</t>
  </si>
  <si>
    <t>flashhotel@flashhotel.com.br</t>
  </si>
  <si>
    <t>**EE-0218</t>
  </si>
  <si>
    <t>**EE-0233</t>
  </si>
  <si>
    <t>**EE-0245</t>
  </si>
  <si>
    <t>CANCELADA- NUNCA PAGOU - Indeferimento Nº IN051990,  05 de abril de 2021, E-07/510327/2010</t>
  </si>
  <si>
    <t>E-075103302010</t>
  </si>
  <si>
    <t>0172452011</t>
  </si>
  <si>
    <t>RUA OSWALDO ARANHA, 06</t>
  </si>
  <si>
    <t>2649-4505</t>
  </si>
  <si>
    <t>**EE-0252</t>
  </si>
  <si>
    <t>33.089.137/0001-13</t>
  </si>
  <si>
    <t>Lavanderia Floresta LTDA</t>
  </si>
  <si>
    <t>16/01/2023</t>
  </si>
  <si>
    <t>CANCELADA: OUT VENCEU EM 2022 E OUTRA TITULARIDADE</t>
  </si>
  <si>
    <t>CI INEA/SERVREG Nº7/23 - CANCELAMENTO</t>
  </si>
  <si>
    <t>PD-070141442016</t>
  </si>
  <si>
    <t>0001732017</t>
  </si>
  <si>
    <t>Rua Mahatma Gandhi N°1320</t>
  </si>
  <si>
    <t>2751-0483</t>
  </si>
  <si>
    <t>**EE-0257</t>
  </si>
  <si>
    <t>02.846.245/0001-60</t>
  </si>
  <si>
    <t>Clube Rio Esporte Turismo e Lazer</t>
  </si>
  <si>
    <t>CANCELADA - PAROU DE PAGAR EM 2018, EMPRESA FECHOU; SEM RENOVAÇÃO</t>
  </si>
  <si>
    <t>E-071016962002</t>
  </si>
  <si>
    <t>0265262014</t>
  </si>
  <si>
    <t>Estrada dos Bandeirantes, 24000</t>
  </si>
  <si>
    <t>cleiltonrbr@gmail.com</t>
  </si>
  <si>
    <t>**EE-0272</t>
  </si>
  <si>
    <t>03.545.842/0001-17</t>
  </si>
  <si>
    <t>Ribalta Eventos Ltda</t>
  </si>
  <si>
    <t>CANCELADA - SÓ PAGOU 2012 E 2015</t>
  </si>
  <si>
    <t>E-071007672004</t>
  </si>
  <si>
    <t>0183162011</t>
  </si>
  <si>
    <t>Avenida da Américas, 9650</t>
  </si>
  <si>
    <t>**EE-0274</t>
  </si>
  <si>
    <t>01.383.212/0001-68</t>
  </si>
  <si>
    <t>P RODRIGUES DE MERITI INDÚSTRIA E COMERCIO DE ROUPAS LTDA ME</t>
  </si>
  <si>
    <t>CANCELADA: NÃO PAGA DESDE 2017; SEM RENOVAÇÃO</t>
  </si>
  <si>
    <t>E-075027872011</t>
  </si>
  <si>
    <t>0177132011</t>
  </si>
  <si>
    <t>Rua Felizardo Saavedra, nº:1421- Galpão</t>
  </si>
  <si>
    <t>3752-9172</t>
  </si>
  <si>
    <t>lavanderiapaisefilhos@ig.com.br</t>
  </si>
  <si>
    <t>**EE-0275</t>
  </si>
  <si>
    <t>**EE-0276</t>
  </si>
  <si>
    <t>76.420.967/0011-66</t>
  </si>
  <si>
    <t>CONCRETRAN S/A - UNIDADE INHAÚMA</t>
  </si>
  <si>
    <t>E-071015882004</t>
  </si>
  <si>
    <t>0181742011</t>
  </si>
  <si>
    <t>Rua Professor São Paulo, n° 30</t>
  </si>
  <si>
    <t>Inhaúma</t>
  </si>
  <si>
    <t>3868-8267</t>
  </si>
  <si>
    <t>marcelo.silva@lafarge-brasil.lafarge.com</t>
  </si>
  <si>
    <t>**EE-0278</t>
  </si>
  <si>
    <t>**EE-0286</t>
  </si>
  <si>
    <t>**EE-0290</t>
  </si>
  <si>
    <t>E07/510.945/2011</t>
  </si>
  <si>
    <t>IN018545</t>
  </si>
  <si>
    <t>Avenida Monte Castelo, lote 7 - quadra 116</t>
  </si>
  <si>
    <t>Jardim Gramacho</t>
  </si>
  <si>
    <t>rafael@renovesolucoes.com</t>
  </si>
  <si>
    <t>**EE-0291</t>
  </si>
  <si>
    <t>29.131.075/0001-93</t>
  </si>
  <si>
    <t>PREFEITURA MUNICIPAL DE MARICÁ</t>
  </si>
  <si>
    <t>E-071008902008</t>
  </si>
  <si>
    <t>0024482010</t>
  </si>
  <si>
    <t>Rua Alvares de Castro</t>
  </si>
  <si>
    <t>2637-8482</t>
  </si>
  <si>
    <t>planejamento@marica.rj.gov.br</t>
  </si>
  <si>
    <t>**EE-0294</t>
  </si>
  <si>
    <t>08.270.559/0001-43</t>
  </si>
  <si>
    <t>JPA 7751 SERVIÇOS E PROCESSAMENTO DE ROUPAS E TECIDOS LTDA</t>
  </si>
  <si>
    <t>CANCELADA - NÃO PAGA DESDE 2015; SEM RENOVAÇÃO</t>
  </si>
  <si>
    <t>E-075091622011</t>
  </si>
  <si>
    <t>0181402011</t>
  </si>
  <si>
    <t>Estrada dos Bandeirantes 7751 – Jacarépagua</t>
  </si>
  <si>
    <t>Jacarépagua</t>
  </si>
  <si>
    <t>2441-1358</t>
  </si>
  <si>
    <t>lou@mixlavanderia.com.br</t>
  </si>
  <si>
    <t>**EE-0295</t>
  </si>
  <si>
    <t>09.554.972/0001-00</t>
  </si>
  <si>
    <t>DU VALE INDUSTRIA E COMERCIO DE PAPEIS LTDA.</t>
  </si>
  <si>
    <t>E-075077912010</t>
  </si>
  <si>
    <t>0179522011</t>
  </si>
  <si>
    <t>Estrada de Pau Grande nº:13</t>
  </si>
  <si>
    <t>Fragoso</t>
  </si>
  <si>
    <t>3655-5377</t>
  </si>
  <si>
    <t>meioambiente@duvalepapeis.com.br</t>
  </si>
  <si>
    <t>**EE-0302</t>
  </si>
  <si>
    <t>34.185.306/0007-77</t>
  </si>
  <si>
    <t>Assosciação Educacional Veiga de Almeida</t>
  </si>
  <si>
    <t>CANCELADA - NÃO PAGA DESDE 2016; SEM RENOVAÇÃO</t>
  </si>
  <si>
    <t>E-075118222010</t>
  </si>
  <si>
    <t>Avenida General Felicíssimo Cardoso, 500</t>
  </si>
  <si>
    <t>3325-2333 (R 158)</t>
  </si>
  <si>
    <t>**EE-0303</t>
  </si>
  <si>
    <t>03.850.067/0001-03</t>
  </si>
  <si>
    <t>DIRIJA NITERÓI- DISTRIBUIDORA DE VEÍCULOS LTDA</t>
  </si>
  <si>
    <t>E-075013472009</t>
  </si>
  <si>
    <t>RODOVIA AMARAL PEIXOTO Nº 3001</t>
  </si>
  <si>
    <t>SANTA BÁRBARA</t>
  </si>
  <si>
    <t>pauloeca@disbarra.com.br</t>
  </si>
  <si>
    <t>**EE-0310</t>
  </si>
  <si>
    <t>72.343.882/0001-07</t>
  </si>
  <si>
    <t>ARMCO STACO S.A. INDÚSTRIA METALÚRGICA</t>
  </si>
  <si>
    <t>CANCELADA: APENAS LANÇAMENTO NÃO TEM DBO - LOGO SEM COBRANÇA</t>
  </si>
  <si>
    <t>ESTRADA JOÃO PAULO, 740</t>
  </si>
  <si>
    <t>2472-9155</t>
  </si>
  <si>
    <t>meioambiente@armcostaco.com.br</t>
  </si>
  <si>
    <t>**EE-0314</t>
  </si>
  <si>
    <t>**EE-0318</t>
  </si>
  <si>
    <t>**EE-0322</t>
  </si>
  <si>
    <t>10.422.925/0001-84</t>
  </si>
  <si>
    <t>TEC-COLOR HAIR COSMÉTICOS DO BRASIL LTDA</t>
  </si>
  <si>
    <t>CANCELADA: empresa informou que não ocupa mais o local; o terreno foi vendido, OUTORGA VENCIDA em 28/06/2017 sem renovação</t>
  </si>
  <si>
    <t>CI INEA/SERVREG SEI Nº8/21 -CANCELAMENTO</t>
  </si>
  <si>
    <t>E-075053112012</t>
  </si>
  <si>
    <t>Av Automóvel Clube, 1065 LOTE 1 - B</t>
  </si>
  <si>
    <t>2755-9700</t>
  </si>
  <si>
    <t>badini.joelma@hotmail.com</t>
  </si>
  <si>
    <t>**EE-0323</t>
  </si>
  <si>
    <t>16.548.653/0048-03</t>
  </si>
  <si>
    <t>CENTRALBETON LTDA.</t>
  </si>
  <si>
    <t>CANCELADA: NÃO PAGA DESDE 2018 SEM RENOVAÇÃO</t>
  </si>
  <si>
    <t>E-075104982010</t>
  </si>
  <si>
    <t>Av. Canal do Anil, s/n - Lote 22</t>
  </si>
  <si>
    <t>2445-4085</t>
  </si>
  <si>
    <t>**EE-0326</t>
  </si>
  <si>
    <t>**EE-0342</t>
  </si>
  <si>
    <t>86.927.324/0001-95</t>
  </si>
  <si>
    <t>Cooperativa de Crédito Rural de Rio Bonito LTDA</t>
  </si>
  <si>
    <t>E-075008912010</t>
  </si>
  <si>
    <t>0019502010</t>
  </si>
  <si>
    <t>Rua Inglaterra nº 120</t>
  </si>
  <si>
    <t>Jardim Caiçara</t>
  </si>
  <si>
    <t>adm.feg@globomail.com</t>
  </si>
  <si>
    <t>**EE-0343</t>
  </si>
  <si>
    <t>INDÚSTRIAS REUNIDAS RAYMUNDO DA FONTE S/A.</t>
  </si>
  <si>
    <t>CANCELADA: DUPLICADA NA EE-0552 crédito transferido para lá.</t>
  </si>
  <si>
    <t>Rua Iramaia, 74</t>
  </si>
  <si>
    <t>2485-2030</t>
  </si>
  <si>
    <t>**EE-0344</t>
  </si>
  <si>
    <t>**EE-0348</t>
  </si>
  <si>
    <t>13.117.662/0001-98</t>
  </si>
  <si>
    <t>HORTA AGROPECUÁRIA LTDA.</t>
  </si>
  <si>
    <t>CANCELADA - NUNCA PAGOU - Indeferimento Nº IN048928, 09 de abril de 2019,  E-07/002.4052/2015.</t>
  </si>
  <si>
    <t>E-0700240522015</t>
  </si>
  <si>
    <t>0489282019</t>
  </si>
  <si>
    <t>Rua Estados Unidos, 2134</t>
  </si>
  <si>
    <t>Jardim Americana</t>
  </si>
  <si>
    <t>3087-6350</t>
  </si>
  <si>
    <t>glaucomachado@scopel.com.br</t>
  </si>
  <si>
    <t>**EE-0354</t>
  </si>
  <si>
    <t>34.230.979/0131-94</t>
  </si>
  <si>
    <t>SUPERMIX CONCRETO S/A</t>
  </si>
  <si>
    <t>CANCELADA: INDEFERIMENTO IN008273/PD-07/014.724/2017 EM 01/02/2021 E AA DE TAMPONAMENTO IN008318/PD-07/014.331/2020 EM 08/02/2021</t>
  </si>
  <si>
    <t>RODOVIA RJ-116, S/N, KM 10,5</t>
  </si>
  <si>
    <t>marcos@sgprj.com.br</t>
  </si>
  <si>
    <t>**EE-0357</t>
  </si>
  <si>
    <t>**EE-0361</t>
  </si>
  <si>
    <t>PETROLEO BRASILEIRO S/A COMPERJ II</t>
  </si>
  <si>
    <t>CANCELADA: EMPRESA DESISTIU DA RENOVAÇÃO DA OUTORGA - INDEFERIMENTO Nº IN008088 EM 08/01/2021 PD-07/014.54/2018
  4 CAPTAÇÕES E 3 LANÇAMENTOS EM 30/09/2020 NO PROCESSO PD-07/014.54/2018</t>
  </si>
  <si>
    <t>CI INEA/SERVREG SEI Nº9/21 - CANCELAMENTO</t>
  </si>
  <si>
    <t>PD-07014542018</t>
  </si>
  <si>
    <t>Av. Chile, 65 - 19° ANDAR SALA 1902 - AB-PGI/COMPERJ/IOA_INFRA</t>
  </si>
  <si>
    <t>3224-3174</t>
  </si>
  <si>
    <t>**EE-0369</t>
  </si>
  <si>
    <t>**EE-0375</t>
  </si>
  <si>
    <t>04.123.616/0011-82</t>
  </si>
  <si>
    <t>BROOKFIELD CENTRO-OESTE EMPREENDIMENTOS IMOBILIÁRIOS S/A</t>
  </si>
  <si>
    <t>CANCELADA - NUNCA PAGOU - SEM CNARH40</t>
  </si>
  <si>
    <t>Avenida Paisagista José Silva de Azevedo Neto, n° 200, bloco 08</t>
  </si>
  <si>
    <t>7907-0333</t>
  </si>
  <si>
    <t>leonardo.souza@br.brookfield.com</t>
  </si>
  <si>
    <t>**EE-0383</t>
  </si>
  <si>
    <t>**EE-0391</t>
  </si>
  <si>
    <t>61.584.223/0007-23</t>
  </si>
  <si>
    <t>CONSTRUCAP CCPS ENGENHARIA E COMÉRCIO S/A</t>
  </si>
  <si>
    <t>CANCELADA: EM 2019 - DESISTÊNCIA DA OUTORGA CARTA INEA</t>
  </si>
  <si>
    <t>AV. DAS FLORES, 322</t>
  </si>
  <si>
    <t>BARBUDA</t>
  </si>
  <si>
    <t>dmramiro@construcap.com.br</t>
  </si>
  <si>
    <t>**EE-0392</t>
  </si>
  <si>
    <t>CONSTRUCAP CCPS ENGENHARIA E COMÉRCIO S/A - ITABORAÍ</t>
  </si>
  <si>
    <t>CANCELADA: 2018 DESISTÊNCIA DA OUTORGA - CARTA AO INEA</t>
  </si>
  <si>
    <t>**EE-0393</t>
  </si>
  <si>
    <t>CONSTRUCAP CCPS ENGENHARIA E COMÉRCIO S/A - GUAPIMIRIM</t>
  </si>
  <si>
    <t>**EE-0394</t>
  </si>
  <si>
    <t>CONSTRUCAP CCPS ENGENHARIA E COMÉRCIO S/A - CACHOEIRA DE MACACU</t>
  </si>
  <si>
    <t>**EE-0399</t>
  </si>
  <si>
    <t>01.438.919/0001-24</t>
  </si>
  <si>
    <t>Bosque Fundo Extração Mineral</t>
  </si>
  <si>
    <t>CANCELADA - OUTORGA SEM RENOVAÇÃO; NUNCA PAGOU</t>
  </si>
  <si>
    <t>E-07002138842013</t>
  </si>
  <si>
    <t>Rua Joaquim P. de Matos s/n</t>
  </si>
  <si>
    <t>mcw@consultoriaambiental.com.br</t>
  </si>
  <si>
    <t>**EE-0402</t>
  </si>
  <si>
    <t>Gralphi-Hidro Cargas Ltda-ME - Rio Morto</t>
  </si>
  <si>
    <t>CANCELADA: Indeferimento  IN049994 de 08/08/2019 - Processo E-07/002.6692/2016</t>
  </si>
  <si>
    <t>PD-070145472017</t>
  </si>
  <si>
    <t>00102018</t>
  </si>
  <si>
    <t>Rua Felizardo Fortes, n° 593</t>
  </si>
  <si>
    <t>Ramos</t>
  </si>
  <si>
    <t>**EE-0409</t>
  </si>
  <si>
    <t>04.397.894/0001-56</t>
  </si>
  <si>
    <t>RENALVIDA - ASSISTENCIA INTEGRAL AO RENAL</t>
  </si>
  <si>
    <t>CANCELADA: Autorização de Tamponamento AA Nº IN005877 - Processo PD-07/014.551/2019 e outorga vencida em 17/10/2019.</t>
  </si>
  <si>
    <t>CI INEA/SERVREG SEI Nº7/21 - CANCELAMENTO</t>
  </si>
  <si>
    <t>E-07002141912013</t>
  </si>
  <si>
    <t>renalvida@renalvida.com</t>
  </si>
  <si>
    <t>**EE-0410</t>
  </si>
  <si>
    <t>LOGISTICA 2002 RIO TRANSPORTES LTDA</t>
  </si>
  <si>
    <t>E07.002/18928/2013</t>
  </si>
  <si>
    <t>IN028640</t>
  </si>
  <si>
    <t>atendimento@agua2002.com.br</t>
  </si>
  <si>
    <t>**EE-0412</t>
  </si>
  <si>
    <t>Laboratórios B.Braun S.A. - GUAXINDIBA - POÇOS</t>
  </si>
  <si>
    <t>E07.002/9556/2013</t>
  </si>
  <si>
    <t>IN028484</t>
  </si>
  <si>
    <t>lbb_meioambiente@bbraun.com</t>
  </si>
  <si>
    <t>**EE-0414</t>
  </si>
  <si>
    <t>03.752.385/0006-46</t>
  </si>
  <si>
    <t>CARTA GOIÁS INDUSTRIA E COMÉRCIO DE PAPÉIS LTDA</t>
  </si>
  <si>
    <t>CANCELADA: ENCERRAMENTO DAS ATIVIDADES; OUTORGA VENCIDA EM 30/12/19</t>
  </si>
  <si>
    <t>CI INEA/SERVREG SEI Nº2/22  - CANCELAMENTO</t>
  </si>
  <si>
    <t>E-0700214142014</t>
  </si>
  <si>
    <t>029458</t>
  </si>
  <si>
    <t>Av. Fued Moisés, 110 ao 114</t>
  </si>
  <si>
    <t>Tribobo</t>
  </si>
  <si>
    <t>aoliveira@cartafabril.com.br</t>
  </si>
  <si>
    <t>**EE-0431</t>
  </si>
  <si>
    <t>ACQUAVITA TRANSP. E LOCAÇÃO DE PIPA DÁGUA LTDA.</t>
  </si>
  <si>
    <t>CANCELADA: ATIVIDADES ENCERRADAS</t>
  </si>
  <si>
    <t>ESTRADA DE JACAREPAGUA, 7704 - 201.</t>
  </si>
  <si>
    <t>2497-3310</t>
  </si>
  <si>
    <t>aziccarelli@uol.com.br</t>
  </si>
  <si>
    <t>**EE-0437</t>
  </si>
  <si>
    <t>10.932.297/0001-87</t>
  </si>
  <si>
    <t>A. L. H Marques Distribuição de Água Ltda</t>
  </si>
  <si>
    <t>CANCELADA: SEM CNARH40; NUNCA PAGOU; SEM RENOVAÇÃO</t>
  </si>
  <si>
    <t>Rua Lancastre, nº 192 sala 05</t>
  </si>
  <si>
    <t>Cascadura</t>
  </si>
  <si>
    <t>**EE-0447</t>
  </si>
  <si>
    <t>17.892.872/0001-04</t>
  </si>
  <si>
    <t>IC GROTA FUNDA EMPREENDIMENTOS IMOBILIÁRIOS SPE LTDA</t>
  </si>
  <si>
    <t>CANCELADO: NUNCA PAGOU; SEM RENOVAÇÃO</t>
  </si>
  <si>
    <t>E-070026312016</t>
  </si>
  <si>
    <t>ESTRADA DOS BANDEIRANTES, 29.520</t>
  </si>
  <si>
    <t>bruna.santoni@calper.com.br</t>
  </si>
  <si>
    <t>**EE-0458</t>
  </si>
  <si>
    <t>10.308.574/0001-85</t>
  </si>
  <si>
    <t>THISAN SERVIÇOS E TRANSPORTES LTDA</t>
  </si>
  <si>
    <t>16/07/2020</t>
  </si>
  <si>
    <t>CANCELADA: em atendimento a solicitação através do SEI-070002/002799/2020</t>
  </si>
  <si>
    <t>CI INEA/SEREG SEI Nº14/20 - CANCELAMENTO</t>
  </si>
  <si>
    <t>RUA ESPIRITO SANTO, 194</t>
  </si>
  <si>
    <t>PRAÇA SECA</t>
  </si>
  <si>
    <t>**EE-0461</t>
  </si>
  <si>
    <t>08.083.023/0001-19</t>
  </si>
  <si>
    <t>J P MACHADO EMPREENDIMENTOS LTDA</t>
  </si>
  <si>
    <t>CANCELADA: SEM RENOVAÇÃO, PROCESSO INDEFERIDO  SEM CADASTRO REGLA</t>
  </si>
  <si>
    <t>CI INEA/SERVREG Nº34/22 - CANCELAMENTO</t>
  </si>
  <si>
    <t>ESTRADA PONTA PORÃ, S/N, LOTE 505, 6ª GLEBA</t>
  </si>
  <si>
    <t>N C SÃO BENTO</t>
  </si>
  <si>
    <t>aguascristalinas2amigos@gmail.com</t>
  </si>
  <si>
    <t>**EE-0464</t>
  </si>
  <si>
    <t>17.299.670/0001-53</t>
  </si>
  <si>
    <t>RDB EMPREENDIMENTOS IMOBILIÁRIOS EIRELI</t>
  </si>
  <si>
    <t>20/09/2022</t>
  </si>
  <si>
    <t>CANCELADA: A EMPRESA NÃO TEM INTERESSE EM RENOVAR A OUTORGA</t>
  </si>
  <si>
    <t>CI INEA/SERVREG Nº42/22 - CANCELAMENTO</t>
  </si>
  <si>
    <t>PD-07014972016</t>
  </si>
  <si>
    <t>000512016</t>
  </si>
  <si>
    <t>AV. MINAS GERAIS, 1394</t>
  </si>
  <si>
    <t>VILA TREZE DE MAIO</t>
  </si>
  <si>
    <t>3540-2968</t>
  </si>
  <si>
    <t>rdb@buschle.net.br</t>
  </si>
  <si>
    <t>**EE-0467</t>
  </si>
  <si>
    <t>04.065.053/0026-08</t>
  </si>
  <si>
    <t>BRZ Empreendimentos e Construções LTDA</t>
  </si>
  <si>
    <t>CANCELADA: EM 2020 E CRIAR DUAS OUTRAS MATRÍCULAS PARA OS CONDOMÍNIOS PEDRAS E LAGOA (VER PASTA)</t>
  </si>
  <si>
    <t>PD- 070141622017</t>
  </si>
  <si>
    <t>0006152017</t>
  </si>
  <si>
    <t>Rua Padre Marinho 165</t>
  </si>
  <si>
    <t>Belo Horizonte</t>
  </si>
  <si>
    <t>raphael@brz.eng.br</t>
  </si>
  <si>
    <t>**EE-0468</t>
  </si>
  <si>
    <t>15.709.184/0002-11</t>
  </si>
  <si>
    <t>BARREIRINHA EMPREENDIMENTOS IMOBILIARIOS LTDA</t>
  </si>
  <si>
    <t>CANCELADA: não houve interesse na renovação da outorga IN000215, vencida em 23/02/2020</t>
  </si>
  <si>
    <t>PD-07014222016</t>
  </si>
  <si>
    <t>0002152017</t>
  </si>
  <si>
    <t>AVENIDA VINTE E DOIS DE MAIO</t>
  </si>
  <si>
    <t>(31) 3235-4623</t>
  </si>
  <si>
    <t>debora.sacramento@direcional.com.br</t>
  </si>
  <si>
    <t>**EE-0473</t>
  </si>
  <si>
    <t>20.814.017/0001-90</t>
  </si>
  <si>
    <t>CONSÓRCIO COMPLEXO DEODORO</t>
  </si>
  <si>
    <t>CANCELADA: 2019 tamponamento do poço pela AA nº IN001173</t>
  </si>
  <si>
    <t>RUA TENENTE SERAFIM S/N°</t>
  </si>
  <si>
    <t>danielle.lima@queirozgalvao.com.br</t>
  </si>
  <si>
    <t>**EE-0503</t>
  </si>
  <si>
    <t>22.401.389/0001-10</t>
  </si>
  <si>
    <t>J C Águajato 87 - Transportes, Locações e Serviços Ltda - ME</t>
  </si>
  <si>
    <t>CANCELADA: Renovação dessa outorga já teve a solicitação de baixa no processo PD-07/007.195/2018 e já foi solicitado também o tamponamento no processo EXT-PD-007.9543-2020</t>
  </si>
  <si>
    <t>Estrada Ponta Negra - Sampaio Correia, Km 0, Qd. 1, Lt. 4</t>
  </si>
  <si>
    <t>Vale da Fiqueira</t>
  </si>
  <si>
    <t>santoseliana10@yahoo.com.br</t>
  </si>
  <si>
    <t>**EE-0524</t>
  </si>
  <si>
    <t>29.853.942/0012-57</t>
  </si>
  <si>
    <t>Rio Ita Ltda - Cachoeira de Macacu</t>
  </si>
  <si>
    <t>CANCELADA: PARA 2020 - AGUARDAR ENTRADA DE TAMPONAMENTO</t>
  </si>
  <si>
    <t>E075020042012</t>
  </si>
  <si>
    <t>0398902017</t>
  </si>
  <si>
    <t>Rua Joaquim Campos 226</t>
  </si>
  <si>
    <t>2702-4394</t>
  </si>
  <si>
    <t>**EE-0549</t>
  </si>
  <si>
    <t>CRA TIGRÃO TRANSPORTES DE CARGAS LTDA</t>
  </si>
  <si>
    <t>CANCELADA: CI/GEAGUA/Nº85/2019</t>
  </si>
  <si>
    <t>CI/GEAGUA SEI Nº 85/19 - CANCELAMENTO POR DUPLICIDADE BB-0170</t>
  </si>
  <si>
    <t>0520042021</t>
  </si>
  <si>
    <t>AV. PASTOR MARTIN LUTHER KING JUNIOR, 5.931</t>
  </si>
  <si>
    <t>aguabelafonte@hotmail.com</t>
  </si>
  <si>
    <t>**EE-0561</t>
  </si>
  <si>
    <t>89.723.977/0083-97</t>
  </si>
  <si>
    <t>TONIOLO, BUSNELLO SA - TÚNEIS, TERRAPLENAGENS E PAVIMENTAÇÕES</t>
  </si>
  <si>
    <t>CANCELADA: PEDIDO DE CANCELAMENTO ENVIADO AO SEORH</t>
  </si>
  <si>
    <t>Rua Manoel Delfim Sarmento,382</t>
  </si>
  <si>
    <t>Parque Santa Luiza</t>
  </si>
  <si>
    <t>CACHOEIRA DE MACACU</t>
  </si>
  <si>
    <t>michel.azambuja@tbsa.com.br</t>
  </si>
  <si>
    <t>**EE-0568</t>
  </si>
  <si>
    <t>33.412.081/0001-96</t>
  </si>
  <si>
    <t>REFINARIA DE PETRÓLEOS DE MANGUINHOS</t>
  </si>
  <si>
    <t>CANCELADA: Denise informou que não houve renovação de outorga, porque não há mais lançamento no Canal do Cunha.</t>
  </si>
  <si>
    <t>E-075067482011</t>
  </si>
  <si>
    <t>0245102013</t>
  </si>
  <si>
    <t xml:space="preserve">AVENIDA BRASIL, 3141 </t>
  </si>
  <si>
    <t>BENFICA</t>
  </si>
  <si>
    <t>(21) 36135530</t>
  </si>
  <si>
    <t>denise.pimentel@refit.com.br</t>
  </si>
  <si>
    <t>**EE-0572</t>
  </si>
  <si>
    <t>27.865.757/0083-40</t>
  </si>
  <si>
    <t>GLOBO COMUNICACAO E PARTICIPACOES S/A (ex-Globosat)</t>
  </si>
  <si>
    <t>CANCELADO: pedido de cancelamento de outorga deferido pelo Inea em 17 de novembro de 2022, Processo PD-07/014.497/2017, fls 172</t>
  </si>
  <si>
    <t>CI INEA/SERVREG Nº4/2023 - CANCELAMENTO</t>
  </si>
  <si>
    <t>PD-070144972017</t>
  </si>
  <si>
    <t>001718</t>
  </si>
  <si>
    <t>AVENIDA DAS AMÉRICAS, Nº: 1650 - BARRA DA TIJUCA - RIO DE JANEIRO - RJ</t>
  </si>
  <si>
    <t>22640-101</t>
  </si>
  <si>
    <t>(21) 22630800</t>
  </si>
  <si>
    <t>LAISEDIJULIO@VEREDAPROJETOS.COM.BR</t>
  </si>
  <si>
    <t>**EE-0577</t>
  </si>
  <si>
    <t>**EE-0609</t>
  </si>
  <si>
    <t>A.M. SOUZA SERVIÇOS DE FRETES LTDA - ME_Vargem Pequena</t>
  </si>
  <si>
    <t>E-07/002.7699/2015</t>
  </si>
  <si>
    <t>IN032543</t>
  </si>
  <si>
    <t xml:space="preserve">ESTRADA DOS BANDEIRANTES, 12.320 </t>
  </si>
  <si>
    <t>**EE-0623</t>
  </si>
  <si>
    <t>00.801.512/0001-57</t>
  </si>
  <si>
    <t>AGILE CORP SERVIÇOS ESPECIALIZADOS LTDA</t>
  </si>
  <si>
    <t>CANCELADA: NOVA OUTORGA MAT EE-0739</t>
  </si>
  <si>
    <t>CI INEA/SERVREG Nº21/2023 - CANCELAMENTO</t>
  </si>
  <si>
    <t>E-075063382012</t>
  </si>
  <si>
    <t>0525812022</t>
  </si>
  <si>
    <t xml:space="preserve">ESTRADA SÃO LOURENÇO, S/N - QUADRA 21, LOTE 01 </t>
  </si>
  <si>
    <t>CHÁCARAS - RIO-PETRÓPOLIS</t>
  </si>
  <si>
    <t>25.231-010</t>
  </si>
  <si>
    <t>(21) 988181518</t>
  </si>
  <si>
    <t>**EE-0668</t>
  </si>
  <si>
    <t>CANCELADA: DUPLICIDADE MAT EE-0243</t>
  </si>
  <si>
    <t>CI INEA/SEREG SEI Nº6 - INCLUSÃO/CI INEA/SERVREG SEI Nº 12/2021 - CANCELAMENTO</t>
  </si>
  <si>
    <t>E-071803132008</t>
  </si>
  <si>
    <t>0170422011</t>
  </si>
  <si>
    <t>RUA GENERAL ANDRADE NEVES, 134</t>
  </si>
  <si>
    <t>24.210-001</t>
  </si>
  <si>
    <t>(21) 2620-2155</t>
  </si>
  <si>
    <t>adm@niteroipalacehotel.com.br;</t>
  </si>
  <si>
    <t>**EE-0707</t>
  </si>
  <si>
    <t>CRA TIGRÃO TRANSPORTES DE CARGAS EIRELI - Vicente de Carvalho</t>
  </si>
  <si>
    <t>E-07/002.2225/2015</t>
  </si>
  <si>
    <t>IN052004</t>
  </si>
  <si>
    <t>(21) 994599565</t>
  </si>
  <si>
    <t>**EE-0807</t>
  </si>
  <si>
    <t>E-07/002.13742/2015</t>
  </si>
  <si>
    <t>IN053297</t>
  </si>
  <si>
    <t>**EE-0808</t>
  </si>
  <si>
    <t>E-07/506910/2010</t>
  </si>
  <si>
    <t>IN053319</t>
  </si>
  <si>
    <t>**EE-0818</t>
  </si>
  <si>
    <t>CANCELADO: DUPLICIDADE DE COBRANÇA (MAT EE-0122)</t>
  </si>
  <si>
    <t>CI INEA/SERVREG Nº51/23 - CANCELAMENTO</t>
  </si>
  <si>
    <t>SEI-0700020089292023</t>
  </si>
  <si>
    <t>0056222023</t>
  </si>
  <si>
    <t>**EE-0819</t>
  </si>
  <si>
    <t>**EE-0823</t>
  </si>
  <si>
    <t>NOVO: SEM CADASTRO REGLA - DÉBITO 2024</t>
  </si>
  <si>
    <t>CI INEA/SERVREG Nº50/23 - INCLUSÃO / SOLICITADO CANCELAMENTO DA MATRÍCULA NA CI NA 46/2024 (ESTAVA NA RH INCORRETA)</t>
  </si>
  <si>
    <t>**EE-0824</t>
  </si>
  <si>
    <t>**EE-0827</t>
  </si>
  <si>
    <t>33.0.0412340/58</t>
  </si>
  <si>
    <t>44.188.503/0001-08</t>
  </si>
  <si>
    <t>CHAMPION INDUSTRIA E COMÉRCIO DE ÁGUAS MINERAIS, PRODUTOS AGRÍCOLAS E DE PECUÁRIA LTDA</t>
  </si>
  <si>
    <t>ESTRADA RJ-122 26500, KM 26</t>
  </si>
  <si>
    <t>VECCHI</t>
  </si>
  <si>
    <t>28680-000</t>
  </si>
  <si>
    <t xml:space="preserve">Cachoeiras de Macacu </t>
  </si>
  <si>
    <t>(21)982220007</t>
  </si>
  <si>
    <t>**FF-0002</t>
  </si>
  <si>
    <t>**FF-0006</t>
  </si>
  <si>
    <t>**FF-0008</t>
  </si>
  <si>
    <t>04.234.273/0001-51</t>
  </si>
  <si>
    <t>AGROPECUÁRIA Aguas DE SAQUAREMA LTDA</t>
  </si>
  <si>
    <t>CANCELADA: Suspensão da atividade conforme o Auto de Infração nº COGEFISEAI /001146855 de 01/08/2016</t>
  </si>
  <si>
    <t>ESTRADA DO RIO SECO, 4581</t>
  </si>
  <si>
    <t>RIO SECO</t>
  </si>
  <si>
    <t>fernando.fallet@gmail.com</t>
  </si>
  <si>
    <t>**FF-0010</t>
  </si>
  <si>
    <t>**FF-0013</t>
  </si>
  <si>
    <t>28.931.327/0001-04</t>
  </si>
  <si>
    <t>Fazenda Santa Helena Agropecuária Ltda</t>
  </si>
  <si>
    <t>CANCELADA: INDEFERIMENTO IN050597 - 07/11/2019 - E07/002.4967/2017 - NÃO PAGA DESDE 2012</t>
  </si>
  <si>
    <t>Rodovia BR 101, s/nº, km 237 - Silva Jardim - RJ -Caixa Postral 113036</t>
  </si>
  <si>
    <t>Boqueirão</t>
  </si>
  <si>
    <t>2668-1295</t>
  </si>
  <si>
    <t>sydneytorres@globo.com</t>
  </si>
  <si>
    <t>**FF-0014</t>
  </si>
  <si>
    <t>05.379.921/0001-20</t>
  </si>
  <si>
    <t>G. F. BORGES LAVANDERIA ME</t>
  </si>
  <si>
    <t>CANCELADA: Proc. Nº. E-07/202363/2007 SEM OUTORGA, NUNCA PAGOU SEM CNARH40
capacidade de 30.000L</t>
  </si>
  <si>
    <t>Estr. de Cachoeira dos Bagres, s/nº - Lote 02, Quadra 01</t>
  </si>
  <si>
    <t>2734-0398</t>
  </si>
  <si>
    <t>**FF-0016</t>
  </si>
  <si>
    <t>07.984.166/0001-39</t>
  </si>
  <si>
    <t>Retono Fácil Empreendimentos e Participações LTDA</t>
  </si>
  <si>
    <t>CANCELADA:  SEM OUTORGA, NUNCA PAGOU - SEM CNARH40</t>
  </si>
  <si>
    <t>Rua Gilmar dos Santos Duarte l. 8a q 14</t>
  </si>
  <si>
    <t>Chacara Inoã</t>
  </si>
  <si>
    <t>rf.anderson@hotmail.com</t>
  </si>
  <si>
    <t>**FF-0026</t>
  </si>
  <si>
    <t>21.228.406/0001-04</t>
  </si>
  <si>
    <t>TALCEP Mineradora Indústria e Comércio Ltda - ME</t>
  </si>
  <si>
    <t>E07/002.9414/2016</t>
  </si>
  <si>
    <t>IN038432</t>
  </si>
  <si>
    <t>Rodovia Mario Covas (BR-101), s/nº, Km.226</t>
  </si>
  <si>
    <t>Maratuã</t>
  </si>
  <si>
    <t>**FF-0027</t>
  </si>
  <si>
    <t>01.723.792/0001-95</t>
  </si>
  <si>
    <t>Barra Minas Areal LTDA</t>
  </si>
  <si>
    <t>02/04/2020</t>
  </si>
  <si>
    <t>CANCELADA: A PARTIR DE OUTUBRO DE 2019:IND Nº IN004662 RENOVAÇÃO INDEFERIDA</t>
  </si>
  <si>
    <t>CI INEA/SEREG SEI Nº7/20 - CANCELAMENTO</t>
  </si>
  <si>
    <t>PD-070149962018</t>
  </si>
  <si>
    <t>046622019</t>
  </si>
  <si>
    <t>Fazenda Reunidas Stª Maria, s/n°, Centro</t>
  </si>
  <si>
    <t>**FF-0030</t>
  </si>
  <si>
    <t>TONIOLO, BUSNELLO SA TÚNEIS, TERRAPLENAGENS E PAVIMENTAÇÕES</t>
  </si>
  <si>
    <t>(11) 950494635</t>
  </si>
  <si>
    <t>**GG-0001</t>
  </si>
  <si>
    <t>33.111.139/0001-61</t>
  </si>
  <si>
    <t>FÁBRICA DE RENDAS ARP S.A.</t>
  </si>
  <si>
    <t>CANCELADA: CA USO INSIGNIFICANTE EM 2018</t>
  </si>
  <si>
    <t>Avenida Conselheiro Julius Arp nº 80</t>
  </si>
  <si>
    <t>denise.freitas@arp.com.br</t>
  </si>
  <si>
    <t>**GG-0004</t>
  </si>
  <si>
    <t>**GG-0023</t>
  </si>
  <si>
    <t>29.636.644/0001-52</t>
  </si>
  <si>
    <t>Recapa Serra Ltda</t>
  </si>
  <si>
    <t>E-071005072004</t>
  </si>
  <si>
    <t>0159362011</t>
  </si>
  <si>
    <t>Av Nossa Senhora do Amparo, 1461</t>
  </si>
  <si>
    <t>reidospneus@reidospneus.com.br</t>
  </si>
  <si>
    <t>**GG-0026</t>
  </si>
  <si>
    <t>**GG-0031</t>
  </si>
  <si>
    <t>39.253.901/0001-20</t>
  </si>
  <si>
    <t>Extra-areia Ronca Pau Ltda ME</t>
  </si>
  <si>
    <t>CANCELADA: EMPRESA INFORMOU QUE ENCERROU A ATIVIDADE E A CAPTAÇÃO; OUTORGA VENCIDA DESDE 2019.</t>
  </si>
  <si>
    <t>CI INEA/SERVREG SEI Nº 09/21 - CANCELAMENTO</t>
  </si>
  <si>
    <t>PD-07009862018</t>
  </si>
  <si>
    <t>0104122021</t>
  </si>
  <si>
    <t>Rua Chapost Prevoust, Nº 178</t>
  </si>
  <si>
    <t>22 2555-1485</t>
  </si>
  <si>
    <t>**GG-0064</t>
  </si>
  <si>
    <t>**GG-0065</t>
  </si>
  <si>
    <t>**HH-0003</t>
  </si>
  <si>
    <t>**HH-0006</t>
  </si>
  <si>
    <t>**HH-0009</t>
  </si>
  <si>
    <t>**HH-0011</t>
  </si>
  <si>
    <t>CEDAE INTERM.CASIM/RIO OSTRAS MULTIBLOCO</t>
  </si>
  <si>
    <t>ATENÇÃO: TERMO COMPROMISSO EM ANDAMENTO: MULTIBLOCORATEIO 80,90%; MATRÍCULA CANCELADA NO REMESSA.</t>
  </si>
  <si>
    <t>**HH-0015</t>
  </si>
  <si>
    <t>**HH-0027</t>
  </si>
  <si>
    <t>E07/501.343/2009</t>
  </si>
  <si>
    <t>IN029451</t>
  </si>
  <si>
    <t>RODOVIA MACAÉ GLICÉRIO S/N- FAZENDA CACHOEIROS DO MALATESTA</t>
  </si>
  <si>
    <t>CACHOEIROS DE MACAÉ</t>
  </si>
  <si>
    <t>claudiovmpmaia@hotmail.com</t>
  </si>
  <si>
    <t>**HH-0030</t>
  </si>
  <si>
    <t>02.976.581/0001-27</t>
  </si>
  <si>
    <t>TETRA TECHNOLOGIES DO BRASIL LTDA</t>
  </si>
  <si>
    <t>CANCELADA: A PARTIR DE 2022 - DESISTIU DA RENOVAÇÃO</t>
  </si>
  <si>
    <t>CI INEA/SERVREG SEI Nº40/21 - CANCELAMENTO</t>
  </si>
  <si>
    <t>E-075000932011</t>
  </si>
  <si>
    <t>Rod. Amaral Peixoto Km 159 Lote 38</t>
  </si>
  <si>
    <t>Imperial</t>
  </si>
  <si>
    <t>2796-6600</t>
  </si>
  <si>
    <t>claudiocosta@tetratec.com.br</t>
  </si>
  <si>
    <t>**HH-0032</t>
  </si>
  <si>
    <t>07.207.197/0006-98</t>
  </si>
  <si>
    <t>LATINA MANUTENÇÃO DE RODOVIAS LTDA</t>
  </si>
  <si>
    <t>03/02/2023</t>
  </si>
  <si>
    <t>CANCELADA: não renovação da Outorga</t>
  </si>
  <si>
    <t>CI INEA/SERVREG Nº16/23 - CANCELAMENTO</t>
  </si>
  <si>
    <t>E-075083532011</t>
  </si>
  <si>
    <t>RODOVIA MACAE GLICERIO KM 15</t>
  </si>
  <si>
    <t>IRIRI</t>
  </si>
  <si>
    <t>**HH-0055</t>
  </si>
  <si>
    <t>55.658.090/0001-02</t>
  </si>
  <si>
    <t>NOV WELLBORE TECHNOLOGIES DO BRASIL EQUIPAMENTOS E SERVIÇOS LTDA (Ex-Varco)</t>
  </si>
  <si>
    <t>CANCELAMENTO DA MATRÍCULA - TAMPONAMENTO DE POÇO AUTORIZAÇÃO AMBIENTAL N° IN012987</t>
  </si>
  <si>
    <t>CI INEA/SERVREG Nº 42/2023 - CANCELAMENTO</t>
  </si>
  <si>
    <t>E-0700213792017</t>
  </si>
  <si>
    <t>0129872023</t>
  </si>
  <si>
    <t>ESTRADA PILOTO ROMMEL OLIVEIRA GARCIA, S/N - ÁREA 09</t>
  </si>
  <si>
    <t>FAZENDA BELA VISTA</t>
  </si>
  <si>
    <t>27932-355</t>
  </si>
  <si>
    <t>(21) 2123-0690</t>
  </si>
  <si>
    <t>fabio.bastos@nov.com</t>
  </si>
  <si>
    <t>**HH-0059</t>
  </si>
  <si>
    <t>29.115.474/0001-60</t>
  </si>
  <si>
    <t>PREFEITURA MUNICIPAL DE MACAÉ</t>
  </si>
  <si>
    <t>18/08/2020</t>
  </si>
  <si>
    <t>CANCELADA: ESSE PONTO PASSOU PARA A BRK EM FEVEREIRO</t>
  </si>
  <si>
    <t>CI INEA/SEREG SEI Nº16/20 - CANCELAMENTO; CI INEA/SERVREG SEI Nº24</t>
  </si>
  <si>
    <t>AV. PRESIDENTE SODRE N° 534</t>
  </si>
  <si>
    <t>27913-080</t>
  </si>
  <si>
    <t>(22)27595404</t>
  </si>
  <si>
    <t>henriqueemery@hotmail.com</t>
  </si>
  <si>
    <t>**HH-0061</t>
  </si>
  <si>
    <t>**HH-0071</t>
  </si>
  <si>
    <t>Aguas do Rio 1 - INTERM.CASIM/RIO OSTRAS MULTIBLOCO</t>
  </si>
  <si>
    <t>**HH-0083</t>
  </si>
  <si>
    <t>TERMOMACAÉ S.A.</t>
  </si>
  <si>
    <t>CANCELADA: DUPLICIDADE NA COBRANÇA</t>
  </si>
  <si>
    <t>CI INEA/SERVREG Nº 46/23 - CANCELAMENTO</t>
  </si>
  <si>
    <t>E-071013732000</t>
  </si>
  <si>
    <t>0532942023</t>
  </si>
  <si>
    <t>Rodovia Br 101 Km 164</t>
  </si>
  <si>
    <t>Barra De Macaé</t>
  </si>
  <si>
    <t>**II-0003</t>
  </si>
  <si>
    <t>CEDAE CARDOSO MOREIRA</t>
  </si>
  <si>
    <t>CANCELADA: 2020</t>
  </si>
  <si>
    <t>Cardoso Moreira</t>
  </si>
  <si>
    <t>**II-0009</t>
  </si>
  <si>
    <t>**II-0012</t>
  </si>
  <si>
    <t>435.729.287-53</t>
  </si>
  <si>
    <t>Fernando Sousa de Carvalho Britto</t>
  </si>
  <si>
    <t>CANCELADA: SEM CNARH40; OUTORGA NÃO LOCALIZADA; SEM PAGAR DESDE 2012</t>
  </si>
  <si>
    <t>Usina Sapucáia Br 356 Km 16 - Campos _ Itaperuna</t>
  </si>
  <si>
    <t>agricola@usinasapucaia.com.br</t>
  </si>
  <si>
    <t>**II-0015</t>
  </si>
  <si>
    <t>LLX MINAS-RIO LOGISTICA C.E.S.A - São João da Barra</t>
  </si>
  <si>
    <t>CANCELADA: COBRADA EM DUPLICIDADE NA II-0018</t>
  </si>
  <si>
    <t>RUA DO RUSSEL Nº 804 - 5º ANDAR</t>
  </si>
  <si>
    <t>renato.silva@ferroport.com.br</t>
  </si>
  <si>
    <t>**II-0016</t>
  </si>
  <si>
    <t>61.522.512/0256-01</t>
  </si>
  <si>
    <t>Construções e Comércio Camargo Corrêa S/A</t>
  </si>
  <si>
    <t>13/09/2022</t>
  </si>
  <si>
    <t>CANCELADA: OUTORGAS VENCIDAS E FALTA DE PAGAMENTO DESDE 2011</t>
  </si>
  <si>
    <t>CI INEA/SERVREG Nº41/22 - CANCELAMENTO  </t>
  </si>
  <si>
    <t>Rua Isabel Vieira Martins,131</t>
  </si>
  <si>
    <t>Pres. Costa e Silva</t>
  </si>
  <si>
    <t>3811-1113</t>
  </si>
  <si>
    <t>flavio.pereira@camargocorrea.com.br</t>
  </si>
  <si>
    <t>**II-0025</t>
  </si>
  <si>
    <t>E07/509.849/2010</t>
  </si>
  <si>
    <t>IN018041</t>
  </si>
  <si>
    <t>Avenida Augusto Maria Martinez Toja, s/nº</t>
  </si>
  <si>
    <t>**II-0033</t>
  </si>
  <si>
    <t>**II-0041</t>
  </si>
  <si>
    <t>Petróleo Brasileiro S/A - Petrobras (ex-TECAB)CANCELADA</t>
  </si>
  <si>
    <t>CANCELADA: ALTERADA PARA RHVIII (CABIUNAS) E CRÉDITO PARA 2020 DE -1.713,25 HH-0053</t>
  </si>
  <si>
    <t>**II-0042</t>
  </si>
  <si>
    <t>CANCELADA: TRANSFERÊNCIA PARA A RH VIII DE ACORDO COM LOCALIZAÇÃO DA OUTORGA</t>
  </si>
  <si>
    <t>E- 071005652004</t>
  </si>
  <si>
    <t>RODOVIA AMARAL PEIXOTO KM 187, LOTE 1, QUADRA A</t>
  </si>
  <si>
    <t>rondinelle.fiorini@fmcti.com</t>
  </si>
  <si>
    <t>**II-0043</t>
  </si>
  <si>
    <t>13.812.133/0003-76</t>
  </si>
  <si>
    <t>NOV FLEXIBLES EQUIPAMENTOS E SERVICOS LTDA.</t>
  </si>
  <si>
    <t>CANCELADA: Processo do Tamponamento poço: PD-07-011.132.2019 aberto em 17/09/2019</t>
  </si>
  <si>
    <t>R LAURO MULLER nº:116 SALA 2508 - PARTE ANDAR 25</t>
  </si>
  <si>
    <t>3575-0129</t>
  </si>
  <si>
    <t>mariaines.vilhena@nov.com</t>
  </si>
  <si>
    <t>**II-0045</t>
  </si>
  <si>
    <t>36.176.600/0018-09</t>
  </si>
  <si>
    <t>WARTSILA BRASIL LTDA</t>
  </si>
  <si>
    <t>07/01/2021</t>
  </si>
  <si>
    <t>CANCELADA : TAMPONOU OS POÇOS E DEIXOU O LOCAL. OUTORGA VENCEU EM 2020</t>
  </si>
  <si>
    <t>CI INEA/SERVREG SEI Nº3/21 - CANCELAMENTO</t>
  </si>
  <si>
    <t>E-0700254582014</t>
  </si>
  <si>
    <t>AC VIA 5 PROJETADA LOTE A Nº:12 -COMPLEMENTO: PARTE</t>
  </si>
  <si>
    <t>PARTE DISTRITO INDUS</t>
  </si>
  <si>
    <t>2206-2876</t>
  </si>
  <si>
    <t>rodrigo.assis@wartsila.com</t>
  </si>
  <si>
    <t>**II-0063</t>
  </si>
  <si>
    <t>31.505.027/0001-60</t>
  </si>
  <si>
    <t>MUNICÍPIO DE QUISSAMÃ</t>
  </si>
  <si>
    <t>suspensa devido ao não uso (Correspondência Interna - NA 10 (69316488)</t>
  </si>
  <si>
    <t>EXT-PD/011.24118/2022</t>
  </si>
  <si>
    <t>IN013506</t>
  </si>
  <si>
    <t>Rua Conde de Araruama</t>
  </si>
  <si>
    <t>semob@quissama.rj.gov.br</t>
  </si>
  <si>
    <t>07.617.266/0001-27</t>
  </si>
  <si>
    <t>ANA LÚCIA T. B. FERNANDES ME</t>
  </si>
  <si>
    <t>E-0700210662019</t>
  </si>
  <si>
    <t>0534182023</t>
  </si>
  <si>
    <t>Rua Poeta Antônio Da Silva</t>
  </si>
  <si>
    <t>Macabuzinho</t>
  </si>
  <si>
    <t>(22) 98154-9321</t>
  </si>
  <si>
    <t>32.622.346/0001-18</t>
  </si>
  <si>
    <t>QUEIROZ TRANSPORTE ÁGUA POTÁVEL EIRELI</t>
  </si>
  <si>
    <t>NOVO: JAN-2025  (AJUSTE DE COBRANÇA DE 2020 A 2024)</t>
  </si>
  <si>
    <t>IN005798</t>
  </si>
  <si>
    <t>11/3/2020</t>
  </si>
  <si>
    <t>11/3/2025</t>
  </si>
  <si>
    <t>PD-07/007.42/2019</t>
  </si>
  <si>
    <t>RUA GLÓRIA, S/N, QUADRA 211 LOTE 3</t>
  </si>
  <si>
    <t>SÃO JOÃO DE
MERITI</t>
  </si>
  <si>
    <t>25.570-252</t>
  </si>
  <si>
    <t>(21)965526569</t>
  </si>
  <si>
    <t>aguasqueiroz@hotmail.com</t>
  </si>
  <si>
    <t>o empreendimento não foi cobrado em 2024 porque o crédito do ano anterior foi maior que o valor devido anual.</t>
  </si>
  <si>
    <t>REATIVAMENTO EM 2021: ESTAVA SUSPENSA DESDE 2018</t>
  </si>
  <si>
    <t>suprimentos@denge.com.br</t>
  </si>
  <si>
    <t>hamilton.qsouza@itavema.com.br</t>
  </si>
  <si>
    <t>ATENÇÃO: MULTIBLOCO - RATEIO 99.42%</t>
  </si>
  <si>
    <t>AJUSTE 2025: REFERENTE AO VOLUME UTILIZADO PELA ETA ANTA (STAND BY)</t>
  </si>
  <si>
    <t>OK: AJUSTE TARIFA SOCIAL + VOLUME NÃO UTILIZADO EM 2024</t>
  </si>
  <si>
    <t>GO TRATCH HUB AMBIENTAL AÇU</t>
  </si>
  <si>
    <t>40.505.419/0001-10</t>
  </si>
  <si>
    <t>OK. TROCA TITULARIDADE OSX Construção Naval (11.198.242/0005-81)</t>
  </si>
  <si>
    <t xml:space="preserve">61.286.613/0001-21 </t>
  </si>
  <si>
    <t>FRIGORÍFICO JAHU LTDA</t>
  </si>
  <si>
    <t>IN101536</t>
  </si>
  <si>
    <t>SEI-070007/000326/2022</t>
  </si>
  <si>
    <t>saudavesalimentos@hotmail.com</t>
  </si>
  <si>
    <t>gabinete@carmo.rj.gov.br</t>
  </si>
  <si>
    <t>contato@multilinetransportedeagua.com.br</t>
  </si>
  <si>
    <t>base_empreendimentos@outlook.com</t>
  </si>
  <si>
    <t>IN011717</t>
  </si>
  <si>
    <t>gerencia@amobosque.com.br</t>
  </si>
  <si>
    <t>CONTROLADORIA@RODOVIADOACO.COM.BR</t>
  </si>
  <si>
    <t>OK: credito para 2026: valor pago pela matricula EE-0401 (3.608,72)</t>
  </si>
  <si>
    <t>**DD-0017</t>
  </si>
  <si>
    <t>SERÁ CANCELADA APÓS PAGAMENTO DOS DÉBITOS</t>
  </si>
  <si>
    <t>osepgerencia@osep.com.br</t>
  </si>
  <si>
    <t>raiza.neves@redesc.org.br</t>
  </si>
  <si>
    <t>RIO MAIS SANEAMENTO BL3 S. A. - SAAE RIO DAS OSTRAS</t>
  </si>
  <si>
    <t>renine.oliveira@aguasparaty.com.br / ricardo.joao@aguasdoimperador.com.br</t>
  </si>
  <si>
    <t>IN005622</t>
  </si>
  <si>
    <t>IN006506</t>
  </si>
  <si>
    <t>IN006569</t>
  </si>
  <si>
    <t>CONCESSIONÁRIA AEROPORTO RIO DE JANEIRO S.A.</t>
  </si>
  <si>
    <t>19.726.111/0001-08</t>
  </si>
  <si>
    <t>EE-0894</t>
  </si>
  <si>
    <t>BB-0246</t>
  </si>
  <si>
    <t>**BB-0138</t>
  </si>
  <si>
    <t>CANCELADA POR TRANSFERÊNCIA DE TITULARIDADE: ATUAL BB-0246</t>
  </si>
  <si>
    <t>IN013550</t>
  </si>
  <si>
    <t>EXT-PD/005.13664/2021</t>
  </si>
  <si>
    <t>IN005624</t>
  </si>
  <si>
    <t>IN053487</t>
  </si>
  <si>
    <t>deborah.gama@aguasdoimperador.com.br; diretoria-cai@aguasdoimperador.com.br</t>
  </si>
  <si>
    <t>OK: CANCELAMENTO POR TAMPONAMENTO</t>
  </si>
  <si>
    <t>**EE-0495</t>
  </si>
  <si>
    <t>**HH-0066</t>
  </si>
  <si>
    <t>OK: CANCELADA E COBRANÇA TRANSFERIDA PARA RIO MAIS SANEAMENTO HH-0074</t>
  </si>
  <si>
    <t>**HH-0078</t>
  </si>
  <si>
    <t>CANCELADA E COBRANÇA TRANSFERIDA PARA HH-0074, POR SE TRATAR DO MESMO CNARH</t>
  </si>
  <si>
    <t>COBRANÇA DA HH-0078 E HH-0066 ESTÃO INCLUÍDAS NA HH-0074</t>
  </si>
  <si>
    <t>IN098183</t>
  </si>
  <si>
    <t>SEI-070010/000398/2022</t>
  </si>
  <si>
    <t>**EE-0264</t>
  </si>
  <si>
    <t>CANCELADA: COBRADA ATRAVÉS DA POLIMIX EE-0844</t>
  </si>
  <si>
    <t>CANCELADA: ENCERRAMENTO DAS ATIVIDADES</t>
  </si>
  <si>
    <t>**CC-0023</t>
  </si>
  <si>
    <t>CANCELADA: ENCERRAMENTO DAS ATIVIDADES; OUTORGA VENCIDA</t>
  </si>
  <si>
    <t>CANCELADA: RENOVAÇÃO DA OUTORGA VENCIDA POR OUTRA EMPRESA</t>
  </si>
  <si>
    <t>**HH-0013</t>
  </si>
  <si>
    <t>42.353.180/0003-05</t>
  </si>
  <si>
    <t>OK: ponto federal</t>
  </si>
  <si>
    <t>61.142.766/0004-48</t>
  </si>
  <si>
    <t>COBRANÇA SUSPENSA ATÉ USO EFETIVO. EMPREENDIMENTO EM CONSTRUÇÃO &lt;jaderson.ambiente@gmail.com&gt;</t>
  </si>
  <si>
    <t>**BB-0093</t>
  </si>
  <si>
    <t>POSTO DE GASOLINA PORTELA DOIS LTDA</t>
  </si>
  <si>
    <t>02.190.194/0001-60</t>
  </si>
  <si>
    <t>VOTORANTIM CIMENTOS S.A</t>
  </si>
  <si>
    <t>PRECON INDUSTRIAL AS</t>
  </si>
  <si>
    <t>**BB-0141</t>
  </si>
  <si>
    <t>FOXWATER RJ SERVICOS E EQUIPAMENTOS AMBIENTAIS LTDA</t>
  </si>
  <si>
    <t>**EE-0105</t>
  </si>
  <si>
    <t>Vallourec Tubular Solutions LTDA</t>
  </si>
  <si>
    <t>gerencia@lemonderj.com.br / adm1@lemonderj.com.br</t>
  </si>
  <si>
    <t>thaiane.oliveira@aguasdacondessa.com.br / qssmas.cac@aguasdacondessa.com.br</t>
  </si>
  <si>
    <t>**GG-0056</t>
  </si>
  <si>
    <t>antes: BB-0138</t>
  </si>
  <si>
    <t>ana.guilherme@ternium.com.br</t>
  </si>
  <si>
    <t>**EE-0456</t>
  </si>
  <si>
    <t>CANCELADA: OUTORGA VENCIDA E FALECIMENTO DO USUÁRIO</t>
  </si>
  <si>
    <t>COMARY INDUSTRIA DE BEBIDAS LTDA</t>
  </si>
  <si>
    <t>**CC-0583</t>
  </si>
  <si>
    <t>CANCELADA: Correspondência Interna - NA 10 (92136857)</t>
  </si>
  <si>
    <t>**BB-0174</t>
  </si>
  <si>
    <t>**EE-0251</t>
  </si>
  <si>
    <t>**HH-0012</t>
  </si>
  <si>
    <t>OK SEM CADASTRO REGLA; CANCELADA</t>
  </si>
  <si>
    <t>ATENÇÃO: CRÉDITO 2026: -631,55 (revisão de outorga de 187,12 e pagamento indevido em 2025 de 554,4, mesmo tendo sido informados pra desconsiderar  cobrança)</t>
  </si>
  <si>
    <t>CANCELADA: CI NA 29/2024</t>
  </si>
  <si>
    <t>33.0.0342763/01</t>
  </si>
  <si>
    <t>33.0.0270437/04</t>
  </si>
  <si>
    <t>33.0.0386258/15</t>
  </si>
  <si>
    <t>33.0.0431792/75</t>
  </si>
  <si>
    <t>33.0.0400963/79</t>
  </si>
  <si>
    <t xml:space="preserve"> 33.0.0420440/58</t>
  </si>
  <si>
    <t>33.0.0428123/06</t>
  </si>
  <si>
    <t>33.0.0412708/79</t>
  </si>
  <si>
    <t>33.0.0430750/62</t>
  </si>
  <si>
    <t>33.0.0341750/25</t>
  </si>
  <si>
    <t>33.0.0293039/75</t>
  </si>
  <si>
    <t>33.0.0419742/56</t>
  </si>
  <si>
    <t>33.0.0322037/73</t>
  </si>
  <si>
    <t>37.938.798/0001-27</t>
  </si>
  <si>
    <t>14.082.228/0001-82</t>
  </si>
  <si>
    <t xml:space="preserve"> 18.776.463/0001-05</t>
  </si>
  <si>
    <t>02.866.758/0006-47</t>
  </si>
  <si>
    <t>28.920.999/0001-06</t>
  </si>
  <si>
    <t>44.701.966/0001-21</t>
  </si>
  <si>
    <t>11.518.346/0001-00</t>
  </si>
  <si>
    <t>04.900.076/0001-24</t>
  </si>
  <si>
    <t>28.509.164/0002-49</t>
  </si>
  <si>
    <t>33.402.939/0002-12</t>
  </si>
  <si>
    <t>CASSIO DE MENDONCA LAMBLET 04810169707</t>
  </si>
  <si>
    <t>CONDOMINIO RESIDENCIAL PRIVILEGE</t>
  </si>
  <si>
    <t>COSTA MONTEIRO TRANSPORTES E SERVIÇOS LTDA</t>
  </si>
  <si>
    <t>F.AB. ZONA OESTE S.A</t>
  </si>
  <si>
    <t>FAB ZONA OESTE S A</t>
  </si>
  <si>
    <t>LEITINO COMERCIO E INDUSTRIA DE LACTEOS LTDA</t>
  </si>
  <si>
    <t>MUNICÍPIO DE PORCIÚNCULA</t>
  </si>
  <si>
    <t>SPE RESIDENCIAL GOLDEN GREEN LTDA</t>
  </si>
  <si>
    <t>TRES IRMAOS INDUSTRIA E COMERCIO DE PAES LTDA</t>
  </si>
  <si>
    <t>TUDO LEGAL INDUSTRIA E COMERCIO LTDA</t>
  </si>
  <si>
    <t>VIACAO NOSSA SENHORA DO AMPARO LTDA</t>
  </si>
  <si>
    <t>W N P TRANSPORTES LTDA</t>
  </si>
  <si>
    <t>AEROPORTOS DO SUDESTE DO BRASIL S.A</t>
  </si>
  <si>
    <t xml:space="preserve">Baía de Guanabara </t>
  </si>
  <si>
    <t>EXT-PD/007.8164/2020</t>
  </si>
  <si>
    <t>EXT-PD/014.3241/2018</t>
  </si>
  <si>
    <t>SEI-070002/002707/2022</t>
  </si>
  <si>
    <t>SEI-070002/020599/2024</t>
  </si>
  <si>
    <t>SEI-070002/011054/2022</t>
  </si>
  <si>
    <t>SEI-070002/000803/2024</t>
  </si>
  <si>
    <t>SEI-070009/000027/2024</t>
  </si>
  <si>
    <t>SEI-070022/000288/2023</t>
  </si>
  <si>
    <t>SEI-070002/019546/2024</t>
  </si>
  <si>
    <t>SEI-070002/023595/2024</t>
  </si>
  <si>
    <t>EXT-PD/007.8017/2020</t>
  </si>
  <si>
    <t>E-07/101558/2008</t>
  </si>
  <si>
    <t>EXT-PD/007.4998/2020</t>
  </si>
  <si>
    <t>EXT-PD/010.4625/2020</t>
  </si>
  <si>
    <t>IN100980</t>
  </si>
  <si>
    <t>IN098476</t>
  </si>
  <si>
    <t>IN101085</t>
  </si>
  <si>
    <t>IN101545</t>
  </si>
  <si>
    <t>IN101952</t>
  </si>
  <si>
    <t>IN100107</t>
  </si>
  <si>
    <t>IN101569</t>
  </si>
  <si>
    <t>IN101042</t>
  </si>
  <si>
    <t>IN101278</t>
  </si>
  <si>
    <t>IN102233</t>
  </si>
  <si>
    <t>IN100982</t>
  </si>
  <si>
    <t>IN053638</t>
  </si>
  <si>
    <t>IN100967</t>
  </si>
  <si>
    <t>IN100986</t>
  </si>
  <si>
    <t>HH-0095</t>
  </si>
  <si>
    <t>EE-0895</t>
  </si>
  <si>
    <t>II-0090</t>
  </si>
  <si>
    <t>EE-0896</t>
  </si>
  <si>
    <t>EE-0897</t>
  </si>
  <si>
    <t>BB-0249</t>
  </si>
  <si>
    <t>BB-0250</t>
  </si>
  <si>
    <t>GG-0067</t>
  </si>
  <si>
    <t>II-0089</t>
  </si>
  <si>
    <t>DD-0144</t>
  </si>
  <si>
    <t>EE-0898</t>
  </si>
  <si>
    <t>EE-0899</t>
  </si>
  <si>
    <t>EE-0900</t>
  </si>
  <si>
    <t>EE-0901</t>
  </si>
  <si>
    <t>12/12/2024</t>
  </si>
  <si>
    <t>12/12/2029</t>
  </si>
  <si>
    <t>4/12/2024</t>
  </si>
  <si>
    <t>4/12/2029</t>
  </si>
  <si>
    <t>13/12/2024</t>
  </si>
  <si>
    <t>13/12/2029</t>
  </si>
  <si>
    <t>12/11/2024</t>
  </si>
  <si>
    <t>12/11/2029</t>
  </si>
  <si>
    <t>27/12/2024</t>
  </si>
  <si>
    <t>27/12/2042</t>
  </si>
  <si>
    <t>23/7/2024</t>
  </si>
  <si>
    <t>23/7/2042</t>
  </si>
  <si>
    <t>7/1/2025</t>
  </si>
  <si>
    <t>7/1/2030</t>
  </si>
  <si>
    <t>16/1/2025</t>
  </si>
  <si>
    <t>16/1/2030</t>
  </si>
  <si>
    <t>20/12/2024</t>
  </si>
  <si>
    <t>20/12/2029</t>
  </si>
  <si>
    <t>10/6/2024</t>
  </si>
  <si>
    <t>10/6/2029</t>
  </si>
  <si>
    <t>Estrada Hildebrando Alves Barbosa, S/N</t>
  </si>
  <si>
    <t>Rua Juvenal Bernadino de Oliveira, S/N</t>
  </si>
  <si>
    <t>Avenida Alberto Lamego, 555</t>
  </si>
  <si>
    <t>Estrada dos três rios, S/N</t>
  </si>
  <si>
    <t>Rua Soldado Rodrigo da Silva, S/N</t>
  </si>
  <si>
    <t>Rua Nazaré, S/N</t>
  </si>
  <si>
    <t>Rua Dinah Machado Botelho, 7</t>
  </si>
  <si>
    <t>Rua Cesar Vieira, 105</t>
  </si>
  <si>
    <t>Estrada Doutor Rogério De Moura Estevão, 4000</t>
  </si>
  <si>
    <t>Avenida Padre Vieira Quadra, S/N</t>
  </si>
  <si>
    <t>Gleba Colégio, S/N</t>
  </si>
  <si>
    <t>Rodovia Amaral Peixoto, 9890</t>
  </si>
  <si>
    <t>Rua Plínio de Oliveira, S/N</t>
  </si>
  <si>
    <t>Parque Aeroporto</t>
  </si>
  <si>
    <t>27.963-840</t>
  </si>
  <si>
    <t>24.908-745</t>
  </si>
  <si>
    <t>Parque Califórnia</t>
  </si>
  <si>
    <t>28.016-811</t>
  </si>
  <si>
    <t>CAMPOS DOS
GOYTACAZES</t>
  </si>
  <si>
    <t>22.745-004</t>
  </si>
  <si>
    <t>22.780-620</t>
  </si>
  <si>
    <t>28.545-000</t>
  </si>
  <si>
    <t>MACUCO</t>
  </si>
  <si>
    <t>28.390-000</t>
  </si>
  <si>
    <t>PORCIÚNCULA</t>
  </si>
  <si>
    <t>25.975-440</t>
  </si>
  <si>
    <t>24.715-168</t>
  </si>
  <si>
    <t>28.695-000</t>
  </si>
  <si>
    <t>24.330-281</t>
  </si>
  <si>
    <t>(48)3331-4280</t>
  </si>
  <si>
    <t>meioambiente@zurichairportbrasil.com</t>
  </si>
  <si>
    <t>(21)99932-8829</t>
  </si>
  <si>
    <t>(22)2724-4453</t>
  </si>
  <si>
    <t>(21)99603-7300</t>
  </si>
  <si>
    <t>contato@aguadocerio.com.br</t>
  </si>
  <si>
    <t>(21)97608-6012</t>
  </si>
  <si>
    <t>(21)98694-2236</t>
  </si>
  <si>
    <t>meioambienterj@leitinho.com.br</t>
  </si>
  <si>
    <t>(31)99498-1575</t>
  </si>
  <si>
    <t>veraabreuvilela@gmail.com</t>
  </si>
  <si>
    <t>(21)99979-5751</t>
  </si>
  <si>
    <t>(21)994359474</t>
  </si>
  <si>
    <t>(21)2751-0434</t>
  </si>
  <si>
    <t>Correspondência Interna - NA 11 (92177935)</t>
  </si>
  <si>
    <t>CANCELADA: POÇOS TAMPONADOS</t>
  </si>
  <si>
    <t>**EE-0735</t>
  </si>
  <si>
    <t>**FF-0032</t>
  </si>
  <si>
    <t>pontos da FF-0032 estão sendo cobrados na FF-0048 (mudança de CNPJ e CNARH). Crédito para 2026 de 429,61, pois houve pagamento em 2025 através das matrículas FF-0032 e FF-0048</t>
  </si>
  <si>
    <t>DESCRIÇÃO AJUSTE 2026</t>
  </si>
  <si>
    <t>07.265.515/0007-58</t>
  </si>
  <si>
    <t>33.0.0382606/20</t>
  </si>
  <si>
    <t>DÉBITO: revisão out  IN101645</t>
  </si>
  <si>
    <t>IN101645</t>
  </si>
  <si>
    <t xml:space="preserve">SEI-120800/008380/2021- INTEGRAL BLOCO 1 / SEI-070007/000548/2023 </t>
  </si>
  <si>
    <t>IN101554 / IN101555 / IN098163 / IN099156 / IN099563</t>
  </si>
  <si>
    <t>DÉBITO: REVISÃO OUTORGA</t>
  </si>
  <si>
    <t>IN101644</t>
  </si>
  <si>
    <t>SEI-070002/017703/2024</t>
  </si>
  <si>
    <t>DÉBITO: REVISÃO OUT IN101644</t>
  </si>
  <si>
    <t>Rótulos de Linha</t>
  </si>
  <si>
    <t>Total Geral</t>
  </si>
  <si>
    <t>#N/D</t>
  </si>
  <si>
    <t>Soma de VALOR_anual</t>
  </si>
  <si>
    <t>Soma de Valor_final_exerc</t>
  </si>
  <si>
    <t>EE-0902</t>
  </si>
  <si>
    <t>DD-0145</t>
  </si>
  <si>
    <t>DD-0147</t>
  </si>
  <si>
    <t>DD-0146</t>
  </si>
  <si>
    <t>DD-0148</t>
  </si>
  <si>
    <t>DD-0149</t>
  </si>
  <si>
    <t>DD-0150</t>
  </si>
  <si>
    <t>DD-0151</t>
  </si>
  <si>
    <t>DD-0152</t>
  </si>
  <si>
    <t>II-0091</t>
  </si>
  <si>
    <t>DD-0153</t>
  </si>
  <si>
    <t>DD-0154</t>
  </si>
  <si>
    <t>CC-0633</t>
  </si>
  <si>
    <t>33.0.0419565/17</t>
  </si>
  <si>
    <t>33.0.0389007/00</t>
  </si>
  <si>
    <t>33.0.0402425/37</t>
  </si>
  <si>
    <t>33.0.0404920/53</t>
  </si>
  <si>
    <t>33.0.0388841/60</t>
  </si>
  <si>
    <t>33.0.0412213/12</t>
  </si>
  <si>
    <t>33.0.0405596/54</t>
  </si>
  <si>
    <t>33.0.0407445/59</t>
  </si>
  <si>
    <t>33.0.03405729/10</t>
  </si>
  <si>
    <t>33.0.0012089/43</t>
  </si>
  <si>
    <t>33.0.0402013/42</t>
  </si>
  <si>
    <t>33.0.03397632/35</t>
  </si>
  <si>
    <t>22.498.499/0001-41</t>
  </si>
  <si>
    <t>01.276.250/0001-11</t>
  </si>
  <si>
    <t>27.945.419/0001-72</t>
  </si>
  <si>
    <t>43.291.803/0001-55</t>
  </si>
  <si>
    <t>39.448.584/0001-06</t>
  </si>
  <si>
    <t>36.055.796/0001-27</t>
  </si>
  <si>
    <t>00.366.352/0001-65</t>
  </si>
  <si>
    <t>40.289.308/0001-13</t>
  </si>
  <si>
    <t>01.110.096/0001-03</t>
  </si>
  <si>
    <t>21.667.142/0003-49</t>
  </si>
  <si>
    <t>31.353.378/0001-00</t>
  </si>
  <si>
    <t>09.021.699/0001-40</t>
  </si>
  <si>
    <t>ASSOCIAÇÃO DE PROPRIETARIOS DO INTERNACIONAL BUSINESS PARK 1</t>
  </si>
  <si>
    <t>ASSOCIAÇÃO GREEN VALLEY PORTAL II</t>
  </si>
  <si>
    <t>CELPA EMPREENDIMENTOS IMOBILIÁRIOS LTDA</t>
  </si>
  <si>
    <t>CERVEJARIA MAD BREW DE TERESÓPOLIS LTDA.</t>
  </si>
  <si>
    <t>CONDOMÍNIO DO EDIFÍCIO RESIDENTIAL GREEN</t>
  </si>
  <si>
    <t>CONDOMINIO PAÇO SAO LUIZ</t>
  </si>
  <si>
    <t>CONDOMÍNIO SERRAVILLE</t>
  </si>
  <si>
    <t>CONDOMÍNIO VALE DO SOSSEGO</t>
  </si>
  <si>
    <t>CONDOMÍNIO VENTURA SHOPPING</t>
  </si>
  <si>
    <t>MECANORTE CONSTRUÇÕES E EMPREENDIMENTOS LTDA</t>
  </si>
  <si>
    <t>VILA REAL HOTELARIA LTDA ME</t>
  </si>
  <si>
    <t>ASSOCIAÇÃO DOS PROPRIETÁRIOS DO SISTEMA DE ÁGUA POTÁVEL DO LOTEAMENTO
GREEN VALLEY COUNTRY LIFE</t>
  </si>
  <si>
    <t>HOSPITAL SANTA CECÍLIA / INSTITUTO DO CANCER DO CEARA</t>
  </si>
  <si>
    <t>SEI-070002/016860/2023</t>
  </si>
  <si>
    <t>SEI-070006/000311/2021</t>
  </si>
  <si>
    <t>SEI-070006/000411/2022</t>
  </si>
  <si>
    <t>SEI-070006/000468/2022</t>
  </si>
  <si>
    <t>SEI-070006/000303/2021</t>
  </si>
  <si>
    <t>SEI-070006/000124/2023</t>
  </si>
  <si>
    <t>SEI-070006/000558/2022</t>
  </si>
  <si>
    <t>SEI-070006/000617/2022</t>
  </si>
  <si>
    <t>SEI-070006/000506/2022</t>
  </si>
  <si>
    <t>PD-07/014.264/2017</t>
  </si>
  <si>
    <t>SEI-070006/000366/2022</t>
  </si>
  <si>
    <t>SEI-070006/000229/2022</t>
  </si>
  <si>
    <t>PD-07/014.471/2016</t>
  </si>
  <si>
    <t>IN101643</t>
  </si>
  <si>
    <t>IN003192</t>
  </si>
  <si>
    <t>IN001651</t>
  </si>
  <si>
    <t>IN001780</t>
  </si>
  <si>
    <t>IN003147</t>
  </si>
  <si>
    <t>IN003741</t>
  </si>
  <si>
    <t>IN003961</t>
  </si>
  <si>
    <t>IN004373</t>
  </si>
  <si>
    <t>IN003373</t>
  </si>
  <si>
    <t>IN013282</t>
  </si>
  <si>
    <t>IN003579</t>
  </si>
  <si>
    <t>IN003348</t>
  </si>
  <si>
    <t>IN000577 (em renovação)</t>
  </si>
  <si>
    <t>15/1/2025</t>
  </si>
  <si>
    <t>15/1/2030</t>
  </si>
  <si>
    <t>29/3/2023</t>
  </si>
  <si>
    <t>29/3/2028</t>
  </si>
  <si>
    <t>14/10/2022</t>
  </si>
  <si>
    <t>14/10/2027</t>
  </si>
  <si>
    <t>25/10/2022</t>
  </si>
  <si>
    <t>25/10/2027</t>
  </si>
  <si>
    <t>27/3/2023</t>
  </si>
  <si>
    <t>27/3/2028</t>
  </si>
  <si>
    <t>25/5/2023</t>
  </si>
  <si>
    <t>25/5/2028</t>
  </si>
  <si>
    <t>20/6/2023</t>
  </si>
  <si>
    <t>20/6/2028</t>
  </si>
  <si>
    <t>25/7/2023</t>
  </si>
  <si>
    <t>25/7/2028</t>
  </si>
  <si>
    <t>11/4/2023</t>
  </si>
  <si>
    <t>11/4/2028</t>
  </si>
  <si>
    <t>1/6/2023</t>
  </si>
  <si>
    <t>1/6/2028</t>
  </si>
  <si>
    <t>11/5/2023</t>
  </si>
  <si>
    <t>11/5/2028</t>
  </si>
  <si>
    <t>10/4/2023</t>
  </si>
  <si>
    <t>10/4/2028</t>
  </si>
  <si>
    <t>Rodovia Dr. Rogério Moura Estevão, 5350</t>
  </si>
  <si>
    <t>Rua Elviro Joaquim Da Cunha, 141</t>
  </si>
  <si>
    <t>Estrada Francisco Smolka,3500</t>
  </si>
  <si>
    <t>Estrada Cantagalo, 300</t>
  </si>
  <si>
    <t>Rua Lions Club nº 160-Quarenta e um C, S/N</t>
  </si>
  <si>
    <t>Estrada União E Indústria, 14165</t>
  </si>
  <si>
    <t>Avenida Ol 1a, S/N</t>
  </si>
  <si>
    <t>Estrada Teresópolis-Friburgo, S/N</t>
  </si>
  <si>
    <t>Rua Vale Do Sossego, S/N</t>
  </si>
  <si>
    <t>Estrada Teresópolis Friburgo, S/N</t>
  </si>
  <si>
    <t>MORRO DA ITAOCA E SERRINHA, S/N</t>
  </si>
  <si>
    <t>Parque Duque</t>
  </si>
  <si>
    <t>Vale Feliz</t>
  </si>
  <si>
    <t>Green Valleiy</t>
  </si>
  <si>
    <t>Quebra Frascos</t>
  </si>
  <si>
    <t>Correas</t>
  </si>
  <si>
    <t>IBITIOCA</t>
  </si>
  <si>
    <t>Vale Feliz - Alburquerque</t>
  </si>
  <si>
    <t>25.085-380</t>
  </si>
  <si>
    <t>DUQUE DE
CAXIAS</t>
  </si>
  <si>
    <t>25.975-441</t>
  </si>
  <si>
    <t>25.975-442</t>
  </si>
  <si>
    <t>25.990-170</t>
  </si>
  <si>
    <t>25.966-105</t>
  </si>
  <si>
    <t>25.964-390</t>
  </si>
  <si>
    <t>28.120-000</t>
  </si>
  <si>
    <t>27255-430</t>
  </si>
  <si>
    <t>(24)99931-7778</t>
  </si>
  <si>
    <t>gerencia@sysloggaleao.com.br</t>
  </si>
  <si>
    <t>renemarchesini2017@gmail.com</t>
  </si>
  <si>
    <t>mecanorte@mecanorte.com.br</t>
  </si>
  <si>
    <t>mpbuonora@yahoo.com</t>
  </si>
  <si>
    <t>(24)3344-3262</t>
  </si>
  <si>
    <t>quezia.nunes@hospitalsantacecilia.org.br</t>
  </si>
  <si>
    <t>elielzachaves@yahoo.com.br / paulaporto.arq@gmail.com</t>
  </si>
  <si>
    <t>**AA-0101</t>
  </si>
  <si>
    <t>**BB-0056</t>
  </si>
  <si>
    <t>**BB-0111</t>
  </si>
  <si>
    <t>**BB-0117</t>
  </si>
  <si>
    <t>**BB-0140</t>
  </si>
  <si>
    <t>HEKOS SOLUCOES AMBIENTAIS AS</t>
  </si>
  <si>
    <t>**BB-0154</t>
  </si>
  <si>
    <t>**BB-0173</t>
  </si>
  <si>
    <t>**CC-0001</t>
  </si>
  <si>
    <t>**DD-0040</t>
  </si>
  <si>
    <t>**EE-0135</t>
  </si>
  <si>
    <t>**EE-0143</t>
  </si>
  <si>
    <t>**EE-0156</t>
  </si>
  <si>
    <t>**EE-0157</t>
  </si>
  <si>
    <t>**EE-0169</t>
  </si>
  <si>
    <t>**EE-0173</t>
  </si>
  <si>
    <t>**EE-0198</t>
  </si>
  <si>
    <t>**EE-0212</t>
  </si>
  <si>
    <t>**EE-0221</t>
  </si>
  <si>
    <t>**EE-0267</t>
  </si>
  <si>
    <t>**EE-0305</t>
  </si>
  <si>
    <t>**EE-0316</t>
  </si>
  <si>
    <t>**EE-0319</t>
  </si>
  <si>
    <t>**EE-0330</t>
  </si>
  <si>
    <t>**EE-0331</t>
  </si>
  <si>
    <t>**EE-0341</t>
  </si>
  <si>
    <t>**EE-0376</t>
  </si>
  <si>
    <t>**EE-0517</t>
  </si>
  <si>
    <t>**EE-0554</t>
  </si>
  <si>
    <t>**EE-0569</t>
  </si>
  <si>
    <t>**EE-0579</t>
  </si>
  <si>
    <t>**EE-0591</t>
  </si>
  <si>
    <t>**FF-0018</t>
  </si>
  <si>
    <t>**FF-0028</t>
  </si>
  <si>
    <t>**FF-0035</t>
  </si>
  <si>
    <t>**FF-0036</t>
  </si>
  <si>
    <t>**FF-0037</t>
  </si>
  <si>
    <t>**GG-0024</t>
  </si>
  <si>
    <t>**GG-0030</t>
  </si>
  <si>
    <t>**GG-0035</t>
  </si>
  <si>
    <t>**GG-0040</t>
  </si>
  <si>
    <t>**HH-0002</t>
  </si>
  <si>
    <t>**HH-0043</t>
  </si>
  <si>
    <t>**II-0017</t>
  </si>
  <si>
    <t>**II-0031</t>
  </si>
  <si>
    <t>**II-0034</t>
  </si>
  <si>
    <t>DÉBITO: REVISÃO PIs 1314420 e 1314371, SOLICITADO POR EMAIL EM 30/01/25</t>
  </si>
  <si>
    <t>REVISÃO: Débito de 2024 de R$ 66.019,45 (revisão outorga IN 099726) / REVISÃO VALOR DE 2025 TAMPONAMENTOS DE JANEIRO</t>
  </si>
  <si>
    <t>DÉBITO: REVISAO DBO PI 1309197 ETE Lagoinha (solicitado por email em 18/03/2025)</t>
  </si>
  <si>
    <t>EE-0903</t>
  </si>
  <si>
    <t>08.753.313/0001-22</t>
  </si>
  <si>
    <t>PUROGAS MUTUA POSTO DE GASOLINA LTDA</t>
  </si>
  <si>
    <t>Correspondência Interna - NA 26 (96995671)</t>
  </si>
  <si>
    <t>24.461-000</t>
  </si>
  <si>
    <t>Avenida Paula Lemos</t>
  </si>
  <si>
    <t>PD-07/007.55/2020</t>
  </si>
  <si>
    <t>Mutuá</t>
  </si>
  <si>
    <t>IN102762</t>
  </si>
  <si>
    <t>10/3/2025</t>
  </si>
  <si>
    <t>II-0084</t>
  </si>
  <si>
    <t>**BS-0051</t>
  </si>
  <si>
    <t>CRÉDITO: AJUSTE PI 1319689 (email de 02/04/25)</t>
  </si>
  <si>
    <t>**EE-0181</t>
  </si>
  <si>
    <t>FABRICA DE GELO PILAR LTDA</t>
  </si>
  <si>
    <t>DÉBITO:  OUT Nº IN100666</t>
  </si>
  <si>
    <t>IN100666</t>
  </si>
  <si>
    <t>IN005594</t>
  </si>
  <si>
    <t>SEI-070006/000153/2023</t>
  </si>
  <si>
    <t>DÉBITO: REVISÃO OUT Nº IN005594</t>
  </si>
  <si>
    <t>LOTEAMENTO VALE DA SERRA</t>
  </si>
  <si>
    <t>DÉBITO: REVISÃO OUT Nº IN100985</t>
  </si>
  <si>
    <t>IN100985</t>
  </si>
  <si>
    <t>SEI-070002/017804/2023</t>
  </si>
  <si>
    <t>ALTERAÇÃO:   TITULARIDADE A PEDIDO DA EMPRESA / CNARH ANTIGO: 330005059586</t>
  </si>
  <si>
    <t>OK: Renovação de Outorga em Andamento: SEI-070002/003962/2024</t>
  </si>
  <si>
    <t>02.907.585/0004-04</t>
  </si>
  <si>
    <t>DÉBITO: REVISÃO AA Nº IN100492 e revisão vazão pontos em renovação</t>
  </si>
  <si>
    <t>ver Despacho de Encaminhamento de Processo 93117885</t>
  </si>
  <si>
    <t>PD-07/007.39/2020</t>
  </si>
  <si>
    <t>IN101072</t>
  </si>
  <si>
    <t>DÉBITO: REVISÃO OUT IN101072 (2024 E 2025)</t>
  </si>
  <si>
    <t>PD-07/014.106/2018</t>
  </si>
  <si>
    <t>IN101429</t>
  </si>
  <si>
    <t>CRÉDITO: REVISÃO OUT Nº IN101429</t>
  </si>
  <si>
    <t>DD-0155</t>
  </si>
  <si>
    <t>EE-0904</t>
  </si>
  <si>
    <t>EE-0905</t>
  </si>
  <si>
    <t>BOA ESPERANÇA HUMAITA SA</t>
  </si>
  <si>
    <t>AUTO VIAÇÃO REGINAS LTDA</t>
  </si>
  <si>
    <t>33.0.0104422/95</t>
  </si>
  <si>
    <t>33.0.0421234/38</t>
  </si>
  <si>
    <t>33.0.0284954/98</t>
  </si>
  <si>
    <t xml:space="preserve"> 28.859.411/0001-56</t>
  </si>
  <si>
    <t>52.269.165/0001-67</t>
  </si>
  <si>
    <t>29.336.278/0001-16</t>
  </si>
  <si>
    <t>PD-07/014.192/2019</t>
  </si>
  <si>
    <t>SEI-070002/000856/2024</t>
  </si>
  <si>
    <t>E-07/509599/2011</t>
  </si>
  <si>
    <t>IN098100</t>
  </si>
  <si>
    <t>IN103187</t>
  </si>
  <si>
    <t>IN053553</t>
  </si>
  <si>
    <t>3/5/2024</t>
  </si>
  <si>
    <t>3/5/2029</t>
  </si>
  <si>
    <t>8/4/2025</t>
  </si>
  <si>
    <t>8/4/2030</t>
  </si>
  <si>
    <t>8/3/2024</t>
  </si>
  <si>
    <t>8/3/2029</t>
  </si>
  <si>
    <t>JARDIM OLAVO BILAC</t>
  </si>
  <si>
    <t>25980-250</t>
  </si>
  <si>
    <t xml:space="preserve"> 22440-032</t>
  </si>
  <si>
    <t>25020-335</t>
  </si>
  <si>
    <t>(21) 22357494</t>
  </si>
  <si>
    <t>(22) 997708122</t>
  </si>
  <si>
    <t>(21) 26711404</t>
  </si>
  <si>
    <t>**CC-0565</t>
  </si>
  <si>
    <t>DÉBITO: revisão vazão de pontos de interferência (email Valbert)</t>
  </si>
  <si>
    <t>HH-0096</t>
  </si>
  <si>
    <t>EE-0906</t>
  </si>
  <si>
    <t>EE-0907</t>
  </si>
  <si>
    <t>DD-0156</t>
  </si>
  <si>
    <t>DD-0157</t>
  </si>
  <si>
    <t>EE-0908</t>
  </si>
  <si>
    <t>33.0.0427168/46</t>
  </si>
  <si>
    <t>33.0.0395122/32</t>
  </si>
  <si>
    <t>33.0.0433314/09</t>
  </si>
  <si>
    <t>33.0.0425901/33</t>
  </si>
  <si>
    <t xml:space="preserve"> 33.0.0423936/56</t>
  </si>
  <si>
    <t>33.0.0406236/89</t>
  </si>
  <si>
    <t>28.097.236/0001-07</t>
  </si>
  <si>
    <t>54.632.701/0001-72</t>
  </si>
  <si>
    <t>01.708.217/0001-13</t>
  </si>
  <si>
    <t>39.592.354/0001-08</t>
  </si>
  <si>
    <t>28.386.098/0001-86</t>
  </si>
  <si>
    <t>LETOM MOTEL LTDA</t>
  </si>
  <si>
    <t>MRV MRL RIO INCORPORACÕES LTDA</t>
  </si>
  <si>
    <t>CERVEJARIA CIDADE IMPERIAL S.A.</t>
  </si>
  <si>
    <t>ESTÂNCIA DEL SOL EMPREENDIMENTOS IMOBILIÁRIOS LTDA.</t>
  </si>
  <si>
    <t>QQ VC QUER SERVICOS LTDA</t>
  </si>
  <si>
    <t>HH-0097</t>
  </si>
  <si>
    <t xml:space="preserve">33.0.0272804/04 </t>
  </si>
  <si>
    <t>39.677.331/0001-04</t>
  </si>
  <si>
    <t xml:space="preserve">LG SERVIÇOS EIRELI EPP </t>
  </si>
  <si>
    <t>(21) 99569-7366</t>
  </si>
  <si>
    <t>letommotel@yahoo.com.br</t>
  </si>
  <si>
    <t>(34)99937-3873</t>
  </si>
  <si>
    <t>lmartins@cervejariacidadeimperial.com.br</t>
  </si>
  <si>
    <t>(21)99317-0690</t>
  </si>
  <si>
    <t>(21) 26692455</t>
  </si>
  <si>
    <t>giancarlo@igneabr.com</t>
  </si>
  <si>
    <t>VALE DAS
PEDRINHAS</t>
  </si>
  <si>
    <t>30455-610</t>
  </si>
  <si>
    <t>25.665-133</t>
  </si>
  <si>
    <t>25.940-335</t>
  </si>
  <si>
    <t>27947-740</t>
  </si>
  <si>
    <t>Estoril</t>
  </si>
  <si>
    <t>Vale Das Pedrinhas</t>
  </si>
  <si>
    <t>Loteamento Botafogo</t>
  </si>
  <si>
    <t>Rua Vitor Civita, 66</t>
  </si>
  <si>
    <t>Rodovia Amaral Peixoto, 540</t>
  </si>
  <si>
    <t>Avenida Professor Mário Werneck, 621</t>
  </si>
  <si>
    <t>Rua Doutor Paulo Herve, 916</t>
  </si>
  <si>
    <t>Estrada Doutor Rogério De Moura Estevão, 3500</t>
  </si>
  <si>
    <t>Rua Claudina Maria De Jesus, S/N</t>
  </si>
  <si>
    <t>Rua Godofredo Nascente Tinoco, 251</t>
  </si>
  <si>
    <t>SEI-070002/016028/2024</t>
  </si>
  <si>
    <t>SEI-070002/017943/2024</t>
  </si>
  <si>
    <t>SEI-070002/024527/2024</t>
  </si>
  <si>
    <t>SEI-070006/000069/2022</t>
  </si>
  <si>
    <t>SEI-070002/022965/2024</t>
  </si>
  <si>
    <t>SEI-070007/001279/2022</t>
  </si>
  <si>
    <t>E-07/002.1462/2017</t>
  </si>
  <si>
    <t>IN102333</t>
  </si>
  <si>
    <t>IN103125</t>
  </si>
  <si>
    <t>IN102331</t>
  </si>
  <si>
    <t>IN101734</t>
  </si>
  <si>
    <t>IN102332</t>
  </si>
  <si>
    <t>IN102784</t>
  </si>
  <si>
    <t xml:space="preserve">IN047064 </t>
  </si>
  <si>
    <t>27/2/2025</t>
  </si>
  <si>
    <t>27/2/2030</t>
  </si>
  <si>
    <t>24/2/2025</t>
  </si>
  <si>
    <t>24/2/2035</t>
  </si>
  <si>
    <t>27/3/2025</t>
  </si>
  <si>
    <t>27/3/2030</t>
  </si>
  <si>
    <t>7/11/2018</t>
  </si>
  <si>
    <t>7/11/2023</t>
  </si>
  <si>
    <t>Correspondência Interna - NA 25 (96772918)</t>
  </si>
  <si>
    <t>CANCELADA</t>
  </si>
  <si>
    <t>CANCELADA / SEM CADASTRO REGLA</t>
  </si>
  <si>
    <t>OK SEM CADASTRO REGLA / CANCELADA</t>
  </si>
  <si>
    <t>II-0083</t>
  </si>
  <si>
    <t>EE-0828</t>
  </si>
  <si>
    <t>SUSPENSA TEMPORARIAMENTE (Correspondência Interna - NA 21 (75841126))</t>
  </si>
  <si>
    <t>CC-0610</t>
  </si>
  <si>
    <t>OK: SUSPENSÃO TEMPORÁRIA. PREVISÃO: 2032</t>
  </si>
  <si>
    <t>MATRÍCULA COM COBRANÇA SUSPENSA TEMPORARIAMENTE</t>
  </si>
  <si>
    <t>MATRÍCULA CANCELADA</t>
  </si>
  <si>
    <t>MATRÍCULA COM ALGUMA QUESTÃO A SER RESOLVIDA</t>
  </si>
  <si>
    <t>Cancelamento solicitado, mas aguardando quitação de 2020</t>
  </si>
  <si>
    <t>Cancelamento: Planilha 12003678</t>
  </si>
  <si>
    <t>CI INEA/SERVREG SEI Nº24/2020</t>
  </si>
  <si>
    <t>**EE-0363</t>
  </si>
  <si>
    <t>Concreto Redimix do Brasil S/A</t>
  </si>
  <si>
    <t>27.701.564/0005-31</t>
  </si>
  <si>
    <t>Correspondência Interna - NA 43 (102208896)</t>
  </si>
  <si>
    <t>SEM PAGAMENTO DESDE 2016 / OUTORGA VENCIDA DESDE 2015</t>
  </si>
  <si>
    <t>**EE-0101</t>
  </si>
  <si>
    <t>**BB-0162</t>
  </si>
  <si>
    <t>Ainda não foi cancelada no remessa. Aguardando quitação dos débitos</t>
  </si>
  <si>
    <t>**EE-0336</t>
  </si>
  <si>
    <t>EE-0909</t>
  </si>
  <si>
    <t>CONSTRUTORA TENDA S/A - COND. SOLAR TRINDADE</t>
  </si>
  <si>
    <t>CI - NA 42/25 (102175036) - INCLUSÃO</t>
  </si>
  <si>
    <t>PD-07/014.1015/2019</t>
  </si>
  <si>
    <t>IN007575</t>
  </si>
  <si>
    <t>COBRANÇA SUSPENSA: ETE EM CONSTRUÇÃO</t>
  </si>
  <si>
    <t>20040-001</t>
  </si>
  <si>
    <t>(21) 98300-8103</t>
  </si>
  <si>
    <t>legalizacaorj@tenda.com / kbraganca@tenda.com</t>
  </si>
  <si>
    <t>DÉBITO 2024 E 2025: REVISÃO OUT Nº IN006491</t>
  </si>
  <si>
    <t>(vazio)</t>
  </si>
  <si>
    <t>Outros Usos - Lançamento de efluentes ETE</t>
  </si>
  <si>
    <t>Rótulos de Coluna</t>
  </si>
  <si>
    <t>OK: PONTOS FEDERAIS</t>
  </si>
  <si>
    <t>STELLANTIS AUTOMOVEIS BRASIL LTDA.</t>
  </si>
  <si>
    <t>16.701.716/0046-58</t>
  </si>
  <si>
    <t>OK: ALTERAÇÃO DE RAZÃO SOCIAL E CNPJ, antiga PEUGEOT CITROEN DO BRASIL, CNPJ 67.405.936/0001-73, CNARH 330005022909</t>
  </si>
  <si>
    <t>Correspondência Interna - NA 48 (103669566)</t>
  </si>
  <si>
    <t>COBRANÇA SUSPENSA: EMPREENDIMENTO NÃO ESTÁ OPERAÇÃO</t>
  </si>
  <si>
    <t>Correspondência Interna - NA 49 (103675156)</t>
  </si>
  <si>
    <t>F.AB. ZONA OESTE SA - ETE CAMPO GRANDE</t>
  </si>
  <si>
    <t>EE-0910</t>
  </si>
  <si>
    <t>EE-0911</t>
  </si>
  <si>
    <t>AUTO POSTO CHACALTAYA LTDA</t>
  </si>
  <si>
    <t>MEMORIAL CAMPO DA PAZ LTDA</t>
  </si>
  <si>
    <t>33.0.0306986/51</t>
  </si>
  <si>
    <t>33.0.0382308/02</t>
  </si>
  <si>
    <t>42.314.534/0001-32</t>
  </si>
  <si>
    <t>22.301.186/0001-51</t>
  </si>
  <si>
    <t>PD-07/014.735/2019</t>
  </si>
  <si>
    <t>SEI-070007/001093/2022</t>
  </si>
  <si>
    <t>IN103275</t>
  </si>
  <si>
    <t>27/5/2025</t>
  </si>
  <si>
    <t>27/5/2030</t>
  </si>
  <si>
    <t>IN103865</t>
  </si>
  <si>
    <t>3/6/2025</t>
  </si>
  <si>
    <t>3/6/2030</t>
  </si>
  <si>
    <t>AVENIDA DAS AMÉRICAS, 16747</t>
  </si>
  <si>
    <t>AVENIDA CENTRAL EWERTON XAVIER, 0, GLEBA B QUADRA 0; LOTE 0</t>
  </si>
  <si>
    <t>VÁRZEA DAS MOÇAS</t>
  </si>
  <si>
    <t>22790-704</t>
  </si>
  <si>
    <t>RIO DE 
JANEIRO</t>
  </si>
  <si>
    <t>24340-105</t>
  </si>
  <si>
    <t>(78) 24474478</t>
  </si>
  <si>
    <t>MARCIA@GRAOAMBIENTAL.COM</t>
  </si>
  <si>
    <t>(21) 989310110</t>
  </si>
  <si>
    <t>BB-0251</t>
  </si>
  <si>
    <t>SEI-070002/021266/2024</t>
  </si>
  <si>
    <t>IN103047</t>
  </si>
  <si>
    <t>OK: Atualização cadastral feita em jul/25, por solicitação da empresa. CNPJ antigo: CNPJ 59.476.770/0039-20</t>
  </si>
  <si>
    <t>59.476.770/0037-69</t>
  </si>
  <si>
    <t>PROCTER &amp; GAMBLE DO BRASIL LTDA</t>
  </si>
  <si>
    <t>COBRANÇA REVISADA 0,5% DOS CUSTOS DE PRODUÇÃO: SEI-070002/022796/2024  e email &lt;pedroesteves@fiperj.rj.gov.br&gt;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</si>
</sst>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(##\)#####\-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" fontId="0" fillId="0" borderId="0" xfId="0" applyNumberFormat="1"/>
    <xf numFmtId="43" fontId="2" fillId="0" borderId="0" xfId="1" applyFont="1" applyBorder="1" applyAlignment="1" applyProtection="1">
      <alignment horizontal="right" vertical="center" wrapText="1"/>
    </xf>
    <xf numFmtId="43" fontId="0" fillId="0" borderId="0" xfId="0" applyNumberFormat="1"/>
    <xf numFmtId="0" fontId="3" fillId="0" borderId="0" xfId="0" applyFont="1"/>
    <xf numFmtId="1" fontId="3" fillId="0" borderId="0" xfId="0" applyNumberFormat="1" applyFont="1"/>
    <xf numFmtId="0" fontId="0" fillId="2" borderId="0" xfId="0" applyFill="1"/>
    <xf numFmtId="1" fontId="0" fillId="2" borderId="0" xfId="0" applyNumberFormat="1" applyFill="1"/>
    <xf numFmtId="0" fontId="3" fillId="2" borderId="0" xfId="0" applyFont="1" applyFill="1"/>
    <xf numFmtId="0" fontId="4" fillId="2" borderId="0" xfId="2" applyFill="1"/>
    <xf numFmtId="14" fontId="0" fillId="0" borderId="0" xfId="0" applyNumberFormat="1"/>
    <xf numFmtId="0" fontId="4" fillId="0" borderId="0" xfId="2"/>
    <xf numFmtId="43" fontId="0" fillId="0" borderId="0" xfId="1" applyFont="1" applyFill="1"/>
    <xf numFmtId="0" fontId="5" fillId="0" borderId="0" xfId="2" applyFont="1"/>
    <xf numFmtId="0" fontId="0" fillId="0" borderId="0" xfId="0" applyAlignment="1">
      <alignment wrapText="1"/>
    </xf>
    <xf numFmtId="0" fontId="4" fillId="0" borderId="0" xfId="2" applyFill="1"/>
    <xf numFmtId="0" fontId="6" fillId="0" borderId="0" xfId="0" applyFont="1"/>
    <xf numFmtId="1" fontId="6" fillId="0" borderId="0" xfId="0" applyNumberFormat="1" applyFont="1"/>
    <xf numFmtId="0" fontId="0" fillId="0" borderId="0" xfId="0" quotePrefix="1"/>
    <xf numFmtId="1" fontId="0" fillId="0" borderId="0" xfId="0" applyNumberFormat="1" applyAlignment="1">
      <alignment horizontal="right"/>
    </xf>
    <xf numFmtId="14" fontId="0" fillId="2" borderId="0" xfId="0" applyNumberFormat="1" applyFill="1"/>
    <xf numFmtId="14" fontId="3" fillId="0" borderId="0" xfId="0" applyNumberFormat="1" applyFont="1"/>
    <xf numFmtId="14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6" fillId="3" borderId="0" xfId="0" applyFont="1" applyFill="1"/>
    <xf numFmtId="0" fontId="6" fillId="4" borderId="0" xfId="0" applyFont="1" applyFill="1"/>
    <xf numFmtId="1" fontId="6" fillId="4" borderId="0" xfId="0" applyNumberFormat="1" applyFont="1" applyFill="1"/>
    <xf numFmtId="0" fontId="0" fillId="4" borderId="0" xfId="0" applyFill="1"/>
    <xf numFmtId="0" fontId="5" fillId="0" borderId="0" xfId="2" applyFont="1" applyFill="1"/>
    <xf numFmtId="1" fontId="0" fillId="4" borderId="0" xfId="0" applyNumberFormat="1" applyFill="1"/>
    <xf numFmtId="14" fontId="0" fillId="4" borderId="0" xfId="0" applyNumberFormat="1" applyFill="1"/>
    <xf numFmtId="0" fontId="4" fillId="4" borderId="0" xfId="2" applyFill="1"/>
    <xf numFmtId="0" fontId="3" fillId="4" borderId="0" xfId="0" applyFont="1" applyFill="1"/>
    <xf numFmtId="14" fontId="6" fillId="4" borderId="0" xfId="0" applyNumberFormat="1" applyFont="1" applyFill="1"/>
    <xf numFmtId="0" fontId="0" fillId="0" borderId="0" xfId="0" applyNumberFormat="1"/>
    <xf numFmtId="0" fontId="0" fillId="3" borderId="0" xfId="0" applyFill="1"/>
    <xf numFmtId="1" fontId="0" fillId="3" borderId="0" xfId="0" applyNumberFormat="1" applyFill="1" applyAlignment="1">
      <alignment horizontal="right"/>
    </xf>
    <xf numFmtId="14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left" vertical="center" wrapText="1"/>
    </xf>
    <xf numFmtId="1" fontId="0" fillId="0" borderId="0" xfId="0" applyNumberFormat="1" applyBorder="1" applyAlignment="1">
      <alignment horizontal="center" vertical="center" wrapText="1"/>
    </xf>
    <xf numFmtId="4" fontId="0" fillId="0" borderId="0" xfId="0" applyNumberFormat="1" applyBorder="1" applyAlignment="1">
      <alignment horizontal="left" vertical="center" wrapText="1"/>
    </xf>
    <xf numFmtId="2" fontId="0" fillId="0" borderId="0" xfId="0" applyNumberForma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4" fillId="0" borderId="0" xfId="2" applyBorder="1" applyAlignment="1">
      <alignment horizontal="left" vertical="center" wrapText="1"/>
    </xf>
  </cellXfs>
  <cellStyles count="3">
    <cellStyle name="Hiperlink" xfId="2" builtinId="8"/>
    <cellStyle name="Normal" xfId="0" builtinId="0"/>
    <cellStyle name="Vírgula" xfId="1" builtinId="3"/>
  </cellStyles>
  <dxfs count="19">
    <dxf>
      <numFmt numFmtId="19" formatCode="dd/mm/yyyy"/>
    </dxf>
    <dxf>
      <numFmt numFmtId="19" formatCode="d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Andrade da Silva" refreshedDate="45715.473514351848" createdVersion="6" refreshedVersion="6" minRefreshableVersion="3" recordCount="1771" xr:uid="{0D41C811-A348-46F5-BE12-729B920544F3}">
  <cacheSource type="worksheet">
    <worksheetSource ref="A1:AN1048576" sheet="BASE 2025"/>
  </cacheSource>
  <cacheFields count="40">
    <cacheField name="MAT" numFmtId="0">
      <sharedItems containsBlank="1"/>
    </cacheField>
    <cacheField name="deRegiaoHidrografica" numFmtId="0">
      <sharedItems containsBlank="1" count="13">
        <s v="Baía da Ilha Grande"/>
        <s v="Guandu"/>
        <m/>
        <s v="Médio Paraíba do Sul"/>
        <e v="#N/A"/>
        <s v="Piabanha"/>
        <s v="Baía de Guanabara"/>
        <s v="Lagos São João"/>
        <s v="Rios Dois Rios"/>
        <s v="Macaé e das Ostras"/>
        <s v="Baixo Paraíba Do Sul e Itabapoana"/>
        <s v="Baía de Guanabara "/>
        <s v="Bacia do Itabapoana"/>
      </sharedItems>
    </cacheField>
    <cacheField name="cdRegiaoHidrografica" numFmtId="0">
      <sharedItems containsBlank="1" containsMixedTypes="1" containsNumber="1" containsInteger="1" minValue="10" maxValue="99"/>
    </cacheField>
    <cacheField name="nuRegiaoHidrografica" numFmtId="0">
      <sharedItems containsBlank="1"/>
    </cacheField>
    <cacheField name="RH" numFmtId="0">
      <sharedItems containsBlank="1"/>
    </cacheField>
    <cacheField name="nuCNARH_new" numFmtId="1">
      <sharedItems containsBlank="1" containsMixedTypes="1" containsNumber="1" containsInteger="1" minValue="0" maxValue="700000081247"/>
    </cacheField>
    <cacheField name="coCPFCNPJ" numFmtId="0">
      <sharedItems containsBlank="1" containsMixedTypes="1" containsNumber="1" containsInteger="1" minValue="0" maxValue="0"/>
    </cacheField>
    <cacheField name="noRazaoSocial" numFmtId="0">
      <sharedItems containsBlank="1" containsMixedTypes="1" containsNumber="1" containsInteger="1" minValue="0" maxValue="0"/>
    </cacheField>
    <cacheField name="finalidade" numFmtId="0">
      <sharedItems containsBlank="1" containsMixedTypes="1" containsNumber="1" containsInteger="1" minValue="0" maxValue="0" count="21">
        <e v="#N/A"/>
        <s v="Saneamento"/>
        <s v="Outras"/>
        <s v="Indústria"/>
        <s v="Mineração Outros Processos Extrativos"/>
        <m/>
        <n v="0"/>
        <s v="Carro-pipa"/>
        <s v="Irrigação"/>
        <s v="Aquicultura"/>
        <s v="Mineração - Extração de Areia"/>
        <s v="Consumo Humano"/>
        <s v="Termoelétrica"/>
        <s v="Esgotamento Sanitário"/>
        <s v="Outras - Lançamento de efluentes ETE"/>
        <s v="Indústria "/>
        <s v="Lançamento"/>
        <s v="Esgotamento Sanintário"/>
        <s v="Outros Usos"/>
        <s v="Outro Usos"/>
        <s v="Aquicultura em Tanque Escavado"/>
      </sharedItems>
    </cacheField>
    <cacheField name="aaReferencia" numFmtId="0">
      <sharedItems containsString="0" containsBlank="1" containsNumber="1" containsInteger="1" minValue="2024" maxValue="2025"/>
    </cacheField>
    <cacheField name="Data Inclusão / Alteração" numFmtId="0">
      <sharedItems containsDate="1" containsBlank="1" containsMixedTypes="1" minDate="1899-12-31T00:00:00" maxDate="2025-02-02T00:00:00"/>
    </cacheField>
    <cacheField name="VALOR_anual" numFmtId="0">
      <sharedItems containsBlank="1" containsMixedTypes="1" containsNumber="1" minValue="0" maxValue="34199968.51140172" count="1418">
        <e v="#N/A"/>
        <n v="0"/>
        <n v="20381.297665113438"/>
        <n v="35528.622653588718"/>
        <n v="5820.0677149999992"/>
        <n v="11806.918784171154"/>
        <n v="965.05107142086899"/>
        <n v="9125.0503012787522"/>
        <n v="429.54283895292212"/>
        <n v="4410.7925044993553"/>
        <n v="1434.46"/>
        <n v="4134.9691555833751"/>
        <n v="792.02377971528449"/>
        <n v="116394.2171150184"/>
        <n v="1909.1557538531279"/>
        <n v="326027.10221271991"/>
        <n v="59281.329749303921"/>
        <n v="22127.685972787294"/>
        <n v="1448.7679595794652"/>
        <n v="1581.5440166514491"/>
        <n v="26250.113651166565"/>
        <n v="16005.628945708515"/>
        <n v="23220.804152440873"/>
        <n v="414.51400593569792"/>
        <n v="338.77474192129773"/>
        <n v="54825.734937548194"/>
        <n v="110.98261380739635"/>
        <n v="26153.343244490501"/>
        <n v="2.2346894387262721"/>
        <n v="407.23560154881852"/>
        <n v="162277.73783876328"/>
        <n v="447.47045391990412"/>
        <n v="193.05001707351678"/>
        <n v="5949.9963827708652"/>
        <n v="34123.404897603803"/>
        <n v="10934.742680174144"/>
        <n v="723.10999796017825"/>
        <n v="305173.83876531967"/>
        <n v="2104.3810492786301"/>
        <n v="4275.9947012106195"/>
        <n v="3224.103408959335"/>
        <n v="80707.11438885091"/>
        <n v="35402.002300671666"/>
        <n v="81152.287498488004"/>
        <n v="45217.750350588663"/>
        <n v="809.10377145508892"/>
        <n v="1059.0339444759979"/>
        <n v="183.28630387160524"/>
        <n v="13057.220237489442"/>
        <n v="171.45498081517133"/>
        <n v="5730.5686763411677"/>
        <n v="26896.450580185076"/>
        <n v="21785.851585980257"/>
        <n v="288.00343327135789"/>
        <n v="35.316447111085296"/>
        <n v="863.37330889929649"/>
        <n v="2599.6747904195463"/>
        <n v="7625.0527542063974"/>
        <n v="117.23765574102737"/>
        <n v="46.427239460640209"/>
        <n v="178.23214644943931"/>
        <n v="242.08787503734192"/>
        <n v="5697.6017858829491"/>
        <n v="8132.9015928679619"/>
        <n v="94.055363432745466"/>
        <n v="2087.0328561861343"/>
        <n v="2973.7033246078527"/>
        <n v="627.37339621138176"/>
        <n v="2625.1439845366181"/>
        <n v="663.83851546386836"/>
        <n v="327.78925925989574"/>
        <n v="328.83350666116968"/>
        <n v="1025.4091781549769"/>
        <n v="292.50413957084862"/>
        <n v="1186.5052247495103"/>
        <n v="9329.9119464742871"/>
        <n v="843.17756415865802"/>
        <n v="9278.8900184480408"/>
        <n v="824.77792494821097"/>
        <n v="804.67616247368733"/>
        <n v="791.75882211992825"/>
        <n v="113.46792262242838"/>
        <n v="694.63337132743754"/>
        <n v="225725.58339172829"/>
        <n v="44032.723863070431"/>
        <n v="191660.99050776422"/>
        <n v="309.30608025734659"/>
        <n v="672.47444147240412"/>
        <n v="220.17956455861423"/>
        <n v="218.5818660346651"/>
        <n v="33.635208795034217"/>
        <n v="136.14897617809876"/>
        <n v="73.964043432234519"/>
        <n v="123.10632613618702"/>
        <n v="1441.1971659202291"/>
        <n v="517.28883516908104"/>
        <n v="103.47447499223659"/>
        <n v="10738.883637591203"/>
        <n v="141.28667339236662"/>
        <n v="173.16754655326059"/>
        <n v="1132.1521475132008"/>
        <n v="30798.510729473506"/>
        <n v="1216.3707004259456"/>
        <n v="1378.6676315319442"/>
        <n v="2117.9008093677926"/>
        <n v="2691.547676783629"/>
        <n v="35511.261906266962"/>
        <n v="427.96391246410656"/>
        <n v="107.75588933745982"/>
        <n v="3560.3615146435623"/>
        <n v="1125.8553356835189"/>
        <n v="1997.0291726703319"/>
        <n v="40.318392163187553"/>
        <n v="710.50593182680154"/>
        <n v="782.68431220285765"/>
        <n v="2768.1954360371374"/>
        <n v="776.62767727546873"/>
        <n v="192.16240678243392"/>
        <n v="16137.674029599606"/>
        <n v="2601.3455862615847"/>
        <n v="1150.1967426072147"/>
        <n v="5065.5458594979973"/>
        <n v="13010.988460705121"/>
        <n v="274.26113747059253"/>
        <n v="17048.759002263112"/>
        <n v="27496.224517580791"/>
        <n v="32785.849286260018"/>
        <n v="605.16225398628467"/>
        <n v="1794.4747477978735"/>
        <n v="264.63317643084667"/>
        <n v="470.68407365022426"/>
        <n v="504.30883997124573"/>
        <n v="3903.2557400636697"/>
        <n v="423.69294059289609"/>
        <n v="7218.4959134684068"/>
        <n v="260.55605237346174"/>
        <n v="272.32927977823573"/>
        <n v="259.05689530804375"/>
        <n v="6760.833604912068"/>
        <n v="3994.0687878146764"/>
        <n v="2108.6801048145435"/>
        <n v="315.94749372944904"/>
        <n v="408.69754791060211"/>
        <n v="498.00158566755096"/>
        <n v="498.52950559167778"/>
        <n v="2992.1969460844148"/>
        <n v="712.97035569380819"/>
        <n v="2798.885867160579"/>
        <n v="452.83788556245224"/>
        <n v="517.41414485723385"/>
        <n v="8685.7679369984453"/>
        <n v="5196.8329446020225"/>
        <n v="19012.19473603446"/>
        <n v="1869.2759455984756"/>
        <n v="756.45281748285583"/>
        <n v="151.29056349657117"/>
        <n v="1210.3245079725693"/>
        <n v="397.38834855480502"/>
        <n v="87.862976343190908"/>
        <n v="3064.469308726586"/>
        <n v="279.88963096345924"/>
        <n v="3025.8112699314233"/>
        <n v="478.07734525124386"/>
        <n v="3267.8782600207396"/>
        <n v="919120.7070356831"/>
        <n v="633123.98311040539"/>
        <n v="3511.1983469915849"/>
        <n v="122842.93725992306"/>
        <n v="58095.586825157341"/>
        <n v="21.699460998472869"/>
        <n v="977.34247027433639"/>
        <n v="9584.259286002587"/>
        <n v="692.45089425877484"/>
        <n v="7320.4457872547837"/>
        <n v="10338.195467248372"/>
        <n v="186.59656813364373"/>
        <n v="6436.4485921803262"/>
        <n v="7260.1300573571989"/>
        <n v="24286.343758226805"/>
        <n v="2018.8957132530086"/>
        <n v="1233.4232604887493"/>
        <n v="2058.3891499691895"/>
        <n v="1178.2347853314207"/>
        <n v="6020.5248522529082"/>
        <n v="4223.5317117706163"/>
        <n v="479.71681367124398"/>
        <n v="1220.2761857067101"/>
        <n v="1066.5942956612216"/>
        <n v="11619.121542021074"/>
        <n v="222.57089110753159"/>
        <n v="132.37924305949977"/>
        <n v="994.31149054503817"/>
        <n v="491.69433136385635"/>
        <n v="1800.5331391726108"/>
        <n v="819.49403309776471"/>
        <n v="630.38082872705081"/>
        <n v="11262.730346440283"/>
        <n v="3669.6315627128702"/>
        <n v="2100.4096653964534"/>
        <n v="1726.402016156173"/>
        <n v="95003.347696987767"/>
        <n v="1618.1866579621524"/>
        <n v="3519.6045385718407"/>
        <n v="2403.136987025774"/>
        <n v="1836.1002056600018"/>
        <n v="3613.7434417966874"/>
        <n v="193.66612304026842"/>
        <n v="490.43079200831482"/>
        <n v="853.75579033356325"/>
        <n v="2.3182292308281887"/>
        <n v="1104.7406532297593"/>
        <n v="59.334137340386349"/>
        <n v="4461.2128627745824"/>
        <n v="345.33261560129824"/>
        <n v="2626.5746034763633"/>
        <n v="75.646138031154635"/>
        <n v="3873.3472498064552"/>
        <n v="132.63834393911972"/>
        <n v="19026.895598723353"/>
        <n v="34670.765033565476"/>
        <n v="37.718216134015393"/>
        <n v="2978.86"/>
        <n v="527.64616349413814"/>
        <n v="271236.32867816638"/>
        <n v="43823.857591946144"/>
        <n v="511461.70493554405"/>
        <n v="4235.4883445152036"/>
        <n v="918957.34497222782"/>
        <n v="597553.29308453191"/>
        <n v="202273.47843990522"/>
        <n v="128463.81654347506"/>
        <n v="423008.55128857517"/>
        <n v="1044110.9703509824"/>
        <n v="2497985.5190146314"/>
        <n v="3238793.0668874844"/>
        <n v="6092956.9847474741"/>
        <n v="34199968.51140172"/>
        <n v="828570.25558057358"/>
        <n v="4519474.1194499508"/>
        <n v="614687.70125864749"/>
        <n v="4205757.9526825966"/>
        <n v="1309057.1390554132"/>
        <n v="6631.9171969559848"/>
        <n v="63806.16408231738"/>
        <n v="144675.09284677415"/>
        <n v="33356.247174062926"/>
        <n v="173.23559520097132"/>
        <n v="262371.10896387941"/>
        <n v="6960.1193891894372"/>
        <n v="6769.2831304649044"/>
        <n v="50729.411916367273"/>
        <n v="53641.554173012948"/>
        <n v="22667.493753639945"/>
        <n v="43794.95344136862"/>
        <n v="20510.958141145733"/>
        <n v="119707.02804324613"/>
        <n v="44911.5"/>
        <n v="12267.558009573351"/>
        <n v="1509.5988464037146"/>
        <n v="488329.52130891744"/>
        <n v="232204.53258835283"/>
        <n v="29817.653625203544"/>
        <n v="518.15213784810749"/>
        <n v="77679.182910621588"/>
        <n v="210.48734717191053"/>
        <n v="124.39573804228245"/>
        <n v="2832.5682092573561"/>
        <n v="588.78098123185282"/>
        <n v="23028.7699741992"/>
        <n v="1761.2365237624635"/>
        <n v="4417.3282951915207"/>
        <n v="399.8314848784533"/>
        <n v="31256.384451645856"/>
        <n v="174.44343691816707"/>
        <n v="674.57361963940275"/>
        <n v="386.12666697839023"/>
        <n v="265.4357012381405"/>
        <n v="135.24239583927823"/>
        <n v="849.79438043497305"/>
        <n v="2639.7201346880574"/>
        <n v="238.4351302717773"/>
        <n v="428.37720942247643"/>
        <n v="134.89558980166754"/>
        <n v="1346.9348559354271"/>
        <n v="15417.99189054421"/>
        <n v="64.769017231013422"/>
        <n v="24539.452245406253"/>
        <n v="2329.9027548128975"/>
        <n v="224.86185948942864"/>
        <n v="4925"/>
        <n v="149.40164923690006"/>
        <n v="29730.15087426571"/>
        <n v="886.10138492414535"/>
        <n v="1379.8335941929085"/>
        <n v="8318.6209316825134"/>
        <n v="4843.5409565861519"/>
        <n v="300.07093433541155"/>
        <n v="773.76014639605455"/>
        <n v="3356.5576783306942"/>
        <n v="354.30422332039052"/>
        <n v="495.4542806279332"/>
        <n v="3179.6971352478708"/>
        <n v="3578.1055194892315"/>
        <n v="1459.443518067882"/>
        <n v="1337.8820224709007"/>
        <n v="223.39092353680408"/>
        <n v="432.64651133375253"/>
        <n v="1297.1024159794388"/>
        <n v="545.78899139701298"/>
        <n v="2110.518038951941"/>
        <n v="1124.7398152869357"/>
        <n v="331.61832492909946"/>
        <n v="70.473378608264795"/>
        <n v="352.34297538355776"/>
        <n v="1134.4025490245019"/>
        <n v="1246.1458461084367"/>
        <n v="35277.193857559549"/>
        <n v="1266.8585377340119"/>
        <n v="332.68266069969775"/>
        <n v="468.63062744308036"/>
        <n v="110538.08630909305"/>
        <n v="1243.5507802407981"/>
        <n v="1329.9174424347382"/>
        <n v="1766.1874789200779"/>
        <n v="1311.6921872168532"/>
        <n v="572.85182115952841"/>
        <n v="65.642011739481674"/>
        <n v="1425.9468383662445"/>
        <n v="3359.1871979547172"/>
        <n v="1050.116723056226"/>
        <n v="1204.4095333063249"/>
        <n v="120.90376000840949"/>
        <n v="845.62074915476205"/>
        <n v="192.27405078290877"/>
        <n v="2857.2392732432459"/>
        <n v="1305.1507078177831"/>
        <n v="4.1616724513280419"/>
        <n v="113412.06794277267"/>
        <n v="20.557226850094555"/>
        <n v="115.09176917120998"/>
        <n v="328.19809986852522"/>
        <n v="1459.4435180678818"/>
        <n v="558507.42117313796"/>
        <n v="9533.9088115598643"/>
        <n v="3316.1473728043443"/>
        <n v="163.21409659691125"/>
        <n v="4480.2462784757745"/>
        <n v="1283.8536624262376"/>
        <n v="959.72379159844718"/>
        <n v="1210.2052242597565"/>
        <n v="1468.137586665915"/>
        <n v="5359.3693917156234"/>
        <n v="661174.30618405016"/>
        <n v="34385.980906654142"/>
        <n v="43000.583383255769"/>
        <n v="2463.3274072352051"/>
        <n v="1159.4696595305275"/>
        <n v="333.89810655734834"/>
        <n v="13151.074249586021"/>
        <n v="22015.909730954925"/>
        <n v="936.40797214439726"/>
        <n v="16780.773791674175"/>
        <n v="252110.72867435357"/>
        <n v="546.4337801386373"/>
        <n v="179.38081859084065"/>
        <n v="12826.219325523707"/>
        <n v="1798.9249981746489"/>
        <n v="638.23356918463094"/>
        <n v="982.72034439089725"/>
        <n v="499.76636377570395"/>
        <n v="345.87562424996071"/>
        <n v="1176.6162018594457"/>
        <n v="413.1564843140419"/>
        <n v="184471.96325595974"/>
        <n v="133.1519861364425"/>
        <n v="11497.89486120718"/>
        <n v="527.85661886997343"/>
        <n v="3054.3296664602149"/>
        <n v="550.37059284144004"/>
        <n v="498.96229327672302"/>
        <n v="1067.4819059523043"/>
        <n v="619.79216007813284"/>
        <n v="1302.7090755632764"/>
        <n v="1059.0548294240236"/>
        <n v="312.09422081874811"/>
        <n v="817.41598076922958"/>
        <n v="8676.3279404909299"/>
        <n v="809.87651453203148"/>
        <n v="1156.2638200086164"/>
        <n v="1434.4200002859611"/>
        <n v="245.43990919543128"/>
        <n v="2531.1303909999237"/>
        <n v="240.97053031797876"/>
        <n v="422.83665772385143"/>
        <n v="1909.3019484893066"/>
        <n v="2714.7811372145734"/>
        <n v="3195.8043043848111"/>
        <n v="3719.5988008638287"/>
        <n v="355.39916054957916"/>
        <n v="1357.3440995979299"/>
        <n v="4490.6815244385325"/>
        <n v="1111.2671994877217"/>
        <n v="910.35924557270653"/>
        <n v="603.26172371596613"/>
        <n v="2933.7713039831365"/>
        <n v="3199.709789665576"/>
        <n v="2427.3844116833557"/>
        <n v="43434.927647341654"/>
        <n v="208.12894954791273"/>
        <n v="1677.0717689199907"/>
        <n v="466.92478300563801"/>
        <n v="301.63086185798306"/>
        <n v="265.05087539135627"/>
        <n v="2861.4780563929403"/>
        <n v="467.53044649837688"/>
        <n v="279.50325942498785"/>
        <n v="16.112737401657185"/>
        <n v="1151.8570959752401"/>
        <n v="7215.0290120961781"/>
        <n v="1295.7752728188175"/>
        <n v="672.94435280297728"/>
        <n v="2231.2434223020678"/>
        <n v="356.52694774295503"/>
        <n v="117481.84255334127"/>
        <n v="3263.816137629784"/>
        <n v="643.97692989163772"/>
        <n v="108.06916355784199"/>
        <n v="2171.7422053774776"/>
        <n v="2159.6811478927634"/>
        <n v="1415.9054938613735"/>
        <n v="1069.5808432288652"/>
        <n v="2565.6381227643988"/>
        <n v="737.11335561126202"/>
        <n v="955.56991195777425"/>
        <n v="542.95643629239498"/>
        <n v="1334.767392463832"/>
        <n v="1845.9846495197949"/>
        <n v="2890.63500401384"/>
        <n v="271.46833081173457"/>
        <n v="340.33947446424582"/>
        <n v="1140.1669894092856"/>
        <n v="749252.59589890973"/>
        <n v="1236.6890625867909"/>
        <n v="1206.5259147188203"/>
        <n v="2533.7932218731721"/>
        <n v="212.35815152307231"/>
        <n v="570.69164727023121"/>
        <n v="679.42912916488865"/>
        <n v="1359.1506476021341"/>
        <n v="8.3017668401279732"/>
        <n v="94.274655387013013"/>
        <n v="61.433074616947003"/>
        <n v="407.20427412678032"/>
        <n v="728.44610218068829"/>
        <n v="1942.5299007978438"/>
        <n v="1501.2205065454561"/>
        <n v="284.74011587364157"/>
        <n v="754.07869669926254"/>
        <n v="1212.5585442924148"/>
        <n v="1128.0253512004642"/>
        <n v="1809.7888720782303"/>
        <n v="153.83205412664955"/>
        <n v="1583.5698566099206"/>
        <n v="2010.8765245313682"/>
        <n v="2046227.4050293118"/>
        <n v="3108.1188500998369"/>
        <n v="344.71650963454658"/>
        <n v="76340.965074783962"/>
        <n v="287.86768110919223"/>
        <n v="13314.414276283895"/>
        <n v="15599.74300661758"/>
        <n v="3617.523617389299"/>
        <n v="495.56848922258274"/>
        <n v="2460.5810365698549"/>
        <n v="632.38578373749669"/>
        <n v="1381.7899312617533"/>
        <n v="986.82423667790385"/>
        <n v="1170.2671776597003"/>
        <n v="7506.5828865318672"/>
        <n v="2505.7029667789029"/>
        <n v="6629.4705261150939"/>
        <n v="6571.8979225995718"/>
        <n v="504.28795502322021"/>
        <n v="1078.7075655159995"/>
        <n v="644916.06334949937"/>
        <n v="4727.8301092678485"/>
        <n v="98.723149316440072"/>
        <n v="21635.166685976426"/>
        <n v="45.591841539621043"/>
        <n v="44497.174271963464"/>
        <n v="756.45281748285572"/>
        <n v="281.34113485123004"/>
        <n v="170.98506948459803"/>
        <n v="4987.7746148669758"/>
        <n v="5211.1182490514493"/>
        <n v="1461.5808751930965"/>
        <n v="907.36745191496834"/>
        <n v="3323.6828411448196"/>
        <n v="111.10792349554923"/>
        <n v="811.74571738031193"/>
        <n v="5716.0849648854983"/>
        <n v="32541.662473946111"/>
        <n v="277.36255225237625"/>
        <n v="1379.1688702845559"/>
        <n v="7307.3300398947813"/>
        <n v="139.28171838192063"/>
        <n v="1590.6601777901144"/>
        <n v="118.0103988179701"/>
        <n v="23709.887865301542"/>
        <n v="560985.57652487012"/>
        <n v="105903.43621749587"/>
        <n v="298466.10302883812"/>
        <n v="147.72595556219457"/>
        <n v="27.077335115033755"/>
        <n v="488.78088111430191"/>
        <n v="280.72502888447838"/>
        <n v="265.2701673456238"/>
        <n v="49421.597998845275"/>
        <n v="226.93584524485675"/>
        <n v="268.95636067212087"/>
        <n v="435.23187437697334"/>
        <n v="432.1513445432152"/>
        <n v="353.00783400066177"/>
        <n v="80.824748858604423"/>
        <n v="100.01801609401979"/>
        <n v="1183.0592083253064"/>
        <n v="165.8056023742792"/>
        <n v="996.170250919306"/>
        <n v="181.55285318549051"/>
        <n v="122.91836160395769"/>
        <n v="486.34778466933358"/>
        <n v="230.81000310358314"/>
        <n v="5733.8162857591296"/>
        <n v="692.56576147291503"/>
        <n v="941.36814730044853"/>
        <n v="3500.9020676150235"/>
        <n v="302.58112699314233"/>
        <n v="45.382992059366259"/>
        <n v="205.47656114867686"/>
        <n v="14721.811270733626"/>
        <n v="2313.7285245286976"/>
        <n v="882.52480623866086"/>
        <n v="148.53375035720794"/>
        <n v="150.44472310153927"/>
        <n v="173.14666160523512"/>
        <n v="74.277317652616702"/>
        <n v="228.24115449644921"/>
        <n v="538.50794236296792"/>
        <n v="1419.2784129674885"/>
        <n v="1449.8683559491014"/>
        <n v="92.844036447267683"/>
        <n v="221.3073517519901"/>
        <n v="357.62340751429269"/>
        <n v="129.31959817376708"/>
        <n v="129.33004064777981"/>
        <n v="942.53770438987544"/>
        <n v="1763.3683741612708"/>
        <n v="176.49869576332455"/>
        <n v="126.41659039822547"/>
        <n v="67030.794138898098"/>
        <n v="241959.07426115454"/>
        <n v="3336.7985885048211"/>
        <n v="245.96675563976919"/>
        <n v="54.718563826755442"/>
        <n v="628.84578504717797"/>
        <n v="87.079790792235443"/>
        <n v="409.37630872143006"/>
        <n v="121.04915875567733"/>
        <n v="841.97667964719312"/>
        <n v="1235.5326402393227"/>
        <n v="21463.001616928392"/>
        <n v="248.05052769861618"/>
        <n v="751.62839448897012"/>
        <n v="3254.0941943239231"/>
        <n v="1959.843522710966"/>
        <n v="4147.4478461137951"/>
        <n v="406.11825682945539"/>
        <n v="711.06982542348953"/>
        <n v="114.90898403618644"/>
        <n v="3448.2824410648291"/>
        <n v="743.0029109544472"/>
        <n v="594.03057668870429"/>
        <n v="499.26512502309254"/>
        <n v="493.54264926411116"/>
        <n v="756.4737024308813"/>
        <n v="68.074488089049396"/>
        <n v="611.45906581596671"/>
        <n v="319.39351015365304"/>
        <n v="810.84766461521644"/>
        <n v="467.71841103060615"/>
        <n v="144.12702632383181"/>
        <n v="159.02843674001119"/>
        <n v="1064.0776594241515"/>
        <n v="363.09526389696828"/>
        <n v="477.06972686186089"/>
        <n v="215715.70974991441"/>
        <n v="144.07481395376811"/>
        <n v="405.12622179824507"/>
        <n v="472.78301092678487"/>
        <n v="232.89849790613107"/>
        <n v="117.5404874873968"/>
        <n v="1504.6143105995966"/>
        <n v="790.55793760846325"/>
        <n v="201.71727050409066"/>
        <n v="563.15218103303334"/>
        <n v="211.00062990141615"/>
        <n v="215.53266362294511"/>
        <n v="470.78849839035161"/>
        <n v="68.982983328157729"/>
        <n v="357.2057085537831"/>
        <n v="191.38966370549119"/>
        <n v="159.69675507682652"/>
        <n v="252.14397751161013"/>
        <n v="391.35259857544156"/>
        <n v="177.07303183402522"/>
        <n v="1714.6333479438151"/>
        <n v="2267.301285068058"/>
        <n v="237.55584131581293"/>
        <n v="129.19428848561421"/>
        <n v="128.09782871427655"/>
        <n v="315.18519312651904"/>
        <n v="7892.8395577890906"/>
        <n v="100.18509567822362"/>
        <n v="261.52131917505028"/>
        <n v="305.34452094318181"/>
        <n v="387.06074175620563"/>
        <n v="685.32912698208645"/>
        <n v="5733.8476131811676"/>
        <n v="534.75909419239429"/>
        <n v="547.66599207214051"/>
        <n v="2541.6877322268037"/>
        <n v="49.570424138474827"/>
        <n v="121.02827380765183"/>
        <n v="186.8054176138985"/>
        <n v="1762.9820026227994"/>
        <n v="152465.17223315308"/>
        <n v="340.40376786728507"/>
        <n v="513.92695209629778"/>
        <n v="317.73315678562744"/>
        <n v="665.86435542233994"/>
        <n v="5085.046260295645"/>
        <n v="141608.00920268666"/>
        <n v="661773.95001626119"/>
        <n v="356.21367352257283"/>
        <n v="913.54939653051019"/>
        <n v="317.71227183760197"/>
        <n v="2219.5165239857615"/>
        <n v="455.9393003442359"/>
        <n v="5873.1084466150633"/>
        <n v="1512.9160774397244"/>
        <n v="235.2584970330102"/>
        <n v="505.87521107315661"/>
        <n v="3818.4069223633442"/>
        <n v="52.953785718602461"/>
        <n v="105.90757143720492"/>
        <n v="477.18973496016099"/>
        <n v="1185.064163335752"/>
        <n v="1077.9452649130694"/>
        <n v="546.20404571035692"/>
        <n v="964.47734229064122"/>
        <n v="395.03879190193868"/>
        <n v="5606.7039702097827"/>
        <n v="2005.6442137308418"/>
        <n v="483.28813978360097"/>
        <n v="53.549006737328611"/>
        <n v="51.429184512742474"/>
        <n v="1080.0546446636429"/>
        <n v="252.15441998562281"/>
        <n v="104.32031538726847"/>
        <n v="1109.9827751841547"/>
        <n v="1795.8026984448397"/>
        <n v="298.37280996600828"/>
        <n v="94.232885490962047"/>
        <n v="1460.6267994019422"/>
        <n v="4289.8727491735508"/>
        <n v="311.32147774180538"/>
        <n v="5408.648087476432"/>
        <n v="1197.7204418391925"/>
        <n v="327.16271081913135"/>
        <n v="114.95075393223739"/>
        <n v="1972.165642045999"/>
        <n v="416.70692547837336"/>
        <n v="1143.9208157255584"/>
        <n v="3048.9309073956288"/>
        <n v="323.29899543441769"/>
        <n v="269.36361715861773"/>
        <n v="513.03874824589604"/>
        <n v="2072.6326845225663"/>
        <n v="828.99668444935787"/>
        <n v="706.02611047533628"/>
        <n v="2800.4417957884775"/>
        <n v="2453.5428090852683"/>
        <n v="1560.1056175032945"/>
        <n v="4276.8823115017021"/>
        <n v="1404.3665600772963"/>
        <n v="183.83975499428047"/>
        <n v="3219.519162867743"/>
        <n v="6366.1498571265638"/>
        <n v="155.43622567962879"/>
        <n v="308.57867000533338"/>
        <n v="220.05425487046134"/>
        <n v="907.743380979427"/>
        <n v="1185.7429241465804"/>
        <n v="1002.299983164784"/>
        <n v="409.45984851353205"/>
        <n v="757.29865787788776"/>
        <n v="23151.66453200252"/>
        <n v="635.42454367520395"/>
        <n v="250.0450402350495"/>
        <n v="158.05728665682642"/>
        <n v="552.50085754003896"/>
        <n v="2269.3584524485673"/>
        <n v="1556.9519903514472"/>
        <n v="529.50652976398635"/>
        <n v="592.71482496309909"/>
        <n v="663.41037402934603"/>
        <n v="149.71374992064747"/>
        <n v="169.77374249912023"/>
        <n v="1971.069182274661"/>
        <n v="1094.2668517949814"/>
        <n v="690.89496563087675"/>
        <n v="66.382807298985568"/>
        <n v="578.69058236398973"/>
        <n v="227.11336730307332"/>
        <n v="4559.7267140186059"/>
        <n v="479.09026523047964"/>
        <n v="685.51709151431578"/>
        <n v="94.30598280905123"/>
        <n v="1988.194839655554"/>
        <n v="933.26478746656267"/>
        <n v="3768.4069243993736"/>
        <n v="325.24129560078728"/>
        <n v="16707.53027894882"/>
        <n v="7666.7391104652534"/>
        <n v="1207.7243319433971"/>
        <n v="443.16815462665545"/>
        <n v="10746.945227529037"/>
        <n v="15147.831917932024"/>
        <n v="1830.6387917513393"/>
        <n v="1180.0726607576626"/>
        <n v="430.47010622716414"/>
        <n v="3028.7456051290028"/>
        <n v="798.47333291011989"/>
        <n v="1514.9210324501703"/>
        <n v="2470.3134223497282"/>
        <n v="2537.8971141601787"/>
        <n v="1415.4146975827748"/>
        <n v="14040.773035471437"/>
        <n v="5953.3170895069161"/>
        <n v="12103.245079725692"/>
        <n v="3618.5678647905729"/>
        <n v="1024.2396210655497"/>
        <n v="1807.508711813121"/>
        <n v="4227.7320756081044"/>
        <n v="20802.462923252548"/>
        <n v="1739.851922684581"/>
        <n v="10738.413726260629"/>
        <n v="129.08986374548681"/>
        <n v="130.14455362077348"/>
        <n v="112.45500264319264"/>
        <n v="85780.01141137263"/>
        <n v="4266.9828461376255"/>
        <n v="6794.2077518567839"/>
        <n v="554.72510450475238"/>
        <n v="7692.5006938546812"/>
        <n v="3908.3360761700842"/>
        <n v="100.8638564890517"/>
        <n v="1721.0032570915862"/>
        <n v="2206.766263216206"/>
        <n v="185.51055083631877"/>
        <n v="4390.3694824928298"/>
        <n v="301.83971133823786"/>
        <n v="96.060318443191477"/>
        <n v="8924.8066096240691"/>
        <n v="438.65700585315187"/>
        <n v="742.58521199393761"/>
        <n v="286.47883206549784"/>
        <n v="3460.155534017314"/>
        <n v="851.00941966821279"/>
        <n v="218.85337035899633"/>
        <n v="16206.563030661651"/>
        <n v="1252.3450233998333"/>
        <n v="20989.884446833195"/>
        <n v="140.49304536739842"/>
        <n v="821.4989881082106"/>
        <n v="1189.1784980967716"/>
        <n v="1089.2962341649175"/>
        <n v="300.5657295086836"/>
        <n v="1438.2732731966619"/>
        <n v="481.09522024092553"/>
        <n v="16452.859222726125"/>
        <n v="2420.6490159451387"/>
        <n v="3922.2141241330146"/>
        <n v="273.01848306307659"/>
        <n v="2218.4618341104747"/>
        <n v="6737.4320206495186"/>
        <n v="109.42668517949815"/>
        <n v="1365.6563089120707"/>
        <n v="621.5464957122731"/>
        <n v="627.94773228208237"/>
        <n v="158.01551676077543"/>
        <n v="344.86270427072492"/>
        <n v="140.53481526344939"/>
        <n v="9430.3099241882064"/>
        <n v="421.60444579034811"/>
        <n v="405.54288796837193"/>
        <n v="8120.9971724934385"/>
        <n v="944.52177445229586"/>
        <n v="1037.8461647041495"/>
        <n v="943.1350765582481"/>
        <n v="2971.5521749612285"/>
        <n v="541.46316250857319"/>
        <n v="691.21868232527163"/>
        <n v="635.41410120119122"/>
        <n v="717.87831847979578"/>
        <n v="133.14154366242977"/>
        <n v="1657.9829264247026"/>
        <n v="519.16858456837099"/>
        <n v="1065.3620837277183"/>
        <n v="515.13416827355627"/>
        <n v="3971.8576455895791"/>
        <n v="2109.003821508938"/>
        <n v="373.04694163110901"/>
        <n v="101.97075873440208"/>
        <n v="77.556254492616944"/>
        <n v="430.34479653901121"/>
        <n v="223.90752778116226"/>
        <n v="239.62345117033536"/>
        <n v="1241.004496621998"/>
        <n v="8820.2356748604943"/>
        <n v="3055.2298399275269"/>
        <n v="1301.9363324863339"/>
        <n v="1405.337710160481"/>
        <n v="5980.7181413163453"/>
        <n v="2108.2346650592062"/>
        <n v="438.17665204856587"/>
        <n v="420.24692416869198"/>
        <n v="524.14368529142246"/>
        <n v="1490.3394486241814"/>
        <n v="1486.2877687072382"/>
        <n v="315.18877303241334"/>
        <n v="1773.7273083819086"/>
        <n v="3961.7075608491969"/>
        <n v="5815.8628040772246"/>
        <n v="1304.8811101579265"/>
        <n v="5501.7427433000048"/>
        <n v="340.9050066198966"/>
        <n v="943.6654915832512"/>
        <n v="968.25751788325283"/>
        <n v="618.65393041074424"/>
        <n v="146.48702545071097"/>
        <n v="3095.5147839664601"/>
        <n v="5987.5788467427155"/>
        <n v="2245.1423552130241"/>
        <n v="1108.6252535624985"/>
        <n v="1513.7410328867309"/>
        <n v="908.1297525178984"/>
        <n v="2206.3172368336586"/>
        <n v="143.35428324688908"/>
        <n v="76.000325864718732"/>
        <n v="198.95001489071461"/>
        <n v="648.87445020361258"/>
        <n v="1909.6256651837014"/>
        <n v="9726.8094987504937"/>
        <n v="1403.6460293704176"/>
        <n v="1133.4470142907805"/>
        <n v="88.635719420133626"/>
        <n v="2838.7970028372702"/>
        <n v="2994.0348215106569"/>
        <n v="839.16765413776602"/>
        <n v="2521.5128724341903"/>
        <n v="173.99250200026702"/>
        <n v="2156.736370221171"/>
        <n v="9884.313334284645"/>
        <n v="2533.3024255945734"/>
        <n v="933.99576064745429"/>
        <n v="1550.7178333658417"/>
        <n v="4040.7153192295837"/>
        <n v="1344.948882944808"/>
        <n v="2081.0910884728855"/>
        <n v="102.11695337058043"/>
        <n v="2305.4998550066593"/>
        <n v="5359.0567783899314"/>
        <n v="4084.8556568814347"/>
        <n v="1008.6176799424915"/>
        <n v="2017.2144749369572"/>
        <n v="522.57272701952729"/>
        <n v="396.66781784792602"/>
        <n v="66.560329357202136"/>
        <n v="109.97376691852263"/>
        <n v="3133.723796379074"/>
        <n v="716.53123933215238"/>
        <n v="2622.3662864492289"/>
        <n v="74.60103434701162"/>
        <n v="4624.4391740677147"/>
        <n v="822.02111180884765"/>
        <n v="184.59161312319773"/>
        <n v="737.54149704578447"/>
        <n v="926.61293152044732"/>
        <n v="118.63694725873447"/>
        <n v="534.04900595952813"/>
        <n v="258.63919634753415"/>
        <n v="100.92651133312813"/>
        <n v="1274.2011215084974"/>
        <n v="144.98330919287645"/>
        <n v="260.55016909186548"/>
        <n v="742.66875178603959"/>
        <n v="559.77926192691837"/>
        <n v="4691.3545475413493"/>
        <n v="707.27920735686507"/>
        <n v="552.92515823832889"/>
        <n v="189.11320437071396"/>
        <n v="336.19545084015107"/>
        <n v="189.94860229173315"/>
        <n v="87.539259648795976"/>
        <n v="151.9588818333865"/>
        <n v="1109.4606514835175"/>
        <n v="1964.8872376591191"/>
        <n v="616.22083396577591"/>
        <n v="283.66980655607091"/>
        <n v="2138.5873503870298"/>
        <n v="7281.4849167132525"/>
        <n v="7885.6029232982619"/>
        <n v="655.58896099380422"/>
        <n v="5381.5289824653464"/>
        <n v="532.87944887010121"/>
        <n v="550.10947186590533"/>
        <n v="453.8716904897135"/>
        <n v="75.645281748285583"/>
        <n v="152.34525337185786"/>
        <n v="466.47575662309021"/>
        <n v="615.20791398654012"/>
        <n v="1302.5628809270979"/>
        <n v="98.921556322682136"/>
        <n v="6770.7748401721965"/>
        <n v="943.04938561649953"/>
        <n v="245.37725435135485"/>
        <n v="3454.4748281543834"/>
        <n v="537.47413743570678"/>
        <n v="1071.638010609375"/>
        <n v="140.77499216574239"/>
        <n v="970.78459659433588"/>
        <n v="771.91812149572308"/>
        <n v="336.23722073620206"/>
        <n v="68.314664991342397"/>
        <n v="148264.80443900981"/>
        <n v="1861.7155944132523"/>
        <n v="209.28806416332685"/>
        <n v="1741.5436034746449"/>
        <n v="1834.3876399219125"/>
        <n v="1697.3928233487823"/>
        <n v="1817.7527788196185"/>
        <n v="2584.5436455750864"/>
        <n v="233.33708181466608"/>
        <n v="550897.30078816856"/>
        <n v="1776418.0415457191"/>
        <n v="21894.766589933137"/>
        <n v="242.06699008931645"/>
        <n v="3064.479751200598"/>
        <n v="1987.7875831690571"/>
        <n v="5338.1613878904391"/>
        <n v="540.09519841290421"/>
        <n v="4705.7651616789299"/>
        <n v="780.6271448223481"/>
        <n v="79.383687444846359"/>
        <n v="482.67203381684925"/>
        <n v="5211.1182490514502"/>
        <n v="642.14949693940832"/>
        <n v="580.95659922475443"/>
        <n v="12363.972770875775"/>
        <n v="4149.3066064880632"/>
        <n v="700.30363471635508"/>
        <n v="12523.492003894386"/>
        <n v="2265.2971165502404"/>
        <n v="1492.2295364204872"/>
        <n v="1302.6150932971618"/>
        <n v="343.05615626652093"/>
        <n v="282.82396616103904"/>
        <n v="307.62484194129553"/>
        <n v="14881.110246698629"/>
        <n v="959.94530856911229"/>
        <n v="443.78426059340711"/>
        <n v="17561.212971964294"/>
        <n v="2288.5203922619448"/>
        <n v="141.94454925516925"/>
        <n v="588.36031329978664"/>
        <n v="597.42438074284462"/>
        <n v="2701.4053722516555"/>
        <n v="295.64732424868328"/>
        <n v="32.956447984206136"/>
        <n v="211.81514287440979"/>
        <n v="807.39120571699959"/>
        <n v="113.68721457669592"/>
        <n v="503.03485814169147"/>
        <n v="5234.6555854761646"/>
        <n v="53.287944887010127"/>
        <n v="258.20061243899903"/>
        <n v="2862.5431887422396"/>
        <n v="2965.2971330275977"/>
        <n v="199.61833322752997"/>
        <n v="542.12103837137579"/>
        <n v="5935.8050605875524"/>
        <n v="9489.4514274414796"/>
        <n v="287.44998214868264"/>
        <n v="1409.1074432790801"/>
        <n v="2312.4336577511181"/>
        <n v="5055.4105190474893"/>
        <n v="2118.0678889519959"/>
        <n v="2575.0827641195442"/>
        <n v="2871.6594685553609"/>
        <n v="2108.4086004902119"/>
        <n v="2549.237640938014"/>
        <n v="2539.1710959897332"/>
        <n v="9970.046045929239"/>
        <n v="6003825.3000241052"/>
        <n v="1078078.8195122234"/>
        <n v="94039.229810395802"/>
        <n v="18045.430491935029"/>
        <n v="90774.366633335012"/>
        <n v="3824.2846028415424"/>
        <n v="4265.8132890481984"/>
        <n v="3124.9103483123217"/>
        <n v="502.1159204285704"/>
        <n v="6109.4425184713855"/>
        <n v="78695.298672978533"/>
        <n v="1825.8665811275171"/>
        <n v="703.1231026997948"/>
        <n v="1546.0291625341217"/>
        <n v="63.041215614908893"/>
        <n v="1821.1987952438226"/>
        <n v="8125.1532771505081"/>
        <n v="5685.8331176705915"/>
        <n v="36.997685427136361"/>
        <n v="3754.9465753969525"/>
        <n v="6397.2788721585403"/>
        <n v="16448.650905698993"/>
        <n v="2657.6827335603143"/>
        <n v="1575.0696827635502"/>
        <n v="48.724583743442921"/>
        <n v="5975.789293582332"/>
        <n v="403.44498348219406"/>
        <n v="204.24434921517363"/>
        <n v="324.06129603734769"/>
        <n v="16752.704421527931"/>
        <n v="62089.666055446025"/>
        <n v="1565.3477394576898"/>
        <n v="1109.4710939575302"/>
        <n v="319.60235963390784"/>
        <n v="1935.2619388849771"/>
        <n v="2123.2891259583662"/>
        <n v="5798.7893590663953"/>
        <n v="351.53544516486551"/>
        <n v="7529.859161106262"/>
        <n v="15098.345033585649"/>
        <n v="3679.6354528170741"/>
        <n v="147.09268894344984"/>
        <n v="5968.4064644553255"/>
        <n v="16291.64671938006"/>
        <n v="106009.64733223374"/>
        <n v="2544.6220674243832"/>
        <n v="430.33435406499842"/>
        <n v="704.27177484119602"/>
        <n v="1557.9544678566704"/>
        <n v="244.29123705402992"/>
        <n v="773.44272270158319"/>
        <n v="245.59654630562241"/>
        <n v="321.30448289798437"/>
        <n v="131.86756183287554"/>
        <n v="197.31054647071451"/>
        <n v="232.61655110778707"/>
        <n v="7246.1997970242046"/>
        <n v="996.00317133510191"/>
        <n v="2097.0576312383646"/>
        <n v="2278.6000419498419"/>
        <n v="1633.9339087733633"/>
        <n v="3802.0108057723701"/>
        <n v="299.55280952944787"/>
        <n v="3198.5297901021368"/>
        <n v="1781.8724381118454"/>
        <n v="2180.6914056063956"/>
        <n v="5173.452245287498"/>
        <n v="127.08490873504078"/>
        <n v="1461.4660079789562"/>
        <n v="275.01299559950979"/>
        <n v="9617.4559108890862"/>
        <n v="4319.7695522720242"/>
        <n v="9308.3647015467723"/>
        <n v="1852.2547129577101"/>
        <n v="5849.9052693587564"/>
        <n v="5076.5984791390019"/>
        <n v="9308.5675295922483"/>
        <n v="169.8468398172094"/>
        <n v="155.18560630332303"/>
        <n v="1273.3552811134655"/>
        <n v="115.55641742497629"/>
        <n v="3245.5940204775534"/>
        <n v="3293.6711708322068"/>
        <n v="136.15941865211153"/>
        <n v="7173.6976999537528"/>
        <n v="2248.3481947349355"/>
        <n v="790.74590214069269"/>
        <n v="592.54774537889534"/>
        <n v="163.67533767568034"/>
        <n v="156.93994193746329"/>
        <n v="761.67405448922557"/>
        <n v="845.3222808830202"/>
        <n v="1652.5977747635498"/>
        <n v="4185.9179203767271"/>
        <n v="4602.1758194725535"/>
        <n v="1261.5970553751208"/>
        <n v="2016.7027937103335"/>
        <n v="164.13480653224087"/>
        <n v="198.66806809237065"/>
        <n v="86.213065449178046"/>
        <n v="1145.1947975551125"/>
        <n v="2811.4794908199437"/>
        <n v="848.90842870063398"/>
        <n v="113.46795708259262"/>
        <n v="337.76354286177929"/>
        <n v="304.59652447760106"/>
        <n v="721.75983844121629"/>
        <n v="689.71938848342234"/>
        <n v="100.1039543150945"/>
        <n v="2794.677550133445"/>
        <n v="1849.1115282798755"/>
        <n v="254.33689705428543"/>
        <n v="1657.8993866326007"/>
        <n v="2118.0685547778176"/>
        <n v="247.95654543250157"/>
        <n v="216.4320060335813"/>
        <n v="119.70057880739137"/>
        <n v="920.36134604571453"/>
        <n v="504.30203685186143"/>
        <n v="2016.7119739431946"/>
        <n v="353.011425796303"/>
        <n v="819.49080988427477"/>
        <n v="745.3258748517701"/>
        <n v="287.03190930818448"/>
        <n v="592.55489330093701"/>
        <n v="61.743149103660222"/>
        <n v="152.67226047159093"/>
        <n v="2752.8167184953609"/>
        <n v="1170.388567516892"/>
        <n v="17.574161890292121"/>
        <n v="1632.2575926105246"/>
        <n v="287.65940841796589"/>
        <n v="69.773295509641088"/>
        <n v="1492.7340290815096"/>
        <n v="576.58532880062796"/>
        <n v="277.36612026852379"/>
        <n v="4115.3147465598777"/>
        <n v="14706.708149692407"/>
        <n v="1686.8903132694763"/>
        <n v="186.59175363518867"/>
        <n v="1699.3297635118224"/>
        <n v="1684.3688030852172"/>
        <n v="28.705148267491154"/>
        <n v="310.98625605864788"/>
        <n v="21619.84857153667"/>
        <n v="93.971823640643564"/>
        <n v="345.11332364703065"/>
        <n v="543.80227668742691"/>
        <n v="2466.8774636003554"/>
        <n v="45.124669927621341"/>
        <n v="443.78579242963809"/>
        <n v="536.94157126105688"/>
        <n v="672.40134415431487"/>
        <n v="7207.7368617052289"/>
        <n v="3095.9942545730528"/>
        <n v="843.19300561631246"/>
        <n v="1007.5699999999999"/>
        <n v="1035.500182335822"/>
        <n v="517.25500012716611"/>
        <n v="234.50044713611558"/>
        <n v="4531.321901792925"/>
        <n v="746592.50746595371"/>
        <n v="238.56876129504866"/>
        <n v="1960274.0071281283"/>
        <n v="159103.02733188419"/>
        <n v="3627.151578429045"/>
        <n v="169.54400807083996"/>
        <n v="3808.7044316145352"/>
        <n v="69.954133411342511"/>
        <n v="857.60906324426423"/>
        <n v="10.92282781732561"/>
        <n v="5129.3745624797239"/>
        <n v="139974.0648514393"/>
        <n v="768.07529105903495"/>
        <n v="222.71708574370999"/>
        <n v="15594.205912080588"/>
        <n v="817.38465334719137"/>
        <n v="42.500869231850132"/>
        <n v="7035.0216450645712"/>
        <n v="1587.1829526183283"/>
        <n v="762.68697446846136"/>
        <n v="225.26504940281836"/>
        <n v="292.32661751263203"/>
        <n v="313.50395481046792"/>
        <n v="3309.4915189615067"/>
        <n v="6139.5899409461645"/>
        <n v="3292.6791358009964"/>
        <n v="66302.588213619703"/>
        <n v="2072.465604938362"/>
        <n v="620.30384130475704"/>
        <n v="1843.2010879886648"/>
        <n v="44.683346300512703"/>
        <n v="1193.5121248120586"/>
        <n v="2856.2463769125579"/>
        <n v="660.1501070611148"/>
        <n v="9428.92827477217"/>
        <n v="376.79767186781572"/>
        <n v="1469151.0736313141"/>
        <n v="252586.88460438643"/>
        <n v="135685.83157068572"/>
        <n v="44240.34522547025"/>
        <n v="17371.859590691285"/>
        <n v="4977.8229371328343"/>
        <n v="18403.053899449318"/>
        <n v="64414.755991700586"/>
        <n v="37812.751851252724"/>
        <n v="60454.082235778653"/>
        <n v="11457.712221206157"/>
        <n v="22758.306978416633"/>
        <n v="4968.8286539057663"/>
        <n v="469.08788518098845"/>
        <n v="1142.4379844157493"/>
        <n v="24233.275105294058"/>
        <n v="2775.5156103200684"/>
        <n v="4564.071231800066"/>
        <n v="54045.796996010686"/>
        <n v="523.54387710271203"/>
        <n v="28789.044570254002"/>
        <n v="511.50370456602326"/>
        <n v="576.73783972360741"/>
        <n v="2237.4253669176096"/>
        <n v="419.96497737034798"/>
        <n v="436.28656425226006"/>
        <n v="352.62802691742917"/>
        <n v="815.37969833674515"/>
        <n v="1248.1367063726993"/>
        <n v="600.26473367430981"/>
        <n v="14135.465389818957"/>
        <n v="5180.0623313375618"/>
        <n v="7725.290062254684"/>
        <n v="380.75348745251091"/>
        <n v="778.21493332540513"/>
        <n v="760.07635596527643"/>
        <n v="2456.3413921206825"/>
        <n v="603.66898020246288"/>
        <n v="3912.9725346317405"/>
        <n v="4199.2738446390213"/>
        <n v="247.48663410192822"/>
        <n v="74.120680542425603"/>
        <n v="754.38520762833332"/>
        <n v="4994.4160283390775"/>
        <n v="1363.7662211157647"/>
        <n v="1697.7896373612659"/>
        <n v="291.90891855212249"/>
        <n v="619.51021327978879"/>
        <n v="1656.761156965212"/>
        <n v="233.23265707453874"/>
        <n v="668.96577020412337"/>
        <n v="2171.481143527159"/>
        <n v="4137.4021861135398"/>
        <n v="2431.0392775878145"/>
        <n v="1380.0982504716894"/>
        <n v="1205.0928284921868"/>
        <n v="633.75128487138863"/>
        <n v="2464.8742866419102"/>
        <n v="1036397.75"/>
        <n v="217.17213204294524"/>
        <n v="591197.70056863222"/>
        <n v="209.44470127351795"/>
        <n v="239326.48809436106"/>
        <n v="793412.88911859831"/>
        <n v="30393.311410357172"/>
        <n v="4965.5978879194845"/>
        <n v="7190.6876051724812"/>
        <n v="4137.8303275480621"/>
        <n v="2945.2475829231371"/>
        <n v="922.03912790286756"/>
        <n v="595.72217039241752"/>
        <n v="360.49508786779609"/>
        <n v="732.96323708251191"/>
        <n v="3589.4020348729919"/>
        <n v="241.38822927848835"/>
        <n v="48261.042322017413"/>
        <n v="1991.3797942294398"/>
        <n v="3233.2196887724572"/>
        <n v="27697.920903136855"/>
        <n v="2935.8911262077227"/>
        <n v="163.62312530561661"/>
        <n v="556.62563477507103"/>
        <n v="7254.0316525337594"/>
        <n v="844.56641320235235"/>
        <n v="648.49852113915392"/>
        <n v="732.44556972756743"/>
        <n v="5583.3297927615395"/>
        <n v="1967.6753782205208"/>
        <n v="11575.106514057376"/>
        <n v="402.16055917862707"/>
        <n v="175.32913867389769"/>
        <n v="193.04414635501126"/>
        <n v="1639.0654551455173"/>
        <n v="1350.6609162297766"/>
        <n v="10783.326806989422"/>
        <n v="1095.4259664103956"/>
        <n v="1671.0464614146399"/>
        <n v="2447.8203333262873"/>
        <n v="5394.6656147733738"/>
        <n v="122.45889274739719"/>
        <n v="130.89641174969074"/>
        <n v="3395.6314870925962"/>
        <n v="1353.4699417392035"/>
        <n v="1438.1270785604836"/>
        <n v="534.4875898680632"/>
        <n v="844.56641320235246"/>
        <n v="186.00134711491756"/>
        <n v="975.27486041981388"/>
        <n v="1443.8704392674904"/>
        <n v="676.7454133436147"/>
        <n v="4049.2154930759543"/>
        <n v="645.18825687711546"/>
        <n v="2438.1923722865413"/>
        <n v="139731.78901186973"/>
        <n v="792104.71260468068"/>
        <n v="1052.8206724384181"/>
        <n v="301.4637822737792"/>
        <n v="1771.5866012092965"/>
        <n v="6046.17"/>
        <n v="2357.8479772325227"/>
        <n v="1599.0456030968007"/>
        <n v="849.65189804655654"/>
        <n v="2177.579548350599"/>
        <n v="232.459913997596"/>
        <n v="2214.9740477902196"/>
        <n v="1067.166735475246"/>
        <n v="3552.7160997157926"/>
        <n v="4069.5156625567201"/>
        <n v="1019.5091803377787"/>
        <n v="1011.2559736124283"/>
        <n v="3179.1957852840915"/>
        <n v="416.75415970912582"/>
        <n v="174.60297052799987"/>
        <n v="352932.99225780822"/>
        <n v="27146.84022206255"/>
        <n v="8270.7422498361229"/>
        <n v="25337.055050914649"/>
        <n v="7239.1511270656047"/>
        <n v="208578.1743374668"/>
        <n v="19980.076324853253"/>
        <n v="9715.855343511128"/>
        <n v="9870.5501535358544"/>
        <n v="64988.152239740113"/>
        <n v="87946.923391779303"/>
        <n v="3629.8770641463702"/>
        <n v="378.04888668321138"/>
        <n v="225427.26279413229"/>
        <n v="26060.958676899798"/>
        <n v="65152.401913486494"/>
        <n v="63.793073743826156"/>
        <n v="2445.4707766734205"/>
        <n v="70336.432384948901"/>
        <n v="145031.02085664065"/>
        <n v="495.54760427455722"/>
        <n v="734.26256020578421"/>
        <n v="1044.2891711700099"/>
        <n v="5839.2852732878"/>
        <n v="1487.4990956927163"/>
        <n v="12668.527525457324"/>
        <n v="4524.4733703437578"/>
        <n v="23601.630737211468"/>
        <n v="18097.893481375035"/>
        <n v="147.43729058587024"/>
        <n v="214.85390281211704"/>
        <n v="1392.3055025925821"/>
        <n v="327.24625061123328"/>
        <n v="1484.784052449404"/>
        <n v="3993.7972834903449"/>
        <n v="1129.813033334347"/>
        <n v="859.07740875412287"/>
        <n v="1367.9327296592855"/>
        <n v="245.32504198129115"/>
        <n v="116.12031102166424"/>
        <n v="703.40504949813874"/>
        <n v="79.843156301406893"/>
        <n v="334.81704427046947"/>
        <n v="160.86631216625338"/>
        <n v="227.94876522409248"/>
        <n v="467.52000402436414"/>
        <n v="1967.0279448317306"/>
        <n v="311.89581381250605"/>
        <n v="125.8422543275248"/>
        <n v="491.19309261124488"/>
        <n v="34.804765884461048"/>
        <n v="44350.680405888852"/>
        <n v="64892.989974062024"/>
        <n v="5580.9802361086731"/>
        <n v="974.66919692707506"/>
        <n v="6288.1028063553476"/>
        <n v="1518.2104117641834"/>
        <n v="10858.731911835413"/>
        <n v="714.66203648387204"/>
        <n v="362.79243215059887"/>
        <n v="1120.6654260991872"/>
        <n v="5.4614139086628057"/>
        <n v="1441.8028294129676"/>
        <n v="1032.5850953468573"/>
        <n v="637.83901507984535"/>
        <n v="366.98496572697451"/>
        <n v="218.6828220427862"/>
        <n v="590.39609389999998"/>
        <n v="1985.7405679747258"/>
        <n v="131197.62491258822"/>
        <n v="16939.624706355971"/>
        <n v="735.98080797848047"/>
        <n v="1303.0432347316842"/>
        <m/>
      </sharedItems>
    </cacheField>
    <cacheField name="AJUSTE_exerc" numFmtId="0">
      <sharedItems containsBlank="1" containsMixedTypes="1" containsNumber="1" minValue="-262601.07" maxValue="121200.23999999999"/>
    </cacheField>
    <cacheField name="Valor_final_exerc" numFmtId="0">
      <sharedItems containsBlank="1" containsMixedTypes="1" containsNumber="1" minValue="0" maxValue="34199968.51140172" count="1408">
        <e v="#N/A"/>
        <n v="0"/>
        <n v="20381.297665113438"/>
        <n v="297.02395888178376"/>
        <n v="35528.622653588718"/>
        <n v="4365.0507862499999"/>
        <n v="11806.918784171154"/>
        <n v="965.05107142086899"/>
        <n v="2988.1499999999996"/>
        <n v="9125.0503012787522"/>
        <n v="429.54283895292212"/>
        <n v="4410.7925044993553"/>
        <n v="113.65"/>
        <n v="4134.9691555833751"/>
        <n v="792.02377971528449"/>
        <n v="116394.2171150184"/>
        <n v="1909.1557538531279"/>
        <n v="326027.10221271991"/>
        <n v="59281.329749303921"/>
        <n v="22127.685972787294"/>
        <n v="1448.7679595794652"/>
        <n v="1581.5440166514491"/>
        <n v="26250.113651166565"/>
        <n v="16005.628945708515"/>
        <n v="23220.804152440873"/>
        <n v="672.57400593569787"/>
        <n v="338.77474192129773"/>
        <n v="54825.734937548194"/>
        <n v="110.98261380739635"/>
        <n v="26153.343244490501"/>
        <n v="2.2346894387262721"/>
        <n v="407.23560154881852"/>
        <n v="162277.73783876328"/>
        <n v="447.47045391990412"/>
        <n v="193.05001707351678"/>
        <n v="5949.9963827708652"/>
        <n v="34123.404897603803"/>
        <n v="10934.742680174144"/>
        <n v="723.10999796017825"/>
        <n v="319580.33078775642"/>
        <n v="2104.3810492786301"/>
        <n v="4275.9947012106195"/>
        <n v="3224.103408959335"/>
        <n v="80707.11438885091"/>
        <n v="35402.002300671666"/>
        <n v="81152.287498488004"/>
        <n v="45217.750350588663"/>
        <n v="809.10377145508892"/>
        <n v="1059.0339444759979"/>
        <n v="183.28630387160524"/>
        <n v="13956.010237489441"/>
        <n v="171.45498081517133"/>
        <n v="5730.5686763411677"/>
        <n v="26896.450580185076"/>
        <n v="21785.851585980257"/>
        <n v="288.00343327135789"/>
        <n v="35.316447111085296"/>
        <n v="863.37330889929649"/>
        <n v="2599.6747904195463"/>
        <n v="7625.0527542063974"/>
        <n v="117.23765574102737"/>
        <n v="46.427239460640209"/>
        <n v="178.23214644943931"/>
        <n v="242.08787503734192"/>
        <n v="5697.6017858829491"/>
        <n v="8132.9015928679619"/>
        <n v="94.055363432745466"/>
        <n v="2087.0328561861343"/>
        <n v="2973.7033246078527"/>
        <n v="627.37339621138176"/>
        <n v="2625.1439845366181"/>
        <n v="663.83851546386836"/>
        <n v="327.78925925989574"/>
        <n v="328.83350666116968"/>
        <n v="1025.4091781549769"/>
        <n v="292.50413957084862"/>
        <n v="1186.5052247495103"/>
        <n v="9329.9119464742871"/>
        <n v="843.17756415865802"/>
        <n v="9278.8900184480408"/>
        <n v="824.77792494821097"/>
        <n v="804.67616247368733"/>
        <n v="791.75882211992825"/>
        <n v="113.46792262242838"/>
        <n v="694.63337132743754"/>
        <n v="225725.58339172829"/>
        <n v="44032.723863070431"/>
        <n v="191654.66946168587"/>
        <n v="309.30608025734659"/>
        <n v="672.47444147240412"/>
        <n v="220.17956455861423"/>
        <n v="218.5818660346651"/>
        <n v="33.635208795034217"/>
        <n v="136.14897617809876"/>
        <n v="73.964043432234519"/>
        <n v="123.10632613618702"/>
        <n v="1441.1971659202291"/>
        <n v="517.28883516908104"/>
        <n v="103.47447499223659"/>
        <n v="10738.883637591203"/>
        <n v="141.28667339236662"/>
        <n v="173.16754655326059"/>
        <n v="1132.1521475132008"/>
        <n v="30798.510729473506"/>
        <n v="1216.3707004259456"/>
        <n v="1378.6676315319442"/>
        <n v="2117.9008093677926"/>
        <n v="2691.547676783629"/>
        <n v="35511.261906266962"/>
        <n v="427.96391246410656"/>
        <n v="107.75588933745982"/>
        <n v="3560.3615146435623"/>
        <n v="598.09900077417399"/>
        <n v="1997.0291726703319"/>
        <n v="710.50593182680154"/>
        <n v="782.68431220285765"/>
        <n v="2768.1954360371374"/>
        <n v="776.62767727546873"/>
        <n v="192.16240678243392"/>
        <n v="16137.674029599606"/>
        <n v="2601.3455862615847"/>
        <n v="1150.1967426072147"/>
        <n v="10273.085859497998"/>
        <n v="13010.988460705121"/>
        <n v="274.26113747059253"/>
        <n v="17048.759002263112"/>
        <n v="27496.224517580791"/>
        <n v="32785.849286260018"/>
        <n v="605.16225398628467"/>
        <n v="1351.0047477978735"/>
        <n v="264.63317643084667"/>
        <n v="470.68407365022426"/>
        <n v="504.30883997124573"/>
        <n v="5433.0057400636697"/>
        <n v="423.69294059289609"/>
        <n v="7218.4959134684068"/>
        <n v="220.54605237346175"/>
        <n v="272.32927977823573"/>
        <n v="259.05689530804375"/>
        <n v="6760.833604912068"/>
        <n v="3994.0687878146764"/>
        <n v="2108.6801048145435"/>
        <n v="315.94749372944904"/>
        <n v="408.69754791060211"/>
        <n v="498.00158566755096"/>
        <n v="651.86950559167781"/>
        <n v="2992.1969460844148"/>
        <n v="712.97035569380819"/>
        <n v="2798.885867160579"/>
        <n v="452.83788556245224"/>
        <n v="517.41414485723385"/>
        <n v="8685.7679369984453"/>
        <n v="5196.8329446020225"/>
        <n v="19012.19473603446"/>
        <n v="1869.2759455984756"/>
        <n v="756.45281748285583"/>
        <n v="151.29056349657117"/>
        <n v="1210.3245079725693"/>
        <n v="397.38834855480502"/>
        <n v="87.862976343190908"/>
        <n v="3064.469308726586"/>
        <n v="279.88963096345924"/>
        <n v="3025.8112699314233"/>
        <n v="478.07734525124386"/>
        <n v="3267.8782600207396"/>
        <n v="919120.7070356831"/>
        <n v="633123.98311040539"/>
        <n v="3511.1983469915849"/>
        <n v="101071.71000188605"/>
        <n v="58095.586825157341"/>
        <n v="21.699460998472869"/>
        <n v="977.34247027433639"/>
        <n v="9584.259286002587"/>
        <n v="692.45089425877484"/>
        <n v="7320.4457872547837"/>
        <n v="10338.195467248372"/>
        <n v="186.59656813364373"/>
        <n v="6436.4485921803262"/>
        <n v="7260.1300573571989"/>
        <n v="24286.343758226805"/>
        <n v="2018.8957132530086"/>
        <n v="1233.4232604887493"/>
        <n v="2058.3891499691895"/>
        <n v="1178.2347853314207"/>
        <n v="6020.5248522529082"/>
        <n v="4223.5317117706163"/>
        <n v="479.71681367124398"/>
        <n v="1220.2761857067101"/>
        <n v="1066.5942956612216"/>
        <n v="11619.121542021074"/>
        <n v="222.57089110753159"/>
        <n v="132.37924305949977"/>
        <n v="994.31149054503817"/>
        <n v="491.69433136385635"/>
        <n v="1800.5331391726108"/>
        <n v="819.49403309776471"/>
        <n v="630.38082872705081"/>
        <n v="11262.730346440283"/>
        <n v="3669.6315627128702"/>
        <n v="2100.4096653964534"/>
        <n v="1726.402016156173"/>
        <n v="95003.347696987767"/>
        <n v="1618.1866579621524"/>
        <n v="3519.6045385718407"/>
        <n v="2403.136987025774"/>
        <n v="1836.1002056600018"/>
        <n v="3613.7434417966874"/>
        <n v="193.66612304026842"/>
        <n v="490.43079200831482"/>
        <n v="853.75579033356325"/>
        <n v="2.3182292308281887"/>
        <n v="1104.7406532297593"/>
        <n v="64.064137340386353"/>
        <n v="4461.2128627745824"/>
        <n v="345.33261560129824"/>
        <n v="2626.5746034763633"/>
        <n v="75.646138031154635"/>
        <n v="3873.3472498064552"/>
        <n v="132.63834393911972"/>
        <n v="29655.625598723353"/>
        <n v="34670.765033565476"/>
        <n v="37.718216134015393"/>
        <n v="2978.86"/>
        <n v="738.18302272341873"/>
        <n v="271236.32867816638"/>
        <n v="43823.857591946144"/>
        <n v="511461.70493554405"/>
        <n v="4235.4883445152036"/>
        <n v="918957.34497222782"/>
        <n v="605072.52308453189"/>
        <n v="202273.47843990522"/>
        <n v="128463.81654347506"/>
        <n v="423008.55128857517"/>
        <n v="1044110.9703509824"/>
        <n v="2497985.5190146314"/>
        <n v="3238793.0668874844"/>
        <n v="6092956.9847474741"/>
        <n v="34199968.51140172"/>
        <n v="828570.25558057358"/>
        <n v="4519474.1194499508"/>
        <n v="614687.70125864749"/>
        <n v="4205757.9526825966"/>
        <n v="1309057.1390554132"/>
        <n v="6631.9171969559848"/>
        <n v="63806.16408231738"/>
        <n v="141437.90284677414"/>
        <n v="33356.247174062926"/>
        <n v="173.23559520097132"/>
        <n v="285712.70083842531"/>
        <n v="6616.899389189437"/>
        <n v="6769.2831304649044"/>
        <n v="50729.411916367273"/>
        <n v="53641.554173012948"/>
        <n v="22667.493753639945"/>
        <n v="43794.95344136862"/>
        <n v="20510.958141145733"/>
        <n v="119707.02804324613"/>
        <n v="34241.352772727078"/>
        <n v="12267.558009573351"/>
        <n v="1509.5988464037146"/>
        <n v="488329.52130891744"/>
        <n v="232204.53258835283"/>
        <n v="29817.653625203544"/>
        <n v="518.15213784810749"/>
        <n v="77679.182910621588"/>
        <n v="210.48734717191053"/>
        <n v="124.39573804228245"/>
        <n v="2832.5682092573561"/>
        <n v="588.78098123185282"/>
        <n v="23028.7699741992"/>
        <n v="1761.2365237624635"/>
        <n v="4417.3282951915207"/>
        <n v="399.8314848784533"/>
        <n v="31256.384451645856"/>
        <n v="174.44343691816707"/>
        <n v="674.57361963940275"/>
        <n v="386.12666697839023"/>
        <n v="19.53570123814049"/>
        <n v="135.24239583927823"/>
        <n v="849.79438043497305"/>
        <n v="2639.7201346880574"/>
        <n v="238.4351302717773"/>
        <n v="428.37720942247643"/>
        <n v="134.89558980166754"/>
        <n v="1346.9348559354271"/>
        <n v="15417.99189054421"/>
        <n v="64.769017231013422"/>
        <n v="24539.452245406253"/>
        <n v="2329.9027548128975"/>
        <n v="224.86185948942864"/>
        <n v="8138.49"/>
        <n v="149.40164923690006"/>
        <n v="29730.15087426571"/>
        <n v="886.10138492414535"/>
        <n v="1379.8335941929085"/>
        <n v="11164.898252650764"/>
        <n v="4843.5409565861519"/>
        <n v="300.07093433541155"/>
        <n v="773.76014639605455"/>
        <n v="354.30422332039052"/>
        <n v="495.4542806279332"/>
        <n v="3179.6971352478708"/>
        <n v="3578.1055194892315"/>
        <n v="1459.443518067882"/>
        <n v="1337.8820224709007"/>
        <n v="223.39092353680408"/>
        <n v="432.64651133375253"/>
        <n v="1297.1024159794388"/>
        <n v="545.78899139701298"/>
        <n v="2110.518038951941"/>
        <n v="1124.7398152869357"/>
        <n v="331.61832492909946"/>
        <n v="70.473378608264795"/>
        <n v="352.34297538355776"/>
        <n v="1134.4025490245019"/>
        <n v="1246.1458461084367"/>
        <n v="35277.193857559549"/>
        <n v="1266.8585377340119"/>
        <n v="332.68266069969775"/>
        <n v="468.63062744308036"/>
        <n v="110538.08630909305"/>
        <n v="1243.5507802407981"/>
        <n v="1329.9174424347382"/>
        <n v="1766.1874789200779"/>
        <n v="1311.6921872168532"/>
        <n v="572.85182115952841"/>
        <n v="65.642011739481674"/>
        <n v="1425.9468383662445"/>
        <n v="3359.1871979547172"/>
        <n v="1050.116723056226"/>
        <n v="1204.4095333063249"/>
        <n v="120.90376000840949"/>
        <n v="845.62074915476205"/>
        <n v="192.27405078290877"/>
        <n v="2857.2392732432459"/>
        <n v="1305.1507078177831"/>
        <n v="4.1616724513280419"/>
        <n v="113412.06794277267"/>
        <n v="20.557226850094555"/>
        <n v="115.09176917120998"/>
        <n v="328.19809986852522"/>
        <n v="1459.4435180678818"/>
        <n v="558507.42117313796"/>
        <n v="9533.9088115598643"/>
        <n v="3316.1473728043443"/>
        <n v="163.21409659691125"/>
        <n v="4480.2462784757745"/>
        <n v="1283.8536624262376"/>
        <n v="959.72379159844718"/>
        <n v="1210.2052242597565"/>
        <n v="1468.137586665915"/>
        <n v="5359.3693917156234"/>
        <n v="661174.30618405016"/>
        <n v="36333.989290236663"/>
        <n v="43000.583383255769"/>
        <n v="2463.3274072352051"/>
        <n v="1159.4696595305275"/>
        <n v="333.89810655734834"/>
        <n v="13151.074249586021"/>
        <n v="22015.909730954925"/>
        <n v="936.40797214439726"/>
        <n v="16780.773791674175"/>
        <n v="252110.72867435357"/>
        <n v="546.4337801386373"/>
        <n v="179.38081859084065"/>
        <n v="12826.219325523707"/>
        <n v="1798.9249981746489"/>
        <n v="638.23356918463094"/>
        <n v="982.72034439089725"/>
        <n v="499.76636377570395"/>
        <n v="345.87562424996071"/>
        <n v="1176.6162018594457"/>
        <n v="413.1564843140419"/>
        <n v="184471.96325595974"/>
        <n v="133.1519861364425"/>
        <n v="11497.89486120718"/>
        <n v="527.85661886997343"/>
        <n v="3054.3296664602149"/>
        <n v="550.37059284144004"/>
        <n v="498.96229327672302"/>
        <n v="1067.4819059523043"/>
        <n v="1302.7090755632764"/>
        <n v="1059.0548294240236"/>
        <n v="312.09422081874811"/>
        <n v="817.41598076922958"/>
        <n v="8676.3279404909299"/>
        <n v="809.87651453203148"/>
        <n v="1156.2638200086164"/>
        <n v="1434.4200002859611"/>
        <n v="245.43990919543128"/>
        <n v="2531.1303909999237"/>
        <n v="240.97053031797876"/>
        <n v="422.83665772385143"/>
        <n v="1909.3019484893066"/>
        <n v="1079.9311372145735"/>
        <n v="3195.8043043848111"/>
        <n v="3719.5988008638287"/>
        <n v="355.39916054957916"/>
        <n v="1357.3440995979299"/>
        <n v="4490.6815244385325"/>
        <n v="1111.2671994877217"/>
        <n v="979.59968405604002"/>
        <n v="603.26172371596613"/>
        <n v="2933.7713039831365"/>
        <n v="3199.709789665576"/>
        <n v="2427.3844116833557"/>
        <n v="43434.927647341654"/>
        <n v="208.12894954791273"/>
        <n v="1677.0717689199907"/>
        <n v="466.92478300563801"/>
        <n v="301.63086185798306"/>
        <n v="265.05087539135627"/>
        <n v="2861.4780563929403"/>
        <n v="467.53044649837688"/>
        <n v="279.50325942498785"/>
        <n v="16.112737401657185"/>
        <n v="1151.8570959752401"/>
        <n v="7215.0290120961781"/>
        <n v="1295.7752728188175"/>
        <n v="672.94435280297728"/>
        <n v="2231.2434223020678"/>
        <n v="356.52694774295503"/>
        <n v="117481.84255334127"/>
        <n v="3263.816137629784"/>
        <n v="643.97692989163772"/>
        <n v="108.06916355784199"/>
        <n v="2171.7422053774776"/>
        <n v="2159.6811478927634"/>
        <n v="1415.9054938613735"/>
        <n v="1069.5808432288652"/>
        <n v="2565.6381227643988"/>
        <n v="737.11335561126202"/>
        <n v="955.56991195777425"/>
        <n v="542.95643629239498"/>
        <n v="1334.767392463832"/>
        <n v="1845.9846495197949"/>
        <n v="2890.63500401384"/>
        <n v="271.46833081173457"/>
        <n v="340.33947446424582"/>
        <n v="1140.1669894092856"/>
        <n v="749252.59589890973"/>
        <n v="1236.6890625867909"/>
        <n v="1206.5259147188203"/>
        <n v="2533.7932218731721"/>
        <n v="212.35815152307231"/>
        <n v="570.69164727023121"/>
        <n v="679.42912916488865"/>
        <n v="1359.1506476021341"/>
        <n v="8.3017668401279732"/>
        <n v="94.274655387013013"/>
        <n v="61.433074616947003"/>
        <n v="407.20427412678032"/>
        <n v="728.44610218068829"/>
        <n v="1942.5299007978438"/>
        <n v="1501.2205065454561"/>
        <n v="284.74011587364157"/>
        <n v="754.07869669926254"/>
        <n v="1212.5585442924148"/>
        <n v="1128.0253512004642"/>
        <n v="1809.7888720782303"/>
        <n v="153.83205412664955"/>
        <n v="1583.5698566099206"/>
        <n v="2171.3490749121611"/>
        <n v="1842021.2464061079"/>
        <n v="3108.1188500998369"/>
        <n v="543.35650963454657"/>
        <n v="92644.554844516664"/>
        <n v="287.86768110919223"/>
        <n v="16065.575160615703"/>
        <n v="15599.74300661758"/>
        <n v="3617.523617389299"/>
        <n v="495.56848922258274"/>
        <n v="2460.5810365698549"/>
        <n v="632.38578373749669"/>
        <n v="1381.7899312617533"/>
        <n v="986.82423667790385"/>
        <n v="1170.2671776597003"/>
        <n v="7506.5828865318672"/>
        <n v="2505.7029667789029"/>
        <n v="8070.7205261150939"/>
        <n v="6571.8979225995718"/>
        <n v="504.28795502322021"/>
        <n v="1078.7075655159995"/>
        <n v="644916.06334949937"/>
        <n v="4727.8301092678485"/>
        <n v="98.723149316440072"/>
        <n v="21635.166685976426"/>
        <n v="45.591841539621043"/>
        <n v="47452.974271963467"/>
        <n v="756.45281748285572"/>
        <n v="281.34113485123004"/>
        <n v="170.98506948459803"/>
        <n v="4987.7746148669758"/>
        <n v="5211.1182490514493"/>
        <n v="1461.5808751930965"/>
        <n v="907.36745191496834"/>
        <n v="3323.6828411448196"/>
        <n v="811.74571738031193"/>
        <n v="5716.0849648854983"/>
        <n v="32541.662473946111"/>
        <n v="277.36255225237625"/>
        <n v="1379.1688702845559"/>
        <n v="7307.3300398947813"/>
        <n v="139.28171838192063"/>
        <n v="1683.3701777901144"/>
        <n v="118.0103988179701"/>
        <n v="23709.887865301542"/>
        <n v="560985.57652487012"/>
        <n v="105903.43621749587"/>
        <n v="298466.10302883812"/>
        <n v="27.077335115033755"/>
        <n v="488.78088111430191"/>
        <n v="280.72502888447838"/>
        <n v="265.2701673456238"/>
        <n v="49421.597998845275"/>
        <n v="226.93584524485675"/>
        <n v="268.95636067212087"/>
        <n v="435.23187437697334"/>
        <n v="432.1513445432152"/>
        <n v="353.00783400066177"/>
        <n v="80.824748858604423"/>
        <n v="100.01801609401979"/>
        <n v="1183.0592083253064"/>
        <n v="165.8056023742792"/>
        <n v="996.170250919306"/>
        <n v="181.55285318549051"/>
        <n v="122.91836160395769"/>
        <n v="486.34778466933358"/>
        <n v="230.81000310358314"/>
        <n v="5733.8162857591296"/>
        <n v="692.56576147291503"/>
        <n v="941.36814730044853"/>
        <n v="3500.9020676150235"/>
        <n v="302.58112699314233"/>
        <n v="45.382992059366259"/>
        <n v="205.47656114867686"/>
        <n v="23105.681270733628"/>
        <n v="2313.7285245286976"/>
        <n v="882.52480623866086"/>
        <n v="148.53375035720794"/>
        <n v="150.44472310153927"/>
        <n v="173.14666160523512"/>
        <n v="74.277317652616702"/>
        <n v="228.24115449644921"/>
        <n v="538.50794236296792"/>
        <n v="1419.2784129674885"/>
        <n v="1378.0883559491015"/>
        <n v="92.844036447267683"/>
        <n v="221.3073517519901"/>
        <n v="357.62340751429269"/>
        <n v="129.31959817376708"/>
        <n v="129.33004064777981"/>
        <n v="942.53770438987544"/>
        <n v="1763.3683741612708"/>
        <n v="176.49869576332455"/>
        <n v="126.41659039822547"/>
        <n v="67030.794138898098"/>
        <n v="241982.37075009741"/>
        <n v="3336.7985885048211"/>
        <n v="272.78584274462179"/>
        <n v="54.718563826755442"/>
        <n v="628.84578504717797"/>
        <n v="64.359790792235444"/>
        <n v="409.37630872143006"/>
        <n v="121.04915875567733"/>
        <n v="841.97667964719312"/>
        <n v="1235.5326402393227"/>
        <n v="21463.001616928392"/>
        <n v="248.05052769861618"/>
        <n v="751.62839448897012"/>
        <n v="3254.0941943239231"/>
        <n v="1959.843522710966"/>
        <n v="4147.4478461137951"/>
        <n v="406.11825682945539"/>
        <n v="711.06982542348953"/>
        <n v="114.90898403618644"/>
        <n v="3448.2824410648291"/>
        <n v="743.0029109544472"/>
        <n v="594.03057668870429"/>
        <n v="499.26512502309254"/>
        <n v="493.54264926411116"/>
        <n v="756.4737024308813"/>
        <n v="68.074488089049396"/>
        <n v="611.45906581596671"/>
        <n v="319.39351015365304"/>
        <n v="810.84766461521644"/>
        <n v="467.71841103060615"/>
        <n v="144.12702632383181"/>
        <n v="159.02843674001119"/>
        <n v="1064.0776594241515"/>
        <n v="363.09526389696828"/>
        <n v="529.11972686186084"/>
        <n v="215715.70974991441"/>
        <n v="144.07481395376811"/>
        <n v="405.12622179824507"/>
        <n v="472.78301092678487"/>
        <n v="232.89849790613107"/>
        <n v="117.5404874873968"/>
        <n v="1504.6143105995966"/>
        <n v="790.55793760846325"/>
        <n v="201.71727050409066"/>
        <n v="563.15218103303334"/>
        <n v="211.00062990141615"/>
        <n v="215.53266362294511"/>
        <n v="470.78849839035161"/>
        <n v="68.982983328157729"/>
        <n v="357.2057085537831"/>
        <n v="191.38966370549119"/>
        <n v="159.69675507682652"/>
        <n v="252.14397751161013"/>
        <n v="391.35259857544156"/>
        <n v="177.07303183402522"/>
        <n v="1714.6333479438151"/>
        <n v="2267.301285068058"/>
        <n v="237.55584131581293"/>
        <n v="129.19428848561421"/>
        <n v="128.09782871427655"/>
        <n v="315.18519312651904"/>
        <n v="7892.8395577890906"/>
        <n v="100.18509567822362"/>
        <n v="261.52131917505028"/>
        <n v="244.83452094318181"/>
        <n v="387.06074175620563"/>
        <n v="685.32912698208645"/>
        <n v="5733.8476131811676"/>
        <n v="534.75909419239429"/>
        <n v="547.66599207214051"/>
        <n v="2541.6877322268037"/>
        <n v="121.02827380765183"/>
        <n v="186.8054176138985"/>
        <n v="1762.9820026227994"/>
        <n v="156457.44"/>
        <n v="340.40376786728507"/>
        <n v="641.22695209629774"/>
        <n v="317.73315678562744"/>
        <n v="665.86435542233994"/>
        <n v="5085.046260295645"/>
        <n v="141608.00920268666"/>
        <n v="507670.8"/>
        <n v="356.21367352257283"/>
        <n v="913.54939653051019"/>
        <n v="317.71227183760197"/>
        <n v="2219.5165239857615"/>
        <n v="455.9393003442359"/>
        <n v="5873.1084466150633"/>
        <n v="1512.9160774397244"/>
        <n v="235.2584970330102"/>
        <n v="505.87521107315661"/>
        <n v="3818.4069223633442"/>
        <n v="52.953785718602461"/>
        <n v="105.90757143720492"/>
        <n v="477.18973496016099"/>
        <n v="1185.064163335752"/>
        <n v="1077.9452649130694"/>
        <n v="546.20404571035692"/>
        <n v="964.47734229064122"/>
        <n v="395.03879190193868"/>
        <n v="5606.7039702097827"/>
        <n v="2005.6442137308418"/>
        <n v="483.28813978360097"/>
        <n v="53.549006737328611"/>
        <n v="51.429184512742474"/>
        <n v="1080.0546446636429"/>
        <n v="252.15441998562281"/>
        <n v="104.32031538726847"/>
        <n v="1109.9827751841547"/>
        <n v="1795.8026984448397"/>
        <n v="298.37280996600828"/>
        <n v="94.232885490962047"/>
        <n v="1540.0667994019423"/>
        <n v="4289.8727491735508"/>
        <n v="311.32147774180538"/>
        <n v="5408.648087476432"/>
        <n v="1197.7204418391925"/>
        <n v="327.16271081913135"/>
        <n v="114.95075393223739"/>
        <n v="1972.165642045999"/>
        <n v="416.70692547837336"/>
        <n v="1143.9208157255584"/>
        <n v="3048.9309073956288"/>
        <n v="323.29899543441769"/>
        <n v="269.36361715861773"/>
        <n v="513.03874824589604"/>
        <n v="2072.6326845225663"/>
        <n v="828.99668444935787"/>
        <n v="706.02611047533628"/>
        <n v="2800.4417957884775"/>
        <n v="2453.5428090852683"/>
        <n v="1560.1056175032945"/>
        <n v="4276.8823115017021"/>
        <n v="1404.3665600772963"/>
        <n v="183.83975499428047"/>
        <n v="3219.519162867743"/>
        <n v="6366.1498571265638"/>
        <n v="155.43622567962879"/>
        <n v="288.04867000533341"/>
        <n v="220.05425487046134"/>
        <n v="907.743380979427"/>
        <n v="1185.7429241465804"/>
        <n v="1002.299983164784"/>
        <n v="409.45984851353205"/>
        <n v="757.29865787788776"/>
        <n v="23151.66453200252"/>
        <n v="635.42454367520395"/>
        <n v="250.0450402350495"/>
        <n v="158.05728665682642"/>
        <n v="552.50085754003896"/>
        <n v="2269.3584524485673"/>
        <n v="1556.9519903514472"/>
        <n v="529.50652976398635"/>
        <n v="592.71482496309909"/>
        <n v="663.41037402934603"/>
        <n v="149.71374992064747"/>
        <n v="169.77374249912023"/>
        <n v="1971.069182274661"/>
        <n v="1094.2668517949814"/>
        <n v="690.89496563087675"/>
        <n v="66.382807298985568"/>
        <n v="578.69058236398973"/>
        <n v="227.11336730307332"/>
        <n v="4575.8267140186063"/>
        <n v="479.09026523047964"/>
        <n v="685.51709151431578"/>
        <n v="94.30598280905123"/>
        <n v="1988.194839655554"/>
        <n v="933.26478746656267"/>
        <n v="3768.4069243993736"/>
        <n v="325.24129560078728"/>
        <n v="16707.53027894882"/>
        <n v="7666.7391104652534"/>
        <n v="1207.7243319433971"/>
        <n v="443.16815462665545"/>
        <n v="10746.945227529037"/>
        <n v="15147.831917932024"/>
        <n v="2274.7887917513394"/>
        <n v="1180.0726607576626"/>
        <n v="430.47010622716414"/>
        <n v="3028.7456051290028"/>
        <n v="798.47333291011989"/>
        <n v="1514.9210324501703"/>
        <n v="2470.3134223497282"/>
        <n v="2537.8971141601787"/>
        <n v="1415.4146975827748"/>
        <n v="14040.773035471437"/>
        <n v="5953.3170895069161"/>
        <n v="12103.245079725692"/>
        <n v="3618.5678647905729"/>
        <n v="1024.2396210655497"/>
        <n v="1807.508711813121"/>
        <n v="4640.4420756081045"/>
        <n v="20802.462923252548"/>
        <n v="1739.851922684581"/>
        <n v="10738.413726260629"/>
        <n v="129.08986374548681"/>
        <n v="130.14455362077348"/>
        <n v="112.45500264319264"/>
        <n v="85089.111411372636"/>
        <n v="4266.9828461376255"/>
        <n v="6794.2077518567839"/>
        <n v="554.72510450475238"/>
        <n v="7692.5006938546812"/>
        <n v="3908.3360761700842"/>
        <n v="100.8638564890517"/>
        <n v="1721.0032570915862"/>
        <n v="2206.766263216206"/>
        <n v="185.51055083631877"/>
        <n v="2123.7794824928296"/>
        <n v="301.83971133823786"/>
        <n v="96.060318443191477"/>
        <n v="8924.8066096240691"/>
        <n v="438.65700585315187"/>
        <n v="742.58521199393761"/>
        <n v="286.47883206549784"/>
        <n v="3460.155534017314"/>
        <n v="851.00941966821279"/>
        <n v="218.85337035899633"/>
        <n v="16206.563030661651"/>
        <n v="1252.3450233998333"/>
        <n v="20989.884446833195"/>
        <n v="140.49304536739842"/>
        <n v="821.4989881082106"/>
        <n v="1189.1784980967716"/>
        <n v="1089.2962341649175"/>
        <n v="300.5657295086836"/>
        <n v="1438.2732731966619"/>
        <n v="481.09522024092553"/>
        <n v="16452.859222726125"/>
        <n v="2420.6490159451387"/>
        <n v="3922.2141241330146"/>
        <n v="273.01848306307659"/>
        <n v="2218.4618341104747"/>
        <n v="6737.4320206495186"/>
        <n v="109.42668517949815"/>
        <n v="1365.6563089120707"/>
        <n v="621.5464957122731"/>
        <n v="627.94773228208237"/>
        <n v="158.01551676077543"/>
        <n v="344.86270427072492"/>
        <n v="140.53481526344939"/>
        <n v="188.8881998906545"/>
        <n v="421.60444579034811"/>
        <n v="463.05897770177944"/>
        <n v="8120.9971724934385"/>
        <n v="944.52177445229586"/>
        <n v="1037.8461647041495"/>
        <n v="4323.8921749612282"/>
        <n v="541.46316250857319"/>
        <n v="691.21868232527163"/>
        <n v="635.41410120119122"/>
        <n v="717.87831847979578"/>
        <n v="133.14154366242977"/>
        <n v="1657.9829264247026"/>
        <n v="428.83364270744931"/>
        <n v="1065.3620837277183"/>
        <n v="634.32416827355632"/>
        <n v="3971.8576455895791"/>
        <n v="2109.003821508938"/>
        <n v="373.04694163110901"/>
        <n v="101.97075873440208"/>
        <n v="77.556254492616944"/>
        <n v="430.34479653901121"/>
        <n v="223.90752778116226"/>
        <n v="239.62345117033536"/>
        <n v="1241.004496621998"/>
        <n v="8868.2956748604938"/>
        <n v="2941.4298399275267"/>
        <n v="1301.9363324863339"/>
        <n v="1405.337710160481"/>
        <n v="6237.0981413163454"/>
        <n v="2779.6146650592063"/>
        <n v="438.17665204856587"/>
        <n v="420.24692416869198"/>
        <n v="420.60368529142244"/>
        <n v="1490.3394486241814"/>
        <n v="1486.2877687072382"/>
        <n v="110.94877303241333"/>
        <n v="1773.7273083819086"/>
        <n v="3961.7075608491969"/>
        <n v="5815.8628040772246"/>
        <n v="1304.8811101579265"/>
        <n v="5501.7427433000048"/>
        <n v="340.9050066198966"/>
        <n v="943.6654915832512"/>
        <n v="968.25751788325283"/>
        <n v="386.00393041074426"/>
        <n v="146.48702545071097"/>
        <n v="3095.5147839664601"/>
        <n v="5987.5788467427155"/>
        <n v="2245.1423552130241"/>
        <n v="1108.6252535624985"/>
        <n v="1513.7410328867309"/>
        <n v="908.1297525178984"/>
        <n v="2206.3172368336586"/>
        <n v="143.35428324688908"/>
        <n v="76.000325864718732"/>
        <n v="198.95001489071461"/>
        <n v="648.87445020361258"/>
        <n v="1909.6256651837014"/>
        <n v="9726.8094987504937"/>
        <n v="1428.3160293704177"/>
        <n v="1133.4470142907805"/>
        <n v="88.635719420133626"/>
        <n v="2838.7970028372702"/>
        <n v="2994.0348215106569"/>
        <n v="839.16765413776602"/>
        <n v="2521.5128724341903"/>
        <n v="173.99250200026702"/>
        <n v="2156.736370221171"/>
        <n v="9884.313334284645"/>
        <n v="2533.3024255945734"/>
        <n v="933.99576064745429"/>
        <n v="1550.7178333658417"/>
        <n v="4040.7153192295837"/>
        <n v="1344.948882944808"/>
        <n v="2081.0910884728855"/>
        <n v="102.11695337058043"/>
        <n v="2305.4998550066593"/>
        <n v="5359.0567783899314"/>
        <n v="4084.8556568814347"/>
        <n v="1008.6176799424915"/>
        <n v="2017.2144749369572"/>
        <n v="522.57272701952729"/>
        <n v="396.66781784792602"/>
        <n v="66.560329357202136"/>
        <n v="554.4"/>
        <n v="3133.723796379074"/>
        <n v="716.53123933215238"/>
        <n v="2622.3662864492289"/>
        <n v="74.60103434701162"/>
        <n v="4624.4391740677147"/>
        <n v="822.02111180884765"/>
        <n v="184.59161312319773"/>
        <n v="737.54149704578447"/>
        <n v="926.61293152044732"/>
        <n v="118.63694725873447"/>
        <n v="534.04900595952813"/>
        <n v="258.63919634753415"/>
        <n v="100.92651133312813"/>
        <n v="1274.2011215084974"/>
        <n v="144.98330919287645"/>
        <n v="260.55016909186548"/>
        <n v="742.66875178603959"/>
        <n v="559.77926192691837"/>
        <n v="4691.3545475413493"/>
        <n v="707.27920735686507"/>
        <n v="497.70467940818475"/>
        <n v="189.11320437071396"/>
        <n v="336.19545084015107"/>
        <n v="189.94860229173315"/>
        <n v="87.539259648795976"/>
        <n v="151.9588818333865"/>
        <n v="1109.4606514835175"/>
        <n v="1964.8872376591191"/>
        <n v="616.22083396577591"/>
        <n v="283.66980655607091"/>
        <n v="2138.5873503870298"/>
        <n v="7281.4849167132525"/>
        <n v="7885.6029232982619"/>
        <n v="655.58896099380422"/>
        <n v="5381.5289824653464"/>
        <n v="532.87944887010121"/>
        <n v="311.35947186590533"/>
        <n v="453.8716904897135"/>
        <n v="75.645281748285583"/>
        <n v="152.34525337185786"/>
        <n v="466.47575662309021"/>
        <n v="615.20791398654012"/>
        <n v="1302.5628809270979"/>
        <n v="98.921556322682136"/>
        <n v="6770.7748401721965"/>
        <n v="943.04938561649953"/>
        <n v="245.37725435135485"/>
        <n v="3454.4748281543834"/>
        <n v="537.47413743570678"/>
        <n v="1071.638010609375"/>
        <n v="140.77499216574239"/>
        <n v="970.78459659433588"/>
        <n v="771.91812149572308"/>
        <n v="336.23722073620206"/>
        <n v="68.314664991342397"/>
        <n v="148264.80443900981"/>
        <n v="1861.7155944132523"/>
        <n v="209.28806416332685"/>
        <n v="1741.5436034746449"/>
        <n v="1834.3876399219125"/>
        <n v="1697.3928233487823"/>
        <n v="1817.7527788196185"/>
        <n v="2584.5436455750864"/>
        <n v="233.33708181466608"/>
        <n v="550897.30078816856"/>
        <n v="1776418.0415457191"/>
        <n v="21894.766589933137"/>
        <n v="242.06699008931645"/>
        <n v="3064.479751200598"/>
        <n v="1987.7875831690571"/>
        <n v="5338.1613878904391"/>
        <n v="540.09519841290421"/>
        <n v="4705.7651616789299"/>
        <n v="780.6271448223481"/>
        <n v="79.383687444846359"/>
        <n v="482.67203381684925"/>
        <n v="5211.1182490514502"/>
        <n v="642.14949693940832"/>
        <n v="580.95659922475443"/>
        <n v="12363.972770875775"/>
        <n v="4149.3066064880632"/>
        <n v="700.30363471635508"/>
        <n v="12523.492003894386"/>
        <n v="4013.5471165502404"/>
        <n v="1492.2295364204872"/>
        <n v="1302.6150932971618"/>
        <n v="343.05615626652093"/>
        <n v="282.82396616103904"/>
        <n v="307.62484194129553"/>
        <n v="14881.110246698629"/>
        <n v="959.94530856911229"/>
        <n v="443.78426059340711"/>
        <n v="17561.212971964294"/>
        <n v="2288.5203922619448"/>
        <n v="141.94454925516925"/>
        <n v="588.36031329978664"/>
        <n v="597.42438074284462"/>
        <n v="2701.4053722516555"/>
        <n v="295.64732424868328"/>
        <n v="32.956447984206136"/>
        <n v="211.81514287440979"/>
        <n v="807.39120571699959"/>
        <n v="113.68721457669592"/>
        <n v="503.03485814169147"/>
        <n v="5234.6555854761646"/>
        <n v="53.287944887010127"/>
        <n v="258.20061243899903"/>
        <n v="2862.5431887422396"/>
        <n v="2965.2971330275977"/>
        <n v="199.61833322752997"/>
        <n v="542.12103837137579"/>
        <n v="5935.8050605875524"/>
        <n v="15237.501427441479"/>
        <n v="287.44998214868264"/>
        <n v="1409.1074432790801"/>
        <n v="2312.4336577511181"/>
        <n v="5055.4105190474893"/>
        <n v="2118.0678889519959"/>
        <n v="2575.0827641195442"/>
        <n v="2871.6594685553609"/>
        <n v="2108.4086004902119"/>
        <n v="2549.237640938014"/>
        <n v="2539.1710959897332"/>
        <n v="9970.046045929239"/>
        <n v="6003825.3000241052"/>
        <n v="1032697.2435552427"/>
        <n v="94039.229810395802"/>
        <n v="18045.430491935029"/>
        <n v="25578.349628041746"/>
        <n v="3824.2846028415424"/>
        <n v="4265.8132890481984"/>
        <n v="3124.9103483123217"/>
        <n v="502.1159204285704"/>
        <n v="6109.4425184713855"/>
        <n v="78695.298672978533"/>
        <n v="1825.8665811275171"/>
        <n v="703.1231026997948"/>
        <n v="3405.9191625341218"/>
        <n v="63.041215614908893"/>
        <n v="1821.1987952438226"/>
        <n v="8125.1532771505081"/>
        <n v="5685.8331176705915"/>
        <n v="434.99768542713639"/>
        <n v="3754.9465753969525"/>
        <n v="6397.2788721585403"/>
        <n v="16448.650905698993"/>
        <n v="2657.6827335603143"/>
        <n v="1575.0696827635502"/>
        <n v="48.724583743442921"/>
        <n v="5975.789293582332"/>
        <n v="403.44498348219406"/>
        <n v="204.24434921517363"/>
        <n v="324.06129603734769"/>
        <n v="16752.704421527931"/>
        <n v="62089.666055446025"/>
        <n v="1565.3477394576898"/>
        <n v="1109.4710939575302"/>
        <n v="319.60235963390784"/>
        <n v="1935.2619388849771"/>
        <n v="2123.2891259583662"/>
        <n v="5798.7893590663953"/>
        <n v="351.53544516486551"/>
        <n v="7529.859161106262"/>
        <n v="15098.345033585649"/>
        <n v="3679.6354528170741"/>
        <n v="147.09268894344984"/>
        <n v="5968.4064644553255"/>
        <n v="16466.52"/>
        <n v="94207.186691205745"/>
        <n v="2544.6220674243832"/>
        <n v="430.33435406499842"/>
        <n v="704.27177484119602"/>
        <n v="1557.9544678566704"/>
        <n v="244.29123705402992"/>
        <n v="773.44272270158319"/>
        <n v="245.59654630562241"/>
        <n v="321.30448289798437"/>
        <n v="131.86756183287554"/>
        <n v="197.31054647071451"/>
        <n v="232.61655110778707"/>
        <n v="7246.1997970242046"/>
        <n v="996.00317133510191"/>
        <n v="2097.0576312383646"/>
        <n v="2278.6000419498419"/>
        <n v="1633.9339087733633"/>
        <n v="3802.0108057723701"/>
        <n v="299.55280952944787"/>
        <n v="3198.5297901021368"/>
        <n v="1781.8724381118454"/>
        <n v="2180.6914056063956"/>
        <n v="5173.452245287498"/>
        <n v="127.08490873504078"/>
        <n v="1461.4660079789562"/>
        <n v="280.42299559950982"/>
        <n v="9617.4559108890862"/>
        <n v="4319.7695522720242"/>
        <n v="9308.3647015467723"/>
        <n v="1852.2547129577101"/>
        <n v="5849.9052693587564"/>
        <n v="5076.5984791390019"/>
        <n v="9308.5675295922483"/>
        <n v="169.8468398172094"/>
        <n v="155.18560630332303"/>
        <n v="1273.3552811134655"/>
        <n v="115.55641742497629"/>
        <n v="3245.5940204775534"/>
        <n v="3293.6711708322068"/>
        <n v="136.15941865211153"/>
        <n v="7173.6976999537528"/>
        <n v="2248.3481947349355"/>
        <n v="790.74590214069269"/>
        <n v="592.54774537889534"/>
        <n v="163.67533767568034"/>
        <n v="156.93994193746329"/>
        <n v="761.67405448922557"/>
        <n v="845.3222808830202"/>
        <n v="8820.2356748604943"/>
        <n v="1652.5977747635498"/>
        <n v="4185.9179203767271"/>
        <n v="4602.1758194725535"/>
        <n v="1261.5970553751208"/>
        <n v="2016.7027937103335"/>
        <n v="164.13480653224087"/>
        <n v="198.66806809237065"/>
        <n v="86.213065449178046"/>
        <n v="1145.1947975551125"/>
        <n v="2811.4794908199437"/>
        <n v="848.90842870063398"/>
        <n v="113.46795708259262"/>
        <n v="337.76354286177929"/>
        <n v="304.59652447760106"/>
        <n v="721.75983844121629"/>
        <n v="689.71938848342234"/>
        <n v="2794.677550133445"/>
        <n v="1849.1115282798755"/>
        <n v="254.33689705428543"/>
        <n v="1657.8993866326007"/>
        <n v="2118.0685547778176"/>
        <n v="247.95654543250157"/>
        <n v="216.4320060335813"/>
        <n v="119.70057880739137"/>
        <n v="920.36134604571453"/>
        <n v="504.30203685186143"/>
        <n v="2016.7119739431946"/>
        <n v="353.011425796303"/>
        <n v="819.49080988427477"/>
        <n v="745.3258748517701"/>
        <n v="287.03190930818448"/>
        <n v="592.55489330093701"/>
        <n v="61.743149103660222"/>
        <n v="152.67226047159093"/>
        <n v="2752.8167184953609"/>
        <n v="1170.388567516892"/>
        <n v="17.574161890292121"/>
        <n v="1632.2575926105246"/>
        <n v="287.65940841796589"/>
        <n v="69.773295509641088"/>
        <n v="1492.7340290815096"/>
        <n v="576.58532880062796"/>
        <n v="277.36612026852379"/>
        <n v="4115.3147465598777"/>
        <n v="14706.708149692407"/>
        <n v="1686.8903132694763"/>
        <n v="186.59175363518867"/>
        <n v="1699.3297635118224"/>
        <n v="1684.3688030852172"/>
        <n v="28.705148267491154"/>
        <n v="310.98625605864788"/>
        <n v="21619.84857153667"/>
        <n v="93.971823640643564"/>
        <n v="345.11332364703065"/>
        <n v="543.80227668742691"/>
        <n v="2466.8774636003554"/>
        <n v="45.124669927621341"/>
        <n v="443.78579242963809"/>
        <n v="536.94157126105688"/>
        <n v="672.40134415431487"/>
        <n v="36836.765964205224"/>
        <n v="3343.0642545730529"/>
        <n v="910.48133894964576"/>
        <n v="1168.3819991670011"/>
        <n v="1035.500182335822"/>
        <n v="517.25500012716611"/>
        <n v="365.49615498196158"/>
        <n v="4892.9317636150063"/>
        <n v="483991.4374659537"/>
        <n v="238.56876129504866"/>
        <n v="1957805.6792621119"/>
        <n v="159103.02733188419"/>
        <n v="3627.151578429045"/>
        <n v="169.54400807083996"/>
        <n v="3808.7044316145352"/>
        <n v="69.954133411342511"/>
        <n v="857.60906324426423"/>
        <n v="10.92282781732561"/>
        <n v="5129.3745624797239"/>
        <n v="139974.0648514393"/>
        <n v="768.07529105903495"/>
        <n v="222.71708574370999"/>
        <n v="15594.205912080588"/>
        <n v="817.38465334719137"/>
        <n v="42.500869231850132"/>
        <n v="7035.0216450645712"/>
        <n v="1587.1829526183283"/>
        <n v="762.68697446846136"/>
        <n v="225.26504940281836"/>
        <n v="292.32661751263203"/>
        <n v="313.50395481046792"/>
        <n v="3309.4915189615067"/>
        <n v="6139.5899409461645"/>
        <n v="3292.6791358009964"/>
        <n v="66302.588213619703"/>
        <n v="2072.465604938362"/>
        <n v="620.30384130475704"/>
        <n v="1843.2010879886648"/>
        <n v="44.683346300512703"/>
        <n v="1193.5121248120586"/>
        <n v="2856.2463769125579"/>
        <n v="660.1501070611148"/>
        <n v="9428.92827477217"/>
        <n v="376.79767186781572"/>
        <n v="1510769.4336313142"/>
        <n v="252586.88460438643"/>
        <n v="135685.83157068572"/>
        <n v="44240.34522547025"/>
        <n v="17371.859590691285"/>
        <n v="4977.8229371328343"/>
        <n v="18403.053899449318"/>
        <n v="64414.755991700586"/>
        <n v="37812.751851252724"/>
        <n v="60454.082235778653"/>
        <n v="11457.712221206157"/>
        <n v="22758.306978416633"/>
        <n v="8872.056746839"/>
        <n v="519.77788518098851"/>
        <n v="1142.4379844157493"/>
        <n v="24233.275105294058"/>
        <n v="2775.5156103200684"/>
        <n v="4564.071231800066"/>
        <n v="54045.796996010686"/>
        <n v="523.54387710271203"/>
        <n v="28789.044570254002"/>
        <n v="511.50370456602326"/>
        <n v="576.73783972360741"/>
        <n v="2237.4253669176096"/>
        <n v="419.96497737034798"/>
        <n v="436.28656425226006"/>
        <n v="352.62802691742917"/>
        <n v="815.37969833674515"/>
        <n v="1248.1367063726993"/>
        <n v="14135.465389818957"/>
        <n v="5180.0623313375618"/>
        <n v="7725.290062254684"/>
        <n v="380.75348745251091"/>
        <n v="778.21493332540513"/>
        <n v="760.07635596527643"/>
        <n v="2456.3413921206825"/>
        <n v="603.66898020246288"/>
        <n v="3912.9725346317405"/>
        <n v="4199.2738446390213"/>
        <n v="247.48663410192822"/>
        <n v="74.120680542425603"/>
        <n v="754.38520762833332"/>
        <n v="4994.4160283390775"/>
        <n v="1363.7662211157647"/>
        <n v="1697.7896373612659"/>
        <n v="291.90891855212249"/>
        <n v="619.51021327978879"/>
        <n v="1656.761156965212"/>
        <n v="233.23265707453874"/>
        <n v="668.96577020412337"/>
        <n v="2171.481143527159"/>
        <n v="4137.4021861135398"/>
        <n v="2431.0392775878145"/>
        <n v="1380.0982504716894"/>
        <n v="1205.0928284921868"/>
        <n v="633.75128487138863"/>
        <n v="2464.8742866419102"/>
        <n v="1031100.6467211973"/>
        <n v="217.17213204294524"/>
        <n v="591197.70056863222"/>
        <n v="209.44470127351795"/>
        <n v="239326.48809436106"/>
        <n v="793412.88911859831"/>
        <n v="36640.941410357169"/>
        <n v="6907.2978879194843"/>
        <n v="7190.6876051724812"/>
        <n v="4137.8303275480621"/>
        <n v="2945.2475829231371"/>
        <n v="922.03912790286756"/>
        <n v="360.49508786779609"/>
        <n v="494.05323708251194"/>
        <n v="3589.4020348729919"/>
        <n v="48261.042322017413"/>
        <n v="1991.3797942294398"/>
        <n v="3233.2196887724572"/>
        <n v="27697.920903136855"/>
        <n v="2935.8911262077227"/>
        <n v="163.62312530561661"/>
        <n v="556.62563477507103"/>
        <n v="7254.0316525337594"/>
        <n v="844.56641320235235"/>
        <n v="648.49852113915392"/>
        <n v="732.44556972756743"/>
        <n v="5583.3297927615395"/>
        <n v="1967.6753782205208"/>
        <n v="11575.106514057376"/>
        <n v="402.16055917862707"/>
        <n v="175.32913867389769"/>
        <n v="1316.4075100378222"/>
        <n v="1350.6609162297766"/>
        <n v="10783.326806989422"/>
        <n v="1095.4259664103956"/>
        <n v="1671.0464614146399"/>
        <n v="2447.8203333262873"/>
        <n v="5394.6656147733738"/>
        <n v="122.45889274739719"/>
        <n v="130.89641174969074"/>
        <n v="3395.6314870925962"/>
        <n v="1353.4699417392035"/>
        <n v="1438.1270785604836"/>
        <n v="534.4875898680632"/>
        <n v="844.56641320235246"/>
        <n v="186.00134711491756"/>
        <n v="975.27486041981388"/>
        <n v="1443.8704392674904"/>
        <n v="676.7454133436147"/>
        <n v="4049.2154930759543"/>
        <n v="645.18825687711546"/>
        <n v="2438.1923722865413"/>
        <n v="29118.870301864634"/>
        <n v="913304.95260468067"/>
        <n v="1052.8206724384181"/>
        <n v="301.4637822737792"/>
        <n v="1771.5866012092965"/>
        <n v="6046.17"/>
        <n v="2357.8479772325227"/>
        <n v="1599.0456030968007"/>
        <n v="849.65189804655654"/>
        <n v="2177.579548350599"/>
        <n v="232.459913997596"/>
        <n v="2214.9740477902196"/>
        <n v="1148.1267354752461"/>
        <n v="3552.7160997157926"/>
        <n v="4069.5156625567201"/>
        <n v="1019.5091803377787"/>
        <n v="1011.2559736124283"/>
        <n v="3179.1957852840915"/>
        <n v="416.75415970912582"/>
        <m/>
        <n v="418952.44225780823"/>
        <n v="27146.84022206255"/>
        <n v="8270.7422498361229"/>
        <n v="25337.055050914649"/>
        <n v="7077.2473319307246"/>
        <n v="208578.1743374668"/>
        <n v="19980.076324853253"/>
        <n v="9715.855343511128"/>
        <n v="9870.5501535358544"/>
        <n v="64988.152239740113"/>
        <n v="87946.923391779303"/>
        <n v="3629.8770641463702"/>
        <n v="378.04888668321138"/>
        <n v="225427.26279413229"/>
        <n v="26060.958676899798"/>
        <n v="65114.677318961207"/>
        <n v="63.793073743826156"/>
        <n v="2445.4707766734205"/>
        <n v="70336.432384948901"/>
        <n v="145031.02085664065"/>
        <n v="495.54760427455722"/>
        <n v="734.26256020578421"/>
        <n v="1044.2891711700099"/>
        <n v="5839.2852732878"/>
        <n v="1487.4990956927163"/>
        <n v="12668.527525457324"/>
        <n v="4524.4733703437578"/>
        <n v="23601.630737211468"/>
        <n v="18097.893481375035"/>
        <n v="147.43729058587024"/>
        <n v="214.85390281211704"/>
        <n v="1392.3055025925821"/>
        <n v="327.24625061123328"/>
        <n v="1484.784052449404"/>
        <n v="3993.7972834903449"/>
        <n v="1129.813033334347"/>
        <n v="574.19740875412288"/>
        <n v="1367.9327296592855"/>
        <n v="245.32504198129115"/>
        <n v="116.12031102166424"/>
        <n v="703.40504949813874"/>
        <n v="79.843156301406893"/>
        <n v="334.81704427046947"/>
        <n v="160.86631216625338"/>
        <n v="227.94876522409248"/>
        <n v="467.52000402436414"/>
        <n v="1967.0279448317306"/>
        <n v="125.8422543275248"/>
        <n v="491.19309261124488"/>
        <n v="34.804765884461048"/>
        <n v="44350.680405888852"/>
        <n v="64892.989974062024"/>
        <n v="5580.9802361086731"/>
        <n v="974.66919692707506"/>
        <n v="6288.1028063553476"/>
        <n v="1518.2104117641834"/>
        <n v="10858.731911835413"/>
        <n v="714.66203648387204"/>
        <n v="362.79243215059887"/>
        <n v="1120.6654260991872"/>
        <n v="5.4614139086628057"/>
        <n v="1441.8028294129676"/>
        <n v="1032.5850953468573"/>
        <n v="637.83901507984535"/>
        <n v="366.98496572697451"/>
        <n v="218.6828220427862"/>
        <n v="637.51105384999994"/>
        <n v="2144.2072114757584"/>
        <n v="131197.62491258822"/>
        <n v="16939.624706355971"/>
        <n v="993.05624925092218"/>
        <n v="184.12662718020601"/>
        <n v="23105.68"/>
      </sharedItems>
    </cacheField>
    <cacheField name="AJUSTE_PROX_ANO 2026" numFmtId="0">
      <sharedItems containsBlank="1" containsMixedTypes="1" containsNumber="1" minValue="-10045.98" maxValue="154103.17642156221"/>
    </cacheField>
    <cacheField name="DESCRIÇÃO AJUSTE 2026" numFmtId="0">
      <sharedItems containsBlank="1"/>
    </cacheField>
    <cacheField name="STATUS_exerc" numFmtId="0">
      <sharedItems containsBlank="1" containsMixedTypes="1" containsNumber="1" containsInteger="1" minValue="0" maxValue="0"/>
    </cacheField>
    <cacheField name="Doc_SEI07002003883_2019" numFmtId="0">
      <sharedItems containsBlank="1" containsMixedTypes="1" containsNumber="1" containsInteger="1" minValue="0" maxValue="0"/>
    </cacheField>
    <cacheField name="qtCaptEst" numFmtId="0">
      <sharedItems containsBlank="1" containsMixedTypes="1" containsNumber="1" minValue="0" maxValue="990120024"/>
    </cacheField>
    <cacheField name="qtLancEstTrat" numFmtId="0">
      <sharedItems containsBlank="1" containsMixedTypes="1" containsNumber="1" minValue="0" maxValue="151814479.19999999"/>
    </cacheField>
    <cacheField name="qtLancEstNTrat" numFmtId="0">
      <sharedItems containsBlank="1" containsMixedTypes="1" containsNumber="1" minValue="0" maxValue="1007575"/>
    </cacheField>
    <cacheField name="qtConsEst" numFmtId="0">
      <sharedItems containsBlank="1" containsMixedTypes="1" containsNumber="1" minValue="0" maxValue="198024004.80000001"/>
    </cacheField>
    <cacheField name="qtCOEst" numFmtId="0">
      <sharedItems containsBlank="1" containsMixedTypes="1" containsNumber="1" minValue="0" maxValue="14191200"/>
    </cacheField>
    <cacheField name="eficiencia_rem_dbo" numFmtId="0">
      <sharedItems containsBlank="1" containsMixedTypes="1" containsNumber="1" minValue="0" maxValue="12624"/>
    </cacheField>
    <cacheField name="PPU_VIGENTE" numFmtId="0">
      <sharedItems containsBlank="1" containsMixedTypes="1" containsNumber="1" minValue="1.0499999999999999E-3" maxValue="0.11017163007985996"/>
    </cacheField>
    <cacheField name="vlCaptEst" numFmtId="0">
      <sharedItems containsBlank="1" containsMixedTypes="1" containsNumber="1" minValue="0" maxValue="22799979.007601146"/>
    </cacheField>
    <cacheField name="vlLancEstTrat" numFmtId="0">
      <sharedItems containsBlank="1" containsMixedTypes="1" containsNumber="1" minValue="0" maxValue="1078078.8195122234"/>
    </cacheField>
    <cacheField name="vlLancEstNTrat" numFmtId="0">
      <sharedItems containsBlank="1" containsMixedTypes="1" containsNumber="1" minValue="0" maxValue="75055.320183032556"/>
    </cacheField>
    <cacheField name="vlConsEst" numFmtId="0">
      <sharedItems containsBlank="1" containsMixedTypes="1" containsNumber="1" minValue="0" maxValue="11399989.503800573"/>
    </cacheField>
    <cacheField name="Processo Outorga" numFmtId="0">
      <sharedItems containsBlank="1" containsMixedTypes="1" containsNumber="1" containsInteger="1" minValue="0" maxValue="25010044372021"/>
    </cacheField>
    <cacheField name="Nu_Outorga" numFmtId="0">
      <sharedItems containsBlank="1" containsMixedTypes="1" containsNumber="1" containsInteger="1" minValue="0" maxValue="2008622012"/>
    </cacheField>
    <cacheField name="dtPublicacao" numFmtId="14">
      <sharedItems containsDate="1" containsBlank="1" containsMixedTypes="1" minDate="1899-12-30T00:00:00" maxDate="2025-01-16T00:00:00"/>
    </cacheField>
    <cacheField name="dtVencimento" numFmtId="14">
      <sharedItems containsDate="1" containsBlank="1" containsMixedTypes="1" minDate="1899-12-30T00:00:00" maxDate="9999-01-02T00:00:00"/>
    </cacheField>
    <cacheField name="edLogradouro" numFmtId="0">
      <sharedItems containsBlank="1" containsMixedTypes="1" containsNumber="1" containsInteger="1" minValue="0" maxValue="0"/>
    </cacheField>
    <cacheField name="edBairro" numFmtId="0">
      <sharedItems containsBlank="1" containsMixedTypes="1" containsNumber="1" containsInteger="1" minValue="0" maxValue="0"/>
    </cacheField>
    <cacheField name="coCEP" numFmtId="0">
      <sharedItems containsBlank="1" containsMixedTypes="1" containsNumber="1" containsInteger="1" minValue="0" maxValue="36550000"/>
    </cacheField>
    <cacheField name="Municipio" numFmtId="0">
      <sharedItems containsBlank="1" containsMixedTypes="1" containsNumber="1" containsInteger="1" minValue="0" maxValue="0"/>
    </cacheField>
    <cacheField name="UF" numFmtId="0">
      <sharedItems containsBlank="1" containsMixedTypes="1" containsNumber="1" minValue="0" maxValue="2083.9499999999998"/>
    </cacheField>
    <cacheField name="Telefone" numFmtId="0">
      <sharedItems containsBlank="1" containsMixedTypes="1" containsNumber="1" containsInteger="1" minValue="-18287" maxValue="999999999"/>
    </cacheField>
    <cacheField name="de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Andrade da Silva" refreshedDate="45826.429497106481" createdVersion="8" refreshedVersion="6" minRefreshableVersion="3" recordCount="1790" xr:uid="{8CEC82A6-7193-4EAA-863A-E32FBDD378E2}">
  <cacheSource type="worksheet">
    <worksheetSource name="Tabela1"/>
  </cacheSource>
  <cacheFields count="40">
    <cacheField name="MAT" numFmtId="0">
      <sharedItems containsBlank="1" count="1786">
        <s v="BB-0200"/>
        <s v="CC-0610"/>
        <s v="EE-0828"/>
        <s v="II-0083"/>
        <s v="AA-0119"/>
        <s v="BB-0230"/>
        <s v="EE-0806"/>
        <s v="EE-0909"/>
        <s v="BB-0059"/>
        <s v="BB-0060"/>
        <s v="EE-0544"/>
        <s v="FF-0001"/>
        <s v="HH-0026"/>
        <s v="JJ-0005"/>
        <s v="**AA-0011"/>
        <s v="**AA-0012"/>
        <s v="**AA-0101"/>
        <s v="**AA-0110"/>
        <s v="**AA-0111"/>
        <s v="**AA-0115"/>
        <s v="**BB-0016"/>
        <s v="**BB-0020"/>
        <s v="**BB-0026"/>
        <s v="**BB-0032"/>
        <s v="**BB-0035"/>
        <s v="**BB-0037"/>
        <s v="**BB-0046"/>
        <s v="**BB-0050"/>
        <s v="**BB-0055"/>
        <s v="**BB-0056"/>
        <s v="**BB-0061"/>
        <s v="**BB-0064"/>
        <s v="**BB-0067"/>
        <s v="**BB-0071"/>
        <s v="**BB-0073"/>
        <s v="**BB-0074"/>
        <s v="**BB-0086"/>
        <s v="**BB-0091"/>
        <s v="**BB-0093"/>
        <s v="**BB-0094"/>
        <s v="**BB-0096"/>
        <s v="**BB-0097"/>
        <s v="**BB-0101"/>
        <s v="**BB-0106"/>
        <s v="**BB-0111"/>
        <s v="**BB-0114"/>
        <s v="**BB-0117"/>
        <s v="**BB-0120"/>
        <s v="**BB-0121"/>
        <s v="**BB-0129"/>
        <s v="**BB-0133"/>
        <s v="**BB-0136"/>
        <s v="**BB-0138"/>
        <s v="**BB-0140"/>
        <s v="**BB-0141"/>
        <s v="**BB-0153"/>
        <s v="**BB-0154"/>
        <s v="**BB-0160"/>
        <s v="**BB-0164"/>
        <s v="**BB-0173"/>
        <s v="**BB-0174"/>
        <s v="**BB-0193"/>
        <s v="**BS-0003"/>
        <s v="**BS-0004"/>
        <s v="**BS-0011"/>
        <s v="**BS-0013"/>
        <s v="**BS-0016"/>
        <s v="**BS-0018"/>
        <s v="**BS-0022"/>
        <s v="**BS-0023"/>
        <s v="**BS-0024"/>
        <s v="**BS-0025"/>
        <s v="**BS-0026"/>
        <s v="**BS-0051"/>
        <s v="**BS-0058"/>
        <s v="**BS-0059"/>
        <s v="**CC-0001"/>
        <s v="**CC-0002"/>
        <s v="**CC-0007"/>
        <s v="**CC-0011"/>
        <s v="**CC-0013"/>
        <s v="**CC-0019"/>
        <s v="**CC-0021"/>
        <s v="**CC-0022"/>
        <s v="**CC-0023"/>
        <s v="**CC-0024"/>
        <s v="**CC-0026"/>
        <s v="**CC-0028"/>
        <s v="**CC-0029"/>
        <s v="**CC-0033"/>
        <s v="**CC-0034"/>
        <s v="**CC-0038"/>
        <s v="**CC-0039"/>
        <s v="**CC-0040"/>
        <s v="**CC-0041"/>
        <s v="**CC-0044"/>
        <s v="**CC-0046"/>
        <s v="**CC-0533"/>
        <s v="**CC-0536"/>
        <s v="**CC-0545"/>
        <s v="**CC-0551"/>
        <s v="**CC-0553"/>
        <s v="**CC-0556"/>
        <s v="**CC-0557"/>
        <s v="**CC-0558"/>
        <s v="**CC-0565"/>
        <s v="**CC-0583"/>
        <s v="**CC-0598"/>
        <s v="**CC-0601"/>
        <s v="**CC-0604"/>
        <s v="**CC-0617"/>
        <s v="**CC-0628"/>
        <s v="**CE-0001"/>
        <s v="**CE-0002"/>
        <s v="**CE-0003"/>
        <s v="**CE-0004"/>
        <s v="**CE-0005"/>
        <s v="**CE-0006"/>
        <s v="**CE-0007"/>
        <s v="**CE-0008"/>
        <s v="**CE-0009"/>
        <s v="**CE-0010"/>
        <s v="**CE-0022"/>
        <s v="**CE-0023"/>
        <s v="**CE-0024"/>
        <s v="**CE-0025"/>
        <s v="**CE-0026"/>
        <s v="**CE-0027"/>
        <s v="**CE-0028"/>
        <s v="**CE-0029"/>
        <s v="**CE-0030"/>
        <s v="**CE-0031"/>
        <s v="**CE-0032"/>
        <s v="**CE-0033"/>
        <s v="**CE-0034"/>
        <s v="**CE-0035"/>
        <s v="**CE-0036"/>
        <s v="**DD-0001"/>
        <s v="**DD-0003"/>
        <s v="**DD-0006"/>
        <s v="**DD-0007"/>
        <s v="**DD-0013"/>
        <s v="**DD-0017"/>
        <s v="**DD-0026"/>
        <s v="**DD-0030"/>
        <s v="**DD-0031"/>
        <s v="**DD-0033"/>
        <s v="**DD-0034"/>
        <s v="**DD-0035"/>
        <s v="**DD-0037"/>
        <s v="**DD-0039"/>
        <s v="**DD-0040"/>
        <s v="**DD-0042"/>
        <s v="**DD-0046"/>
        <s v="**DD-0047"/>
        <s v="**DD-0050"/>
        <s v="**DD-0056"/>
        <s v="**DD-0057"/>
        <s v="**DD-0060"/>
        <s v="**DD-0063"/>
        <s v="**DD-0072"/>
        <s v="**DD-0098"/>
        <s v="**EE-0005"/>
        <s v="**EE-0007"/>
        <s v="**EE-0010"/>
        <s v="**EE-0011"/>
        <s v="**EE-0012"/>
        <s v="**EE-0014"/>
        <s v="**EE-0021"/>
        <s v="**EE-0022"/>
        <s v="**EE-0025"/>
        <s v="**EE-0026"/>
        <s v="**EE-0032"/>
        <s v="**EE-0034"/>
        <s v="**EE-0039"/>
        <s v="**EE-0040"/>
        <s v="**EE-0041"/>
        <s v="**EE-0043"/>
        <s v="**EE-0050"/>
        <s v="**EE-0057"/>
        <s v="**EE-0058"/>
        <s v="**EE-0059"/>
        <s v="**EE-0061"/>
        <s v="**EE-0067"/>
        <s v="**EE-0074"/>
        <s v="**EE-0076"/>
        <s v="**EE-0078"/>
        <s v="**EE-0079"/>
        <s v="**EE-0084"/>
        <s v="**EE-0091"/>
        <s v="**EE-0095"/>
        <s v="**EE-0100"/>
        <s v="**EE-0102"/>
        <s v="**EE-0103"/>
        <s v="**EE-0104"/>
        <s v="**EE-0105"/>
        <s v="**EE-0128"/>
        <s v="**EE-0129"/>
        <s v="**EE-0135"/>
        <s v="**EE-0140"/>
        <s v="**EE-0143"/>
        <s v="**EE-0146"/>
        <s v="**EE-0147"/>
        <s v="**EE-0150"/>
        <s v="**EE-0151"/>
        <s v="**EE-0153"/>
        <s v="**EE-0154"/>
        <s v="**EE-0155"/>
        <s v="**EE-0156"/>
        <s v="**EE-0157"/>
        <s v="**EE-0158"/>
        <s v="**EE-0165"/>
        <s v="**EE-0169"/>
        <s v="**EE-0170"/>
        <s v="**EE-0171"/>
        <s v="**EE-0173"/>
        <s v="**EE-0176"/>
        <s v="**EE-0179"/>
        <s v="**EE-0181"/>
        <s v="**EE-0191"/>
        <s v="**EE-0193"/>
        <s v="**EE-0198"/>
        <s v="**EE-0201"/>
        <s v="**EE-0209"/>
        <s v="**EE-0212"/>
        <s v="**EE-0214"/>
        <s v="**EE-0216"/>
        <s v="**EE-0218"/>
        <s v="**EE-0221"/>
        <s v="**EE-0233"/>
        <s v="**EE-0245"/>
        <s v="**EE-0251"/>
        <s v="**EE-0252"/>
        <s v="**EE-0257"/>
        <s v="**EE-0264"/>
        <s v="**EE-0267"/>
        <s v="**EE-0272"/>
        <s v="**EE-0274"/>
        <s v="**EE-0275"/>
        <s v="**EE-0276"/>
        <s v="**EE-0278"/>
        <s v="**EE-0286"/>
        <s v="**EE-0290"/>
        <s v="**EE-0291"/>
        <s v="**EE-0294"/>
        <s v="**EE-0295"/>
        <s v="**EE-0302"/>
        <s v="**EE-0303"/>
        <s v="**EE-0305"/>
        <s v="**EE-0310"/>
        <s v="**EE-0314"/>
        <s v="**EE-0316"/>
        <s v="**EE-0318"/>
        <s v="**EE-0319"/>
        <s v="**EE-0322"/>
        <s v="**EE-0323"/>
        <s v="**EE-0326"/>
        <s v="**EE-0330"/>
        <s v="**EE-0331"/>
        <s v="**EE-0341"/>
        <s v="**EE-0342"/>
        <s v="**EE-0343"/>
        <s v="**EE-0344"/>
        <s v="**EE-0348"/>
        <s v="**EE-0354"/>
        <s v="**EE-0357"/>
        <s v="**EE-0361"/>
        <s v="**EE-0363"/>
        <s v="**EE-0369"/>
        <s v="**EE-0375"/>
        <s v="**EE-0376"/>
        <s v="**EE-0383"/>
        <s v="**EE-0391"/>
        <s v="**EE-0392"/>
        <s v="**EE-0393"/>
        <s v="**EE-0394"/>
        <s v="**EE-0399"/>
        <s v="**EE-0402"/>
        <s v="**EE-0409"/>
        <s v="**EE-0410"/>
        <s v="**EE-0412"/>
        <s v="**EE-0414"/>
        <s v="**EE-0431"/>
        <s v="**EE-0437"/>
        <s v="**EE-0447"/>
        <s v="**EE-0456"/>
        <s v="**EE-0458"/>
        <s v="**EE-0461"/>
        <s v="**EE-0464"/>
        <s v="**EE-0467"/>
        <s v="**EE-0468"/>
        <s v="**EE-0473"/>
        <s v="**EE-0495"/>
        <s v="**EE-0503"/>
        <s v="**EE-0517"/>
        <s v="**EE-0524"/>
        <s v="**EE-0549"/>
        <s v="**EE-0554"/>
        <s v="**EE-0561"/>
        <s v="**EE-0568"/>
        <s v="**EE-0569"/>
        <s v="**EE-0572"/>
        <s v="**EE-0577"/>
        <s v="**EE-0579"/>
        <s v="**EE-0591"/>
        <s v="**EE-0609"/>
        <s v="**EE-0623"/>
        <s v="**EE-0668"/>
        <s v="**EE-0707"/>
        <s v="**EE-0735"/>
        <s v="**EE-0807"/>
        <s v="**EE-0808"/>
        <s v="**EE-0818"/>
        <s v="**EE-0819"/>
        <s v="**EE-0823"/>
        <s v="**EE-0824"/>
        <s v="**EE-0827"/>
        <s v="**FF-0002"/>
        <s v="**FF-0006"/>
        <s v="**FF-0008"/>
        <s v="**FF-0010"/>
        <s v="**FF-0013"/>
        <s v="**FF-0014"/>
        <s v="**FF-0016"/>
        <s v="**FF-0018"/>
        <s v="**FF-0026"/>
        <s v="**FF-0027"/>
        <s v="**FF-0028"/>
        <s v="**FF-0030"/>
        <s v="**FF-0032"/>
        <s v="**FF-0035"/>
        <s v="**FF-0036"/>
        <s v="**FF-0037"/>
        <s v="**GG-0001"/>
        <s v="**GG-0004"/>
        <s v="**GG-0023"/>
        <s v="**GG-0024"/>
        <s v="**GG-0026"/>
        <s v="**GG-0030"/>
        <s v="**GG-0031"/>
        <s v="**GG-0035"/>
        <s v="**GG-0040"/>
        <s v="**GG-0056"/>
        <s v="**GG-0064"/>
        <s v="**GG-0065"/>
        <s v="**HH-0002"/>
        <s v="**HH-0003"/>
        <s v="**HH-0006"/>
        <s v="**HH-0009"/>
        <s v="**HH-0011"/>
        <s v="**HH-0012"/>
        <s v="**HH-0013"/>
        <s v="**HH-0015"/>
        <s v="**HH-0027"/>
        <s v="**HH-0030"/>
        <s v="**HH-0032"/>
        <s v="**HH-0043"/>
        <s v="**HH-0055"/>
        <s v="**HH-0059"/>
        <s v="**HH-0061"/>
        <s v="**HH-0066"/>
        <s v="**HH-0071"/>
        <s v="**HH-0078"/>
        <s v="**HH-0083"/>
        <s v="**II-0003"/>
        <s v="**II-0009"/>
        <s v="**II-0012"/>
        <s v="**II-0015"/>
        <s v="**II-0016"/>
        <s v="**II-0017"/>
        <s v="**II-0025"/>
        <s v="**II-0031"/>
        <s v="**II-0033"/>
        <s v="**II-0034"/>
        <s v="**II-0041"/>
        <s v="**II-0042"/>
        <s v="**II-0043"/>
        <s v="**II-0045"/>
        <s v="**II-0063"/>
        <s v="AA-0001"/>
        <s v="AA-0002"/>
        <s v="AA-0003"/>
        <s v="AA-0004"/>
        <s v="AA-0005"/>
        <s v="AA-0006"/>
        <s v="AA-0007"/>
        <s v="AA-0008"/>
        <s v="AA-0009"/>
        <s v="AA-0010"/>
        <s v="AA-0013"/>
        <s v="AA-0103"/>
        <s v="AA-0104"/>
        <s v="AA-0105"/>
        <s v="AA-0106"/>
        <s v="AA-0107"/>
        <s v="AA-0108"/>
        <s v="AA-0109"/>
        <s v="AA-0112"/>
        <s v="AA-0113"/>
        <s v="AA-0114"/>
        <s v="AA-0116"/>
        <s v="AA-0117"/>
        <s v="AA-0118"/>
        <s v="AA-0120"/>
        <s v="BB-0013"/>
        <s v="BB-0014"/>
        <s v="BB-0015"/>
        <s v="BB-0017"/>
        <s v="BB-0018"/>
        <s v="BB-0019"/>
        <s v="BB-0022"/>
        <s v="BB-0024"/>
        <s v="BB-0027"/>
        <s v="BB-0031"/>
        <s v="BB-0033"/>
        <s v="BB-0034"/>
        <s v="BB-0038"/>
        <s v="BB-0041"/>
        <s v="BB-0044"/>
        <s v="BB-0045"/>
        <s v="BB-0047"/>
        <s v="BB-0052"/>
        <s v="BB-0053"/>
        <s v="BB-0054"/>
        <s v="BB-0057"/>
        <s v="BB-0058"/>
        <s v="BB-0062"/>
        <s v="BB-0063"/>
        <s v="BB-0065"/>
        <s v="BB-0066"/>
        <s v="BB-0068"/>
        <s v="BB-0069"/>
        <s v="BB-0070"/>
        <s v="BB-0072"/>
        <s v="BB-0075"/>
        <s v="BB-0076"/>
        <s v="BB-0077"/>
        <s v="BB-0078"/>
        <s v="BB-0079"/>
        <s v="BB-0080"/>
        <s v="BB-0081"/>
        <s v="BB-0082"/>
        <s v="BB-0083"/>
        <s v="BB-0084"/>
        <s v="BB-0085"/>
        <s v="BB-0087"/>
        <s v="BB-0088"/>
        <s v="BB-0089"/>
        <s v="BB-0092"/>
        <s v="BB-0095"/>
        <s v="BB-0098"/>
        <s v="BB-0099"/>
        <s v="BB-0100"/>
        <s v="BB-0102"/>
        <s v="BB-0103"/>
        <s v="BB-0104"/>
        <s v="BB-0105"/>
        <s v="BB-0107"/>
        <s v="BB-0108"/>
        <s v="BB-0109"/>
        <s v="BB-0110"/>
        <s v="BB-0112"/>
        <s v="BB-0113"/>
        <s v="BB-0115"/>
        <s v="BB-0116"/>
        <s v="BB-0119"/>
        <s v="BB-0122"/>
        <s v="BB-0123"/>
        <s v="BB-0124"/>
        <s v="BB-0125"/>
        <s v="BB-0126"/>
        <s v="BB-0127"/>
        <s v="BB-0128"/>
        <s v="BB-0130"/>
        <s v="BB-0131"/>
        <s v="BB-0132"/>
        <s v="BB-0134"/>
        <s v="BB-0135"/>
        <s v="BB-0137"/>
        <s v="BB-0139"/>
        <s v="BB-0142"/>
        <s v="BB-0143"/>
        <s v="BB-0144"/>
        <s v="BB-0145"/>
        <s v="BB-0146"/>
        <s v="BB-0147"/>
        <s v="BB-0148"/>
        <s v="BB-0149"/>
        <s v="BB-0150"/>
        <s v="BB-0151"/>
        <s v="BB-0152"/>
        <s v="BB-0155"/>
        <s v="BB-0156"/>
        <s v="BB-0157"/>
        <s v="BB-0158"/>
        <s v="BB-0159"/>
        <s v="BB-0161"/>
        <s v="**BB-0162"/>
        <s v="BB-0163"/>
        <s v="BB-0165"/>
        <s v="BB-0166"/>
        <s v="BB-0167"/>
        <s v="BB-0168"/>
        <s v="BB-0169"/>
        <s v="BB-0170"/>
        <s v="BB-0171"/>
        <s v="BB-0172"/>
        <s v="BB-0175"/>
        <s v="BB-0176"/>
        <s v="BB-0177"/>
        <s v="BB-0178"/>
        <s v="BB-0179"/>
        <s v="BB-0180"/>
        <s v="BB-0181"/>
        <s v="BB-0182"/>
        <s v="BB-0183"/>
        <s v="BB-0184"/>
        <s v="BB-0185"/>
        <s v="BB-0186"/>
        <s v="BB-0187"/>
        <s v="BB-0188"/>
        <s v="BB-0189"/>
        <s v="BB-0190"/>
        <s v="BB-0191"/>
        <s v="BB-0192"/>
        <s v="BB-0194"/>
        <s v="BB-0195"/>
        <s v="BB-0196"/>
        <s v="BB-0197"/>
        <s v="BB-0198"/>
        <s v="BB-0199"/>
        <s v="BB-0201"/>
        <s v="BB-0202"/>
        <s v="BB-0203"/>
        <s v="BB-0204"/>
        <s v="BB-0205"/>
        <s v="BB-0206"/>
        <s v="BB-0207"/>
        <s v="BB-0208"/>
        <s v="BB-0209"/>
        <s v="BB-0210"/>
        <s v="BB-0211"/>
        <s v="BB-0212"/>
        <s v="BB-0213"/>
        <s v="BB-0214"/>
        <s v="BB-0215"/>
        <s v="BB-0216"/>
        <s v="BB-0217"/>
        <s v="BB-0218"/>
        <s v="BB-0219"/>
        <s v="BB-0220"/>
        <s v="BB-0221"/>
        <s v="BB-0222"/>
        <s v="BB-0223"/>
        <s v="BB-0224"/>
        <s v="BB-0225"/>
        <s v="BB-0226"/>
        <s v="BB-0227"/>
        <s v="BB-0228"/>
        <s v="BB-0229"/>
        <s v="BB-0231"/>
        <s v="BB-0232"/>
        <s v="BB-0233"/>
        <s v="BB-0234"/>
        <s v="BB-0235"/>
        <s v="BB-0236"/>
        <s v="BB-0237"/>
        <s v="BB-0238"/>
        <s v="BB-0239"/>
        <s v="BB-0240"/>
        <s v="BB-0241"/>
        <s v="BB-0242"/>
        <s v="BB-0243"/>
        <s v="BB-0244"/>
        <s v="BB-0245"/>
        <s v="BB-0246"/>
        <s v="BB-0247"/>
        <s v="BB-0248"/>
        <s v="BB-0249"/>
        <s v="BB-0250"/>
        <s v="BS-0001"/>
        <s v="BS-0002"/>
        <s v="BS-0005"/>
        <s v="BS-0006"/>
        <s v="BS-0007"/>
        <s v="BS-0008"/>
        <s v="BS-0009"/>
        <s v="BS-0010"/>
        <s v="BS-0017"/>
        <s v="BS-0019"/>
        <s v="BS-0050"/>
        <s v="BS-0052"/>
        <s v="BS-0053"/>
        <s v="BS-0054"/>
        <s v="BS-0055"/>
        <s v="BS-0056"/>
        <s v="BS-0057"/>
        <s v="BS-0060"/>
        <s v="BS-0061"/>
        <s v="BS-0062"/>
        <s v="CC-0003"/>
        <s v="CC-0004"/>
        <s v="CC-0005"/>
        <s v="CC-0006"/>
        <s v="CC-0008"/>
        <s v="CC-0009"/>
        <s v="CC-0010"/>
        <s v="CC-0012"/>
        <s v="CC-0014"/>
        <s v="CC-0015"/>
        <s v="CC-0016"/>
        <s v="CC-0017"/>
        <s v="CC-0018"/>
        <s v="CC-0020"/>
        <s v="CC-0025"/>
        <s v="CC-0031"/>
        <s v="CC-0032"/>
        <s v="CC-0035"/>
        <s v="CC-0036"/>
        <s v="CC-0037"/>
        <s v="CC-0042"/>
        <s v="CC-0043"/>
        <s v="CC-0045"/>
        <s v="CC-0047"/>
        <s v="CC-0534"/>
        <s v="CC-0535"/>
        <s v="CC-0537"/>
        <s v="CC-0538"/>
        <s v="CC-0539"/>
        <s v="CC-0540"/>
        <s v="CC-0541"/>
        <s v="CC-0542"/>
        <s v="CC-0543"/>
        <s v="CC-0544"/>
        <s v="CC-0546"/>
        <s v="CC-0547"/>
        <s v="CC-0548"/>
        <s v="CC-0549"/>
        <s v="CC-0550"/>
        <s v="CC-0552"/>
        <s v="CC-0554"/>
        <s v="CC-0555"/>
        <s v="CC-0559"/>
        <s v="CC-0560"/>
        <s v="CC-0561"/>
        <s v="CC-0562"/>
        <s v="CC-0563"/>
        <s v="CC-0564"/>
        <s v="CC-0566"/>
        <s v="CC-0567"/>
        <s v="CC-0568"/>
        <s v="CC-0569"/>
        <s v="CC-0570"/>
        <s v="CC-0571"/>
        <s v="CC-0572"/>
        <s v="CC-0573"/>
        <s v="CC-0574"/>
        <s v="CC-0575"/>
        <s v="CC-0576"/>
        <s v="CC-0577"/>
        <s v="CC-0578"/>
        <s v="CC-0579"/>
        <s v="CC-0580"/>
        <s v="CC-0581"/>
        <s v="CC-0582"/>
        <s v="CC-0584"/>
        <s v="CC-0585"/>
        <s v="CC-0586"/>
        <s v="CC-0587"/>
        <s v="CC-0588"/>
        <s v="CC-0589"/>
        <s v="CC-0590"/>
        <s v="CC-0591"/>
        <s v="CC-0592"/>
        <s v="CC-0593"/>
        <s v="CC-0594"/>
        <s v="CC-0595"/>
        <s v="CC-0596"/>
        <s v="CC-0597"/>
        <s v="CC-0599"/>
        <s v="CC-0600"/>
        <s v="CC-0602"/>
        <s v="CC-0603"/>
        <s v="CC-0605"/>
        <s v="CC-0606"/>
        <s v="CC-0607"/>
        <s v="CC-0608"/>
        <s v="CC-0609"/>
        <s v="CC-0611"/>
        <s v="CC-0612"/>
        <s v="CC-0613"/>
        <s v="CC-0614"/>
        <s v="CC-0615"/>
        <s v="CC-0616"/>
        <s v="CC-0618"/>
        <s v="CC-0619"/>
        <s v="CC-0620"/>
        <s v="CC-0621"/>
        <s v="CC-0622"/>
        <s v="CC-0623"/>
        <s v="CC-0624"/>
        <s v="CC-0625"/>
        <s v="CC-0626"/>
        <s v="CC-0627"/>
        <s v="CC-0629"/>
        <s v="CC-0630"/>
        <s v="CC-0631"/>
        <s v="CC-0632"/>
        <s v="CC-0633"/>
        <s v="DD-0002"/>
        <s v="DD-0004"/>
        <s v="DD-0005"/>
        <s v="DD-0008"/>
        <s v="DD-0009"/>
        <s v="DD-0010"/>
        <s v="DD-0011"/>
        <s v="DD-0012"/>
        <s v="DD-0014"/>
        <s v="DD-0015"/>
        <s v="DD-0016"/>
        <s v="DD-0018"/>
        <s v="DD-0021"/>
        <s v="DD-0022"/>
        <s v="DD-0023"/>
        <s v="DD-0025"/>
        <s v="DD-0032"/>
        <s v="DD-0036"/>
        <s v="DD-0038"/>
        <s v="DD-0041"/>
        <s v="DD-0043"/>
        <s v="DD-0044"/>
        <s v="DD-0045"/>
        <s v="DD-0048"/>
        <s v="DD-0049"/>
        <s v="DD-0051"/>
        <s v="DD-0052"/>
        <s v="DD-0053"/>
        <s v="DD-0054"/>
        <s v="DD-0055"/>
        <s v="DD-0058"/>
        <s v="DD-0059"/>
        <s v="DD-0061"/>
        <s v="DD-0062"/>
        <s v="DD-0064"/>
        <s v="DD-0065"/>
        <s v="DD-0066"/>
        <s v="DD-0067"/>
        <s v="DD-0068"/>
        <s v="DD-0069"/>
        <s v="DD-0070"/>
        <s v="DD-0071"/>
        <s v="DD-0073"/>
        <s v="DD-0074"/>
        <s v="DD-0075"/>
        <s v="DD-0076"/>
        <s v="DD-0077"/>
        <s v="DD-0078"/>
        <s v="DD-0079"/>
        <s v="DD-0080"/>
        <s v="DD-0081"/>
        <s v="DD-0082"/>
        <s v="DD-0083"/>
        <s v="DD-0084"/>
        <s v="DD-0085"/>
        <s v="DD-0086"/>
        <s v="DD-0087"/>
        <s v="DD-0088"/>
        <s v="DD-0089"/>
        <s v="DD-0090"/>
        <s v="DD-0091"/>
        <s v="DD-0092"/>
        <s v="DD-0093"/>
        <s v="DD-0094"/>
        <s v="DD-0095"/>
        <s v="DD-0096"/>
        <s v="DD-0097"/>
        <s v="DD-0099"/>
        <s v="DD-0100"/>
        <s v="DD-0101"/>
        <s v="DD-0102"/>
        <s v="DD-0103"/>
        <s v="DD-0104"/>
        <s v="DD-0105"/>
        <s v="DD-0106"/>
        <s v="DD-0107"/>
        <s v="DD-0108"/>
        <s v="DD-0109"/>
        <s v="DD-0110"/>
        <s v="DD-0111"/>
        <s v="DD-0112"/>
        <s v="DD-0113"/>
        <s v="DD-0114"/>
        <s v="DD-0115"/>
        <s v="DD-0116"/>
        <s v="DD-0117"/>
        <s v="DD-0118"/>
        <s v="DD-0119"/>
        <s v="DD-0120"/>
        <s v="DD-0121"/>
        <s v="DD-0122"/>
        <s v="DD-0123"/>
        <s v="DD-0124"/>
        <s v="DD-0125"/>
        <s v="DD-0126"/>
        <s v="DD-0127"/>
        <s v="DD-0128"/>
        <s v="DD-0129"/>
        <s v="DD-0130"/>
        <s v="DD-0131"/>
        <s v="DD-0132"/>
        <s v="DD-0133"/>
        <s v="DD-0134"/>
        <s v="DD-0135"/>
        <s v="DD-0136"/>
        <s v="DD-0137"/>
        <s v="DD-0138"/>
        <s v="DD-0139"/>
        <s v="DD-0140"/>
        <s v="DD-0141"/>
        <s v="DD-0142"/>
        <s v="DD-0143"/>
        <s v="DD-0144"/>
        <s v="DD-0145"/>
        <s v="DD-0146"/>
        <s v="DD-0147"/>
        <s v="DD-0148"/>
        <s v="DD-0149"/>
        <s v="DD-0150"/>
        <s v="DD-0151"/>
        <s v="DD-0152"/>
        <s v="DD-0153"/>
        <s v="DD-0154"/>
        <s v="DD-0155"/>
        <s v="DD-0156"/>
        <s v="DD-0157"/>
        <s v="EE-0001"/>
        <s v="EE-0002"/>
        <s v="EE-0003"/>
        <s v="EE-0004"/>
        <s v="EE-0006"/>
        <s v="EE-0008"/>
        <s v="EE-0013"/>
        <s v="EE-0015"/>
        <s v="EE-0016"/>
        <s v="EE-0017"/>
        <s v="EE-0018"/>
        <s v="EE-0019"/>
        <s v="EE-0020"/>
        <s v="EE-0023"/>
        <s v="EE-0024"/>
        <s v="EE-0027"/>
        <s v="EE-0028"/>
        <s v="EE-0029"/>
        <s v="EE-0031"/>
        <s v="EE-0033"/>
        <s v="EE-0035"/>
        <s v="EE-0036"/>
        <s v="EE-0037"/>
        <s v="EE-0038"/>
        <s v="EE-0042"/>
        <s v="EE-0044"/>
        <s v="EE-0045"/>
        <s v="EE-0046"/>
        <s v="EE-0047"/>
        <s v="EE-0049"/>
        <s v="EE-0051"/>
        <s v="EE-0053"/>
        <s v="EE-0054"/>
        <s v="EE-0055"/>
        <s v="EE-0056"/>
        <s v="EE-0063"/>
        <s v="EE-0064"/>
        <s v="EE-0065"/>
        <s v="EE-0066"/>
        <s v="EE-0069"/>
        <s v="EE-0070"/>
        <s v="EE-0071"/>
        <s v="EE-0072"/>
        <s v="EE-0073"/>
        <s v="EE-0075"/>
        <s v="EE-0077"/>
        <s v="EE-0080"/>
        <s v="EE-0081"/>
        <s v="EE-0082"/>
        <s v="EE-0083"/>
        <s v="EE-0085"/>
        <s v="EE-0086"/>
        <s v="EE-0087"/>
        <s v="EE-0089"/>
        <s v="EE-0090"/>
        <s v="EE-0092"/>
        <s v="EE-0093"/>
        <s v="EE-0094"/>
        <s v="EE-0096"/>
        <s v="EE-0097"/>
        <s v="EE-0098"/>
        <s v="EE-0099"/>
        <s v="**EE-0101"/>
        <s v="EE-0106"/>
        <s v="EE-0107"/>
        <s v="EE-0109"/>
        <s v="EE-0112"/>
        <s v="EE-0113"/>
        <s v="EE-0114"/>
        <s v="EE-0115"/>
        <s v="EE-0116"/>
        <s v="EE-0117"/>
        <s v="EE-0118"/>
        <s v="EE-0119"/>
        <s v="EE-0120"/>
        <s v="EE-0121"/>
        <s v="EE-0122"/>
        <s v="EE-0123"/>
        <s v="EE-0133"/>
        <s v="EE-0134"/>
        <s v="EE-0136"/>
        <s v="EE-0141"/>
        <s v="EE-0142"/>
        <s v="EE-0144"/>
        <s v="EE-0145"/>
        <s v="EE-0148"/>
        <s v="EE-0149"/>
        <s v="EE-0152"/>
        <s v="EE-0159"/>
        <s v="EE-0160"/>
        <s v="EE-0161"/>
        <s v="EE-0162"/>
        <s v="EE-0163"/>
        <s v="EE-0164"/>
        <s v="EE-0166"/>
        <s v="EE-0167"/>
        <s v="EE-0168"/>
        <s v="EE-0172"/>
        <s v="EE-0174"/>
        <s v="EE-0175"/>
        <s v="EE-0177"/>
        <s v="EE-0178"/>
        <s v="EE-0180"/>
        <s v="EE-0182"/>
        <s v="EE-0183"/>
        <s v="EE-0184"/>
        <s v="EE-0185"/>
        <s v="EE-0186"/>
        <s v="EE-0187"/>
        <s v="EE-0188"/>
        <s v="EE-0189"/>
        <s v="EE-0190"/>
        <s v="EE-0192"/>
        <s v="EE-0194"/>
        <s v="EE-0195"/>
        <s v="EE-0196"/>
        <s v="EE-0197"/>
        <s v="EE-0199"/>
        <s v="EE-0200"/>
        <s v="EE-0202"/>
        <s v="EE-0203"/>
        <s v="EE-0204"/>
        <s v="EE-0205"/>
        <s v="EE-0206"/>
        <s v="EE-0207"/>
        <s v="EE-0208"/>
        <s v="EE-0210"/>
        <s v="EE-0211"/>
        <s v="EE-0213"/>
        <s v="EE-0215"/>
        <s v="EE-0217"/>
        <s v="EE-0219"/>
        <s v="EE-0220"/>
        <s v="EE-0222"/>
        <s v="EE-0223"/>
        <s v="EE-0224"/>
        <s v="EE-0225"/>
        <s v="EE-0226"/>
        <s v="EE-0227"/>
        <s v="EE-0228"/>
        <s v="EE-0229"/>
        <s v="EE-0230"/>
        <s v="EE-0231"/>
        <s v="EE-0232"/>
        <s v="EE-0234"/>
        <s v="EE-0235"/>
        <s v="EE-0236"/>
        <s v="EE-0237"/>
        <s v="EE-0238"/>
        <s v="EE-0239"/>
        <s v="EE-0240"/>
        <s v="EE-0241"/>
        <s v="EE-0242"/>
        <s v="EE-0243"/>
        <s v="EE-0244"/>
        <s v="EE-0246"/>
        <s v="EE-0247"/>
        <s v="EE-0248"/>
        <s v="EE-0249"/>
        <s v="EE-0250"/>
        <s v="EE-0253"/>
        <s v="EE-0254"/>
        <s v="EE-0255"/>
        <s v="EE-0256"/>
        <s v="EE-0258"/>
        <s v="EE-0262"/>
        <s v="EE-0263"/>
        <s v="EE-0265"/>
        <s v="EE-0266"/>
        <s v="EE-0268"/>
        <s v="EE-0269"/>
        <s v="EE-0270"/>
        <s v="EE-0271"/>
        <s v="EE-0273"/>
        <s v="EE-0277"/>
        <s v="EE-0279"/>
        <s v="EE-0280"/>
        <s v="EE-0281"/>
        <s v="EE-0282"/>
        <s v="EE-0283"/>
        <s v="EE-0284"/>
        <s v="EE-0285"/>
        <s v="EE-0287"/>
        <s v="EE-0288"/>
        <s v="EE-0289"/>
        <s v="EE-0292"/>
        <s v="EE-0293"/>
        <s v="EE-0296"/>
        <s v="EE-0297"/>
        <s v="EE-0298"/>
        <s v="EE-0299"/>
        <s v="EE-0300"/>
        <s v="EE-0301"/>
        <s v="EE-0304"/>
        <s v="EE-0306"/>
        <s v="EE-0307"/>
        <s v="EE-0308"/>
        <s v="EE-0309"/>
        <s v="EE-0311"/>
        <s v="EE-0312"/>
        <s v="EE-0313"/>
        <s v="EE-0315"/>
        <s v="EE-0317"/>
        <s v="EE-0320"/>
        <s v="EE-0321"/>
        <s v="EE-0324"/>
        <s v="EE-0325"/>
        <s v="EE-0327"/>
        <s v="EE-0328"/>
        <s v="EE-0329"/>
        <s v="EE-0332"/>
        <s v="EE-0333"/>
        <s v="EE-0334"/>
        <s v="EE-0335"/>
        <s v="**EE-0336"/>
        <s v="EE-0337"/>
        <s v="EE-0338"/>
        <s v="EE-0339"/>
        <s v="EE-0340"/>
        <s v="EE-0345"/>
        <s v="EE-0346"/>
        <s v="EE-0347"/>
        <s v="EE-0355"/>
        <s v="EE-0356"/>
        <s v="EE-0358"/>
        <s v="EE-0359"/>
        <s v="EE-0360"/>
        <s v="EE-0364"/>
        <s v="EE-0365"/>
        <s v="EE-0366"/>
        <s v="EE-0367"/>
        <s v="EE-0368"/>
        <s v="EE-0370"/>
        <s v="EE-0371"/>
        <s v="EE-0372"/>
        <s v="EE-0373"/>
        <s v="EE-0374"/>
        <s v="EE-0377"/>
        <s v="EE-0378"/>
        <s v="EE-0379"/>
        <s v="EE-0380"/>
        <s v="EE-0381"/>
        <s v="EE-0382"/>
        <s v="EE-0384"/>
        <s v="EE-0385"/>
        <s v="EE-0386"/>
        <s v="EE-0387"/>
        <s v="EE-0388"/>
        <s v="EE-0389"/>
        <s v="EE-0390"/>
        <s v="EE-0395"/>
        <s v="EE-0396"/>
        <s v="EE-0397"/>
        <s v="EE-0398"/>
        <s v="EE-0400"/>
        <s v="EE-0401"/>
        <s v="EE-0403"/>
        <s v="EE-0404"/>
        <s v="EE-0405"/>
        <s v="EE-0406"/>
        <s v="EE-0407"/>
        <s v="EE-0408"/>
        <s v="EE-0411"/>
        <s v="EE-0413"/>
        <s v="EE-0415"/>
        <s v="EE-0416"/>
        <s v="EE-0417"/>
        <s v="EE-0418"/>
        <s v="EE-0419"/>
        <s v="EE-0420"/>
        <s v="EE-0421"/>
        <s v="EE-0422"/>
        <s v="EE-0424"/>
        <s v="EE-0425"/>
        <s v="EE-0426"/>
        <s v="EE-0427"/>
        <s v="EE-0428"/>
        <s v="EE-0429"/>
        <s v="EE-0430"/>
        <s v="EE-0432"/>
        <s v="EE-0433"/>
        <s v="EE-0434"/>
        <s v="EE-0435"/>
        <s v="EE-0436"/>
        <s v="EE-0438"/>
        <s v="EE-0439"/>
        <s v="EE-0440"/>
        <s v="EE-0441"/>
        <s v="EE-0442"/>
        <s v="EE-0443"/>
        <s v="EE-0444"/>
        <s v="EE-0445"/>
        <s v="EE-0446"/>
        <s v="EE-0448"/>
        <s v="EE-0449"/>
        <s v="EE-0450"/>
        <s v="EE-0451"/>
        <s v="EE-0452"/>
        <s v="EE-0453"/>
        <s v="EE-0454"/>
        <s v="EE-0455"/>
        <s v="EE-0457"/>
        <s v="EE-0459"/>
        <s v="EE-0460"/>
        <s v="EE-0462"/>
        <s v="EE-0463"/>
        <s v="EE-0465"/>
        <s v="EE-0466"/>
        <s v="EE-0469"/>
        <s v="EE-0470"/>
        <s v="EE-0471"/>
        <s v="EE-0472"/>
        <s v="EE-0474"/>
        <s v="EE-0475"/>
        <s v="EE-0476"/>
        <s v="EE-0477"/>
        <s v="EE-0478"/>
        <s v="EE-0479"/>
        <s v="EE-0480"/>
        <s v="EE-0481"/>
        <s v="EE-0482"/>
        <s v="EE-0483"/>
        <s v="EE-0484"/>
        <s v="EE-0485"/>
        <s v="EE-0486"/>
        <s v="EE-0487"/>
        <s v="EE-0488"/>
        <s v="EE-0489"/>
        <s v="EE-0490"/>
        <s v="EE-0492"/>
        <s v="EE-0493"/>
        <s v="EE-0494"/>
        <s v="EE-0496"/>
        <s v="EE-0497"/>
        <s v="EE-0498"/>
        <s v="EE-0499"/>
        <s v="EE-0500"/>
        <s v="EE-0501"/>
        <s v="EE-0502"/>
        <s v="EE-0504"/>
        <s v="EE-0505"/>
        <s v="EE-0506"/>
        <s v="EE-0507"/>
        <s v="EE-0508"/>
        <s v="EE-0509"/>
        <s v="EE-0510"/>
        <s v="EE-0511"/>
        <s v="EE-0512"/>
        <s v="EE-0513"/>
        <s v="EE-0514"/>
        <s v="EE-0515"/>
        <s v="EE-0516"/>
        <s v="EE-0518"/>
        <s v="EE-0519"/>
        <s v="EE-0520"/>
        <s v="EE-0521"/>
        <s v="EE-0522"/>
        <s v="EE-0523"/>
        <s v="EE-0525"/>
        <s v="EE-0526"/>
        <s v="EE-0527"/>
        <s v="EE-0528"/>
        <s v="EE-0529"/>
        <s v="EE-0530"/>
        <s v="EE-0531"/>
        <s v="EE-0532"/>
        <s v="EE-0533"/>
        <s v="EE-0534"/>
        <s v="EE-0535"/>
        <s v="EE-0536"/>
        <s v="EE-0537"/>
        <s v="EE-0538"/>
        <s v="EE-0539"/>
        <s v="EE-0540"/>
        <s v="EE-0541"/>
        <s v="EE-0542"/>
        <s v="EE-0543"/>
        <s v="EE-0545"/>
        <s v="EE-0546"/>
        <s v="EE-0547"/>
        <s v="EE-0548"/>
        <s v="EE-0550"/>
        <s v="EE-0551"/>
        <s v="EE-0552"/>
        <s v="EE-0553"/>
        <s v="EE-0555"/>
        <s v="EE-0556"/>
        <s v="EE-0557"/>
        <s v="EE-0558"/>
        <s v="EE-0559"/>
        <s v="EE-0560"/>
        <s v="EE-0562"/>
        <s v="EE-0563"/>
        <s v="EE-0564"/>
        <s v="EE-0565"/>
        <s v="EE-0566"/>
        <s v="EE-0567"/>
        <s v="EE-0570"/>
        <s v="EE-0571"/>
        <s v="EE-0573"/>
        <s v="EE-0574"/>
        <s v="EE-0575"/>
        <s v="EE-0576"/>
        <s v="EE-0578"/>
        <s v="EE-0580"/>
        <s v="EE-0581"/>
        <s v="EE-0582"/>
        <s v="EE-0583"/>
        <s v="EE-0584"/>
        <s v="EE-0585"/>
        <s v="EE-0586"/>
        <s v="EE-0587"/>
        <s v="EE-0588"/>
        <s v="EE-0589"/>
        <s v="EE-0590"/>
        <s v="EE-0592"/>
        <s v="EE-0593"/>
        <s v="EE-0594"/>
        <s v="EE-0595"/>
        <s v="EE-0596"/>
        <s v="EE-0597"/>
        <s v="EE-0598"/>
        <s v="EE-0599"/>
        <s v="EE-0600"/>
        <s v="EE-0601"/>
        <s v="EE-0602"/>
        <s v="EE-0603"/>
        <s v="EE-0604"/>
        <s v="EE-0605"/>
        <s v="EE-0606"/>
        <s v="EE-0607"/>
        <s v="EE-0608"/>
        <s v="EE-0610"/>
        <s v="EE-0611"/>
        <s v="EE-0612"/>
        <s v="EE-0613"/>
        <s v="EE-0614"/>
        <s v="EE-0615"/>
        <s v="EE-0616"/>
        <s v="EE-0617"/>
        <s v="EE-0618"/>
        <s v="EE-0619"/>
        <s v="EE-0620"/>
        <s v="EE-0621"/>
        <s v="EE-0622"/>
        <s v="EE-0624"/>
        <s v="EE-0625"/>
        <s v="EE-0627"/>
        <s v="EE-0628"/>
        <s v="EE-0629"/>
        <s v="EE-0630"/>
        <s v="EE-0631"/>
        <s v="EE-0632"/>
        <s v="EE-0633"/>
        <s v="EE-0634"/>
        <s v="EE-0635"/>
        <s v="EE-0636"/>
        <s v="EE-0637"/>
        <s v="EE-0638"/>
        <s v="EE-0639"/>
        <s v="EE-0640"/>
        <s v="EE-0641"/>
        <s v="EE-0642"/>
        <s v="EE-0643"/>
        <s v="EE-0644"/>
        <s v="EE-0645"/>
        <s v="EE-0646"/>
        <s v="EE-0647"/>
        <s v="EE-0648"/>
        <s v="EE-0649"/>
        <s v="EE-0650"/>
        <s v="EE-0651"/>
        <s v="EE-0652"/>
        <s v="EE-0653"/>
        <s v="EE-0654"/>
        <s v="EE-0655"/>
        <s v="EE-0656"/>
        <s v="EE-0657"/>
        <s v="EE-0658"/>
        <s v="EE-0659"/>
        <s v="EE-0660"/>
        <s v="EE-0661"/>
        <s v="EE-0662"/>
        <s v="EE-0663"/>
        <s v="EE-0664"/>
        <s v="EE-0665"/>
        <s v="EE-0666"/>
        <s v="EE-0667"/>
        <s v="EE-0669"/>
        <s v="EE-0670"/>
        <s v="EE-0671"/>
        <s v="EE-0672"/>
        <s v="EE-0673"/>
        <s v="EE-0674"/>
        <s v="EE-0675"/>
        <s v="EE-0676"/>
        <s v="EE-0677"/>
        <s v="EE-0678"/>
        <s v="EE-0679"/>
        <s v="EE-0680"/>
        <s v="EE-0681"/>
        <s v="EE-0682"/>
        <s v="EE-0683"/>
        <s v="EE-0684"/>
        <s v="EE-0685"/>
        <s v="EE-0686"/>
        <s v="EE-0687"/>
        <s v="EE-0688"/>
        <s v="EE-0689"/>
        <s v="EE-0690"/>
        <s v="EE-0691"/>
        <s v="EE-0692"/>
        <s v="EE-0693"/>
        <s v="EE-0694"/>
        <s v="EE-0695"/>
        <s v="EE-0696"/>
        <s v="EE-0697"/>
        <s v="EE-0698"/>
        <s v="EE-0699"/>
        <s v="EE-0700"/>
        <s v="EE-0701"/>
        <s v="EE-0702"/>
        <s v="EE-0703"/>
        <s v="EE-0704"/>
        <s v="EE-0705"/>
        <s v="EE-0706"/>
        <s v="EE-0708"/>
        <s v="EE-0709"/>
        <s v="EE-0710"/>
        <s v="EE-0711"/>
        <s v="EE-0712"/>
        <s v="EE-0713"/>
        <s v="EE-0714"/>
        <s v="EE-0715"/>
        <s v="EE-0716"/>
        <s v="EE-0717"/>
        <s v="EE-0718"/>
        <s v="EE-0719"/>
        <s v="EE-0720"/>
        <s v="EE-0721"/>
        <s v="EE-0722"/>
        <s v="EE-0723"/>
        <s v="EE-0724"/>
        <s v="EE-0725"/>
        <s v="EE-0726"/>
        <s v="EE-0727"/>
        <s v="EE-0728"/>
        <s v="EE-0729"/>
        <s v="EE-0730"/>
        <s v="EE-0731"/>
        <s v="EE-0732"/>
        <s v="EE-0733"/>
        <s v="EE-0734"/>
        <s v="EE-0736"/>
        <s v="EE-0737"/>
        <s v="EE-0738"/>
        <s v="EE-0739"/>
        <s v="EE-0740"/>
        <s v="EE-0741"/>
        <s v="EE-0742"/>
        <s v="EE-0743"/>
        <s v="EE-0744"/>
        <s v="EE-0745"/>
        <s v="EE-0746"/>
        <s v="EE-0747"/>
        <s v="EE-0748"/>
        <s v="EE-0749"/>
        <s v="EE-0750"/>
        <s v="EE-0751"/>
        <s v="EE-0752"/>
        <s v="EE-0753"/>
        <s v="EE-0754"/>
        <s v="EE-0755"/>
        <s v="EE-0756"/>
        <s v="EE-0757"/>
        <s v="EE-0758"/>
        <s v="EE-0759"/>
        <s v="EE-0760"/>
        <s v="EE-0761"/>
        <s v="EE-0762"/>
        <s v="EE-0763"/>
        <s v="EE-0764"/>
        <s v="EE-0765"/>
        <s v="EE-0766"/>
        <s v="EE-0767"/>
        <s v="EE-0768"/>
        <s v="EE-0769"/>
        <s v="EE-0770"/>
        <s v="EE-0771"/>
        <s v="EE-0772"/>
        <s v="EE-0773"/>
        <s v="EE-0774"/>
        <s v="EE-0775"/>
        <s v="EE-0776"/>
        <s v="EE-0777"/>
        <s v="EE-0778"/>
        <s v="EE-0779"/>
        <s v="EE-0780"/>
        <s v="EE-0781"/>
        <s v="EE-0782"/>
        <s v="EE-0783"/>
        <s v="EE-0784"/>
        <s v="EE-0785"/>
        <s v="EE-0786"/>
        <s v="EE-0787"/>
        <s v="EE-0788"/>
        <s v="EE-0789"/>
        <s v="EE-0790"/>
        <s v="EE-0791"/>
        <s v="EE-0792"/>
        <s v="EE-0793"/>
        <s v="EE-0794"/>
        <s v="EE-0795"/>
        <s v="EE-0796"/>
        <s v="EE-0797"/>
        <s v="EE-0798"/>
        <s v="EE-0799"/>
        <s v="EE-0800"/>
        <s v="EE-0801"/>
        <s v="EE-0802"/>
        <s v="EE-0803"/>
        <s v="EE-0804"/>
        <s v="EE-0805"/>
        <s v="EE-0809"/>
        <s v="EE-0810"/>
        <s v="EE-0811"/>
        <s v="EE-0812"/>
        <s v="EE-0813"/>
        <s v="EE-0814"/>
        <s v="EE-0815"/>
        <s v="EE-0816"/>
        <s v="EE-0817"/>
        <s v="EE-0820"/>
        <s v="EE-0821"/>
        <s v="EE-0822"/>
        <s v="EE-0825"/>
        <s v="EE-0826"/>
        <s v="EE-0829"/>
        <s v="EE-0830"/>
        <s v="EE-0831"/>
        <s v="EE-0832"/>
        <s v="EE-0833"/>
        <s v="EE-0834"/>
        <s v="EE-0835"/>
        <s v="EE-0836"/>
        <s v="EE-0837"/>
        <s v="EE-0838"/>
        <s v="EE-0839"/>
        <s v="EE-0840"/>
        <s v="EE-0841"/>
        <s v="EE-0842"/>
        <s v="EE-0843"/>
        <s v="EE-0844"/>
        <s v="EE-0845"/>
        <s v="EE-0846"/>
        <s v="EE-0847"/>
        <s v="EE-0848"/>
        <s v="EE-0849"/>
        <s v="EE-0850"/>
        <s v="EE-0851"/>
        <s v="EE-0852"/>
        <s v="EE-0853"/>
        <s v="EE-0854"/>
        <s v="EE-0855"/>
        <s v="EE-0856"/>
        <s v="EE-0857"/>
        <s v="EE-0858"/>
        <s v="EE-0859"/>
        <s v="EE-0860"/>
        <s v="EE-0861"/>
        <s v="EE-0862"/>
        <s v="EE-0863"/>
        <s v="EE-0864"/>
        <s v="EE-0865"/>
        <s v="EE-0866"/>
        <s v="EE-0867"/>
        <s v="EE-0868"/>
        <s v="EE-0869"/>
        <s v="EE-0870"/>
        <s v="EE-0871"/>
        <s v="EE-0872"/>
        <s v="EE-0873"/>
        <s v="EE-0875"/>
        <s v="EE-0876"/>
        <s v="EE-0877"/>
        <s v="EE-0878"/>
        <s v="EE-0879"/>
        <s v="EE-0880"/>
        <s v="EE-0881"/>
        <s v="EE-0882"/>
        <s v="EE-0883"/>
        <s v="EE-0884"/>
        <s v="EE-0885"/>
        <s v="EE-0886"/>
        <s v="EE-0887"/>
        <s v="EE-0888"/>
        <s v="EE-0889"/>
        <s v="EE-0890"/>
        <s v="EE-0891"/>
        <s v="EE-0892"/>
        <s v="EE-0893"/>
        <s v="EE-0894"/>
        <s v="EE-0895"/>
        <s v="EE-0896"/>
        <s v="EE-0897"/>
        <s v="EE-0898"/>
        <s v="EE-0899"/>
        <s v="EE-0900"/>
        <s v="EE-0901"/>
        <s v="EE-0902"/>
        <s v="EE-0903"/>
        <s v="EE-0904"/>
        <s v="EE-0905"/>
        <s v="EE-0906"/>
        <s v="EE-0907"/>
        <s v="EE-0908"/>
        <s v="FF-0003"/>
        <s v="FF-0004"/>
        <s v="FF-0005"/>
        <s v="FF-0007"/>
        <s v="FF-0011"/>
        <s v="FF-0012"/>
        <s v="FF-0015"/>
        <s v="FF-0017"/>
        <s v="FF-0019"/>
        <s v="FF-0020"/>
        <s v="FF-0022"/>
        <s v="FF-0023"/>
        <s v="FF-0024"/>
        <s v="FF-0025"/>
        <s v="FF-0029"/>
        <s v="FF-0031"/>
        <s v="FF-0033"/>
        <s v="FF-0034"/>
        <s v="FF-0038"/>
        <s v="FF-0039"/>
        <s v="FF-0040"/>
        <s v="FF-0041"/>
        <s v="FF-0042"/>
        <s v="FF-0043"/>
        <s v="FF-0044"/>
        <s v="FF-0045"/>
        <s v="FF-0046"/>
        <s v="FF-0047"/>
        <s v="FF-0048"/>
        <s v="FF-0049"/>
        <s v="FF-0050"/>
        <s v="GG-0002"/>
        <s v="GG-0003"/>
        <s v="GG-0006"/>
        <s v="GG-0007"/>
        <s v="GG-0008"/>
        <s v="GG-0009"/>
        <s v="GG-0010"/>
        <s v="GG-0011"/>
        <s v="GG-0012"/>
        <s v="GG-0013"/>
        <s v="GG-0014"/>
        <s v="GG-0015"/>
        <s v="GG-0016"/>
        <s v="GG-0017"/>
        <s v="GG-0018"/>
        <s v="GG-0019"/>
        <s v="GG-0020"/>
        <s v="GG-0021"/>
        <s v="GG-0022"/>
        <s v="GG-0025"/>
        <s v="GG-0027"/>
        <s v="GG-0028"/>
        <s v="GG-0029"/>
        <s v="GG-0032"/>
        <s v="GG-0033"/>
        <s v="GG-0034"/>
        <s v="GG-0036"/>
        <s v="GG-0037"/>
        <s v="GG-0038"/>
        <s v="GG-0039"/>
        <s v="GG-0041"/>
        <s v="GG-0042"/>
        <s v="GG-0043"/>
        <s v="GG-0044"/>
        <s v="GG-0045"/>
        <s v="GG-0046"/>
        <s v="GG-0047"/>
        <s v="GG-0048"/>
        <s v="GG-0049"/>
        <s v="GG-0050"/>
        <s v="GG-0051"/>
        <s v="GG-0052"/>
        <s v="GG-0053"/>
        <s v="GG-0054"/>
        <s v="GG-0055"/>
        <s v="GG-0057"/>
        <s v="GG-0058"/>
        <s v="GG-0059"/>
        <s v="GG-0060"/>
        <s v="GG-0061"/>
        <s v="GG-0062"/>
        <s v="GG-0063"/>
        <s v="GG-0066"/>
        <s v="GG-0067"/>
        <s v="HH-0001"/>
        <s v="HH-0004"/>
        <s v="HH-0005"/>
        <s v="HH-0007"/>
        <s v="HH-0008"/>
        <s v="HH-0010"/>
        <s v="HH-0014"/>
        <s v="HH-0016"/>
        <s v="HH-0017"/>
        <s v="HH-0018"/>
        <s v="HH-0019"/>
        <s v="HH-0020"/>
        <s v="HH-0022"/>
        <s v="HH-0023"/>
        <s v="HH-0025"/>
        <s v="HH-0028"/>
        <s v="HH-0029"/>
        <s v="HH-0031"/>
        <s v="HH-0033"/>
        <s v="HH-0034"/>
        <s v="HH-0035"/>
        <s v="HH-0036"/>
        <s v="HH-0037"/>
        <s v="HH-0038"/>
        <s v="HH-0039"/>
        <s v="HH-0040"/>
        <s v="HH-0041"/>
        <s v="HH-0042"/>
        <s v="HH-0044"/>
        <s v="HH-0045"/>
        <s v="HH-0046"/>
        <s v="HH-0047"/>
        <s v="HH-0048"/>
        <s v="HH-0049"/>
        <s v="HH-0050"/>
        <s v="HH-0051"/>
        <s v="HH-0052"/>
        <s v="HH-0053"/>
        <s v="HH-0054"/>
        <s v="HH-0056"/>
        <s v="HH-0057"/>
        <s v="HH-0058"/>
        <s v="HH-0060"/>
        <s v="HH-0062"/>
        <s v="HH-0063"/>
        <s v="HH-0064"/>
        <s v="HH-0065"/>
        <s v="HH-0067"/>
        <s v="HH-0068"/>
        <s v="HH-0069"/>
        <s v="HH-0070"/>
        <s v="HH-0072"/>
        <s v="HH-0073"/>
        <s v="HH-0074"/>
        <s v="HH-0075"/>
        <s v="HH-0076"/>
        <s v="HH-0077"/>
        <s v="HH-0079"/>
        <s v="HH-0080"/>
        <s v="HH-0081"/>
        <s v="HH-0082"/>
        <s v="HH-0084"/>
        <s v="HH-0085"/>
        <s v="HH-0086"/>
        <s v="HH-0087"/>
        <s v="HH-0088"/>
        <s v="HH-0089"/>
        <s v="HH-0090"/>
        <s v="HH-0091"/>
        <s v="HH-0092"/>
        <s v="HH-0093"/>
        <s v="HH-0094"/>
        <s v="HH-0095"/>
        <s v="HH-0096"/>
        <s v="HH-0097"/>
        <s v="II-0001"/>
        <s v="II-0002"/>
        <s v="II-0004"/>
        <s v="II-0005"/>
        <s v="II-0006"/>
        <s v="II-0007"/>
        <s v="II-0010"/>
        <s v="II-0011"/>
        <s v="II-0018"/>
        <s v="II-0019"/>
        <s v="II-0020"/>
        <s v="II-0021"/>
        <s v="II-0022"/>
        <s v="II-0023"/>
        <s v="II-0024"/>
        <s v="II-0026"/>
        <s v="II-0027"/>
        <s v="II-0028"/>
        <s v="II-0029"/>
        <s v="II-0030"/>
        <s v="II-0032"/>
        <s v="II-0035"/>
        <s v="II-0037"/>
        <s v="II-0038"/>
        <s v="II-0039"/>
        <s v="II-0040"/>
        <s v="II-0044"/>
        <s v="II-0046"/>
        <s v="II-0047"/>
        <s v="II-0048"/>
        <s v="II-0049"/>
        <s v="II-0050"/>
        <s v="II-0051"/>
        <s v="II-0052"/>
        <s v="II-0053"/>
        <s v="II-0054"/>
        <s v="II-0055"/>
        <s v="II-0056"/>
        <s v="II-0057"/>
        <s v="II-0058"/>
        <s v="II-0059"/>
        <s v="II-0060"/>
        <s v="II-0061"/>
        <s v="II-0062"/>
        <s v="II-0064"/>
        <s v="II-0065"/>
        <s v="II-0066"/>
        <s v="II-0067"/>
        <s v="II-0068"/>
        <s v="II-0069"/>
        <s v="II-0070"/>
        <s v="II-0071"/>
        <s v="II-0072"/>
        <s v="II-0073"/>
        <s v="II-0074"/>
        <s v="II-0075"/>
        <s v="II-0076"/>
        <s v="II-0077"/>
        <s v="II-0078"/>
        <s v="II-0079"/>
        <s v="II-0080"/>
        <s v="II-0081"/>
        <s v="II-0082"/>
        <s v="II-0084"/>
        <s v="II-0085"/>
        <s v="II-0086"/>
        <s v="II-0087"/>
        <s v="II-0088"/>
        <s v="II-0089"/>
        <s v="II-0090"/>
        <s v="II-0091"/>
        <s v="JJ-0002"/>
        <s v="JJ-0003"/>
        <s v="JJ-0004"/>
        <m/>
      </sharedItems>
    </cacheField>
    <cacheField name="deRegiaoHidrografica" numFmtId="0">
      <sharedItems containsBlank="1"/>
    </cacheField>
    <cacheField name="cdRegiaoHidrografica" numFmtId="0">
      <sharedItems containsBlank="1" containsMixedTypes="1" containsNumber="1" containsInteger="1" minValue="10" maxValue="99"/>
    </cacheField>
    <cacheField name="nuRegiaoHidrografica" numFmtId="0">
      <sharedItems containsBlank="1" count="12">
        <s v="RH II"/>
        <s v="RH III"/>
        <s v="RH V"/>
        <s v="RH IX"/>
        <s v="RH I"/>
        <s v="RH VI"/>
        <s v="RH VIII"/>
        <s v="RH X"/>
        <m/>
        <e v="#N/A"/>
        <s v="RH IV"/>
        <s v="RH VII"/>
      </sharedItems>
    </cacheField>
    <cacheField name="RH" numFmtId="0">
      <sharedItems containsBlank="1"/>
    </cacheField>
    <cacheField name="nuCNARH_new" numFmtId="1">
      <sharedItems containsBlank="1" containsMixedTypes="1" containsNumber="1" containsInteger="1" minValue="0" maxValue="700000081247"/>
    </cacheField>
    <cacheField name="coCPFCNPJ" numFmtId="0">
      <sharedItems containsBlank="1" containsMixedTypes="1" containsNumber="1" containsInteger="1" minValue="0" maxValue="0"/>
    </cacheField>
    <cacheField name="noRazaoSocial" numFmtId="0">
      <sharedItems containsBlank="1" containsMixedTypes="1" containsNumber="1" containsInteger="1" minValue="0" maxValue="0"/>
    </cacheField>
    <cacheField name="finalidade" numFmtId="0">
      <sharedItems containsBlank="1" containsMixedTypes="1" containsNumber="1" containsInteger="1" minValue="0" maxValue="0" count="17">
        <s v="Saneamento"/>
        <s v="Outros Usos"/>
        <s v="Esgotamento Sanitário"/>
        <s v="Aquicultura em Tanque Escavado"/>
        <e v="#N/A"/>
        <s v="Indústria"/>
        <s v="Mineração Outros Processos Extrativos"/>
        <m/>
        <n v="0"/>
        <s v="Carro-pipa"/>
        <s v="Irrigação"/>
        <s v="Aquicultura"/>
        <s v="Mineração - Extração de Areia"/>
        <s v="Consumo Humano"/>
        <s v="Termoelétrica"/>
        <s v="Outros Usos - Lançamento de efluentes ETE"/>
        <s v="Lançamento"/>
      </sharedItems>
    </cacheField>
    <cacheField name="aaReferencia" numFmtId="0">
      <sharedItems containsString="0" containsBlank="1" containsNumber="1" containsInteger="1" minValue="2024" maxValue="2025"/>
    </cacheField>
    <cacheField name="Data Inclusão / Alteração" numFmtId="14">
      <sharedItems containsDate="1" containsBlank="1" containsMixedTypes="1" minDate="1899-12-30T00:00:00" maxDate="2025-06-02T00:00:00"/>
    </cacheField>
    <cacheField name="VALOR_anual" numFmtId="0">
      <sharedItems containsBlank="1" containsMixedTypes="1" containsNumber="1" minValue="0" maxValue="34199968.51140172"/>
    </cacheField>
    <cacheField name="AJUSTE_exerc" numFmtId="0">
      <sharedItems containsBlank="1" containsMixedTypes="1" containsNumber="1" minValue="-262601.07" maxValue="121200.23999999999"/>
    </cacheField>
    <cacheField name="Valor_final_exerc" numFmtId="0">
      <sharedItems containsBlank="1" containsMixedTypes="1" containsNumber="1" minValue="0" maxValue="34199968.51140172"/>
    </cacheField>
    <cacheField name="AJUSTE_PROX_ANO 2026" numFmtId="0">
      <sharedItems containsBlank="1" containsMixedTypes="1" containsNumber="1" minValue="-14306.491730659678" maxValue="154103.17642156221"/>
    </cacheField>
    <cacheField name="DESCRIÇÃO AJUSTE 2026" numFmtId="0">
      <sharedItems containsBlank="1"/>
    </cacheField>
    <cacheField name="STATUS_exerc" numFmtId="0">
      <sharedItems containsBlank="1" containsMixedTypes="1" containsNumber="1" containsInteger="1" minValue="0" maxValue="0"/>
    </cacheField>
    <cacheField name="Doc_SEI07002003883_2019" numFmtId="0">
      <sharedItems containsBlank="1" containsMixedTypes="1" containsNumber="1" containsInteger="1" minValue="0" maxValue="0"/>
    </cacheField>
    <cacheField name="qtCaptEst" numFmtId="0">
      <sharedItems containsBlank="1" containsMixedTypes="1" containsNumber="1" minValue="0" maxValue="990120024"/>
    </cacheField>
    <cacheField name="qtLancEstTrat" numFmtId="0">
      <sharedItems containsBlank="1" containsMixedTypes="1" containsNumber="1" minValue="0" maxValue="151814479.19999999"/>
    </cacheField>
    <cacheField name="qtLancEstNTrat" numFmtId="0">
      <sharedItems containsBlank="1" containsMixedTypes="1" containsNumber="1" minValue="0" maxValue="1007575"/>
    </cacheField>
    <cacheField name="qtConsEst" numFmtId="0">
      <sharedItems containsBlank="1" containsMixedTypes="1" containsNumber="1" minValue="-262800" maxValue="198024004.80000001"/>
    </cacheField>
    <cacheField name="qtCOEst" numFmtId="0">
      <sharedItems containsBlank="1" containsMixedTypes="1" containsNumber="1" minValue="0" maxValue="14191200"/>
    </cacheField>
    <cacheField name="eficiencia_rem_dbo" numFmtId="0">
      <sharedItems containsBlank="1" containsMixedTypes="1" containsNumber="1" minValue="0" maxValue="12624"/>
    </cacheField>
    <cacheField name="PPU_VIGENTE" numFmtId="0">
      <sharedItems containsBlank="1" containsMixedTypes="1" containsNumber="1" minValue="1.0499999999999999E-3" maxValue="0.11017163007985996"/>
    </cacheField>
    <cacheField name="vlCaptEst" numFmtId="0">
      <sharedItems containsBlank="1" containsMixedTypes="1" containsNumber="1" minValue="0" maxValue="22799979.007601146"/>
    </cacheField>
    <cacheField name="vlLancEstTrat" numFmtId="0">
      <sharedItems containsBlank="1" containsMixedTypes="1" containsNumber="1" minValue="0" maxValue="1078078.8195122234"/>
    </cacheField>
    <cacheField name="vlLancEstNTrat" numFmtId="0">
      <sharedItems containsBlank="1" containsMixedTypes="1" containsNumber="1" minValue="0" maxValue="75055.320183032556"/>
    </cacheField>
    <cacheField name="vlConsEst" numFmtId="0">
      <sharedItems containsBlank="1" containsMixedTypes="1" containsNumber="1" minValue="-18097.88872078231" maxValue="11399989.503800573"/>
    </cacheField>
    <cacheField name="Processo Outorga" numFmtId="0">
      <sharedItems containsBlank="1" containsMixedTypes="1" containsNumber="1" containsInteger="1" minValue="0" maxValue="25010044372021"/>
    </cacheField>
    <cacheField name="Nu_Outorga" numFmtId="0">
      <sharedItems containsBlank="1" containsMixedTypes="1" containsNumber="1" containsInteger="1" minValue="0" maxValue="2008622012"/>
    </cacheField>
    <cacheField name="dtPublicacao" numFmtId="14">
      <sharedItems containsDate="1" containsBlank="1" containsMixedTypes="1" minDate="1899-12-30T00:00:00" maxDate="2025-04-25T00:00:00"/>
    </cacheField>
    <cacheField name="dtVencimento" numFmtId="14">
      <sharedItems containsDate="1" containsBlank="1" containsMixedTypes="1" minDate="1899-12-30T00:00:00" maxDate="9999-01-02T00:00:00"/>
    </cacheField>
    <cacheField name="edLogradouro" numFmtId="0">
      <sharedItems containsBlank="1" containsMixedTypes="1" containsNumber="1" containsInteger="1" minValue="0" maxValue="0"/>
    </cacheField>
    <cacheField name="edBairro" numFmtId="0">
      <sharedItems containsBlank="1" containsMixedTypes="1" containsNumber="1" containsInteger="1" minValue="0" maxValue="0"/>
    </cacheField>
    <cacheField name="coCEP" numFmtId="0">
      <sharedItems containsBlank="1" containsMixedTypes="1" containsNumber="1" containsInteger="1" minValue="0" maxValue="36550000"/>
    </cacheField>
    <cacheField name="Municipio" numFmtId="0">
      <sharedItems containsBlank="1" containsMixedTypes="1" containsNumber="1" containsInteger="1" minValue="0" maxValue="0"/>
    </cacheField>
    <cacheField name="UF" numFmtId="0">
      <sharedItems containsBlank="1" containsMixedTypes="1" containsNumber="1" minValue="0" maxValue="2083.9499999999998"/>
    </cacheField>
    <cacheField name="Telefone" numFmtId="0">
      <sharedItems containsBlank="1" containsMixedTypes="1" containsNumber="1" containsInteger="1" minValue="-18287" maxValue="24988176206"/>
    </cacheField>
    <cacheField name="de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s v="**AA-0011"/>
    <x v="0"/>
    <n v="10"/>
    <s v="RH I"/>
    <s v="AA"/>
    <e v="#N/A"/>
    <e v="#N/A"/>
    <e v="#N/A"/>
    <x v="0"/>
    <n v="2024"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AA-0012"/>
    <x v="0"/>
    <n v="10"/>
    <s v="RH I"/>
    <s v="AA"/>
    <n v="330031517820"/>
    <s v="33.352.394/0001-04"/>
    <s v="CEDAE ANGRA DOS REIS"/>
    <x v="1"/>
    <n v="2024"/>
    <s v="26/12/2017"/>
    <x v="1"/>
    <n v="0"/>
    <x v="1"/>
    <n v="0"/>
    <m/>
    <s v="ATENÇÃO: SUSPENSÃO DO PAGAMNTO E TRANSFERÊNCIA PARA A PREFEITURA (PROCESSO SEI-070002/008024/2023)"/>
    <s v="CI INEA/SEREG SEI Nº 08/23 - SUSPENSÃO PARA TRANSFERENCIA PARA A PREFEITURA (transferida para AA-0118)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Angra dos Reis"/>
    <s v="RJ"/>
    <n v="23323600"/>
    <s v="eduardodantas@cedae.com.br; marcelo-kauffman@cedae.com.br"/>
  </r>
  <r>
    <s v="**AA-0110"/>
    <x v="0"/>
    <n v="10"/>
    <s v="RH I"/>
    <s v="AA"/>
    <n v="330010093851"/>
    <s v="04.295.599/0001-99"/>
    <s v="CAC ENGENHARIA LTDA"/>
    <x v="2"/>
    <m/>
    <s v="12/12/2017"/>
    <x v="2"/>
    <n v="0"/>
    <x v="2"/>
    <n v="0"/>
    <m/>
    <s v="OK"/>
    <s v=""/>
    <n v="346896"/>
    <n v="220752"/>
    <n v="0"/>
    <n v="126144"/>
    <n v="29717.633999999998"/>
    <n v="80"/>
    <n v="6.5949999999999995E-2"/>
    <n v="9150.7900000000009"/>
    <n v="2911.61"/>
    <n v="0"/>
    <n v="8318.9"/>
    <s v="E-07/002.450/2016"/>
    <s v="IN039351"/>
    <d v="2017-04-12T00:00:00"/>
    <d v="2022-04-12T00:00:00"/>
    <s v="Estrada da Banqueta,2150"/>
    <s v="Banqueta"/>
    <n v="23933600"/>
    <s v="Angra dos Reis"/>
    <s v="RJ"/>
    <n v="36316431"/>
    <s v="contato@taubatepocos.com.br"/>
  </r>
  <r>
    <s v="**AA-0111"/>
    <x v="0"/>
    <n v="10"/>
    <s v="RH I"/>
    <s v="AA"/>
    <n v="330005241031"/>
    <s v="42.540.211/0002-48"/>
    <s v="ELETROBRÁS TERMONUCLEAR S.A. - ELETRONUCLEAR"/>
    <x v="2"/>
    <m/>
    <s v="02/07/2020"/>
    <x v="1"/>
    <n v="0"/>
    <x v="1"/>
    <n v="0"/>
    <m/>
    <s v="CANCELADA: FOI APENAS UM COMPLEMENTO DA AA-0001"/>
    <s v="CI INEA/SEREG SEI Nº 12/20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da Candelária, 65 / 9º andar"/>
    <s v="Centro "/>
    <n v="20091020"/>
    <s v="Rio de Janeiro "/>
    <s v="RJ"/>
    <n v="25887981"/>
    <s v="aalvim@eletronuclear.gov.br"/>
  </r>
  <r>
    <s v="**AA-0115"/>
    <x v="0"/>
    <n v="10"/>
    <s v="RH I"/>
    <s v="AA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16"/>
    <x v="1"/>
    <n v="20"/>
    <s v="RH II"/>
    <s v="BB"/>
    <n v="330005093920"/>
    <s v="42.593.855/0001-13"/>
    <s v="CLORAL INDUSTRIA DE PRODUTOS QUIMICOS LTDA"/>
    <x v="3"/>
    <m/>
    <s v="12/12/2017"/>
    <x v="1"/>
    <n v="0"/>
    <x v="1"/>
    <n v="0"/>
    <m/>
    <s v="CANCELADA: RELATÓRIO DE VISTORIA SARATRVT 1564/16 INFORMA QUE AS ATIVIDADES DA EMPRESA ENCONTRAM-SE ENCERRADAS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PEDREGOSO, 4000"/>
    <s v="CAMPO GRANDE"/>
    <n v="23087450"/>
    <s v="Rio de Janeiro"/>
    <s v="RJ"/>
    <n v="24137277"/>
    <s v="edmildias@ig.com.br"/>
  </r>
  <r>
    <s v="**BB-0020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26"/>
    <x v="1"/>
    <n v="20"/>
    <s v="RH II"/>
    <s v="BB"/>
    <n v="330005205310"/>
    <s v="05.257.678/0001-78"/>
    <s v="Auto Posto 500 Tingui LTDA"/>
    <x v="2"/>
    <m/>
    <s v="29/12/2020"/>
    <x v="1"/>
    <n v="0"/>
    <x v="1"/>
    <n v="0"/>
    <m/>
    <s v="CANCELADA: Paga desde 2007; Tem UI desde 2013; ."/>
    <s v="CI INEA/SERVREG SEI Nº24/20 - CANCELAMENTO"/>
    <e v="#N/A"/>
    <e v="#N/A"/>
    <e v="#N/A"/>
    <e v="#N/A"/>
    <e v="#N/A"/>
    <e v="#N/A"/>
    <n v="5.5129999999999998E-2"/>
    <e v="#N/A"/>
    <e v="#N/A"/>
    <e v="#N/A"/>
    <e v="#N/A"/>
    <s v="E-071027782008"/>
    <n v="225012013"/>
    <d v="2013-03-22T00:00:00"/>
    <d v="2999-03-22T00:00:00"/>
    <s v="Estrada Rio São Paulo, nº 1849"/>
    <s v="CAMPO GRANDE"/>
    <n v="23087005"/>
    <s v="Rio de Janeiro"/>
    <s v="RJ"/>
    <n v="93672712"/>
    <s v="prt.chamonix@bol.com.br"/>
  </r>
  <r>
    <s v="**BB-0032"/>
    <x v="1"/>
    <n v="20"/>
    <s v="RH II"/>
    <s v="BB"/>
    <n v="330005089221"/>
    <s v="33.413.527/0001-05"/>
    <s v="INPAL QUIMICA INDUSTRIAL LTDA"/>
    <x v="3"/>
    <m/>
    <s v="12/12/2017"/>
    <x v="1"/>
    <n v="0"/>
    <x v="1"/>
    <n v="0"/>
    <m/>
    <s v="CANCELADA: REQUERENTE INFORMA QUE A UNIDADE FOI VENDIDA EM 2018; OUTORGA VENCIDA EM 2015 SEM RENOVAÇÃO"/>
    <s v="CI INEA/SERVREG SEI Nº44/21 - CANCELAMENTO"/>
    <e v="#N/A"/>
    <e v="#N/A"/>
    <e v="#N/A"/>
    <e v="#N/A"/>
    <e v="#N/A"/>
    <e v="#N/A"/>
    <n v="5.5129999999999998E-2"/>
    <e v="#N/A"/>
    <e v="#N/A"/>
    <e v="#N/A"/>
    <e v="#N/A"/>
    <s v="E-071017702007"/>
    <s v="0035262010"/>
    <d v="2010-12-30T00:00:00"/>
    <d v="2015-12-29T00:00:00"/>
    <s v="AVENIDA BRASIL, 42401"/>
    <s v="CAMPO GRANDE"/>
    <n v="23078002"/>
    <s v="Rio de Janeiro"/>
    <s v="RJ"/>
    <n v="23949685"/>
    <s v="jacqueline@inpal.com.br"/>
  </r>
  <r>
    <s v="**BB-0035"/>
    <x v="1"/>
    <n v="20"/>
    <s v="RH II"/>
    <s v="BB"/>
    <n v="330005046760"/>
    <s v="42.416.792/0001-20"/>
    <s v="PRIMUS PROCESSAMENTO DE TUBOS S.A."/>
    <x v="3"/>
    <m/>
    <s v="12/12/2017"/>
    <x v="1"/>
    <n v="0"/>
    <x v="1"/>
    <n v="0"/>
    <m/>
    <s v="CANCELADA: 2018: PROCESSO DE TAMPONAMENTO E-07/002.5417/2015; OUTORGA VENCID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CAMPO GRANDE"/>
    <s v="INHOAÍBA"/>
    <n v="23063000"/>
    <s v="Rio de Janeiro"/>
    <s v="RJ"/>
    <n v="34614700"/>
    <s v="nelson.hashimoto@protubo.com.br"/>
  </r>
  <r>
    <s v="**BB-0037"/>
    <x v="1"/>
    <n v="20"/>
    <s v="RH II"/>
    <s v="BB"/>
    <n v="330005048460"/>
    <s v="29.978.806/0001-30"/>
    <s v="Santa Cruz Melting"/>
    <x v="3"/>
    <m/>
    <s v="05/04/2021"/>
    <x v="1"/>
    <n v="0"/>
    <x v="1"/>
    <n v="0"/>
    <m/>
    <s v="CANCELADA: INDEFERIMENTO Nº IN049273 EM 08/05/2019 E-07/100060/2007 - NÃO PAGA DESDE 2012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Urucânia 1356"/>
    <s v="paciência"/>
    <n v="23580140"/>
    <s v="Rio de Janeiro"/>
    <s v="RJ"/>
    <n v="24184040"/>
    <s v="administracao@schlander.com.br"/>
  </r>
  <r>
    <s v="**BB-0046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50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55"/>
    <x v="1"/>
    <n v="20"/>
    <s v="RH II"/>
    <s v="BB"/>
    <n v="330026454719"/>
    <s v="33.881.301/0136-13"/>
    <s v="LOJAS CITYCOL S/A"/>
    <x v="3"/>
    <m/>
    <s v="01/03/2019"/>
    <x v="1"/>
    <n v="0"/>
    <x v="3"/>
    <n v="0"/>
    <m/>
    <s v="OK"/>
    <s v=""/>
    <n v="8978.4"/>
    <n v="0"/>
    <n v="0"/>
    <n v="1796.4"/>
    <n v="0"/>
    <n v="0"/>
    <n v="5.5129999999999998E-2"/>
    <n v="197.99"/>
    <n v="0"/>
    <n v="0"/>
    <n v="99.03"/>
    <s v="E07/100.267/2007"/>
    <s v="IN048373"/>
    <d v="2019-02-15T00:00:00"/>
    <d v="2024-02-15T00:00:00"/>
    <s v="RUA MINAS GERAIS, Nº 67 "/>
    <s v="Distrito Industrial"/>
    <n v="26373280"/>
    <s v="Queimados "/>
    <s v="RJ"/>
    <s v="(21) 25600422"/>
    <s v="admproc@citycol.com.br"/>
  </r>
  <r>
    <s v="**BB-0061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64"/>
    <x v="1"/>
    <n v="20"/>
    <s v="RH II"/>
    <s v="BB"/>
    <n v="330005729735"/>
    <s v="31.265.879/0001-27"/>
    <s v="UPS Administração de Bens e Participações Ltda."/>
    <x v="2"/>
    <m/>
    <s v="18/02/2021"/>
    <x v="1"/>
    <n v="0"/>
    <x v="1"/>
    <n v="0"/>
    <m/>
    <s v="CANCELADA: PEDIDO DE UI PELO CONDOMÍNIO APORUNA CITY (EXT-PD/014.8159/2020)"/>
    <s v="CI INEA/SERVREG SEI Nº8/21 - CANCELAMENTO"/>
    <e v="#N/A"/>
    <e v="#N/A"/>
    <e v="#N/A"/>
    <e v="#N/A"/>
    <e v="#N/A"/>
    <e v="#N/A"/>
    <n v="5.5129999999999998E-2"/>
    <e v="#N/A"/>
    <e v="#N/A"/>
    <e v="#N/A"/>
    <e v="#N/A"/>
    <s v="E-075023062009"/>
    <n v="2792010"/>
    <d v="2010-09-24T00:00:00"/>
    <d v="2015-09-23T00:00:00"/>
    <s v="Rua Professor Alfredo Gomes N° 18"/>
    <s v="Botafogo"/>
    <n v="22251080"/>
    <s v="Rio de Janeiro"/>
    <s v="RJ"/>
    <n v="25276205"/>
    <s v="ups@veloxmail.com.br"/>
  </r>
  <r>
    <s v="**BB-0067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71"/>
    <x v="1"/>
    <n v="20"/>
    <s v="RH II"/>
    <s v="BB"/>
    <n v="330005932964"/>
    <s v="33.035.130/0001-19"/>
    <s v="Mahle Hirschvogel Forjas"/>
    <x v="3"/>
    <m/>
    <s v="12/12/2017"/>
    <x v="1"/>
    <n v="0"/>
    <x v="1"/>
    <n v="0"/>
    <m/>
    <s v="CANCELADA: ENCERROU ATIVIDADES E OUTORGA VENCIDA EM 2015"/>
    <s v="CI INEA/SERVREG Nº50/22 - CANCELAMENTO"/>
    <e v="#N/A"/>
    <e v="#N/A"/>
    <e v="#N/A"/>
    <e v="#N/A"/>
    <e v="#N/A"/>
    <e v="#N/A"/>
    <n v="5.5129999999999998E-2"/>
    <e v="#N/A"/>
    <e v="#N/A"/>
    <e v="#N/A"/>
    <e v="#N/A"/>
    <s v="E-071017542006"/>
    <n v="24652006"/>
    <d v="2010-08-19T00:00:00"/>
    <d v="2015-08-18T00:00:00"/>
    <s v="Rodovia Presidente Dutra 12.240"/>
    <s v="Bela Vista"/>
    <n v="26377180"/>
    <s v="Queimados"/>
    <s v="RJ"/>
    <n v="21390649"/>
    <s v="diogo.menezes@forjas.com.br"/>
  </r>
  <r>
    <s v="**BB-0073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74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86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91"/>
    <x v="1"/>
    <n v="20"/>
    <s v="RH II"/>
    <s v="BB"/>
    <n v="330006030115"/>
    <s v="02.400.538/0001-19"/>
    <s v="Jardim das Acácias Mineração LTDA (1)"/>
    <x v="4"/>
    <m/>
    <s v="12/12/2017"/>
    <x v="1"/>
    <n v="0"/>
    <x v="1"/>
    <n v="0"/>
    <m/>
    <s v="CANCELADA - NÃO PAGA DESDE 2015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Rodolfo Cardoso, nº42"/>
    <s v="Jardim das Acácias"/>
    <n v="23845260"/>
    <s v="Seropédica"/>
    <s v="RJ"/>
    <n v="78762473"/>
    <s v="agenor.ambiente@gmail.com"/>
  </r>
  <r>
    <s v="**BB-0093"/>
    <x v="2"/>
    <m/>
    <m/>
    <s v="BB"/>
    <m/>
    <s v="02.190.194/0001-60"/>
    <s v="POSTO DE GASOLINA PORTELA DOIS LTDA"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s v="**BB-0094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096"/>
    <x v="1"/>
    <n v="20"/>
    <s v="RH II"/>
    <s v="BB"/>
    <n v="330005797579"/>
    <s v="02.229.411/0027-18"/>
    <s v="Topmix Engenharia e Tecnologia de Concreto S/A."/>
    <x v="3"/>
    <m/>
    <s v="13/06/2022"/>
    <x v="1"/>
    <n v="0"/>
    <x v="1"/>
    <n v="0"/>
    <m/>
    <s v="CANCELADA: A PARTIR DE JULHO - OUTORGA VENCEU E NÃO HÁ INTERESSE NA RENOVAÇÃ."/>
    <s v="CI INEA/SERVREG SEI Nº28/22 - CANCELAMENTO"/>
    <e v="#N/A"/>
    <e v="#N/A"/>
    <e v="#N/A"/>
    <e v="#N/A"/>
    <e v="#N/A"/>
    <e v="#N/A"/>
    <n v="5.5129999999999998E-2"/>
    <e v="#N/A"/>
    <e v="#N/A"/>
    <e v="#N/A"/>
    <e v="#N/A"/>
    <s v="PD-070143212016"/>
    <s v="0004322017"/>
    <d v="2017-06-30T00:00:00"/>
    <d v="2022-06-30T00:00:00"/>
    <s v="Avenida Brasil S/Nº Conf. com o nº 41436"/>
    <s v="CAMPO GRANDE"/>
    <n v="23078001"/>
    <s v="Rio de Janeiro"/>
    <s v="RJ"/>
    <s v="2413-7531"/>
    <s v="admgrande@topmix.com.br"/>
  </r>
  <r>
    <s v="**BB-0097"/>
    <x v="1"/>
    <n v="20"/>
    <s v="RH II"/>
    <s v="BB"/>
    <n v="0"/>
    <n v="0"/>
    <n v="0"/>
    <x v="6"/>
    <m/>
    <n v="0"/>
    <x v="1"/>
    <n v="0"/>
    <x v="1"/>
    <n v="0"/>
    <m/>
    <n v="0"/>
    <n v="0"/>
    <n v="45912"/>
    <n v="0"/>
    <n v="0"/>
    <n v="38176"/>
    <n v="0"/>
    <n v="0"/>
    <e v="#N/A"/>
    <n v="1012.44"/>
    <n v="0"/>
    <n v="0"/>
    <n v="2104.62"/>
    <s v="E07/504.829/2012"/>
    <s v="IN020548"/>
    <d v="2012-08-20T00:00:00"/>
    <d v="2017-08-20T00:00:00"/>
    <s v="Rua General Euclides de Oliveira Figueiredo, 500"/>
    <s v="Brisamar"/>
    <n v="23825410"/>
    <s v="Itaguaí"/>
    <s v="RJ"/>
    <n v="37829337"/>
    <s v="ipaixao@odebrecht.com"/>
  </r>
  <r>
    <s v="**BB-0101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106"/>
    <x v="1"/>
    <n v="20"/>
    <s v="RH II"/>
    <s v="BB"/>
    <n v="330006405020"/>
    <s v="31.306.830/0001-75"/>
    <s v="ABOLIÇÃO CAMINHÕES E ÔNIBUS LTDA."/>
    <x v="2"/>
    <m/>
    <s v="12/12/2017"/>
    <x v="1"/>
    <n v="0"/>
    <x v="1"/>
    <n v="0"/>
    <m/>
    <s v="CANCELADA: CARTA INFORMANDO TAMPONAMENTO"/>
    <s v=""/>
    <e v="#N/A"/>
    <e v="#N/A"/>
    <e v="#N/A"/>
    <e v="#N/A"/>
    <e v="#N/A"/>
    <e v="#N/A"/>
    <n v="5.5129999999999998E-2"/>
    <e v="#N/A"/>
    <e v="#N/A"/>
    <e v="#N/A"/>
    <e v="#N/A"/>
    <s v="E-075123432011"/>
    <s v="0189082012"/>
    <d v="2019-12-13T00:00:00"/>
    <d v="2019-12-13T00:00:00"/>
    <s v="Rodovia Washington Luiz, 4.230"/>
    <s v="Vila São Sebastião"/>
    <n v="25055009"/>
    <s v="Duque de Caxias"/>
    <s v="RJ"/>
    <s v="2334-9599"/>
    <s v="valeria.penetra@grupoab.com.br"/>
  </r>
  <r>
    <s v="**BB-0114"/>
    <x v="1"/>
    <n v="20"/>
    <s v="RH II"/>
    <s v="BB"/>
    <n v="330007127244"/>
    <s v="42.644.220/0001-06"/>
    <s v="Aguas do Rio 4 S.A JAPERI"/>
    <x v="1"/>
    <m/>
    <s v="26/12/2017"/>
    <x v="1"/>
    <n v="0"/>
    <x v="1"/>
    <n v="0"/>
    <m/>
    <s v="CANCELADA: ATENÇÃO - voltou pra CEDAE mat BB-0059"/>
    <s v=""/>
    <n v="473040"/>
    <n v="0"/>
    <n v="0"/>
    <n v="94608"/>
    <n v="0"/>
    <n v="0"/>
    <n v="5.5129999999999998E-2"/>
    <n v="9733.6"/>
    <n v="0"/>
    <n v="0"/>
    <n v="4866.8100000000004"/>
    <s v="E-07/501.794/2009"/>
    <s v="IN028338"/>
    <d v="2014-10-06T00:00:00"/>
    <d v="2017-10-06T00:00:00"/>
    <s v="Avenida Barão de Tefé nº 34, sala 701"/>
    <s v="Saúde"/>
    <s v="20.220-903"/>
    <s v="Rio de Janeiro"/>
    <s v="RJ"/>
    <s v="(21)97289-8318"/>
    <s v="daniella.silva@aguasdorio.com.br"/>
  </r>
  <r>
    <s v="**BB-0120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121"/>
    <x v="1"/>
    <n v="20"/>
    <s v="RH II"/>
    <s v="BB"/>
    <n v="330006447296"/>
    <s v="01.417.222/0005-09"/>
    <s v="MRS LOGISTICA S/A"/>
    <x v="2"/>
    <m/>
    <s v="12/01/2021"/>
    <x v="1"/>
    <n v="0"/>
    <x v="1"/>
    <n v="0"/>
    <m/>
    <s v="CANCELADA: TAMPONAMENTO EXT-PD/014.4979/2020 EM 29/05/2020"/>
    <s v="CI INEA/SERVREG SEI Nº5/21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PRACA HEITOR VALE, 50"/>
    <s v="CENTRO"/>
    <n v="27135350"/>
    <s v="Barra do Piraí"/>
    <s v="RJ"/>
    <n v="24474264"/>
    <s v="lmo@mrs.com.br"/>
  </r>
  <r>
    <s v="**BB-0129"/>
    <x v="1"/>
    <n v="20"/>
    <s v="RH II"/>
    <s v="BB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B-0133"/>
    <x v="1"/>
    <n v="20"/>
    <s v="RH II"/>
    <s v="BB"/>
    <n v="330008285609"/>
    <s v="03.696.074/0003-64"/>
    <s v="HENAMAR INDUSTRIA E COMERCIO DE TINTAS LTDA."/>
    <x v="2"/>
    <m/>
    <s v="12/12/2017"/>
    <x v="1"/>
    <n v="0"/>
    <x v="1"/>
    <n v="0"/>
    <m/>
    <s v="CANCELADA - SEM RENOVAÇÃO PAROU DE PAGAR EM 2017"/>
    <s v=""/>
    <e v="#N/A"/>
    <e v="#N/A"/>
    <e v="#N/A"/>
    <e v="#N/A"/>
    <e v="#N/A"/>
    <e v="#N/A"/>
    <n v="5.5129999999999998E-2"/>
    <e v="#N/A"/>
    <e v="#N/A"/>
    <e v="#N/A"/>
    <e v="#N/A"/>
    <s v="E-07002022302013"/>
    <n v="278042014"/>
    <d v="2014-08-18T00:00:00"/>
    <d v="2019-08-18T00:00:00"/>
    <s v="Rodovia Presidente Dutra s/n, KM 197, Lote 04, 05 e 06"/>
    <s v="Distrito Industrial"/>
    <n v="26300000"/>
    <s v="Queimados"/>
    <s v="RJ"/>
    <s v="2666-5165"/>
    <s v="luizgaspar@tintasaguia.com.br"/>
  </r>
  <r>
    <s v="**BB-0136"/>
    <x v="1"/>
    <n v="20"/>
    <s v="RH II"/>
    <s v="BB"/>
    <n v="330008409863"/>
    <s v="57.008.948/0006-15"/>
    <s v="Morganite Brasil Ltda"/>
    <x v="3"/>
    <m/>
    <s v="01/09/2021"/>
    <x v="1"/>
    <n v="0"/>
    <x v="1"/>
    <n v="0"/>
    <m/>
    <s v="CANCELADA - EMPRESA DESISTIU DA RENOVAÇÃO PORQUE ENCERROU AS ATIVIDADES. EMAIL NA PASTA,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54612014"/>
    <s v="0295362014"/>
    <d v="2015-01-05T00:00:00"/>
    <d v="2019-12-30T00:00:00"/>
    <s v="Rua Darcy Pereira, 83"/>
    <s v="Distrito Industrial"/>
    <n v="23565190"/>
    <s v="Rio de Janeiro"/>
    <s v="RJ"/>
    <n v="33057419"/>
    <s v="guilherme.rodrigues@morganplc.com"/>
  </r>
  <r>
    <s v="**BB-0138"/>
    <x v="1"/>
    <n v="20"/>
    <s v="RH II"/>
    <s v="BB"/>
    <n v="330008813486"/>
    <s v="13.315.883/0001-70"/>
    <s v="CF I LOGISTICA LTDA"/>
    <x v="2"/>
    <m/>
    <s v="12/12/2017"/>
    <x v="1"/>
    <n v="0"/>
    <x v="1"/>
    <m/>
    <m/>
    <s v="CANCELADA POR TRANSFERÊNCIA DE TITULARIDADE: ATUAL BB-0246"/>
    <s v=""/>
    <n v="40150"/>
    <n v="0"/>
    <n v="0"/>
    <n v="22338"/>
    <n v="0"/>
    <n v="0"/>
    <n v="5.7568725668020709E-2"/>
    <n v="924.55576413993765"/>
    <n v="0"/>
    <n v="0"/>
    <n v="1285.9697897208548"/>
    <s v="E07.002/282/2015"/>
    <s v="IN030804"/>
    <d v="2015-06-01T00:00:00"/>
    <d v="2020-06-01T00:00:00"/>
    <s v="Estrada Miguel Pereira"/>
    <s v="São Miguel"/>
    <n v="23893890"/>
    <s v="Seropédica"/>
    <s v="RJ"/>
    <s v="7131-1134"/>
    <s v="meioambiente.obra246@sgo.ind.br"/>
  </r>
  <r>
    <s v="**BB-0141"/>
    <x v="1"/>
    <m/>
    <s v="RH II"/>
    <s v="BB"/>
    <m/>
    <m/>
    <s v="FOXWATER RJ SERVICOS E EQUIPAMENTOS AMBIENTAIS LTDA"/>
    <x v="2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s v="**BB-0153"/>
    <x v="1"/>
    <n v="20"/>
    <s v="RH II"/>
    <s v="BB"/>
    <n v="330009005987"/>
    <s v="10.861.934/0001-71"/>
    <s v="ACQUAVITA TRANSPORTE E LOCAÇÃO DE PIPA D`AGUA LTDA - ME."/>
    <x v="2"/>
    <m/>
    <s v="12/12/2017"/>
    <x v="1"/>
    <n v="0"/>
    <x v="1"/>
    <n v="0"/>
    <m/>
    <s v="CANCELAMENTO: ATIVIDADES DO EMPREENDIMENTO ENCERRADAS"/>
    <s v="CI INEA/SERVREG Nº50/23 - CANCELAMENTO"/>
    <e v="#N/A"/>
    <e v="#N/A"/>
    <e v="#N/A"/>
    <e v="#N/A"/>
    <e v="#N/A"/>
    <e v="#N/A"/>
    <n v="5.5129999999999998E-2"/>
    <e v="#N/A"/>
    <e v="#N/A"/>
    <e v="#N/A"/>
    <e v="#N/A"/>
    <s v="EXT-PD014154582021"/>
    <s v="0115482022"/>
    <d v="2022-03-07T00:00:00"/>
    <d v="2027-03-07T00:00:00"/>
    <s v="ESTRADA DE JACAREPAGUÁ, 7704 - AP 201 FUNDOS PARTE."/>
    <s v="FREGUESIA"/>
    <n v="22753034"/>
    <s v="Rio de Janeiro"/>
    <s v="RJ"/>
    <n v="24374809"/>
    <s v="comercial@acquavita.net.br"/>
  </r>
  <r>
    <s v="**BB-0160"/>
    <x v="1"/>
    <n v="20"/>
    <s v="RH II"/>
    <s v="BB"/>
    <n v="330009864920"/>
    <s v="11.178.039/0001-10"/>
    <s v="Q4 EMPREENDIMENTOS E PARTICIPAÇÕES LTDA."/>
    <x v="2"/>
    <m/>
    <s v="01/03/2023"/>
    <x v="1"/>
    <n v="0"/>
    <x v="1"/>
    <n v="0"/>
    <m/>
    <s v="CANCELADA: não renovação da outorga"/>
    <s v="CI INEA/SERVREG Nº18/23 - CANCELAMENTO"/>
    <e v="#N/A"/>
    <e v="#N/A"/>
    <e v="#N/A"/>
    <e v="#N/A"/>
    <e v="#N/A"/>
    <e v="#N/A"/>
    <n v="5.5129999999999998E-2"/>
    <e v="#N/A"/>
    <e v="#N/A"/>
    <e v="#N/A"/>
    <e v="#N/A"/>
    <s v="E07002125002015"/>
    <s v="0386502017"/>
    <d v="2017-02-15T00:00:00"/>
    <d v="2022-02-15T00:00:00"/>
    <s v="AV. BRASIL, 51000."/>
    <s v="CAMPO GRANDE"/>
    <n v="23066480"/>
    <s v="Rio de Janeiro"/>
    <s v="RJ"/>
    <s v="3384-7777"/>
    <s v="frank.santo@camil.com.br"/>
  </r>
  <r>
    <s v="**BB-0164"/>
    <x v="1"/>
    <n v="20"/>
    <s v="RH II"/>
    <s v="BB"/>
    <n v="330010115502"/>
    <s v="40.450.769/0106-01"/>
    <s v="CARIOCA CHRISTIANI NIELSEN ENGENHARIA S A"/>
    <x v="2"/>
    <m/>
    <s v="12/12/2017"/>
    <x v="1"/>
    <n v="0"/>
    <x v="1"/>
    <n v="0"/>
    <m/>
    <s v="CANCELADA: REQUERENTE INFORMA QUE NÃO FAZ MAIS USO E NÃO RENOVOU OUTORGA VENCIDA EM MAIO DE 2020"/>
    <s v="CI INEA/SERVREG SEI Nº38/21 - CANCELAMENTO"/>
    <e v="#N/A"/>
    <e v="#N/A"/>
    <e v="#N/A"/>
    <e v="#N/A"/>
    <e v="#N/A"/>
    <e v="#N/A"/>
    <n v="5.5129999999999998E-2"/>
    <e v="#N/A"/>
    <e v="#N/A"/>
    <e v="#N/A"/>
    <e v="#N/A"/>
    <s v="E0700253792016"/>
    <s v="0398602017"/>
    <d v="2017-05-29T00:00:00"/>
    <d v="2020-05-29T00:00:00"/>
    <s v="ESTRADA DA VALINHA. S/Nº"/>
    <s v="SANTA CRUZ"/>
    <n v="23555012"/>
    <s v="Rio de Janeiro"/>
    <s v="RJ"/>
    <n v="26826344"/>
    <s v="lilian.teodoro@biosferalt.com.br"/>
  </r>
  <r>
    <s v="**BB-0174"/>
    <x v="1"/>
    <n v="20"/>
    <s v="RH II"/>
    <s v="BB"/>
    <n v="330026425450"/>
    <s v="12.112.673/0001-12"/>
    <s v="MORENO FERREIRA Aguas LTDA - ME"/>
    <x v="2"/>
    <m/>
    <s v="01/07/2018"/>
    <x v="1"/>
    <n v="0"/>
    <x v="1"/>
    <m/>
    <m/>
    <s v="CANCELADA: Correspondência Interna - NA 10 (92136857)"/>
    <s v=""/>
    <n v="18870.5"/>
    <n v="0"/>
    <n v="0"/>
    <n v="18505.5"/>
    <n v="0"/>
    <n v="0"/>
    <n v="5.7568725668020709E-2"/>
    <n v="434.5322286181198"/>
    <n v="0"/>
    <n v="0"/>
    <n v="1065.3411987796928"/>
    <s v="PD-07/014.699/2017"/>
    <s v="IN001295"/>
    <d v="2018-05-20T00:00:00"/>
    <d v="2020-05-20T00:00:00"/>
    <s v="CAMINHO FAZENDA CARAPIÁ, Nº 8"/>
    <s v="GUARATIBA"/>
    <s v="23020-833"/>
    <s v="Rio de Janeiro"/>
    <s v="RJ"/>
    <s v="98288-9709"/>
    <s v="poetarsp@gmail.com"/>
  </r>
  <r>
    <s v="**BB-0193"/>
    <x v="1"/>
    <n v="20"/>
    <s v="RH II"/>
    <s v="BB"/>
    <n v="330027158366"/>
    <s v="31.325.970/0001-90"/>
    <s v="IBISA INDUSTRIA COMERCIO E SERVIÇOS EPP"/>
    <x v="7"/>
    <m/>
    <s v="01/03/2023"/>
    <x v="1"/>
    <n v="0"/>
    <x v="1"/>
    <n v="0"/>
    <m/>
    <s v="CANCELADA: EMPRESA ENCERROU ATIVIDADES EM FEVEREIRO DE 2022"/>
    <s v="CI INEA/SEREG SEI Nº19 - INCLUSÃO; CI INEA/SERVREG Nº18/23 - CANCELAMENTO"/>
    <e v="#N/A"/>
    <e v="#N/A"/>
    <e v="#N/A"/>
    <e v="#N/A"/>
    <e v="#N/A"/>
    <e v="#N/A"/>
    <n v="5.5129999999999998E-2"/>
    <e v="#N/A"/>
    <e v="#N/A"/>
    <e v="#N/A"/>
    <e v="#N/A"/>
    <s v="EXT-PD01432502018"/>
    <s v="0070472020"/>
    <d v="2020-08-05T00:00:00"/>
    <d v="2025-08-05T00:00:00"/>
    <s v="AVENIDA BRASIL 35770, GLEBA D1"/>
    <s v="BANGU"/>
    <s v="23.078-001"/>
    <s v="Rio de Janeiro"/>
    <s v="RJ"/>
    <s v="(21)991026701"/>
    <s v="profjacksonrj@gmail.com"/>
  </r>
  <r>
    <s v="**BS-0003"/>
    <x v="1"/>
    <n v="21"/>
    <s v="RH II"/>
    <s v="BS"/>
    <n v="330005088098"/>
    <s v="33.352.394/0001-04"/>
    <s v="CEDAE GUANDU"/>
    <x v="1"/>
    <m/>
    <s v="18/08/2023"/>
    <x v="1"/>
    <n v="0"/>
    <x v="1"/>
    <n v="0"/>
    <m/>
    <s v="ATENÇÃO: VALORES CEDAE PARA O ANO DE 2022 EM FUNÇÃO DO TERMO DE COMPROMISSO SEI 50894524"/>
    <s v="CI INEA/SERVREG Nº 35/23 - REVISÃ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Rua Lauro Miiller, n° 116, sala 2202"/>
    <s v="Botafogo"/>
    <s v="22290-160"/>
    <s v="Rio de Janeiro"/>
    <s v="RJ"/>
    <n v="25417624"/>
    <s v="meioambiente@riomaissaneamento.com.br"/>
  </r>
  <r>
    <s v="**BS-0004"/>
    <x v="1"/>
    <n v="21"/>
    <s v="RH II"/>
    <s v="BS"/>
    <n v="330031531904"/>
    <s v="33.352.394/0001-04"/>
    <s v="CEDAE LAJES"/>
    <x v="1"/>
    <m/>
    <s v="18/08/2023"/>
    <x v="1"/>
    <n v="0"/>
    <x v="1"/>
    <n v="0"/>
    <m/>
    <s v="ATENÇÃO: VALORES CEDAE PARA O ANO DE 2022 EM FUNÇÃO DO TERMO DE COMPROMISSO SEI 50894524"/>
    <s v="CI INEA/SERVREG Nº 35/23 - REVISÃO"/>
    <e v="#N/A"/>
    <e v="#N/A"/>
    <e v="#N/A"/>
    <e v="#N/A"/>
    <e v="#N/A"/>
    <e v="#N/A"/>
    <n v="5.5129999999999998E-2"/>
    <e v="#N/A"/>
    <e v="#N/A"/>
    <e v="#N/A"/>
    <e v="#N/A"/>
    <s v="E-0710061604"/>
    <n v="5172007"/>
    <d v="2007-01-17T00:00:00"/>
    <d v="2017-01-14T00:00:00"/>
    <s v="Rua Lauro Miiller, n° 116, sala 2202"/>
    <s v="Botafogo"/>
    <s v="22290-160"/>
    <s v="Rio de Janeiro"/>
    <s v="RJ"/>
    <s v="2332-3600"/>
    <s v="meioambiente@riomaissaneamento.com.br"/>
  </r>
  <r>
    <s v="**BS-0011"/>
    <x v="1"/>
    <n v="21"/>
    <s v="RH II"/>
    <s v="BS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S-0013"/>
    <x v="1"/>
    <n v="21"/>
    <s v="RH II"/>
    <s v="BS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S-0016"/>
    <x v="1"/>
    <n v="21"/>
    <s v="RH II"/>
    <s v="BS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S-0018"/>
    <x v="1"/>
    <n v="21"/>
    <s v="RH II"/>
    <s v="BS"/>
    <n v="330005050104"/>
    <s v="02.709.449/0002-30"/>
    <s v="Petrobras Transporte S/A - TECAM - RH II"/>
    <x v="2"/>
    <m/>
    <s v="16/01/2020"/>
    <x v="1"/>
    <n v="0"/>
    <x v="1"/>
    <n v="0"/>
    <m/>
    <s v="CANCELADA:  Reativação da matrícula EE-0051, com mesma razão social e cnpj"/>
    <s v="CI INEA/GEAGUA SEI Nº2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Fabor Orbel S/N"/>
    <s v="Campos Elyseos"/>
    <n v="25225030"/>
    <s v="Duque de Caxias"/>
    <s v="RJ"/>
    <s v="2677 6694"/>
    <s v="urfreitas.hope@petrobras.com.br"/>
  </r>
  <r>
    <s v="**BS-0022"/>
    <x v="1"/>
    <n v="21"/>
    <s v="RH II"/>
    <s v="BS"/>
    <n v="330005069468"/>
    <s v="28.309.508/0001-95"/>
    <s v="ENGELIDER CONSTRUTORA E MINERADORA LTDA"/>
    <x v="4"/>
    <m/>
    <s v="18/02/2021"/>
    <x v="1"/>
    <n v="0"/>
    <x v="1"/>
    <n v="0"/>
    <m/>
    <s v="CANCELADA: RENOVAÇÃO(E-07/510.425/2012) INDEFERIDA ATRAVÉS DA SEORHNOT/01109323, de 12/02/2020"/>
    <s v="CI INEA/SERVREG SEI Nº8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S PALMARES, Nº 4040"/>
    <s v="SANTA CRUZ"/>
    <n v="23575275"/>
    <s v="Rio de Janeiro"/>
    <s v="RJ"/>
    <n v="33135979"/>
    <s v="teliopaula@engelider.com.br"/>
  </r>
  <r>
    <s v="**BS-0023"/>
    <x v="1"/>
    <n v="21"/>
    <s v="RH II"/>
    <s v="BS"/>
    <n v="330005065632"/>
    <s v="661.948.227-91"/>
    <s v="SERGIO ZELINO COELHO MOITINHO"/>
    <x v="8"/>
    <m/>
    <s v="05/04/2021"/>
    <x v="1"/>
    <n v="0"/>
    <x v="1"/>
    <n v="0"/>
    <m/>
    <s v="CANCELADA: OUTORGA VENCIDA SEM RENOVAÇÃO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s v="E-071013562003"/>
    <s v="002008"/>
    <d v="2008-06-10T00:00:00"/>
    <d v="2013-06-10T00:00:00"/>
    <s v="RETA 300"/>
    <s v="PIRANEMA"/>
    <n v="23800000"/>
    <s v="Itaguaí"/>
    <s v="RJ"/>
    <n v="93923730"/>
    <s v="sergio@sonhodospes.com.br"/>
  </r>
  <r>
    <s v="**BS-0024"/>
    <x v="1"/>
    <n v="21"/>
    <s v="RH II"/>
    <s v="BS"/>
    <n v="330005207879"/>
    <s v="60.619.202/0065-02"/>
    <s v="Linde Gases Ltda"/>
    <x v="3"/>
    <m/>
    <s v="12/12/2017"/>
    <x v="1"/>
    <n v="0"/>
    <x v="1"/>
    <n v="0"/>
    <m/>
    <s v="CANCELADA: PEDIDO DE CANCELAMENTO DE OUTORGA Portaria Serla nº 669/2008"/>
    <s v=""/>
    <e v="#N/A"/>
    <e v="#N/A"/>
    <e v="#N/A"/>
    <e v="#N/A"/>
    <e v="#N/A"/>
    <e v="#N/A"/>
    <n v="5.5129999999999998E-2"/>
    <e v="#N/A"/>
    <e v="#N/A"/>
    <e v="#N/A"/>
    <e v="#N/A"/>
    <s v="E-071007102007"/>
    <n v="6692008"/>
    <d v="2008-12-04T00:00:00"/>
    <d v="2013-12-04T00:00:00"/>
    <s v="Av. João XXIII s/n"/>
    <s v="SANTA CRUZ"/>
    <n v="23565230"/>
    <s v="Rio de Janeiro"/>
    <s v="RJ"/>
    <s v="2156-1413"/>
    <s v="joseane.chagas@linde.com"/>
  </r>
  <r>
    <s v="**BS-0025"/>
    <x v="1"/>
    <n v="21"/>
    <s v="RH II"/>
    <s v="BS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S-0026"/>
    <x v="1"/>
    <n v="21"/>
    <s v="RH II"/>
    <s v="BS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BS-0058"/>
    <x v="1"/>
    <n v="21"/>
    <s v="RH II"/>
    <s v="BS"/>
    <n v="330040200613"/>
    <s v="33.352.394/0001-04"/>
    <s v="CEDAE INTERMUNICIPAL CAMPOS ELÍSEOS"/>
    <x v="1"/>
    <m/>
    <s v="13/01/2023"/>
    <x v="1"/>
    <n v="0"/>
    <x v="1"/>
    <n v="0"/>
    <m/>
    <s v="NOVO: SUSPENDER BOLETOS - TRANSF AR 4 - AGUARDAR ADITIVO TERMO AR4"/>
    <s v="CI INEA/SEREG SEI Nº 08/23 - SUSPENSÃO PARA TRANSFERENCIA PARA A AGUAS DO RIO 4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. Vargas, 2655 - 7° andar."/>
    <s v="CIDADE NOVA"/>
    <n v="20210030"/>
    <n v="0"/>
    <s v="RJ"/>
    <s v="2332-3600"/>
    <s v="eduardodantas@cedae.com.br; marcelo-kauffman@cedae.com.br"/>
  </r>
  <r>
    <s v="**BS-0059"/>
    <x v="1"/>
    <n v="21"/>
    <s v="RH II"/>
    <s v="BS"/>
    <n v="330005293856"/>
    <s v="33.352.394/0001-04"/>
    <s v="CEDAE INTERMUNICIPAL SEROPÉDICA/JAPERI"/>
    <x v="1"/>
    <m/>
    <s v="13/01/2023"/>
    <x v="1"/>
    <n v="0"/>
    <x v="1"/>
    <n v="0"/>
    <m/>
    <s v="NOVO: SUSPENDER BOLETOS - TRANSF AR 4 - AGUARDAR ADITIVO TERMO AR4"/>
    <s v="CI INEA/SEREG SEI Nº 08/23 - SUSPENSÃO PARA TRANSFERENCIA PARA A AGUAS DO RIO 4"/>
    <e v="#N/A"/>
    <e v="#N/A"/>
    <e v="#N/A"/>
    <e v="#N/A"/>
    <e v="#N/A"/>
    <e v="#N/A"/>
    <n v="5.5129999999999998E-2"/>
    <e v="#N/A"/>
    <e v="#N/A"/>
    <e v="#N/A"/>
    <e v="#N/A"/>
    <n v="0"/>
    <s v="DRDH 007"/>
    <d v="2009-07-09T00:00:00"/>
    <d v="2012-07-09T00:00:00"/>
    <s v="Av. Pres. Vargas, 2655 - 7° andar."/>
    <s v="CIDADE NOVA"/>
    <n v="20210030"/>
    <n v="0"/>
    <s v="RJ"/>
    <s v="2332-3600"/>
    <s v="eduardodantas@cedae.com.br; marcelo-kauffman@cedae.com.br"/>
  </r>
  <r>
    <s v="**CC-0002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07"/>
    <x v="3"/>
    <n v="30"/>
    <s v="RH III"/>
    <s v="CC"/>
    <n v="330005204349"/>
    <s v="33.470.022/0011-46"/>
    <s v="CIA. TÊXTIL FERREIRA GUIMARÃES"/>
    <x v="3"/>
    <m/>
    <s v="12/12/2017"/>
    <x v="1"/>
    <n v="0"/>
    <x v="1"/>
    <n v="0"/>
    <m/>
    <s v="CANCELADA: Encerrou atividades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27 DE NOVEMBRO 1100"/>
    <s v="SANTA CRUZ"/>
    <n v="0"/>
    <s v="Valença"/>
    <s v="RJ"/>
    <s v="2453-1022"/>
    <s v="fgval@uol.com.br"/>
  </r>
  <r>
    <s v="**CC-0011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13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19"/>
    <x v="3"/>
    <n v="30"/>
    <s v="RH III"/>
    <s v="CC"/>
    <n v="330027449689"/>
    <s v="39.554.597/0001-51"/>
    <s v="PREFEITURA MUN. C. LEVY GASPARIAN"/>
    <x v="1"/>
    <m/>
    <s v="26/12/2017"/>
    <x v="1"/>
    <n v="0"/>
    <x v="1"/>
    <n v="0"/>
    <m/>
    <s v="CANCELADA - SEM OUTORGA - SEM PAGAR DESDE 2014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 VEREADOR JOSE FCO XAVIER 1"/>
    <s v="CENTRO"/>
    <n v="0"/>
    <s v="LEVY GASPARIAN"/>
    <s v="RJ"/>
    <s v="(24)2254-1005"/>
    <s v="pmlg.fazenda@gmail.com"/>
  </r>
  <r>
    <s v="**CC-0021"/>
    <x v="3"/>
    <n v="30"/>
    <s v="RH III"/>
    <s v="CC"/>
    <n v="330005029679"/>
    <s v="19.811.058/0001-43"/>
    <s v="BR METALS/THYSSEN FUND.LTDA"/>
    <x v="3"/>
    <m/>
    <s v="12/12/2017"/>
    <x v="1"/>
    <n v="0"/>
    <x v="1"/>
    <n v="0"/>
    <m/>
    <s v="CANCELADA: INDEFERIMENTO IN042258 - 28/11/2017 A EMPRESA ENCERROU AS ATIVIDADES E DESISTIU DA OUTORGA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GOVERNADOR RAIMUNDO PADILHA S/Nº"/>
    <s v="STA CECILIA"/>
    <n v="0"/>
    <s v="Barra do Piraí"/>
    <s v="RJ"/>
    <e v="#N/A"/>
    <s v="monica.gonzaga@brmetals.com.br"/>
  </r>
  <r>
    <s v="**CC-0022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23"/>
    <x v="3"/>
    <n v="30"/>
    <s v="RH III"/>
    <s v="CC"/>
    <n v="330005046506"/>
    <s v="688.599.537-15"/>
    <s v="Wilson London"/>
    <x v="9"/>
    <m/>
    <s v="12/12/2017"/>
    <x v="1"/>
    <n v="0"/>
    <x v="1"/>
    <m/>
    <m/>
    <s v="CANCELADA: ENCERRAMENTO DAS ATIVIDADES; OUTORGA VENCIDA"/>
    <s v=""/>
    <n v="2263334.4"/>
    <n v="0"/>
    <n v="0"/>
    <n v="0"/>
    <n v="2932.848"/>
    <n v="0"/>
    <n v="1.4786511843306452E-3"/>
    <n v="1370.4776422109355"/>
    <n v="0"/>
    <n v="0"/>
    <n v="0"/>
    <s v="E07/101352/2001"/>
    <s v="IN037134"/>
    <d v="2016-10-24T00:00:00"/>
    <d v="2021-10-24T00:00:00"/>
    <s v="Caixa Postal nº 82238"/>
    <s v="Campos Elíseos"/>
    <n v="27542090"/>
    <s v="Resende"/>
    <s v="RJ"/>
    <s v="3381-7141"/>
    <s v="londonwilson@gmail.com"/>
  </r>
  <r>
    <s v="**CC-0024"/>
    <x v="3"/>
    <n v="30"/>
    <s v="RH III"/>
    <s v="CC"/>
    <n v="330005024014"/>
    <s v="02.773.629/0002-80"/>
    <s v="XEROX COM IND LTDA"/>
    <x v="3"/>
    <m/>
    <s v="12/12/2017"/>
    <x v="1"/>
    <n v="0"/>
    <x v="1"/>
    <n v="0"/>
    <m/>
    <s v="CANCELADA: INDEFERIMENTO IN051551 A PARTIR DE 2020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ODOVIA PRESIDENTE DUTRA KM316 N316"/>
    <s v="ITATIAIA"/>
    <n v="0"/>
    <s v="Itatiaia"/>
    <s v="RJ"/>
    <e v="#N/A"/>
    <s v="silvio.guimaraes@xerox.com"/>
  </r>
  <r>
    <s v="**CC-0026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28"/>
    <x v="3"/>
    <n v="30"/>
    <s v="RH III"/>
    <s v="CC"/>
    <n v="330005017409"/>
    <s v="96.824.594/0072-18"/>
    <s v="VOTORANTIM CIMENTOS S/A."/>
    <x v="3"/>
    <m/>
    <s v="12/12/2017"/>
    <x v="1"/>
    <n v="0"/>
    <x v="1"/>
    <n v="0"/>
    <m/>
    <s v="CANCELADA: 2019 uso de água da rede pública e futuro tamponamento dos poços"/>
    <s v=""/>
    <e v="#N/A"/>
    <e v="#N/A"/>
    <e v="#N/A"/>
    <e v="#N/A"/>
    <e v="#N/A"/>
    <e v="#N/A"/>
    <n v="6.5949999999999995E-2"/>
    <e v="#N/A"/>
    <e v="#N/A"/>
    <e v="#N/A"/>
    <e v="#N/A"/>
    <s v="E-071011852003"/>
    <n v="160122011"/>
    <d v="2011-03-11T00:00:00"/>
    <d v="2016-03-09T00:00:00"/>
    <s v="FAZENDA TRES POCOS S.N."/>
    <s v="D.INDUSTRIAL"/>
    <n v="0"/>
    <s v="VOLTA REDONDA"/>
    <s v="RJ"/>
    <n v="40098487"/>
    <s v="carlos.araujo@vcimentos.com.br"/>
  </r>
  <r>
    <s v="**CC-0029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33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34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38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39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40"/>
    <x v="3"/>
    <n v="30"/>
    <s v="RH III"/>
    <s v="CC"/>
    <n v="330005342814"/>
    <s v="29.805.462/0001-68"/>
    <s v="Usival - Usinagem Valenciana LTDA"/>
    <x v="3"/>
    <m/>
    <s v="12/12/2017"/>
    <x v="1"/>
    <n v="0"/>
    <x v="1"/>
    <n v="0"/>
    <m/>
    <s v="CANCELADA - NÃO PAGA DESDE 2014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013402009"/>
    <s v="0163392011"/>
    <d v="2011-04-29T00:00:00"/>
    <d v="2016-04-27T00:00:00"/>
    <s v="ESTRADA VALENÇA BARRA DO PIRAÍ KM 71, S/N"/>
    <s v="CANTEIRO"/>
    <n v="27600000"/>
    <s v="Valença"/>
    <s v="RJ"/>
    <n v="24535171"/>
    <s v="usival@usival.com.br"/>
  </r>
  <r>
    <s v="**CC-0041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044"/>
    <x v="3"/>
    <n v="30"/>
    <s v="RH III"/>
    <s v="CC"/>
    <n v="330005796173"/>
    <s v="01.282.769/0004-55"/>
    <s v="D.F.V. Comercial e Industrial Ltda"/>
    <x v="3"/>
    <m/>
    <s v="12/12/2017"/>
    <x v="1"/>
    <n v="0"/>
    <x v="1"/>
    <n v="0"/>
    <m/>
    <s v="CANCELADA - NÃO PAGA DESDE 2015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109332010"/>
    <n v="163402011"/>
    <d v="2011-04-29T00:00:00"/>
    <d v="2016-04-29T00:00:00"/>
    <s v="Rodovia RJ 145 s/n°"/>
    <s v="CANTEIRO"/>
    <n v="27600000"/>
    <s v="Valença"/>
    <s v="RJ"/>
    <n v="24521564"/>
    <s v="sabrina.dias@dfv.com.br"/>
  </r>
  <r>
    <s v="**CC-0046"/>
    <x v="3"/>
    <n v="30"/>
    <s v="RH III"/>
    <s v="CC"/>
    <n v="330005932883"/>
    <s v="33.352.394/0001-04"/>
    <s v="CEDAE VALENÇA"/>
    <x v="1"/>
    <m/>
    <s v="26/12/2017"/>
    <x v="1"/>
    <n v="0"/>
    <x v="1"/>
    <n v="0"/>
    <m/>
    <s v="ATENÇÃO: SUSPENSÃO DO PAGAMENTO E TRANSFERÊNCIA PARA A PREFEITURA (PROCESSO SEI-070002/008050/2023)"/>
    <s v="CI INEA/SEREG SEI Nº 08/23 - SUSPENSÃO PARA TRANSFERENCIA PARA A PREFEITURA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Valença"/>
    <s v="RJ"/>
    <s v="2332-3600"/>
    <s v="eduardodantas@cedae.com.br; marcelo-kauffman@cedae.com.br"/>
  </r>
  <r>
    <s v="**CC-0533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536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n v="7860"/>
    <n v="0"/>
    <n v="0"/>
    <n v="4500"/>
    <n v="0"/>
    <n v="0"/>
    <e v="#N/A"/>
    <n v="207.34"/>
    <n v="0"/>
    <n v="0"/>
    <n v="296.76"/>
    <s v="E07/504.399/2009"/>
    <s v="IN019292"/>
    <d v="2012-03-30T00:00:00"/>
    <d v="2017-03-30T00:00:00"/>
    <s v="Rodovia Presidente Dutra, 198 KM 270"/>
    <s v="Monte Cristo"/>
    <n v="27343000"/>
    <s v="Barra Mansa"/>
    <s v="RJ"/>
    <s v="3326-9051"/>
    <s v="diretoria@plenaplan.com.br"/>
  </r>
  <r>
    <s v="**CC-0545"/>
    <x v="3"/>
    <n v="30"/>
    <s v="RH III"/>
    <s v="CC"/>
    <n v="330007622334"/>
    <s v="11.411.777/0001-65"/>
    <s v="T.M.L. Plásticos LTDA-ME"/>
    <x v="3"/>
    <m/>
    <s v="12/12/2017"/>
    <x v="1"/>
    <n v="0"/>
    <x v="1"/>
    <n v="0"/>
    <m/>
    <s v="CANCELADA - SEM PAGAR DESDE 2015; SEM CNARH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Governador Chagas Freitas"/>
    <s v="Colônia de Sant. Ant"/>
    <n v="27353000"/>
    <s v="Barra Mansa"/>
    <s v="RJ"/>
    <n v="33255100"/>
    <s v="thiago.brant@valeplast.com.br"/>
  </r>
  <r>
    <s v="**CC-0551"/>
    <x v="3"/>
    <n v="30"/>
    <s v="RH III"/>
    <s v="CC"/>
    <n v="330005520690"/>
    <s v="14.049.467/0003-00"/>
    <s v="Lactalis do Brasil - Comercio, Importação e Exportação LTDA"/>
    <x v="3"/>
    <m/>
    <s v="12/12/2017"/>
    <x v="1"/>
    <n v="0"/>
    <x v="1"/>
    <n v="0"/>
    <m/>
    <s v="CANCELADA - NUNCA PAGOU - SEM RENOVAÇÃO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016052010_x0009_"/>
    <n v="0"/>
    <d v="2015-03-23T00:00:00"/>
    <d v="2018-12-13T00:00:00"/>
    <s v="Avenida Domingos Mariano, 655"/>
    <s v="CENTRO"/>
    <n v="27345310"/>
    <s v="Barra Mansa"/>
    <s v="RJ"/>
    <s v="3325-5600"/>
    <s v="wesley.reis@lbr-lacteosbrasil.com.br"/>
  </r>
  <r>
    <s v="**CC-0553"/>
    <x v="3"/>
    <n v="30"/>
    <s v="RH III"/>
    <s v="CC"/>
    <n v="330008906654"/>
    <s v="35.796.804/0001-23"/>
    <s v="FW EMPREENDIMENTOS IMOBILIÁRIOS E CONSTRUÇÃO LTDA"/>
    <x v="2"/>
    <m/>
    <s v="11/02/2020"/>
    <x v="1"/>
    <n v="0"/>
    <x v="1"/>
    <n v="0"/>
    <m/>
    <s v="CANCELADA: A EMPRESA JÁ ENTREGOU A OBRA (CADEIA PÚBLICA DE RESENDE) PARA A PREFEITURA DESDE 2016"/>
    <s v="CI INEA/SEREG SEI Nº2/20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ENIDA PEDRO II Nº 284"/>
    <s v="SÃO CRISTOVÃO"/>
    <n v="20941070"/>
    <s v="Rio de Janeiro"/>
    <s v="RJ"/>
    <s v="2580-4040"/>
    <s v="adrianafundao@fwengenharia.com.br"/>
  </r>
  <r>
    <s v="**CC-0556"/>
    <x v="3"/>
    <n v="30"/>
    <s v="RH III"/>
    <s v="CC"/>
    <n v="330009052390"/>
    <s v="16.624.584/0001-06"/>
    <s v="Schioppa 19 do Brasil Ltda"/>
    <x v="3"/>
    <m/>
    <s v="05/01/2022"/>
    <x v="1"/>
    <n v="0"/>
    <x v="1"/>
    <n v="0"/>
    <m/>
    <s v="CANCELADA: EMPRESA SAIU DO LOCAL E OUTORGA VENCEU EM 15/09/2020"/>
    <s v="CI INEA/SERVREG SEI Nº2/22 - CANCELAMENTO"/>
    <e v="#N/A"/>
    <e v="#N/A"/>
    <e v="#N/A"/>
    <e v="#N/A"/>
    <e v="#N/A"/>
    <e v="#N/A"/>
    <n v="6.5949999999999995E-2"/>
    <e v="#N/A"/>
    <e v="#N/A"/>
    <e v="#N/A"/>
    <e v="#N/A"/>
    <s v="E-07002166612013"/>
    <s v="031828"/>
    <d v="2015-09-15T00:00:00"/>
    <d v="2020-09-15T00:00:00"/>
    <s v="RODOVIA LÚCIO MEIRA (BR-393), KM 272"/>
    <n v="0"/>
    <n v="27160000"/>
    <s v="Barra do Piraí"/>
    <s v="RJ"/>
    <s v="4063-5019"/>
    <s v="mario@oppacart.com"/>
  </r>
  <r>
    <s v="**CC-0557"/>
    <x v="3"/>
    <n v="30"/>
    <s v="RH III"/>
    <s v="CC"/>
    <n v="330009211102"/>
    <s v="22.299.949/0001-77"/>
    <s v="Água Mineral Rio Bonito Ltda."/>
    <x v="3"/>
    <m/>
    <s v="12/12/2017"/>
    <x v="1"/>
    <n v="0"/>
    <x v="1"/>
    <n v="0"/>
    <m/>
    <s v="CANCELADA: A PARTIR DE JANEIRO DE 2019 EM DECORRÊNCIA DE PARALIZAÇÃO DAS ATIVIDADES."/>
    <s v=""/>
    <e v="#N/A"/>
    <e v="#N/A"/>
    <e v="#N/A"/>
    <e v="#N/A"/>
    <e v="#N/A"/>
    <e v="#N/A"/>
    <n v="6.5949999999999995E-2"/>
    <e v="#N/A"/>
    <e v="#N/A"/>
    <e v="#N/A"/>
    <e v="#N/A"/>
    <s v="E-0700277682015"/>
    <n v="325202015"/>
    <d v="2015-11-24T00:00:00"/>
    <d v="2021-11-24T00:00:00"/>
    <s v="Estrada RJ 147, Km 10, Pentagna"/>
    <n v="0"/>
    <n v="27600000"/>
    <s v="Valença"/>
    <s v="RJ"/>
    <n v="981118828"/>
    <s v="julio.arieira@gmail.com"/>
  </r>
  <r>
    <s v="**CC-0558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n v="0"/>
    <n v="62108"/>
    <n v="0"/>
    <n v="0"/>
    <n v="342.53199999999998"/>
    <n v="96"/>
    <e v="#N/A"/>
    <n v="0"/>
    <n v="181.03"/>
    <n v="0"/>
    <n v="0"/>
    <s v="E07/002.5092/2015"/>
    <s v="IN033997"/>
    <d v="2016-04-13T00:00:00"/>
    <d v="2021-04-13T00:00:00"/>
    <s v="R. Nelson Nobre, 241"/>
    <s v="Plante Café"/>
    <n v="26900000"/>
    <s v="Miguel Pereira"/>
    <s v="RJ"/>
    <n v="24844316"/>
    <s v="ambiente.miguelpereira@hotmail.com"/>
  </r>
  <r>
    <s v="**CC-0583"/>
    <x v="3"/>
    <n v="30"/>
    <s v="RH III"/>
    <s v="CC"/>
    <n v="330028988095"/>
    <s v="036.303.827-20"/>
    <s v="PAULO DE ALMEIDA PANÇARDES"/>
    <x v="2"/>
    <m/>
    <s v="01/04/2019"/>
    <x v="1"/>
    <n v="0"/>
    <x v="1"/>
    <m/>
    <m/>
    <s v="CANCELADA: Correspondência Interna - NA 10 (92136857)"/>
    <s v=""/>
    <n v="2463.75"/>
    <n v="0"/>
    <n v="0"/>
    <n v="1003.75"/>
    <n v="0"/>
    <n v="0"/>
    <n v="7.8865634401759172E-2"/>
    <n v="77.720428911439484"/>
    <n v="0"/>
    <n v="0"/>
    <n v="79.155488377414684"/>
    <s v="E-07/002.2950/2015"/>
    <s v="IN048224"/>
    <d v="2019-02-04T00:00:00"/>
    <d v="2024-02-04T00:00:00"/>
    <s v="RODOVIA BARRA MANSA-ANGRA KM 59 LT 316"/>
    <s v="Getulandia"/>
    <s v="27460-000"/>
    <s v="Rio Claro "/>
    <s v="RJ"/>
    <s v="(21) 34053460"/>
    <s v="regularizacao@saogeraldopocos.com.br"/>
  </r>
  <r>
    <s v="**CC-0598"/>
    <x v="3"/>
    <n v="30"/>
    <s v="RH III"/>
    <s v="CC"/>
    <n v="330030956375"/>
    <s v="04.505.306/0004-01"/>
    <s v="CONCRETEIRA PP DE RESENDE LTDA"/>
    <x v="3"/>
    <m/>
    <s v="01/11/2019"/>
    <x v="1"/>
    <n v="0"/>
    <x v="1"/>
    <n v="0"/>
    <m/>
    <s v="CANCELAR: A empresa comunicou o encerramento das atividades e saída do local  através de Carta protocolada na SUPMEP em 07/12/2020 ref. E07/513018/2012"/>
    <s v=""/>
    <e v="#N/A"/>
    <e v="#N/A"/>
    <e v="#N/A"/>
    <e v="#N/A"/>
    <e v="#N/A"/>
    <e v="#N/A"/>
    <n v="6.5949999999999995E-2"/>
    <e v="#N/A"/>
    <e v="#N/A"/>
    <e v="#N/A"/>
    <e v="#N/A"/>
    <s v="E-075032622012"/>
    <s v="05023819"/>
    <d v="2019-09-20T00:00:00"/>
    <d v="2024-09-20T00:00:00"/>
    <s v="ESTRADA SIDNEY DE SOUZA ALMEIDA, Nº 1.830, GLEBA 04, PARTE 01"/>
    <s v="SÃO CAETANO"/>
    <s v="27.532-205"/>
    <s v="Resende"/>
    <s v="RJ"/>
    <s v="(24) 3338-4498"/>
    <s v="cintia@atualambiental.com.br"/>
  </r>
  <r>
    <s v="**CC-0601"/>
    <x v="3"/>
    <n v="30"/>
    <s v="RH III"/>
    <s v="CC"/>
    <n v="330029302650"/>
    <s v="04.136.367/0037-07"/>
    <s v="FMC QUIMICA DO BRASIL LTDA - Barra Mansa"/>
    <x v="3"/>
    <m/>
    <s v="20/02/2020"/>
    <x v="1"/>
    <n v="0"/>
    <x v="1"/>
    <n v="0"/>
    <m/>
    <s v="CANCELADA: Incluída equivocadamente como novo empreendimento"/>
    <s v="CI INEA/SEREG SEI Nº3/20 - CANCELAMENTO"/>
    <e v="#N/A"/>
    <e v="#N/A"/>
    <e v="#N/A"/>
    <e v="#N/A"/>
    <e v="#N/A"/>
    <e v="#N/A"/>
    <n v="6.5949999999999995E-2"/>
    <e v="#N/A"/>
    <e v="#N/A"/>
    <e v="#N/A"/>
    <e v="#N/A"/>
    <s v="E071009972005"/>
    <n v="509052019"/>
    <d v="2019-12-23T00:00:00"/>
    <d v="2024-12-23T00:00:00"/>
    <s v="Rodovia Presidente Dutra"/>
    <s v="Floriano"/>
    <s v="27.365-000"/>
    <s v="Barra Mansa"/>
    <s v="RJ"/>
    <s v="(24) 3325-4141"/>
    <s v="geraldoantonio.cardoso@fmc.com"/>
  </r>
  <r>
    <s v="**CC-0604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610"/>
    <x v="3"/>
    <n v="30"/>
    <s v="RH III"/>
    <s v="CC"/>
    <n v="330030539855"/>
    <s v="29.1709.454/0001-53"/>
    <s v="MUNICÍPIO DE RIO DAS FLORES"/>
    <x v="1"/>
    <m/>
    <s v="01/02/2021"/>
    <x v="3"/>
    <n v="0"/>
    <x v="4"/>
    <n v="0"/>
    <m/>
    <s v="SUSPENSA: 2024- O município informou que a licença e o financiamento para construção da ETE ainda estão em andamento; Suspernsão cobrança 2023 - Não há previsão para início das obras da ETA"/>
    <s v="CI INEA/SEREG SEI Nº 7/2021 - INCLUSÃO/CI INEA/SEREG SEI Nº 10/2021 - SUSPENSÃO; CI INEA/SERVREG Nº 42/2023 - SUSPENSÃO"/>
    <n v="897900"/>
    <n v="0"/>
    <n v="0"/>
    <n v="179580"/>
    <n v="0"/>
    <n v="0"/>
    <n v="6.5949999999999995E-2"/>
    <n v="23685.75"/>
    <n v="0"/>
    <n v="0"/>
    <n v="11842.88"/>
    <s v="PD-07/005.83/2020"/>
    <s v="IN008067"/>
    <d v="2021-01-07T00:00:00"/>
    <d v="2026-01-07T00:00:00"/>
    <s v="RUA LEONI RAMOS, 12"/>
    <s v="CENTRO"/>
    <n v="0"/>
    <s v="RIO DAS FLORES"/>
    <s v="RJ"/>
    <s v="(21) 992372517"/>
    <s v="mauro.mambiente@gmail.com"/>
  </r>
  <r>
    <s v="**CC-0617"/>
    <x v="3"/>
    <n v="30"/>
    <s v="RH III"/>
    <s v="CC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C-0628"/>
    <x v="3"/>
    <n v="30"/>
    <s v="RH III"/>
    <s v="CC"/>
    <n v="330005019797"/>
    <s v="33.042.730/0130-01"/>
    <s v="COMPANHIA SIDERÚRGICA NACIONAL"/>
    <x v="3"/>
    <m/>
    <n v="45444"/>
    <x v="4"/>
    <n v="0"/>
    <x v="5"/>
    <n v="0"/>
    <m/>
    <n v="0"/>
    <n v="0"/>
    <e v="#N/A"/>
    <e v="#N/A"/>
    <e v="#N/A"/>
    <e v="#N/A"/>
    <e v="#N/A"/>
    <e v="#N/A"/>
    <n v="6.5949999999999995E-2"/>
    <e v="#N/A"/>
    <e v="#N/A"/>
    <e v="#N/A"/>
    <e v="#N/A"/>
    <s v="E-071017762006"/>
    <s v="0015702006"/>
    <d v="2010-03-30T00:00:00"/>
    <d v="2015-03-29T00:00:00"/>
    <s v="Avenida Renato Monteiro"/>
    <s v="Pólo Urbo Agro Industrial"/>
    <s v="27.570-000"/>
    <s v="PORTO REAL"/>
    <n v="0"/>
    <s v="(24) 3358-2963"/>
    <s v="julia.oliveira.jo1@csn.com.br"/>
  </r>
  <r>
    <s v="**CE-0001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2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3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4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5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6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7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8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09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10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2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3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4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5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6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7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8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29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0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1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2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3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4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5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CE-0036"/>
    <x v="4"/>
    <e v="#N/A"/>
    <e v="#N/A"/>
    <s v="C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01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03"/>
    <x v="5"/>
    <n v="40"/>
    <s v="RH IV"/>
    <s v="DD"/>
    <n v="330027621414"/>
    <s v="09.285.874/0004-50"/>
    <s v="ASB BEBIDAS E ALIMENTOS LTDA (ex-NESTLE WATERS)"/>
    <x v="4"/>
    <m/>
    <s v="04/01/2021"/>
    <x v="1"/>
    <n v="0"/>
    <x v="1"/>
    <n v="0"/>
    <m/>
    <s v="CANCELADA: AGUA MINERAL E USO INSIGNIFICANTE"/>
    <s v="CI INEA/SERVREG SEI Nº2/21 - CANCELAMENTO"/>
    <e v="#N/A"/>
    <e v="#N/A"/>
    <e v="#N/A"/>
    <e v="#N/A"/>
    <e v="#N/A"/>
    <e v="#N/A"/>
    <n v="6.5949999999999995E-2"/>
    <e v="#N/A"/>
    <e v="#N/A"/>
    <e v="#N/A"/>
    <e v="#N/A"/>
    <s v="8903592000 DNPM"/>
    <n v="2102009"/>
    <d v="2009-06-25T00:00:00"/>
    <d v="2999-09-30T00:00:00"/>
    <s v="Rua Engenheiro José Lima Filho, 239"/>
    <s v="Mosela"/>
    <n v="25670081"/>
    <s v="Petrópolis"/>
    <s v="RJ"/>
    <s v="2220-9123"/>
    <s v="sabrina.silva1@br.nestle.com"/>
  </r>
  <r>
    <s v="**DD-0006"/>
    <x v="5"/>
    <n v="40"/>
    <s v="RH IV"/>
    <s v="DD"/>
    <n v="330007159014"/>
    <s v="33.352.394/0001-04"/>
    <s v="CEDAE TERESÓPOLIS"/>
    <x v="1"/>
    <m/>
    <s v="26/12/2017"/>
    <x v="1"/>
    <n v="0"/>
    <x v="1"/>
    <n v="0"/>
    <m/>
    <s v="OK"/>
    <s v="CI INEA/SERVREG SEI Nº23/22 - AJUSTE"/>
    <e v="#N/A"/>
    <e v="#N/A"/>
    <e v="#N/A"/>
    <e v="#N/A"/>
    <e v="#N/A"/>
    <e v="#N/A"/>
    <n v="6.5949999999999995E-2"/>
    <e v="#N/A"/>
    <e v="#N/A"/>
    <e v="#N/A"/>
    <e v="#N/A"/>
    <s v="SEI-1500010006472024"/>
    <n v="0"/>
    <d v="1899-12-30T00:00:00"/>
    <d v="1899-12-30T00:00:00"/>
    <s v="Av. Pres. Vargas, 2655 - 7° andar."/>
    <s v="Cidade Nova"/>
    <n v="20210030"/>
    <s v="Teresópolis"/>
    <s v="RJ"/>
    <s v="2332-3600"/>
    <s v="eduardodantas@cedae.com.br; marcelo-kauffman@cedae.com.br"/>
  </r>
  <r>
    <s v="**DD-0007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13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17"/>
    <x v="5"/>
    <n v="40"/>
    <s v="RH IV"/>
    <s v="DD"/>
    <n v="330005238405"/>
    <s v="29.128.741/0001-34"/>
    <s v="SAAE DE CARMO"/>
    <x v="1"/>
    <m/>
    <s v="26/12/2017"/>
    <x v="1"/>
    <n v="0"/>
    <x v="1"/>
    <m/>
    <m/>
    <s v="SERÁ CANCELADA APÓS PAGAMENTO DOS DÉBITOS"/>
    <s v=""/>
    <n v="1177125"/>
    <n v="0"/>
    <n v="0"/>
    <n v="1134224.77"/>
    <n v="0"/>
    <n v="0"/>
    <n v="6.8865634401759176E-2"/>
    <n v="32425.385525814258"/>
    <n v="0"/>
    <n v="0"/>
    <n v="78109.110394273404"/>
    <s v="NÃO LOCALIZADO"/>
    <s v=""/>
    <d v="1899-12-30T00:00:00"/>
    <d v="1899-12-30T00:00:00"/>
    <s v="PCA PRINCESA ISABEL 91"/>
    <s v="CENTRO"/>
    <n v="0"/>
    <s v="CARMO"/>
    <s v="RJ"/>
    <s v="(22)2537-1133"/>
    <s v="gabinete@carmo.rj.gov.br"/>
  </r>
  <r>
    <s v="**DD-0026"/>
    <x v="5"/>
    <n v="40"/>
    <s v="RH IV"/>
    <s v="DD"/>
    <n v="330005057885"/>
    <s v="31.116.239/0001-55"/>
    <s v="Dentsply Insdustria e Comércio Ltda"/>
    <x v="3"/>
    <m/>
    <s v="18/02/2021"/>
    <x v="1"/>
    <n v="0"/>
    <x v="1"/>
    <n v="0"/>
    <m/>
    <s v="CANCELADA - A EMPRESA VENDEU O LOCAL PARA AL LOCAÇÃO DE BENS LTDA. CNPJ 15.811.080/0001-32"/>
    <s v="CI INEA/SERVREG SEI Nº8/21 - CANCELAMENTO"/>
    <e v="#N/A"/>
    <e v="#N/A"/>
    <e v="#N/A"/>
    <e v="#N/A"/>
    <e v="#N/A"/>
    <e v="#N/A"/>
    <n v="6.5949999999999995E-2"/>
    <e v="#N/A"/>
    <e v="#N/A"/>
    <e v="#N/A"/>
    <e v="#N/A"/>
    <s v="E-072029212003"/>
    <s v="0196422003"/>
    <d v="2012-05-18T00:00:00"/>
    <d v="2017-05-18T00:00:00"/>
    <s v="Rua Alice Hervê, 86"/>
    <s v="Bingen"/>
    <n v="25665010"/>
    <s v="Petrópolis"/>
    <s v="RJ"/>
    <n v="22331929"/>
    <s v="fernandoluiz.junior@dentsply.com"/>
  </r>
  <r>
    <s v="**DD-0030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31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33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34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35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37"/>
    <x v="5"/>
    <n v="40"/>
    <s v="RH IV"/>
    <s v="DD"/>
    <n v="330005089493"/>
    <s v="815.042.097-53"/>
    <s v="MAURO ROBERTO GOMES DE MATTOS"/>
    <x v="2"/>
    <m/>
    <s v="01/03/2023"/>
    <x v="1"/>
    <n v="0"/>
    <x v="1"/>
    <n v="0"/>
    <m/>
    <s v="CANCELADA: não renovação da outorga"/>
    <s v="CI INEA/SERVREG Nº18/23 - CANCELAMENTO"/>
    <e v="#N/A"/>
    <e v="#N/A"/>
    <e v="#N/A"/>
    <e v="#N/A"/>
    <e v="#N/A"/>
    <e v="#N/A"/>
    <n v="6.5949999999999995E-2"/>
    <e v="#N/A"/>
    <e v="#N/A"/>
    <e v="#N/A"/>
    <e v="#N/A"/>
    <s v="E-071016062006"/>
    <s v="0030412010"/>
    <d v="2010-11-04T00:00:00"/>
    <d v="2015-11-04T00:00:00"/>
    <s v="AV ALTE BARROSO, 52/ 27º ANDAR"/>
    <s v="CENTRO"/>
    <n v="20030000"/>
    <s v="Rio de Janeiro"/>
    <s v="RJ"/>
    <n v="32317717"/>
    <s v="mauro@gomesdemattos.com.br"/>
  </r>
  <r>
    <s v="**DD-0039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42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46"/>
    <x v="5"/>
    <n v="40"/>
    <s v="RH IV"/>
    <s v="DD"/>
    <n v="330006415092"/>
    <s v="970.635.417-49"/>
    <s v="LUIS ROBERTO TEIXEIRA SOARES"/>
    <x v="9"/>
    <m/>
    <s v="12/12/2017"/>
    <x v="1"/>
    <n v="0"/>
    <x v="1"/>
    <n v="0"/>
    <m/>
    <s v="CANCELADA: CARTA ENVIADA À GELIRH PD-07/014.845/2017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MARECHAL CANTUARIA 149/204"/>
    <s v="URCA"/>
    <n v="22291060"/>
    <s v="Rio de Janeiro"/>
    <s v="RJ"/>
    <n v="26411489"/>
    <s v="trutiluiza@uol.com.br"/>
  </r>
  <r>
    <s v="**DD-0047"/>
    <x v="5"/>
    <n v="40"/>
    <s v="RH IV"/>
    <s v="DD"/>
    <n v="330006440445"/>
    <s v="546.951.807-82"/>
    <s v="Alexandre da Silva Lopes"/>
    <x v="9"/>
    <m/>
    <s v="12/12/2017"/>
    <x v="1"/>
    <n v="0"/>
    <x v="1"/>
    <n v="0"/>
    <m/>
    <s v="CANCELADA: SEM CNARH40 /solicitou cancelamento da cobrança/outorga vencida em 2015"/>
    <s v="CI INEA/SERVREG SEI Nº38/21 - CANCELAMENTO      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. de Santa Rita, Km 5"/>
    <s v="Colônia Alpina"/>
    <n v="25980250"/>
    <s v="Teresópolis"/>
    <s v="RJ"/>
    <s v="2743-6721 ou 9837-9779"/>
    <s v="aslvet2007@hotmail.com"/>
  </r>
  <r>
    <s v="**DD-0050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DD-0056"/>
    <x v="5"/>
    <n v="40"/>
    <s v="RH IV"/>
    <s v="DD"/>
    <n v="330027214100"/>
    <s v="13.493.395/0001-53"/>
    <s v="Areia Bonita do Vale Extração e Comércio Ltda - ME"/>
    <x v="10"/>
    <m/>
    <s v="01/10/2021"/>
    <x v="1"/>
    <n v="0"/>
    <x v="1"/>
    <n v="0"/>
    <m/>
    <s v="CANCELADA: NOVA OUTORGA PARA MINERAÇÃO EM LEITO DE RIO"/>
    <s v="CI INEA/SERVREG SEI Nº36/21 - CANCELAMENTO"/>
    <e v="#N/A"/>
    <e v="#N/A"/>
    <e v="#N/A"/>
    <e v="#N/A"/>
    <e v="#N/A"/>
    <e v="#N/A"/>
    <n v="6.5949999999999995E-2"/>
    <e v="#N/A"/>
    <e v="#N/A"/>
    <e v="#N/A"/>
    <e v="#N/A"/>
    <s v="PD-07009372018"/>
    <s v="0254032013"/>
    <d v="2021-08-09T00:00:00"/>
    <d v="2026-08-09T00:00:00"/>
    <s v="Estrada Silveira da Motta, n° 12000"/>
    <s v="Rio Bonito"/>
    <n v="25882000"/>
    <s v="São José do Vale do Rio Preto"/>
    <s v="RJ"/>
    <s v="2272-1248"/>
    <s v="arealsitiodapedra@hotmail.com"/>
  </r>
  <r>
    <s v="**DD-0057"/>
    <x v="5"/>
    <n v="40"/>
    <s v="RH IV"/>
    <s v="DD"/>
    <n v="330007443677"/>
    <s v="01.925.760/0001-72"/>
    <s v="AREAL CHAMONIX LTDA"/>
    <x v="3"/>
    <m/>
    <s v="12/12/2017"/>
    <x v="1"/>
    <n v="0"/>
    <x v="1"/>
    <n v="0"/>
    <m/>
    <s v="CANCELADA: NUNCA ENTROU EM OPERAÇÃO E OUTORGA VENCEU EM 05/06/2018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UNIÃO E INDÚSTRIA, N° 25.515, KM 83"/>
    <s v="PEDRO DO RIO"/>
    <n v="25750225"/>
    <s v="Petrópolis"/>
    <s v="RJ"/>
    <e v="#N/A"/>
    <s v="arealchamonix@yahoo.com.br"/>
  </r>
  <r>
    <s v="**DD-0060"/>
    <x v="5"/>
    <n v="40"/>
    <s v="RH IV"/>
    <s v="DD"/>
    <n v="330008624675"/>
    <s v="01.892.202/0003-10"/>
    <s v="GODIVA ALIMENTOS LTDA"/>
    <x v="2"/>
    <m/>
    <s v="07/03/2022"/>
    <x v="1"/>
    <n v="0"/>
    <x v="1"/>
    <n v="0"/>
    <m/>
    <s v="CANCELADA: ENCERRAMENTO DE ATIVIDADES E OUTORGA VENCIDA EM MARÇO/2020"/>
    <s v="CI INEA/SERVREG SEI Nº15/22 - CANCELAMENTO"/>
    <e v="#N/A"/>
    <e v="#N/A"/>
    <e v="#N/A"/>
    <e v="#N/A"/>
    <e v="#N/A"/>
    <e v="#N/A"/>
    <n v="6.5949999999999995E-2"/>
    <e v="#N/A"/>
    <e v="#N/A"/>
    <e v="#N/A"/>
    <e v="#N/A"/>
    <s v="E-07002169682013"/>
    <n v="301472015"/>
    <d v="2015-03-24T00:00:00"/>
    <d v="2020-03-24T00:00:00"/>
    <s v="Rodovia BR 393 s/n Km 104"/>
    <s v="Jamapará"/>
    <n v="25880000"/>
    <s v="Sapucaia"/>
    <s v="RJ"/>
    <n v="84023357"/>
    <s v="marcela.soares@godam.com.br"/>
  </r>
  <r>
    <s v="**DD-0063"/>
    <x v="5"/>
    <n v="40"/>
    <s v="RH IV"/>
    <s v="DD"/>
    <n v="330009224514"/>
    <s v="18.105.439/0001-44"/>
    <s v="Areal Serrano LTDA."/>
    <x v="10"/>
    <m/>
    <s v="01/10/2021"/>
    <x v="1"/>
    <n v="0"/>
    <x v="1"/>
    <n v="0"/>
    <m/>
    <s v="CANCELAR: NOVA OUTORGA PARA MINERAÇÃO EM LEITO DE RIO"/>
    <s v="CI INEA/SERVREG SEI Nº36/21 - CANCELAMENTO"/>
    <e v="#N/A"/>
    <e v="#N/A"/>
    <e v="#N/A"/>
    <e v="#N/A"/>
    <e v="#N/A"/>
    <e v="#N/A"/>
    <n v="6.5949999999999995E-2"/>
    <e v="#N/A"/>
    <e v="#N/A"/>
    <e v="#N/A"/>
    <e v="#N/A"/>
    <s v="EXT-PD006125122021"/>
    <s v="0097522021"/>
    <d v="2021-07-28T00:00:00"/>
    <d v="2026-07-28T00:00:00"/>
    <s v="Rua Gustavo Riedel 545/01º andar"/>
    <s v="Engenho de Dentro"/>
    <n v="20730010"/>
    <s v="Rio de Janeiro"/>
    <s v="RJ"/>
    <n v="26963425"/>
    <s v="gondwanaenator@gmail.com"/>
  </r>
  <r>
    <s v="**DD-0072"/>
    <x v="5"/>
    <n v="40"/>
    <s v="RH IV"/>
    <s v="DD"/>
    <e v="#N/A"/>
    <e v="#N/A"/>
    <e v="#N/A"/>
    <x v="0"/>
    <m/>
    <e v="#N/A"/>
    <x v="0"/>
    <e v="#N/A"/>
    <x v="0"/>
    <e v="#N/A"/>
    <m/>
    <e v="#N/A"/>
    <e v="#N/A"/>
    <n v="26280"/>
    <n v="0"/>
    <n v="0"/>
    <n v="19710"/>
    <n v="0"/>
    <n v="0"/>
    <e v="#N/A"/>
    <n v="693.24"/>
    <n v="0"/>
    <n v="0"/>
    <n v="1299.83"/>
    <s v="PD- 07/014.403/2016"/>
    <s v="IN000589"/>
    <d v="2017-09-13T00:00:00"/>
    <d v="2022-09-13T00:00:00"/>
    <s v="RUA SANTA RIRA"/>
    <s v="CRUZEIRO"/>
    <n v="25964390"/>
    <s v="Teresópolis"/>
    <s v="RJ"/>
    <n v="22357494"/>
    <s v="anyfariasmonte@bol.com.br"/>
  </r>
  <r>
    <s v="**DD-0098"/>
    <x v="5"/>
    <n v="40"/>
    <s v="RH IV"/>
    <s v="DD"/>
    <n v="330032481072"/>
    <s v="20.649.817/0001-00"/>
    <s v="CARGIL EXTRATORA DE AREIA LTDA ME"/>
    <x v="10"/>
    <m/>
    <s v="01/02/2023"/>
    <x v="1"/>
    <n v="0"/>
    <x v="1"/>
    <n v="0"/>
    <m/>
    <s v="Mineração de areia em leito de rio"/>
    <s v="CI INEA/SERVREG Nº 12/23 - INCLUSÃO"/>
    <n v="35093.760000000002"/>
    <n v="49.92"/>
    <n v="0"/>
    <n v="1697.28"/>
    <n v="0"/>
    <n v="0"/>
    <n v="6.5949999999999995E-2"/>
    <n v="925.74"/>
    <n v="1.1599999999999999"/>
    <n v="0"/>
    <n v="111.93"/>
    <s v="E-07/002.12111/2017"/>
    <s v="IN053090"/>
    <d v="2022-12-06T00:00:00"/>
    <d v="2027-12-06T00:00:00"/>
    <s v="Rua Olívia de Araujo "/>
    <s v="Centro"/>
    <s v="25.780-000"/>
    <s v="Rio de Janeiro"/>
    <s v="RJ"/>
    <s v="(24) 99278-4385"/>
    <s v="demarchi.rj@uol.com.br"/>
  </r>
  <r>
    <s v="**EE-0005"/>
    <x v="6"/>
    <n v="50"/>
    <s v="RH V"/>
    <s v="EE"/>
    <n v="330005050520"/>
    <s v="59.476.770/0038-40"/>
    <s v="PROCTER &amp; GAMBLE DO BRASIL S.A - Rio de Janeiro"/>
    <x v="3"/>
    <m/>
    <s v="12/12/2017"/>
    <x v="5"/>
    <n v="0"/>
    <x v="6"/>
    <n v="0"/>
    <m/>
    <s v="OK"/>
    <s v=""/>
    <n v="209291"/>
    <n v="0"/>
    <n v="0"/>
    <n v="130451"/>
    <n v="0"/>
    <n v="0"/>
    <n v="5.5129999999999998E-2"/>
    <n v="4615.2299999999996"/>
    <n v="0"/>
    <n v="0"/>
    <n v="7191.68"/>
    <s v="PD- 07/014.305/2017"/>
    <s v="IN000516"/>
    <d v="2017-07-31T00:00:00"/>
    <d v="2022-07-31T00:00:00"/>
    <s v="EST. MAL. MIGUEL S. MENDES DE MORAIS, 747"/>
    <s v="JACAREPAGUA"/>
    <n v="22270330"/>
    <s v="Rio de Janeiro"/>
    <s v="RJ"/>
    <n v="24480818"/>
    <s v="braga.n@pg.com"/>
  </r>
  <r>
    <s v="**EE-0007"/>
    <x v="6"/>
    <n v="50"/>
    <s v="RH V"/>
    <s v="EE"/>
    <n v="330005050953"/>
    <s v="06.057.223/0001-71"/>
    <s v="Sendas Distribuidora S/A - São João de Meriti"/>
    <x v="2"/>
    <m/>
    <s v="14/06/2021"/>
    <x v="1"/>
    <n v="0"/>
    <x v="1"/>
    <n v="0"/>
    <m/>
    <s v="CANCELADA: AA Nº IN007835 24/11/2020 PROCESSO EXT-PD/007.5505/2020"/>
    <s v="CI INEA/SERVREG SEI Nº23/21 - CANCELAMENTO"/>
    <e v="#N/A"/>
    <e v="#N/A"/>
    <e v="#N/A"/>
    <e v="#N/A"/>
    <e v="#N/A"/>
    <e v="#N/A"/>
    <n v="5.5129999999999998E-2"/>
    <e v="#N/A"/>
    <e v="#N/A"/>
    <e v="#N/A"/>
    <e v="#N/A"/>
    <s v="EXT-PD00755052020"/>
    <n v="78352020"/>
    <d v="2020-11-24T00:00:00"/>
    <d v="2021-11-24T00:00:00"/>
    <s v="Rua João Antonio Sendas, 286, Parte"/>
    <s v="José Bonifácio"/>
    <n v="25565330"/>
    <s v="São João de Meriti"/>
    <s v="RJ"/>
    <s v="3868 4218"/>
    <s v="elaine.rita@grupopaodeacucar.com.br"/>
  </r>
  <r>
    <s v="**EE-0010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11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12"/>
    <x v="6"/>
    <n v="50"/>
    <s v="RH V"/>
    <s v="EE"/>
    <n v="330005051763"/>
    <s v="01.320.854/0003-80"/>
    <s v="Ciba Especialidades Químicas Ltda"/>
    <x v="3"/>
    <m/>
    <s v="12/12/2017"/>
    <x v="1"/>
    <n v="0"/>
    <x v="1"/>
    <n v="0"/>
    <m/>
    <s v="CANCELADA: SEM OUTORGA E PAROU DE PAGAR EM 2012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Colégio, 170 Colégio"/>
    <s v="Irajá"/>
    <n v="21235280"/>
    <s v="Rio de Janeiro"/>
    <s v="RJ"/>
    <s v="3082 - 2100"/>
    <s v="michele.silva@cibasc.com"/>
  </r>
  <r>
    <s v="**EE-001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21"/>
    <x v="6"/>
    <n v="50"/>
    <s v="RH V"/>
    <s v="EE"/>
    <n v="330005058423"/>
    <s v="319.002.836-20"/>
    <s v="Dietrich Fuhrken Batista"/>
    <x v="2"/>
    <m/>
    <s v="12/12/2017"/>
    <x v="1"/>
    <n v="0"/>
    <x v="1"/>
    <n v="0"/>
    <m/>
    <s v="CANCELADA: SEM RENOVAÇÃO E DECISÃO MINISTÉRIO PÚBLICO"/>
    <s v="CI INEA/SERVREG SEI Nº2/22 - CANCELAMENTO"/>
    <e v="#N/A"/>
    <e v="#N/A"/>
    <e v="#N/A"/>
    <e v="#N/A"/>
    <e v="#N/A"/>
    <e v="#N/A"/>
    <n v="5.5129999999999998E-2"/>
    <e v="#N/A"/>
    <e v="#N/A"/>
    <e v="#N/A"/>
    <e v="#N/A"/>
    <s v="E-071001692004"/>
    <s v="0230182013"/>
    <d v="2013-04-30T00:00:00"/>
    <d v="2018-04-30T00:00:00"/>
    <s v="Rua Ministro Artur Ribeiro 219"/>
    <s v="Jardim Botâncio"/>
    <n v="22461231"/>
    <s v="Rio de Janeiro"/>
    <s v="RJ"/>
    <s v="8844-1168"/>
    <s v="dbatista@igate.com.br"/>
  </r>
  <r>
    <s v="**EE-0022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n v="44968"/>
    <n v="0"/>
    <n v="0"/>
    <n v="13768"/>
    <n v="0"/>
    <n v="0"/>
    <e v="#N/A"/>
    <n v="991.62"/>
    <n v="0"/>
    <n v="0"/>
    <n v="759.02"/>
    <s v="E07/100193/2004"/>
    <s v="IN040257"/>
    <d v="2017-06-28T00:00:00"/>
    <d v="2022-06-28T00:00:00"/>
    <s v="RODOVIA PRESIDENTE DUTRA 1362"/>
    <s v="JARDIM AMÉRICA"/>
    <n v="22430220"/>
    <s v="Rio de Janeiro"/>
    <s v="RJ"/>
    <e v="#N/A"/>
    <s v="douglas.coelho@ecopolo.com.br"/>
  </r>
  <r>
    <s v="**EE-0025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26"/>
    <x v="6"/>
    <n v="50"/>
    <s v="RH V"/>
    <s v="EE"/>
    <n v="330007420626"/>
    <s v="06.068.650/0001-55"/>
    <s v="CONDOMÍNIO DO SÃO GONÇALO SHOPPING RIO"/>
    <x v="2"/>
    <m/>
    <s v="21/10/2019"/>
    <x v="1"/>
    <n v="0"/>
    <x v="1"/>
    <n v="0"/>
    <m/>
    <s v="CANCELADA: transferir valor para a matrícula EE-0621"/>
    <s v=""/>
    <e v="#N/A"/>
    <e v="#N/A"/>
    <e v="#N/A"/>
    <e v="#N/A"/>
    <e v="#N/A"/>
    <e v="#N/A"/>
    <n v="5.5129999999999998E-2"/>
    <e v="#N/A"/>
    <e v="#N/A"/>
    <e v="#N/A"/>
    <e v="#N/A"/>
    <s v="PD-07014922018"/>
    <n v="35342019"/>
    <d v="2019-05-31T00:00:00"/>
    <d v="2024-05-31T00:00:00"/>
    <s v="AVENIDA SÃO GONÇALO, 100"/>
    <s v="BOA VISTA"/>
    <n v="24466315"/>
    <s v="São Gonçalo"/>
    <s v="RJ"/>
    <n v="21098550"/>
    <s v="larissa.silva@saogoncaloshopping.com.br"/>
  </r>
  <r>
    <s v="**EE-0032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34"/>
    <x v="6"/>
    <n v="50"/>
    <s v="RH V"/>
    <s v="EE"/>
    <n v="330005297924"/>
    <s v="29.667.227/0005-09"/>
    <s v="ARLANXEO BRASIL S.A. (PETROFLEX)(RH V)"/>
    <x v="3"/>
    <m/>
    <s v="18/02/2022"/>
    <x v="1"/>
    <n v="0"/>
    <x v="1"/>
    <n v="0"/>
    <m/>
    <s v="CANCELADA:  não houve interesse na renovação da outorga SERLA no 495, vencida em 27/11/2016"/>
    <s v="CI INEA/SERVREG SEI Nº12/22 - CANCELAMENTO"/>
    <e v="#N/A"/>
    <e v="#N/A"/>
    <e v="#N/A"/>
    <e v="#N/A"/>
    <e v="#N/A"/>
    <e v="#N/A"/>
    <n v="5.5129999999999998E-2"/>
    <e v="#N/A"/>
    <e v="#N/A"/>
    <e v="#N/A"/>
    <e v="#N/A"/>
    <s v="E-071008121998"/>
    <n v="495"/>
    <d v="2006-11-27T00:00:00"/>
    <d v="2016-11-27T00:00:00"/>
    <s v="RUA MARUMBI, 600"/>
    <n v="0"/>
    <n v="0"/>
    <s v="Duque de Caxias"/>
    <s v="RJ"/>
    <s v="(21)2677-1297"/>
    <s v="edy.delima@lanxess.com"/>
  </r>
  <r>
    <s v="**EE-0039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40"/>
    <x v="6"/>
    <n v="50"/>
    <s v="RH V"/>
    <s v="EE"/>
    <n v="330005054789"/>
    <s v="33.306.929/0004-45"/>
    <s v="PROCOSA PRODUTOS DE BELEZA LTDA"/>
    <x v="3"/>
    <m/>
    <s v="05/03/2020"/>
    <x v="1"/>
    <n v="0"/>
    <x v="1"/>
    <n v="0"/>
    <m/>
    <s v="CANCELADA: ENCERRAMENTO DE ATIVIDADES - SEORHNOT/01111917 EM 03/10/19"/>
    <s v="CI INEA/SEREG SEI Nº4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ODOVIA PRESIDENTE DUTRA 2611/2671"/>
    <s v="JARDIM AMÉRICA"/>
    <n v="21535500"/>
    <s v="Rio de Janeiro"/>
    <s v="RJ"/>
    <n v="24724286"/>
    <s v="raphael.sixel@loreal.com"/>
  </r>
  <r>
    <s v="**EE-0041"/>
    <x v="6"/>
    <n v="50"/>
    <s v="RH V"/>
    <s v="EE"/>
    <n v="330005054940"/>
    <s v="90.195.892/0001-16"/>
    <s v="GPC QUÍMICA S/A"/>
    <x v="3"/>
    <m/>
    <s v="11/02/2020"/>
    <x v="1"/>
    <n v="0"/>
    <x v="1"/>
    <n v="0"/>
    <m/>
    <s v="CANCELADA: 2020 - ATIVIDADE ENCERRADA - RELATORIO DE VISTORIA SUPBGRV Nº 1130/2018"/>
    <s v="CI INEA/SEREG SEI Nº2/20 - CANCELAMENTO"/>
    <e v="#N/A"/>
    <e v="#N/A"/>
    <e v="#N/A"/>
    <e v="#N/A"/>
    <e v="#N/A"/>
    <e v="#N/A"/>
    <n v="5.5129999999999998E-2"/>
    <e v="#N/A"/>
    <e v="#N/A"/>
    <e v="#N/A"/>
    <e v="#N/A"/>
    <s v="E-071017722007"/>
    <s v="023192"/>
    <d v="2013-05-22T00:00:00"/>
    <d v="2018-05-22T00:00:00"/>
    <s v="Avenida Brasil, 3.666"/>
    <s v="Benfica"/>
    <n v="20930040"/>
    <s v="Rio de Janeiro"/>
    <s v="RJ"/>
    <n v="38919518"/>
    <s v="afelipe@gpcquimica.com.br"/>
  </r>
  <r>
    <s v="**EE-0043"/>
    <x v="6"/>
    <n v="50"/>
    <s v="RH V"/>
    <s v="EE"/>
    <n v="330005055084"/>
    <s v="30.381.107/0001-98"/>
    <s v="RESITEC INDÚSTRIA QUÍMICA LTDA"/>
    <x v="3"/>
    <m/>
    <s v="12/12/2017"/>
    <x v="1"/>
    <n v="0"/>
    <x v="1"/>
    <n v="0"/>
    <m/>
    <s v="CANCELADA: AA Nº IN001184, em 27/04/2018, PARA TAMPONAMENTO DE POÇO"/>
    <s v=""/>
    <e v="#N/A"/>
    <e v="#N/A"/>
    <e v="#N/A"/>
    <e v="#N/A"/>
    <e v="#N/A"/>
    <e v="#N/A"/>
    <n v="5.5129999999999998E-2"/>
    <e v="#N/A"/>
    <e v="#N/A"/>
    <e v="#N/A"/>
    <e v="#N/A"/>
    <s v="PD-070147172017"/>
    <n v="11842018"/>
    <d v="2018-04-27T00:00:00"/>
    <d v="2018-04-27T00:00:00"/>
    <s v="ESTRADA DONA TEREZA CRISTINA, 816"/>
    <s v="CHÁCARAS RIO-PETRÓP"/>
    <n v="25230480"/>
    <s v="Duque de Caxias"/>
    <s v="RJ"/>
    <s v="2677-7450"/>
    <s v="mario.higashi@ingevity.com"/>
  </r>
  <r>
    <s v="**EE-0050"/>
    <x v="6"/>
    <n v="50"/>
    <s v="RH V"/>
    <s v="EE"/>
    <n v="330005300577"/>
    <s v="03.131.613/0003-18"/>
    <s v="Indústria de Bebidas Matte Leão Ltda"/>
    <x v="3"/>
    <m/>
    <s v="12/12/2017"/>
    <x v="1"/>
    <n v="0"/>
    <x v="1"/>
    <n v="0"/>
    <m/>
    <s v="CANCELADA: EMPRESA FECHADA, OPERAÇÃO ENCERRADA EM 2014 DE ACORDO COM DOCUMENTOS NA PASTA DO USUÁRIO.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Coronel Phídias Távora, n° 500."/>
    <s v="Pavuna"/>
    <n v="21535510"/>
    <s v="Rio de Janeiro"/>
    <s v="RJ"/>
    <n v="21067500"/>
    <s v="gilvanci.leao@leaojr.com.br"/>
  </r>
  <r>
    <s v="**EE-0057"/>
    <x v="6"/>
    <n v="50"/>
    <s v="RH V"/>
    <s v="EE"/>
    <n v="330005084858"/>
    <s v="02.849.980/0001-27"/>
    <s v="JSR Shopping Ltda."/>
    <x v="2"/>
    <m/>
    <s v="24/06/2022"/>
    <x v="1"/>
    <n v="0"/>
    <x v="1"/>
    <n v="0"/>
    <m/>
    <s v="CANCELADA: USUÁIO INFORMA QUE NÃO HÁ MAIS USO NO LOCAL; SEM OUTORGA E SEM CADASTRO REGL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Geremário Dantas, 404"/>
    <s v="Jacarepaguá"/>
    <n v="22740010"/>
    <s v="Rio de Janeiro"/>
    <s v="RJ"/>
    <n v="33125001"/>
    <s v="layane.souza@centershoppingrio.com.br"/>
  </r>
  <r>
    <s v="**EE-005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59"/>
    <x v="6"/>
    <n v="50"/>
    <s v="RH V"/>
    <s v="EE"/>
    <n v="330005052069"/>
    <s v="17.701.516/0003-28"/>
    <s v="Spice Indústria Química Ltda."/>
    <x v="3"/>
    <m/>
    <s v="04/01/2021"/>
    <x v="1"/>
    <n v="0"/>
    <x v="1"/>
    <n v="0"/>
    <m/>
    <s v="CANCELADA: TAMPONAMENTO DOS 3 POÇOS"/>
    <s v="CI INEA/SERVREG SEI Nº2/21 - CANCELAMENTO"/>
    <e v="#N/A"/>
    <e v="#N/A"/>
    <e v="#N/A"/>
    <e v="#N/A"/>
    <e v="#N/A"/>
    <e v="#N/A"/>
    <n v="5.5129999999999998E-2"/>
    <e v="#N/A"/>
    <e v="#N/A"/>
    <e v="#N/A"/>
    <e v="#N/A"/>
    <s v="PD-070141132019"/>
    <s v="061572020"/>
    <d v="2020-04-20T00:00:00"/>
    <d v="2021-04-20T00:00:00"/>
    <s v="Rodovia Washington Luiz - nº 20.419"/>
    <s v="Santo Antonio"/>
    <n v="25251745"/>
    <s v="Duque de Caxias"/>
    <s v="RJ"/>
    <n v="26799621"/>
    <s v="jose.avelar@archroma.com"/>
  </r>
  <r>
    <s v="**EE-0061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6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74"/>
    <x v="6"/>
    <n v="50"/>
    <s v="RH V"/>
    <s v="EE"/>
    <n v="330005055246"/>
    <s v="29.853.942/0011-76"/>
    <s v="Rio Ita Ltda - Itaboraí"/>
    <x v="2"/>
    <m/>
    <s v="12/12/2017"/>
    <x v="1"/>
    <n v="0"/>
    <x v="1"/>
    <n v="0"/>
    <m/>
    <s v="CANCELADA: PARA 2020 - AA para tamponamento (IN004475), através do PD-07/014.447/2018"/>
    <s v=""/>
    <e v="#N/A"/>
    <e v="#N/A"/>
    <e v="#N/A"/>
    <e v="#N/A"/>
    <e v="#N/A"/>
    <e v="#N/A"/>
    <n v="5.5129999999999998E-2"/>
    <e v="#N/A"/>
    <e v="#N/A"/>
    <e v="#N/A"/>
    <e v="#N/A"/>
    <s v="PD-070144472018"/>
    <n v="44752019"/>
    <d v="2019-09-17T00:00:00"/>
    <d v="2019-09-17T00:00:00"/>
    <s v="Rua Joaquim Campos, 226"/>
    <s v="Itauna"/>
    <n v="24461570"/>
    <s v="São Gonçalo"/>
    <s v="RJ"/>
    <s v="2702-4444"/>
    <s v="ana.catarina@rioita.com.br"/>
  </r>
  <r>
    <s v="**EE-0076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078"/>
    <x v="6"/>
    <n v="50"/>
    <s v="RH V"/>
    <s v="EE"/>
    <n v="330005088098"/>
    <s v="33.352.394/0001-04"/>
    <s v="CEDAE GUANDU LANÇAMENTO - RH V"/>
    <x v="1"/>
    <m/>
    <s v="18/01/2022"/>
    <x v="1"/>
    <n v="0"/>
    <x v="1"/>
    <n v="0"/>
    <m/>
    <s v="CANCELAR: DISTRIBUIDA PARA AR4 E RIO MAIS"/>
    <s v="CI INEA/SERVREG Nº50/22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idente Vargas, 2655"/>
    <s v="Cidade Nova"/>
    <n v="20210030"/>
    <s v="Duque de Caxias"/>
    <s v="RJ"/>
    <s v="2332-3600"/>
    <s v="eduardodantas@cedae.com.br; marcelo-kauffman@cedae.com.br"/>
  </r>
  <r>
    <s v="**EE-0079"/>
    <x v="6"/>
    <n v="50"/>
    <s v="RH V"/>
    <s v="EE"/>
    <n v="330005088330"/>
    <s v="33.352.394/0001-04"/>
    <s v="CEDAE INTERMUNICIPAL IMUNANA"/>
    <x v="1"/>
    <m/>
    <s v="01/11/2021"/>
    <x v="1"/>
    <n v="0"/>
    <x v="1"/>
    <n v="0"/>
    <m/>
    <s v="CANCELADA: REDISTRIBUÍDA PARA AR 1 E AR 4"/>
    <s v="CI INEA/SERVREG SEI Nº42/21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Rio de Janeiro"/>
    <s v="RJ"/>
    <s v="2332-3600"/>
    <s v="eduardodantas@cedae.com.br; marcelo-kauffman@cedae.com.br"/>
  </r>
  <r>
    <s v="**EE-0084"/>
    <x v="6"/>
    <n v="50"/>
    <s v="RH V"/>
    <s v="EE"/>
    <n v="330005053979"/>
    <s v="30.770.184/0001-30"/>
    <s v="INDÚSTRIAS GRANFINO S/A"/>
    <x v="3"/>
    <m/>
    <s v="12/12/2017"/>
    <x v="6"/>
    <n v="0"/>
    <x v="7"/>
    <n v="0"/>
    <m/>
    <s v="SUSPENSÃO DA COBRANÇA 2023 - RENOVAÇÃO DA OUTORGA INDEFERIDA (INDEFERIMENTO N° IN011759)"/>
    <s v="CI INEA/SERVREG Nº 42/2023 - SUSPENSÃO"/>
    <n v="16618"/>
    <n v="0"/>
    <n v="0"/>
    <n v="10858"/>
    <n v="0"/>
    <n v="90"/>
    <n v="5.5129999999999998E-2"/>
    <n v="366.45"/>
    <n v="0"/>
    <n v="0"/>
    <n v="598.6"/>
    <s v="PD- 07/014.5/2016"/>
    <s v="IN000006"/>
    <d v="2016-06-09T00:00:00"/>
    <d v="2021-06-09T00:00:00"/>
    <s v="Rua Oscar Soares, 1525"/>
    <s v="Califórnia"/>
    <n v="26220098"/>
    <s v="Nova Iguaçu"/>
    <s v="RJ"/>
    <n v="27659400"/>
    <s v="fernando@granfino.com.br"/>
  </r>
  <r>
    <s v="**EE-0091"/>
    <x v="6"/>
    <n v="50"/>
    <s v="RH V"/>
    <s v="EE"/>
    <n v="510007879430"/>
    <s v="33.000.167/0001-01"/>
    <s v="PETRÓLEO BRASILEIRO S.A COMPERJ I"/>
    <x v="2"/>
    <m/>
    <s v="01/09/2021"/>
    <x v="1"/>
    <n v="0"/>
    <x v="1"/>
    <n v="0"/>
    <m/>
    <s v="CANCELADA: CARTA SMS/LCA/LI-RGN-LOG0043/2021 DE 14/07/2021 PEDINDO ARQUIVAMENTO DO PROCESSO"/>
    <s v="CI INEA/SERVREG SEI Nº 31/21 - CANCELAMENTO"/>
    <e v="#N/A"/>
    <e v="#N/A"/>
    <e v="#N/A"/>
    <e v="#N/A"/>
    <e v="#N/A"/>
    <e v="#N/A"/>
    <n v="5.5129999999999998E-2"/>
    <e v="#N/A"/>
    <e v="#N/A"/>
    <e v="#N/A"/>
    <e v="#N/A"/>
    <s v="E-075058652012"/>
    <s v="0231442012"/>
    <d v="2013-05-14T00:00:00"/>
    <d v="2018-05-14T00:00:00"/>
    <s v="Av. Chile, 65- 19° andar sala 1902 -Centro- Rio de Janeiro"/>
    <s v="Centro"/>
    <n v="20031912"/>
    <s v="Rio de Janeiro"/>
    <s v="RJ"/>
    <s v="3224-6845"/>
    <s v="sop.comperj@petrobras.com.br"/>
  </r>
  <r>
    <s v="**EE-0095"/>
    <x v="6"/>
    <n v="50"/>
    <s v="RH V"/>
    <s v="EE"/>
    <n v="330005065128"/>
    <s v="06.067.156/0001-76"/>
    <s v="AMTEAS PRAIA HOTEL LTDA."/>
    <x v="2"/>
    <m/>
    <s v="12/04/2022"/>
    <x v="1"/>
    <n v="0"/>
    <x v="1"/>
    <n v="0"/>
    <m/>
    <s v="CANCELADA: O USUÁRIO COMUNICOU QUE ENCERROU AS ATIVIDADES NO LOCAL."/>
    <s v="CI INEA/SERVREG SEI Nº21/22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PROFESSOR FLORSTAN FERNANDES, 1625"/>
    <s v="CAMBOINHAS"/>
    <n v="24358580"/>
    <s v="Niterói"/>
    <s v="RJ"/>
    <s v="3184-9100"/>
    <s v="kalil@tiosam.com.br"/>
  </r>
  <r>
    <s v="**EE-0100"/>
    <x v="6"/>
    <n v="50"/>
    <s v="RH V"/>
    <s v="EE"/>
    <n v="330005126364"/>
    <s v="61.092.037/0055-74"/>
    <s v="ETERNIT S A"/>
    <x v="2"/>
    <m/>
    <s v="13/07/2020"/>
    <x v="1"/>
    <n v="0"/>
    <x v="1"/>
    <n v="0"/>
    <m/>
    <s v="CANCELADA:  DUPLICADA EE-0628"/>
    <s v="CI INEA/SEREG SEI Nº13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Francisco Portela n:122 complemento: A"/>
    <s v="Guadalupe"/>
    <n v="21660010"/>
    <s v="Rio de Janeiro"/>
    <s v="RJ"/>
    <s v="3369-9602"/>
    <s v="rogerio.rezende@eternit.com.br"/>
  </r>
  <r>
    <s v="**EE-0102"/>
    <x v="6"/>
    <n v="50"/>
    <s v="RH V"/>
    <s v="EE"/>
    <n v="330005126445"/>
    <s v="31.934.318/0001-73"/>
    <s v="Empresa de Transportes Flores Ltda."/>
    <x v="2"/>
    <m/>
    <s v="12/12/2017"/>
    <x v="1"/>
    <n v="0"/>
    <x v="1"/>
    <n v="0"/>
    <m/>
    <s v="CANCELADA: OUTORGA REVOGADA VENCIDA EM 24/04/2021"/>
    <s v="CI INEA/SERVREG Nº47/23 - CANCELAMETO"/>
    <e v="#N/A"/>
    <e v="#N/A"/>
    <e v="#N/A"/>
    <e v="#N/A"/>
    <e v="#N/A"/>
    <e v="#N/A"/>
    <n v="5.5129999999999998E-2"/>
    <e v="#N/A"/>
    <e v="#N/A"/>
    <e v="#N/A"/>
    <e v="#N/A"/>
    <s v="E-071017122007"/>
    <s v="034088"/>
    <d v="2016-04-25T00:00:00"/>
    <d v="2021-04-25T00:00:00"/>
    <s v="Av. Automóvel Clube n°990"/>
    <s v="Centro"/>
    <n v="27970020"/>
    <s v="São João de Meriti"/>
    <s v="RJ"/>
    <s v="2775-9200"/>
    <s v="sig@transportesflores.com.br"/>
  </r>
  <r>
    <s v="**EE-0103"/>
    <x v="6"/>
    <n v="50"/>
    <s v="RH V"/>
    <s v="EE"/>
    <n v="330005094659"/>
    <s v="05.374.614/0001-57"/>
    <s v="AUTO POSTO SÃO FURTUOSO LTDA."/>
    <x v="2"/>
    <m/>
    <s v="12/12/2017"/>
    <x v="1"/>
    <n v="0"/>
    <x v="1"/>
    <n v="0"/>
    <m/>
    <s v="CANCELADA - NÃO PAGA DESDE 2012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5382008"/>
    <n v="7152008"/>
    <d v="2008-12-30T00:00:00"/>
    <d v="2013-12-30T00:00:00"/>
    <s v="ESTRADA DOS BANDEIRANTES 130"/>
    <s v="TAQUARA"/>
    <n v="22710113"/>
    <s v="Rio de Janeiro"/>
    <s v="RJ"/>
    <s v="00000000"/>
    <s v="naoinformado@naoinformado.com.br"/>
  </r>
  <r>
    <s v="**EE-010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05"/>
    <x v="6"/>
    <m/>
    <s v="RH V"/>
    <s v="EE"/>
    <m/>
    <m/>
    <s v="PRECON INDUSTRIAL AS"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s v="**EE-012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29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40"/>
    <x v="6"/>
    <n v="50"/>
    <s v="RH V"/>
    <s v="EE"/>
    <n v="330005194440"/>
    <s v="07.298.469/0001-06"/>
    <s v="CONSÓRCIO PAN 2007."/>
    <x v="2"/>
    <m/>
    <s v="12/12/2017"/>
    <x v="1"/>
    <n v="0"/>
    <x v="1"/>
    <n v="0"/>
    <m/>
    <s v="CANCELADA -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22512008"/>
    <n v="682009"/>
    <d v="2009-12-07T00:00:00"/>
    <d v="2014-12-07T00:00:00"/>
    <s v="Rua Arquias Cordeiro - 1.100."/>
    <s v="Engenho de Dentro."/>
    <n v="20770001"/>
    <s v="Rio de Janeiro"/>
    <s v="RJ"/>
    <s v="3296-6570"/>
    <s v="naoinformado@naoinformado.com"/>
  </r>
  <r>
    <s v="**EE-0146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4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50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51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53"/>
    <x v="6"/>
    <n v="50"/>
    <s v="RH V"/>
    <s v="EE"/>
    <n v="330005300062"/>
    <s v="54.625.819/0007-69"/>
    <s v="Eaton Ltda"/>
    <x v="3"/>
    <m/>
    <s v="12/12/2017"/>
    <x v="1"/>
    <n v="0"/>
    <x v="1"/>
    <n v="0"/>
    <m/>
    <s v="CANCELADA: PAROU DE PAGAR EM 2012 E NÃO TEM PROCESSO DE RENOVAÇÃO SEM CNARH40"/>
    <s v="CI INEA/SERVREG SEI Nº32/21 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Adhemar Bebiano, 257"/>
    <s v="Del Castilho"/>
    <n v="21051900"/>
    <s v="Rio de Janeiro"/>
    <s v="RJ"/>
    <s v="2106-3171"/>
    <s v="luisflopes@eaton.com"/>
  </r>
  <r>
    <s v="**EE-015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55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5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65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70"/>
    <x v="6"/>
    <n v="50"/>
    <s v="RH V"/>
    <s v="EE"/>
    <n v="330005562342"/>
    <s v="36.193.845/0001-98"/>
    <s v="TERMOLITE INDÚSTRIA E COMÉRCIO LTDA"/>
    <x v="3"/>
    <m/>
    <s v="12/12/2017"/>
    <x v="1"/>
    <n v="0"/>
    <x v="1"/>
    <n v="0"/>
    <m/>
    <s v="CANCELADA: AA Nº IN000452 TAMPONAMENTO - PD-07/014.379/2017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BELFOD ROXO, 1800"/>
    <s v="BOA ESPERANÇA"/>
    <n v="26110260"/>
    <s v="Belford Roxo"/>
    <s v="RJ"/>
    <n v="26511120"/>
    <s v="eugenio.teixeira@teadit.com.br"/>
  </r>
  <r>
    <s v="**EE-0171"/>
    <x v="6"/>
    <n v="50"/>
    <s v="RH V"/>
    <s v="EE"/>
    <n v="330005562857"/>
    <s v="27.906.734/0001-90"/>
    <s v="TELEVISAO RECORD DO RIO DE JANEIRO LTDA"/>
    <x v="2"/>
    <m/>
    <s v="12/12/2017"/>
    <x v="1"/>
    <n v="0"/>
    <x v="1"/>
    <m/>
    <m/>
    <s v="CANCELADA: TAMPONAMENTO"/>
    <s v=""/>
    <n v="98550"/>
    <n v="0"/>
    <n v="0"/>
    <n v="19710"/>
    <n v="0"/>
    <n v="0"/>
    <n v="5.7568725668020709E-2"/>
    <n v="0"/>
    <n v="0"/>
    <n v="0"/>
    <n v="0"/>
    <s v="E07/507.516/2009"/>
    <s v="IN001692"/>
    <d v="2010-04-29T00:00:00"/>
    <d v="2015-04-28T00:00:00"/>
    <s v="Estrada dos Bandeirantes, 23.505"/>
    <s v="Vargem Grande"/>
    <n v="22785091"/>
    <s v="Rio de Janeiro"/>
    <s v="RJ"/>
    <s v="3503-7020 / 3503-7012"/>
    <s v="acampestrini@rj.rederecord.com.br"/>
  </r>
  <r>
    <s v="**EE-0171"/>
    <x v="6"/>
    <n v="50"/>
    <s v="RH V"/>
    <s v="EE"/>
    <n v="330005562857"/>
    <s v="27.906.734/0001-90"/>
    <s v="TELEVISAO RECORD DO RIO DE JANEIRO LTDA"/>
    <x v="2"/>
    <m/>
    <s v="12/12/2017"/>
    <x v="1"/>
    <n v="0"/>
    <x v="8"/>
    <n v="0"/>
    <m/>
    <s v="OK"/>
    <s v=""/>
    <n v="98550"/>
    <n v="0"/>
    <n v="0"/>
    <n v="19710"/>
    <n v="0"/>
    <n v="0"/>
    <n v="5.5129999999999998E-2"/>
    <n v="2173.1999999999998"/>
    <n v="0"/>
    <n v="0"/>
    <n v="1086.6099999999999"/>
    <s v="E07/507.516/2009"/>
    <s v="IN001692"/>
    <d v="2010-04-29T00:00:00"/>
    <d v="2015-04-28T00:00:00"/>
    <s v="Estrada dos Bandeirantes, 23.505"/>
    <s v="Vargem Grande"/>
    <n v="22785091"/>
    <s v="Rio de Janeiro"/>
    <s v="RJ"/>
    <s v="3503-7020 / 3503-7012"/>
    <s v="acampestrini@rj.rederecord.com.br"/>
  </r>
  <r>
    <s v="**EE-0176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179"/>
    <x v="6"/>
    <n v="50"/>
    <s v="RH V"/>
    <s v="EE"/>
    <n v="330005305889"/>
    <s v="60.869.336/0044-57"/>
    <s v="Holcim Brasil S/A - RIO DE JANEIRO"/>
    <x v="2"/>
    <m/>
    <s v="08/01/2021"/>
    <x v="1"/>
    <n v="0"/>
    <x v="1"/>
    <n v="0"/>
    <m/>
    <s v="CANCELADA:  CNPJ COM BAIXA DESDE 2014 - AVERBOU PARA MAISMIX"/>
    <s v="CI INEA/SERVREG SEI Nº4/21 - CANCELAMENTO"/>
    <e v="#N/A"/>
    <e v="#N/A"/>
    <e v="#N/A"/>
    <e v="#N/A"/>
    <e v="#N/A"/>
    <e v="#N/A"/>
    <n v="5.5129999999999998E-2"/>
    <e v="#N/A"/>
    <e v="#N/A"/>
    <e v="#N/A"/>
    <e v="#N/A"/>
    <s v="E-075015532010"/>
    <s v="0028212010"/>
    <d v="2010-09-28T00:00:00"/>
    <d v="2015-09-28T00:00:00"/>
    <s v="Estrada dos Bandeirantes, 13.840"/>
    <s v="Jacarepaguá"/>
    <n v="22783117"/>
    <s v="Rio de Janeiro"/>
    <s v="RJ"/>
    <s v="2433-9429"/>
    <s v="giseli.martins@holcim.com"/>
  </r>
  <r>
    <s v="**EE-0191"/>
    <x v="6"/>
    <n v="50"/>
    <s v="RH V"/>
    <s v="EE"/>
    <n v="330005052140"/>
    <s v="08.402.928/0001-04"/>
    <s v="CHARQUE NOVO PANTANAL INDÚSTRIA E COMÉRCIO LTDA."/>
    <x v="3"/>
    <m/>
    <s v="01/08/2021"/>
    <x v="1"/>
    <n v="0"/>
    <x v="1"/>
    <n v="0"/>
    <m/>
    <s v="CANCELADA - NÃO PAGA DESDE 2015 -Indeferimento  Nº IN048189,  31 de janeiro de 2019, E-07/514585/2012"/>
    <s v="CI INEA/SERVREG SEI Nº28/21 - CANCELAMENTO"/>
    <e v="#N/A"/>
    <e v="#N/A"/>
    <e v="#N/A"/>
    <e v="#N/A"/>
    <e v="#N/A"/>
    <e v="#N/A"/>
    <n v="5.5129999999999998E-2"/>
    <e v="#N/A"/>
    <e v="#N/A"/>
    <e v="#N/A"/>
    <e v="#N/A"/>
    <s v="E-071008562006"/>
    <s v="015654"/>
    <d v="2011-02-04T00:00:00"/>
    <d v="2012-10-21T00:00:00"/>
    <s v="RUA JOÃO VALERIO Nº 1240 - RONCADOR"/>
    <s v="RONCADOR"/>
    <n v="25900000"/>
    <s v="Magé"/>
    <s v="RJ"/>
    <n v="26339400"/>
    <s v="serrana@serrana.ind.br"/>
  </r>
  <r>
    <s v="**EE-0193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01"/>
    <x v="6"/>
    <n v="50"/>
    <s v="RH V"/>
    <s v="EE"/>
    <n v="330005562938"/>
    <s v="30.034.441/0001-75"/>
    <s v="Rionil Compostos vinilicos Ltda"/>
    <x v="2"/>
    <m/>
    <s v="12/12/2017"/>
    <x v="1"/>
    <n v="0"/>
    <x v="1"/>
    <n v="0"/>
    <m/>
    <s v="CANCELADA - NÃO PAGA DESDE 2012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7792004"/>
    <s v="002334"/>
    <d v="2010-06-29T00:00:00"/>
    <d v="2015-07-28T00:00:00"/>
    <s v="Rodovia Washington Luiz 14235"/>
    <s v="Parque El Dorado"/>
    <n v="25240000"/>
    <s v="Duque de Caxias"/>
    <s v="RJ"/>
    <n v="26761731"/>
    <s v="qualidade@rionil.com.br"/>
  </r>
  <r>
    <s v="**EE-0209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1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16"/>
    <x v="6"/>
    <n v="50"/>
    <s v="RH V"/>
    <s v="EE"/>
    <n v="330005202133"/>
    <s v="40.395.907/0001-11"/>
    <s v="FLASH HOTEL LTDA."/>
    <x v="2"/>
    <m/>
    <s v="12/01/2021"/>
    <x v="1"/>
    <n v="0"/>
    <x v="1"/>
    <n v="0"/>
    <m/>
    <s v="CANCELADA: TAMPONAMENTO SOLICITADO EXT-PD/014.7765/2020 EM 15/12/2020"/>
    <s v="CI INEA/SERVREG SEI Nº5/21 - CANCELAMENTO"/>
    <e v="#N/A"/>
    <e v="#N/A"/>
    <e v="#N/A"/>
    <e v="#N/A"/>
    <e v="#N/A"/>
    <e v="#N/A"/>
    <n v="5.5129999999999998E-2"/>
    <e v="#N/A"/>
    <e v="#N/A"/>
    <e v="#N/A"/>
    <e v="#N/A"/>
    <s v="EXT-PD01477652020"/>
    <n v="83712021"/>
    <d v="2021-02-12T00:00:00"/>
    <d v="2022-02-12T00:00:00"/>
    <s v="AVENIDA MARECHAL FLORIANO, 1.439"/>
    <s v="ENGENHO NOVO"/>
    <n v="20950071"/>
    <s v="Rio de Janeiro"/>
    <s v="RJ"/>
    <s v="2501-9991"/>
    <s v="flashhotel@flashhotel.com.br"/>
  </r>
  <r>
    <s v="**EE-021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33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45"/>
    <x v="6"/>
    <n v="50"/>
    <s v="RH V"/>
    <s v="EE"/>
    <n v="330005968055"/>
    <s v="29.128.766/0001-38"/>
    <s v="PREFEITURA MUNICIPAL DE CACHOEIRAS DE MACACU"/>
    <x v="1"/>
    <m/>
    <s v="26/12/2017"/>
    <x v="1"/>
    <n v="0"/>
    <x v="1"/>
    <n v="0"/>
    <m/>
    <s v="CANCELADA- NUNCA PAGOU - Indeferimento Nº IN051990,  05 de abril de 2021, E-07/510327/201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03302010"/>
    <s v="0172452011"/>
    <d v="2011-07-25T00:00:00"/>
    <d v="2021-07-25T00:00:00"/>
    <s v="RUA OSWALDO ARANHA, 06"/>
    <s v="CENTRO"/>
    <n v="28680000"/>
    <s v="Cachoeiras de Macacu"/>
    <s v="RJ"/>
    <s v="2649-4505"/>
    <s v="convenio@cachoeirasdemacacu.rj.gov.br"/>
  </r>
  <r>
    <s v="**EE-0251"/>
    <x v="6"/>
    <n v="50"/>
    <s v="RH V"/>
    <s v="EE"/>
    <n v="330005824991"/>
    <s v="29.014.990/0001-07"/>
    <s v="CONDOMÍNIO DO EDIFÍCIO CENTRO DE COMERCIO DA TIJUCA"/>
    <x v="2"/>
    <m/>
    <s v="31/05/2023"/>
    <x v="1"/>
    <n v="0"/>
    <x v="1"/>
    <m/>
    <m/>
    <s v="CANCELADA: Correspondência Interna - NA 10 (92136857)"/>
    <s v=""/>
    <n v="15330"/>
    <n v="0"/>
    <n v="0"/>
    <n v="9855"/>
    <n v="0"/>
    <n v="0"/>
    <n v="5.7568725668020709E-2"/>
    <n v="353.00783400066183"/>
    <n v="0"/>
    <n v="0"/>
    <n v="567.33961311214182"/>
    <s v="EXT-PD/014.11898/2021"/>
    <s v="IN013122"/>
    <d v="2023-04-14T00:00:00"/>
    <d v="2033-04-14T00:00:00"/>
    <s v="PRAÇA SAENZ PEÑA, 45"/>
    <s v="TIJUCA"/>
    <n v="20520900"/>
    <s v="Rio de Janeiro"/>
    <s v="RJ"/>
    <n v="38723645"/>
    <s v="shopping45@yahoo.com.br"/>
  </r>
  <r>
    <s v="**EE-0252"/>
    <x v="6"/>
    <n v="50"/>
    <s v="RH V"/>
    <s v="EE"/>
    <n v="330005793824"/>
    <s v="33.089.137/0001-13"/>
    <s v="Lavanderia Floresta LTDA"/>
    <x v="2"/>
    <m/>
    <s v="16/01/2023"/>
    <x v="1"/>
    <n v="0"/>
    <x v="1"/>
    <n v="0"/>
    <m/>
    <s v="CANCELADA: OUT VENCEU EM 2022 E OUTRA TITULARIDADE"/>
    <s v="CI INEA/SERVREG Nº7/23 - CANCELAMENTO"/>
    <e v="#N/A"/>
    <e v="#N/A"/>
    <e v="#N/A"/>
    <e v="#N/A"/>
    <e v="#N/A"/>
    <e v="#N/A"/>
    <n v="5.5129999999999998E-2"/>
    <e v="#N/A"/>
    <e v="#N/A"/>
    <e v="#N/A"/>
    <e v="#N/A"/>
    <s v="PD-070141442016"/>
    <s v="0001732017"/>
    <d v="2017-01-31T00:00:00"/>
    <d v="2022-01-31T00:00:00"/>
    <s v="Rua Mahatma Gandhi N°1320"/>
    <s v="Jardim Meriti"/>
    <n v="25555180"/>
    <s v="São João de Meriti"/>
    <s v="RJ"/>
    <s v="2751-0483"/>
    <s v="nao cadastrado"/>
  </r>
  <r>
    <s v="**EE-0257"/>
    <x v="6"/>
    <n v="50"/>
    <s v="RH V"/>
    <s v="EE"/>
    <n v="330006032754"/>
    <s v="02.846.245/0001-60"/>
    <s v="Clube Rio Esporte Turismo e Lazer"/>
    <x v="2"/>
    <m/>
    <s v="12/12/2017"/>
    <x v="1"/>
    <n v="0"/>
    <x v="1"/>
    <n v="0"/>
    <m/>
    <s v="CANCELADA - PAROU DE PAGAR EM 2018, EMPRESA FECH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6962002"/>
    <s v="0265262014"/>
    <d v="2014-03-26T00:00:00"/>
    <d v="2019-03-26T00:00:00"/>
    <s v="Estrada dos Bandeirantes, 24000"/>
    <s v="Vargem Grande"/>
    <n v="22785090"/>
    <s v="Rio de Janeiro"/>
    <s v="RJ"/>
    <n v="24289000"/>
    <s v="cleiltonrbr@gmail.com"/>
  </r>
  <r>
    <s v="**EE-0264"/>
    <x v="6"/>
    <n v="50"/>
    <s v="RH V"/>
    <s v="EE"/>
    <n v="330005802165"/>
    <s v="07.912.650/0002-33"/>
    <s v="UNIÃO BRASILEIRA DE AGREGADOS LTDA"/>
    <x v="2"/>
    <m/>
    <s v="12/12/2017"/>
    <x v="1"/>
    <n v="0"/>
    <x v="1"/>
    <m/>
    <m/>
    <s v="CANCELADA: COBRADA ATRAVÉS DA POLIMIX EE-0844"/>
    <s v=""/>
    <n v="6969"/>
    <n v="0"/>
    <n v="0"/>
    <n v="1393"/>
    <n v="0"/>
    <n v="0"/>
    <n v="5.7568725668020709E-2"/>
    <n v="160.47994062778201"/>
    <n v="0"/>
    <n v="0"/>
    <n v="80.198200417840042"/>
    <s v="PD-07/014.209/2016"/>
    <s v="IN000446"/>
    <d v="2017-06-30T00:00:00"/>
    <d v="2022-06-30T00:00:00"/>
    <s v="AV. SANTOS REIS S/N"/>
    <s v="TAQUARA"/>
    <n v="25270550"/>
    <s v="Duque de Caxias"/>
    <s v="RJ"/>
    <s v="3666-6828"/>
    <s v="vinicius@britta.com.br"/>
  </r>
  <r>
    <s v="**EE-0272"/>
    <x v="6"/>
    <n v="50"/>
    <s v="RH V"/>
    <s v="EE"/>
    <n v="330006042555"/>
    <s v="03.545.842/0001-17"/>
    <s v="Ribalta Eventos Ltda"/>
    <x v="2"/>
    <m/>
    <s v="12/12/2017"/>
    <x v="1"/>
    <n v="0"/>
    <x v="1"/>
    <n v="0"/>
    <m/>
    <s v="CANCELADA - SÓ PAGOU 2012 E 2015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7672004"/>
    <s v="0183162011"/>
    <d v="2011-11-29T00:00:00"/>
    <d v="2016-11-29T00:00:00"/>
    <s v="Avenida da Américas, 9650"/>
    <s v="Barra da Tijuca"/>
    <n v="22793081"/>
    <s v="Rio de Janeiro"/>
    <s v="RJ"/>
    <n v="38684218"/>
    <s v="thiago@sfconsultoriambiental.com.br"/>
  </r>
  <r>
    <s v="**EE-0274"/>
    <x v="6"/>
    <n v="50"/>
    <s v="RH V"/>
    <s v="EE"/>
    <n v="330006006087"/>
    <s v="01.383.212/0001-68"/>
    <s v="P RODRIGUES DE MERITI INDÚSTRIA E COMERCIO DE ROUPAS LTDA ME"/>
    <x v="2"/>
    <m/>
    <s v="12/12/2017"/>
    <x v="1"/>
    <n v="0"/>
    <x v="1"/>
    <n v="0"/>
    <m/>
    <s v="CANCELADA: NÃO PAGA DESDE 2017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27872011"/>
    <s v="0177132011"/>
    <d v="2011-09-20T00:00:00"/>
    <d v="2016-09-20T00:00:00"/>
    <s v="Rua Felizardo Saavedra, nº:1421- Galpão"/>
    <s v="Jardim Meriti"/>
    <n v="25555500"/>
    <s v="São João de Meriti"/>
    <s v="RJ"/>
    <s v="3752-9172"/>
    <s v="lavanderiapaisefilhos@ig.com.br"/>
  </r>
  <r>
    <s v="**EE-0275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76"/>
    <x v="6"/>
    <n v="50"/>
    <s v="RH V"/>
    <s v="EE"/>
    <n v="330005056722"/>
    <s v="76.420.967/0011-66"/>
    <s v="CONCRETRAN S/A - UNIDADE INHAÚMA"/>
    <x v="2"/>
    <m/>
    <s v="12/12/2017"/>
    <x v="1"/>
    <n v="0"/>
    <x v="1"/>
    <n v="0"/>
    <m/>
    <s v="CANCELADA - NÃO PAGA DESDE 2014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5882004"/>
    <s v="0181742011"/>
    <d v="2011-11-11T00:00:00"/>
    <d v="2013-11-11T00:00:00"/>
    <s v="Rua Professor São Paulo, n° 30"/>
    <s v="Inhaúma"/>
    <n v="20766550"/>
    <s v="Rio de Janeiro"/>
    <s v="RJ"/>
    <s v="3868-8267"/>
    <s v="marcelo.silva@lafarge-brasil.lafarge.com"/>
  </r>
  <r>
    <s v="**EE-027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86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290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n v="15914"/>
    <n v="0"/>
    <n v="0"/>
    <n v="3182.8"/>
    <n v="0"/>
    <n v="0"/>
    <e v="#N/A"/>
    <n v="350.93"/>
    <n v="0"/>
    <n v="0"/>
    <n v="175.47"/>
    <s v="E07/510.945/2011"/>
    <s v="IN018545"/>
    <d v="2011-12-27T00:00:00"/>
    <d v="2016-12-27T00:00:00"/>
    <s v="Avenida Monte Castelo, lote 7 - quadra 116"/>
    <s v="Jardim Gramacho"/>
    <n v="25055512"/>
    <s v="Duque de Caxias"/>
    <s v="RJ"/>
    <n v="26743430"/>
    <s v="rafael@renovesolucoes.com"/>
  </r>
  <r>
    <s v="**EE-0291"/>
    <x v="6"/>
    <n v="50"/>
    <s v="RH V"/>
    <s v="EE"/>
    <n v="330005720193"/>
    <s v="29.131.075/0001-93"/>
    <s v="PREFEITURA MUNICIPAL DE MARICÁ"/>
    <x v="1"/>
    <m/>
    <s v="26/12/2017"/>
    <x v="1"/>
    <n v="0"/>
    <x v="1"/>
    <n v="0"/>
    <m/>
    <s v="CANCELADA -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8902008"/>
    <s v="0024482010"/>
    <d v="2010-08-17T00:00:00"/>
    <d v="2015-08-16T00:00:00"/>
    <s v="Rua Alvares de Castro"/>
    <s v="centro"/>
    <n v="24900000"/>
    <s v="Maricá"/>
    <s v="RJ"/>
    <s v="2637-8482"/>
    <s v="planejamento@marica.rj.gov.br"/>
  </r>
  <r>
    <s v="**EE-0294"/>
    <x v="6"/>
    <n v="50"/>
    <s v="RH V"/>
    <s v="EE"/>
    <n v="330006019731"/>
    <s v="08.270.559/0001-43"/>
    <s v="JPA 7751 SERVIÇOS E PROCESSAMENTO DE ROUPAS E TECIDOS LTDA"/>
    <x v="2"/>
    <m/>
    <s v="12/12/2017"/>
    <x v="1"/>
    <n v="0"/>
    <x v="1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91622011"/>
    <s v="0181402011"/>
    <d v="2011-11-09T00:00:00"/>
    <d v="2016-11-09T00:00:00"/>
    <s v="Estrada dos Bandeirantes 7751 – Jacarépagua"/>
    <s v="Jacarépagua"/>
    <n v="22710571"/>
    <s v="Rio de Janeiro"/>
    <s v="RJ"/>
    <s v="2441-1358"/>
    <s v="lou@mixlavanderia.com.br"/>
  </r>
  <r>
    <s v="**EE-0295"/>
    <x v="6"/>
    <n v="50"/>
    <s v="RH V"/>
    <s v="EE"/>
    <n v="330005737754"/>
    <s v="09.554.972/0001-00"/>
    <s v="DU VALE INDUSTRIA E COMERCIO DE PAPEIS LTDA."/>
    <x v="3"/>
    <m/>
    <s v="12/12/2017"/>
    <x v="1"/>
    <n v="0"/>
    <x v="1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77912010"/>
    <s v="0179522011"/>
    <d v="2011-10-24T00:00:00"/>
    <d v="2016-10-24T00:00:00"/>
    <s v="Estrada de Pau Grande nº:13"/>
    <s v="Fragoso"/>
    <n v="25935000"/>
    <s v="Magé"/>
    <s v="RJ"/>
    <s v="3655-5377"/>
    <s v="meioambiente@duvalepapeis.com.br"/>
  </r>
  <r>
    <s v="**EE-0302"/>
    <x v="6"/>
    <n v="50"/>
    <s v="RH V"/>
    <s v="EE"/>
    <n v="330005802246"/>
    <s v="34.185.306/0007-77"/>
    <s v="Assosciação Educacional Veiga de Almeida"/>
    <x v="2"/>
    <m/>
    <s v="12/12/2017"/>
    <x v="1"/>
    <n v="0"/>
    <x v="1"/>
    <n v="0"/>
    <m/>
    <s v="CANCELADA - NÃO PAGA DESDE 2016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18222010"/>
    <n v="189972012"/>
    <d v="2012-02-23T00:00:00"/>
    <d v="2017-02-23T00:00:00"/>
    <s v="Avenida General Felicíssimo Cardoso, 500"/>
    <s v="Barra da Tijuca"/>
    <n v="22631360"/>
    <s v="Rio de Janeiro"/>
    <s v="RJ"/>
    <s v="3325-2333 (R 158)"/>
    <s v="sf@sfconsultoriambiental.com.br"/>
  </r>
  <r>
    <s v="**EE-0303"/>
    <x v="6"/>
    <n v="50"/>
    <s v="RH V"/>
    <s v="EE"/>
    <n v="330006409874"/>
    <s v="03.850.067/0001-03"/>
    <s v="DIRIJA NITERÓI- DISTRIBUIDORA DE VEÍCULOS LTDA"/>
    <x v="2"/>
    <m/>
    <s v="12/12/2017"/>
    <x v="1"/>
    <n v="0"/>
    <x v="1"/>
    <n v="0"/>
    <m/>
    <s v="CANCELADA - NÃO PAGA DESDE 2016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13472009"/>
    <n v="190142012"/>
    <d v="2012-02-24T00:00:00"/>
    <d v="2017-02-24T00:00:00"/>
    <s v="RODOVIA AMARAL PEIXOTO Nº 3001"/>
    <s v="SANTA BÁRBARA"/>
    <n v="24140005"/>
    <s v="Niterói"/>
    <s v="RJ"/>
    <n v="35279012"/>
    <s v="pauloeca@disbarra.com.br"/>
  </r>
  <r>
    <s v="**EE-0310"/>
    <x v="6"/>
    <n v="50"/>
    <s v="RH V"/>
    <s v="EE"/>
    <n v="330006168222"/>
    <s v="72.343.882/0001-07"/>
    <s v="ARMCO STACO S.A. INDÚSTRIA METALÚRGICA"/>
    <x v="3"/>
    <m/>
    <s v="12/12/2017"/>
    <x v="1"/>
    <n v="0"/>
    <x v="1"/>
    <n v="0"/>
    <m/>
    <s v="CANCELADA: APENAS LANÇAMENTO NÃO TEM DBO - LOGO SEM COBRANÇ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JOÃO PAULO, 740"/>
    <s v="HONÓRIO GURGEL"/>
    <n v="21512001"/>
    <s v="Rio de Janeiro"/>
    <s v="RJ"/>
    <s v="2472-9155"/>
    <s v="meioambiente@armcostaco.com.br"/>
  </r>
  <r>
    <s v="**EE-031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1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22"/>
    <x v="6"/>
    <n v="50"/>
    <s v="RH V"/>
    <s v="EE"/>
    <n v="330005197970"/>
    <s v="10.422.925/0001-84"/>
    <s v="TEC-COLOR HAIR COSMÉTICOS DO BRASIL LTDA"/>
    <x v="3"/>
    <m/>
    <s v="18/02/2021"/>
    <x v="1"/>
    <n v="0"/>
    <x v="1"/>
    <n v="0"/>
    <m/>
    <s v="CANCELADA: empresa informou que não ocupa mais o local; o terreno foi vendido, OUTORGA VENCIDA em 28/06/2017 sem renovação"/>
    <s v="CI INEA/SERVREG SEI Nº8/21 -CANCELAMENTO"/>
    <e v="#N/A"/>
    <e v="#N/A"/>
    <e v="#N/A"/>
    <e v="#N/A"/>
    <e v="#N/A"/>
    <e v="#N/A"/>
    <n v="5.5129999999999998E-2"/>
    <e v="#N/A"/>
    <e v="#N/A"/>
    <e v="#N/A"/>
    <e v="#N/A"/>
    <s v="E-075053112012"/>
    <n v="2008622012"/>
    <d v="2012-06-28T00:00:00"/>
    <d v="2017-06-28T00:00:00"/>
    <s v="Av Automóvel Clube, 1065 LOTE 1 - B"/>
    <s v="Centro"/>
    <n v="25515125"/>
    <s v="São João de Meriti"/>
    <s v="RJ"/>
    <s v="2755-9700"/>
    <s v="badini.joelma@hotmail.com"/>
  </r>
  <r>
    <s v="**EE-0323"/>
    <x v="6"/>
    <n v="50"/>
    <s v="RH V"/>
    <s v="EE"/>
    <n v="330005792267"/>
    <s v="16.548.653/0048-03"/>
    <s v="CENTRALBETON LTDA."/>
    <x v="2"/>
    <m/>
    <s v="12/12/2017"/>
    <x v="1"/>
    <n v="0"/>
    <x v="1"/>
    <n v="0"/>
    <m/>
    <s v="CANCELADA: NÃO PAGA DESDE 2018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04982010"/>
    <n v="192872012"/>
    <d v="2012-03-30T00:00:00"/>
    <d v="2017-03-30T00:00:00"/>
    <s v="Av. Canal do Anil, s/n - Lote 22"/>
    <s v="Gardênia Azul"/>
    <n v="22765431"/>
    <s v="Rio de Janeiro"/>
    <s v="RJ"/>
    <s v="2445-4085"/>
    <s v="katia.moreira@lafarge-brasil.lafarge.com"/>
  </r>
  <r>
    <s v="**EE-0326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42"/>
    <x v="6"/>
    <n v="50"/>
    <s v="RH V"/>
    <s v="EE"/>
    <n v="330005561370"/>
    <s v="86.927.324/0001-95"/>
    <s v="Cooperativa de Crédito Rural de Rio Bonito LTDA"/>
    <x v="2"/>
    <m/>
    <s v="12/12/2017"/>
    <x v="1"/>
    <n v="0"/>
    <x v="1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08912010"/>
    <s v="0019502010"/>
    <d v="2010-06-08T00:00:00"/>
    <d v="2015-06-07T00:00:00"/>
    <s v="Rua Inglaterra nº 120"/>
    <s v="Jardim Caiçara"/>
    <n v="28910360"/>
    <s v="Cabo Frio"/>
    <s v="RJ"/>
    <n v="26433610"/>
    <s v="adm.feg@globomail.com"/>
  </r>
  <r>
    <s v="**EE-0343"/>
    <x v="6"/>
    <n v="50"/>
    <s v="RH V"/>
    <s v="EE"/>
    <n v="330006947507"/>
    <s v="11.507.415/0004-15"/>
    <s v="INDÚSTRIAS REUNIDAS RAYMUNDO DA FONTE S/A."/>
    <x v="3"/>
    <m/>
    <s v="12/12/2017"/>
    <x v="1"/>
    <n v="0"/>
    <x v="1"/>
    <n v="0"/>
    <m/>
    <s v="CANCELADA: DUPLICADA NA EE-0552 crédito transferido para lá.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Iramaia, 74"/>
    <s v="Parada de Lucas"/>
    <n v="21010050"/>
    <s v="Rio de Janeiro"/>
    <s v="RJ"/>
    <s v="2485-2030"/>
    <s v="laboratoriorio@rfonte.com.br"/>
  </r>
  <r>
    <s v="**EE-034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48"/>
    <x v="6"/>
    <n v="50"/>
    <s v="RH V"/>
    <s v="EE"/>
    <n v="330006896686"/>
    <s v="13.117.662/0001-98"/>
    <s v="HORTA AGROPECUÁRIA LTDA."/>
    <x v="2"/>
    <m/>
    <s v="01/08/2021"/>
    <x v="1"/>
    <n v="0"/>
    <x v="1"/>
    <n v="0"/>
    <m/>
    <s v="CANCELADA - NUNCA PAGOU - Indeferimento Nº IN048928, 09 de abril de 2019,  E-07/002.4052/2015."/>
    <s v="CI INEA/SERVREG SEI Nº28/21 - CANCELAMENTO"/>
    <e v="#N/A"/>
    <e v="#N/A"/>
    <e v="#N/A"/>
    <e v="#N/A"/>
    <e v="#N/A"/>
    <e v="#N/A"/>
    <n v="5.5129999999999998E-2"/>
    <e v="#N/A"/>
    <e v="#N/A"/>
    <e v="#N/A"/>
    <e v="#N/A"/>
    <s v="E-0700240522015"/>
    <s v="0489282019"/>
    <d v="2019-04-09T00:00:00"/>
    <d v="9999-01-01T00:00:00"/>
    <s v="Rua Estados Unidos, 2134"/>
    <s v="Jardim Americana"/>
    <n v="1427002"/>
    <s v="São Paulo"/>
    <s v="SP"/>
    <s v="3087-6350"/>
    <s v="glaucomachado@scopel.com.br"/>
  </r>
  <r>
    <s v="**EE-0354"/>
    <x v="6"/>
    <n v="50"/>
    <s v="RH V"/>
    <s v="EE"/>
    <n v="330007072598"/>
    <s v="34.230.979/0131-94"/>
    <s v="SUPERMIX CONCRETO S/A"/>
    <x v="2"/>
    <m/>
    <s v="12/12/2017"/>
    <x v="1"/>
    <n v="0"/>
    <x v="1"/>
    <n v="0"/>
    <m/>
    <s v="CANCELADA: INDEFERIMENTO IN008273/PD-07/014.724/2017 EM 01/02/2021 E AA DE TAMPONAMENTO IN008318/PD-07/014.331/2020 EM 08/02/2021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ODOVIA RJ-116, S/N, KM 10,5"/>
    <s v="ZONA RURAL"/>
    <n v="28680000"/>
    <s v="Cachoeiras de Macacu"/>
    <s v="RJ"/>
    <n v="27451157"/>
    <s v="marcos@sgprj.com.br"/>
  </r>
  <r>
    <s v="**EE-035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61"/>
    <x v="6"/>
    <n v="50"/>
    <s v="RH V"/>
    <s v="EE"/>
    <n v="330026594995"/>
    <s v="33.000.167/0001-01"/>
    <s v="PETROLEO BRASILEIRO S/A COMPERJ II"/>
    <x v="2"/>
    <m/>
    <s v="01/03/2021"/>
    <x v="1"/>
    <n v="0"/>
    <x v="1"/>
    <n v="0"/>
    <m/>
    <s v="CANCELADA: EMPRESA DESISTIU DA RENOVAÇÃO DA OUTORGA - INDEFERIMENTO Nº IN008088 EM 08/01/2021 PD-07/014.54/2018_x000a__x000a_  4 CAPTAÇÕES E 3 LANÇAMENTOS EM 30/09/2020 NO PROCESSO PD-07/014.54/2018"/>
    <s v="CI INEA/SERVREG SEI Nº9/21 - CANCELAMENTO"/>
    <e v="#N/A"/>
    <e v="#N/A"/>
    <e v="#N/A"/>
    <e v="#N/A"/>
    <e v="#N/A"/>
    <e v="#N/A"/>
    <n v="5.5129999999999998E-2"/>
    <e v="#N/A"/>
    <e v="#N/A"/>
    <e v="#N/A"/>
    <e v="#N/A"/>
    <s v="PD-07014542018"/>
    <n v="80882021"/>
    <d v="2021-01-08T00:00:00"/>
    <d v="2021-01-08T00:00:00"/>
    <s v="Av. Chile, 65 - 19° ANDAR SALA 1902 - AB-PGI/COMPERJ/IOA_INFRA"/>
    <s v="CENTRO"/>
    <n v="20031912"/>
    <s v="Rio de Janeiro"/>
    <s v="RJ"/>
    <s v="3224-3174"/>
    <s v="sop.comperj@petrobras.com.br"/>
  </r>
  <r>
    <s v="**EE-0369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75"/>
    <x v="6"/>
    <n v="50"/>
    <s v="RH V"/>
    <s v="EE"/>
    <n v="330007755300"/>
    <s v="04.123.616/0011-82"/>
    <s v="BROOKFIELD CENTRO-OESTE EMPREENDIMENTOS IMOBILIÁRIOS S/A"/>
    <x v="2"/>
    <m/>
    <s v="12/12/2017"/>
    <x v="1"/>
    <n v="0"/>
    <x v="1"/>
    <n v="0"/>
    <m/>
    <s v="CANCELADA - NUNCA PAGOU -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enida Paisagista José Silva de Azevedo Neto, n° 200, bloco 08"/>
    <s v="Barra da Tijuca"/>
    <n v="22640102"/>
    <s v="Rio de Janeiro"/>
    <s v="RJ"/>
    <s v="7907-0333"/>
    <s v="leonardo.souza@br.brookfield.com"/>
  </r>
  <r>
    <s v="**EE-0383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391"/>
    <x v="6"/>
    <n v="50"/>
    <s v="RH V"/>
    <s v="EE"/>
    <n v="330008195707"/>
    <s v="61.584.223/0007-23"/>
    <s v="CONSTRUCAP CCPS ENGENHARIA E COMÉRCIO S/A"/>
    <x v="2"/>
    <m/>
    <s v="12/12/2017"/>
    <x v="1"/>
    <n v="0"/>
    <x v="1"/>
    <n v="0"/>
    <m/>
    <s v="CANCELADA: EM 2019 - DESISTÊNCIA DA OUTORGA CARTA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s v="**EE-0392"/>
    <x v="6"/>
    <n v="50"/>
    <s v="RH V"/>
    <s v="EE"/>
    <n v="330008262153"/>
    <s v="61.584.223/0007-23"/>
    <s v="CONSTRUCAP CCPS ENGENHARIA E COMÉRCIO S/A - ITABORAÍ"/>
    <x v="2"/>
    <m/>
    <s v="12/12/2017"/>
    <x v="1"/>
    <n v="0"/>
    <x v="1"/>
    <n v="0"/>
    <m/>
    <s v="CANCELADA: 2018 DESISTÊNCIA DA OUTORGA - CARTA AO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s v="**EE-0393"/>
    <x v="6"/>
    <n v="50"/>
    <s v="RH V"/>
    <s v="EE"/>
    <n v="330008291331"/>
    <s v="61.584.223/0007-23"/>
    <s v="CONSTRUCAP CCPS ENGENHARIA E COMÉRCIO S/A - GUAPIMIRIM"/>
    <x v="2"/>
    <m/>
    <s v="12/12/2017"/>
    <x v="1"/>
    <n v="0"/>
    <x v="1"/>
    <n v="0"/>
    <m/>
    <s v="CANCELADA: EM 2019 - DESISTÊNCIA DA OUTORGA CARTA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s v="**EE-0394"/>
    <x v="6"/>
    <n v="50"/>
    <s v="RH V"/>
    <s v="EE"/>
    <n v="330008260371"/>
    <s v="61.584.223/0007-23"/>
    <s v="CONSTRUCAP CCPS ENGENHARIA E COMÉRCIO S/A - CACHOEIRA DE MACACU"/>
    <x v="2"/>
    <m/>
    <s v="12/12/2017"/>
    <x v="1"/>
    <n v="0"/>
    <x v="1"/>
    <n v="0"/>
    <m/>
    <s v="CANCELADA: 2018 DESISTÊNCIA DA OUTORGA - CARTA AO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s v="**EE-0399"/>
    <x v="6"/>
    <n v="50"/>
    <s v="RH V"/>
    <s v="EE"/>
    <n v="330008261505"/>
    <s v="01.438.919/0001-24"/>
    <s v="Bosque Fundo Extração Mineral"/>
    <x v="2"/>
    <m/>
    <s v="12/12/2017"/>
    <x v="1"/>
    <n v="0"/>
    <x v="1"/>
    <n v="0"/>
    <m/>
    <s v="CANCELADA - OUTORGA SEM RENOVAÇÃO;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138842013"/>
    <n v="280122014"/>
    <d v="2014-09-05T00:00:00"/>
    <d v="2019-09-05T00:00:00"/>
    <s v="Rua Joaquim P. de Matos s/n"/>
    <s v="Inoã"/>
    <n v="20900000"/>
    <s v="Maricá"/>
    <s v="RJ"/>
    <n v="36197419"/>
    <s v="mcw@consultoriaambiental.com.br"/>
  </r>
  <r>
    <s v="**EE-0402"/>
    <x v="6"/>
    <n v="50"/>
    <s v="RH V"/>
    <s v="EE"/>
    <n v="330008313670"/>
    <s v="05.920.957/0001-70"/>
    <s v="Gralphi-Hidro Cargas Ltda-ME - Rio Morto"/>
    <x v="2"/>
    <m/>
    <s v="05/04/2021"/>
    <x v="1"/>
    <n v="0"/>
    <x v="1"/>
    <n v="0"/>
    <m/>
    <s v="CANCELADA: Indeferimento  IN049994 de 08/08/2019 - Processo E-07/002.6692/2016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s v="PD-070145472017"/>
    <s v="00102018"/>
    <d v="2018-02-28T00:00:00"/>
    <d v="2020-02-28T00:00:00"/>
    <s v="Rua Felizardo Fortes, n° 593"/>
    <s v="Ramos"/>
    <n v="21031160"/>
    <s v="Rio de Janeiro"/>
    <s v="RJ"/>
    <n v="88440420"/>
    <s v="biberlog@ig.com.br"/>
  </r>
  <r>
    <s v="**EE-0409"/>
    <x v="6"/>
    <n v="50"/>
    <s v="RH V"/>
    <s v="EE"/>
    <n v="330008321699"/>
    <s v="04.397.894/0001-56"/>
    <s v="RENALVIDA - ASSISTENCIA INTEGRAL AO RENAL"/>
    <x v="2"/>
    <m/>
    <s v="01/02/2021"/>
    <x v="1"/>
    <n v="0"/>
    <x v="1"/>
    <n v="0"/>
    <m/>
    <s v="CANCELADA: Autorização de Tamponamento AA Nº IN005877 - Processo PD-07/014.551/2019 e outorga vencida em 17/10/2019."/>
    <s v="CI INEA/SERVREG SEI Nº7/21 - CANCELAMENTO"/>
    <e v="#N/A"/>
    <e v="#N/A"/>
    <e v="#N/A"/>
    <e v="#N/A"/>
    <e v="#N/A"/>
    <e v="#N/A"/>
    <n v="5.5129999999999998E-2"/>
    <e v="#N/A"/>
    <e v="#N/A"/>
    <e v="#N/A"/>
    <e v="#N/A"/>
    <s v="E-07002141912013"/>
    <n v="285312014"/>
    <d v="2014-10-17T00:00:00"/>
    <d v="2019-10-17T00:00:00"/>
    <n v="0"/>
    <n v="0"/>
    <n v="0"/>
    <s v="Rio de Janeiro"/>
    <n v="0"/>
    <n v="22646690"/>
    <s v="renalvida@renalvida.com"/>
  </r>
  <r>
    <s v="**EE-0410"/>
    <x v="6"/>
    <n v="50"/>
    <s v="RH V"/>
    <s v="EE"/>
    <n v="330026402409"/>
    <s v="05.413.904/0001-62"/>
    <s v="LOGISTICA 2002 RIO TRANSPORTES LTDA"/>
    <x v="2"/>
    <m/>
    <s v="12/12/2017"/>
    <x v="7"/>
    <n v="0"/>
    <x v="9"/>
    <n v="0"/>
    <m/>
    <s v="OK"/>
    <s v=""/>
    <n v="122129"/>
    <n v="0"/>
    <n v="0"/>
    <n v="116669"/>
    <n v="0"/>
    <n v="0"/>
    <n v="5.5129999999999998E-2"/>
    <n v="2693.16"/>
    <n v="0"/>
    <n v="0"/>
    <n v="6431.89"/>
    <s v="E07.002/18928/2013"/>
    <s v="IN028640"/>
    <d v="2014-10-29T00:00:00"/>
    <d v="2016-10-29T00:00:00"/>
    <n v="0"/>
    <n v="0"/>
    <n v="0"/>
    <s v="Rio de Janeiro"/>
    <n v="0"/>
    <n v="32512283"/>
    <s v="atendimento@agua2002.com.br"/>
  </r>
  <r>
    <s v="**EE-0412"/>
    <x v="6"/>
    <n v="50"/>
    <s v="RH V"/>
    <s v="EE"/>
    <n v="330022537199"/>
    <s v="31.673.254/0001-02"/>
    <s v="Laboratórios B.Braun S.A. - GUAXINDIBA - POÇOS"/>
    <x v="2"/>
    <m/>
    <s v="12/12/2017"/>
    <x v="8"/>
    <n v="0"/>
    <x v="10"/>
    <n v="0"/>
    <m/>
    <s v="OK"/>
    <s v=""/>
    <n v="6621.1"/>
    <n v="0"/>
    <n v="0"/>
    <n v="5143.1000000000004"/>
    <n v="0"/>
    <n v="97"/>
    <n v="5.5129999999999998E-2"/>
    <n v="146.01"/>
    <n v="0"/>
    <n v="0"/>
    <n v="283.54000000000002"/>
    <s v="E07.002/9556/2013"/>
    <s v="IN028484"/>
    <d v="2014-10-17T00:00:00"/>
    <d v="2019-10-17T00:00:00"/>
    <s v="Av. Eugênio Borges, 1092"/>
    <s v="Arsenal"/>
    <n v="24751000"/>
    <s v="Rio de Janeiro"/>
    <n v="0"/>
    <s v="2602-3305"/>
    <s v="lbb_meioambiente@bbraun.com"/>
  </r>
  <r>
    <s v="**EE-0414"/>
    <x v="6"/>
    <n v="50"/>
    <s v="RH V"/>
    <s v="EE"/>
    <n v="330008494011"/>
    <s v="03.752.385/0006-46"/>
    <s v="CARTA GOIÁS INDUSTRIA E COMÉRCIO DE PAPÉIS LTDA"/>
    <x v="3"/>
    <m/>
    <s v="05/01/2022"/>
    <x v="1"/>
    <n v="0"/>
    <x v="1"/>
    <n v="0"/>
    <m/>
    <s v="CANCELADA: ENCERRAMENTO DAS ATIVIDADES; OUTORGA VENCIDA EM 30/12/19"/>
    <s v="CI INEA/SERVREG SEI Nº2/22  - CANCELAMENTO"/>
    <e v="#N/A"/>
    <e v="#N/A"/>
    <e v="#N/A"/>
    <e v="#N/A"/>
    <e v="#N/A"/>
    <e v="#N/A"/>
    <n v="5.5129999999999998E-2"/>
    <e v="#N/A"/>
    <e v="#N/A"/>
    <e v="#N/A"/>
    <e v="#N/A"/>
    <s v="E-0700214142014"/>
    <s v="029458"/>
    <d v="2014-12-30T00:00:00"/>
    <d v="2019-12-30T00:00:00"/>
    <s v="Av. Fued Moisés, 110 ao 114"/>
    <s v="Tribobo"/>
    <n v="24755030"/>
    <s v="São Gonçalo"/>
    <s v="RJ"/>
    <n v="21392931"/>
    <s v="aoliveira@cartafabril.com.br"/>
  </r>
  <r>
    <s v="**EE-0431"/>
    <x v="6"/>
    <n v="50"/>
    <s v="RH V"/>
    <s v="EE"/>
    <n v="330009005987"/>
    <s v="04.628.033/0001-31"/>
    <s v="ACQUAVITA TRANSP. E LOCAÇÃO DE PIPA DÁGUA LTDA."/>
    <x v="2"/>
    <m/>
    <s v="12/12/2017"/>
    <x v="1"/>
    <n v="0"/>
    <x v="1"/>
    <n v="0"/>
    <m/>
    <s v="CANCELADA: ATIVIDADES ENCERRADAS"/>
    <s v="CI INEA/SERVREG Nº50/23 - CANCELAMENTO"/>
    <e v="#N/A"/>
    <e v="#N/A"/>
    <e v="#N/A"/>
    <e v="#N/A"/>
    <e v="#N/A"/>
    <e v="#N/A"/>
    <n v="5.5129999999999998E-2"/>
    <e v="#N/A"/>
    <e v="#N/A"/>
    <e v="#N/A"/>
    <e v="#N/A"/>
    <s v="EXT-PD014154582021"/>
    <s v="0115482022"/>
    <d v="2022-03-07T00:00:00"/>
    <d v="2027-03-07T00:00:00"/>
    <s v="ESTRADA DE JACAREPAGUA, 7704 - 201."/>
    <s v="Freguesia"/>
    <n v="22755158"/>
    <s v="Rio de Janeiro"/>
    <s v="RJ"/>
    <s v="2497-3310"/>
    <s v="aziccarelli@uol.com.br"/>
  </r>
  <r>
    <s v="**EE-0437"/>
    <x v="6"/>
    <n v="50"/>
    <s v="RH V"/>
    <s v="EE"/>
    <n v="330009210998"/>
    <s v="10.932.297/0001-87"/>
    <s v="A. L. H Marques Distribuição de Água Ltda"/>
    <x v="2"/>
    <m/>
    <s v="12/12/2017"/>
    <x v="1"/>
    <n v="0"/>
    <x v="1"/>
    <n v="0"/>
    <m/>
    <s v="CANCELADA: SEM CNARH40; NUNCA PAG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Lancastre, nº 192 sala 05"/>
    <s v="Cascadura"/>
    <n v="21311130"/>
    <s v="Rio de Janeiro"/>
    <s v="RJ"/>
    <e v="#N/A"/>
    <s v="solus@solussondagens.com.br"/>
  </r>
  <r>
    <s v="**EE-0447"/>
    <x v="6"/>
    <n v="50"/>
    <s v="RH V"/>
    <s v="EE"/>
    <n v="330009432206"/>
    <s v="17.892.872/0001-04"/>
    <s v="IC GROTA FUNDA EMPREENDIMENTOS IMOBILIÁRIOS SPE LTDA"/>
    <x v="2"/>
    <m/>
    <s v="12/12/2017"/>
    <x v="1"/>
    <n v="0"/>
    <x v="1"/>
    <n v="0"/>
    <m/>
    <s v="CANCELADO: NUNCA PAG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6312016"/>
    <n v="340152016"/>
    <d v="2016-04-15T00:00:00"/>
    <d v="2021-04-15T00:00:00"/>
    <s v="ESTRADA DOS BANDEIRANTES, 29.520"/>
    <s v="VARGEM GRANDE"/>
    <n v="22785576"/>
    <s v="Rio de Janeiro"/>
    <s v="RJ"/>
    <n v="21721800"/>
    <s v="bruna.santoni@calper.com.br"/>
  </r>
  <r>
    <s v="**EE-0456"/>
    <x v="6"/>
    <n v="50"/>
    <s v="RH V"/>
    <s v="EE"/>
    <n v="330008393509"/>
    <s v="237.177.937-72"/>
    <s v="José Ezael Pires"/>
    <x v="2"/>
    <m/>
    <s v="12/12/2017"/>
    <x v="1"/>
    <n v="0"/>
    <x v="1"/>
    <m/>
    <m/>
    <s v="CANCELADA: OUTORGA VENCIDA E FALECIMENTO DO USUÁRIO"/>
    <s v=""/>
    <n v="2336"/>
    <n v="0"/>
    <n v="0"/>
    <n v="2044"/>
    <n v="0"/>
    <n v="0"/>
    <n v="5.7568725668020709E-2"/>
    <n v="53.789183639621626"/>
    <n v="0"/>
    <n v="0"/>
    <n v="117.6657971755497"/>
    <s v="E07/002.1705/2013"/>
    <s v="IN034682"/>
    <d v="2016-06-14T00:00:00"/>
    <d v="2021-06-14T00:00:00"/>
    <s v="Estrada do Contorno km 26 da rodovia Washngton Luis"/>
    <s v="Xerém"/>
    <n v="27281050"/>
    <s v="Duque de Caxias"/>
    <s v="RJ"/>
    <s v="7821-1613"/>
    <s v="jailton@flexambiental.com.br"/>
  </r>
  <r>
    <s v="**EE-0458"/>
    <x v="6"/>
    <n v="50"/>
    <s v="RH V"/>
    <s v="EE"/>
    <n v="330009602993"/>
    <s v="10.308.574/0001-85"/>
    <s v="THISAN SERVIÇOS E TRANSPORTES LTDA"/>
    <x v="2"/>
    <m/>
    <s v="16/07/2020"/>
    <x v="1"/>
    <n v="0"/>
    <x v="1"/>
    <n v="0"/>
    <m/>
    <s v="CANCELADA: em atendimento a solicitação através do SEI-070002/002799/2020"/>
    <s v="CI INEA/SEREG SEI Nº14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ESPIRITO SANTO, 194"/>
    <s v="PRAÇA SECA"/>
    <n v="21320090"/>
    <s v="Rio de Janeiro"/>
    <s v="RJ"/>
    <n v="25739402"/>
    <s v="monteiroquimico@hotmail.com"/>
  </r>
  <r>
    <s v="**EE-0461"/>
    <x v="6"/>
    <n v="50"/>
    <s v="RH V"/>
    <s v="EE"/>
    <n v="330026265908"/>
    <s v="08.083.023/0001-19"/>
    <s v="J P MACHADO EMPREENDIMENTOS LTDA"/>
    <x v="2"/>
    <m/>
    <s v="12/12/2017"/>
    <x v="1"/>
    <n v="0"/>
    <x v="1"/>
    <n v="0"/>
    <m/>
    <s v="CANCELADA: SEM RENOVAÇÃO, PROCESSO INDEFERIDO  SEM CADASTRO REGLA"/>
    <s v="CI INEA/SERVREG Nº34/22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PONTA PORÃ, S/N, LOTE 505, 6ª GLEBA"/>
    <s v="N C SÃO BENTO"/>
    <n v="25235269"/>
    <s v="Duque de Caxias"/>
    <s v="RJ"/>
    <n v="964068930"/>
    <s v="aguascristalinas2amigos@gmail.com"/>
  </r>
  <r>
    <s v="**EE-0464"/>
    <x v="6"/>
    <n v="50"/>
    <s v="RH V"/>
    <s v="EE"/>
    <n v="330009737570"/>
    <s v="17.299.670/0001-53"/>
    <s v="RDB EMPREENDIMENTOS IMOBILIÁRIOS EIRELI"/>
    <x v="2"/>
    <m/>
    <s v="20/09/2022"/>
    <x v="1"/>
    <n v="0"/>
    <x v="1"/>
    <n v="0"/>
    <m/>
    <s v="CANCELADA: A EMPRESA NÃO TEM INTERESSE EM RENOVAR A OUTORGA"/>
    <s v="CI INEA/SERVREG Nº42/22 - CANCELAMENTO"/>
    <e v="#N/A"/>
    <e v="#N/A"/>
    <e v="#N/A"/>
    <e v="#N/A"/>
    <e v="#N/A"/>
    <e v="#N/A"/>
    <n v="5.5129999999999998E-2"/>
    <e v="#N/A"/>
    <e v="#N/A"/>
    <e v="#N/A"/>
    <e v="#N/A"/>
    <s v="PD-07014972016"/>
    <s v="000512016"/>
    <d v="2016-08-26T00:00:00"/>
    <d v="2021-08-26T00:00:00"/>
    <s v="AV. MINAS GERAIS, 1394"/>
    <s v="VILA TREZE DE MAIO"/>
    <n v="26030110"/>
    <s v="Nova Iguaçu"/>
    <s v="RJ"/>
    <s v="3540-2968"/>
    <s v="rdb@buschle.net.br"/>
  </r>
  <r>
    <s v="**EE-0467"/>
    <x v="6"/>
    <n v="50"/>
    <s v="RH V"/>
    <s v="EE"/>
    <n v="330009762508"/>
    <s v="04.065.053/0026-08"/>
    <s v="BRZ Empreendimentos e Construções LTDA"/>
    <x v="2"/>
    <m/>
    <s v="12/12/2017"/>
    <x v="1"/>
    <n v="0"/>
    <x v="1"/>
    <n v="0"/>
    <m/>
    <s v="CANCELADA: EM 2020 E CRIAR DUAS OUTRAS MATRÍCULAS PARA OS CONDOMÍNIOS PEDRAS E LAGOA (VER PASTA)"/>
    <s v=""/>
    <e v="#N/A"/>
    <e v="#N/A"/>
    <e v="#N/A"/>
    <e v="#N/A"/>
    <e v="#N/A"/>
    <e v="#N/A"/>
    <n v="5.5129999999999998E-2"/>
    <e v="#N/A"/>
    <e v="#N/A"/>
    <e v="#N/A"/>
    <e v="#N/A"/>
    <s v="PD- 070141622017"/>
    <s v="0006152017"/>
    <d v="2017-09-20T00:00:00"/>
    <d v="2022-09-20T00:00:00"/>
    <s v="Rua Padre Marinho 165"/>
    <s v="Santa Efigênia"/>
    <n v="30140040"/>
    <s v="Belo Horizonte"/>
    <s v="MG"/>
    <n v="34619007"/>
    <s v="raphael@brz.eng.br"/>
  </r>
  <r>
    <s v="**EE-0468"/>
    <x v="6"/>
    <n v="50"/>
    <s v="RH V"/>
    <s v="EE"/>
    <n v="330009754904"/>
    <s v="15.709.184/0002-11"/>
    <s v="BARREIRINHA EMPREENDIMENTOS IMOBILIARIOS LTDA"/>
    <x v="2"/>
    <m/>
    <s v="18/02/2022"/>
    <x v="1"/>
    <n v="0"/>
    <x v="1"/>
    <n v="0"/>
    <m/>
    <s v="CANCELADA: não houve interesse na renovação da outorga IN000215, vencida em 23/02/2020"/>
    <s v="CI INEA/SERVREG SEI Nº12/22 - CANCELAMENTO"/>
    <e v="#N/A"/>
    <e v="#N/A"/>
    <e v="#N/A"/>
    <e v="#N/A"/>
    <e v="#N/A"/>
    <e v="#N/A"/>
    <n v="5.5129999999999998E-2"/>
    <e v="#N/A"/>
    <e v="#N/A"/>
    <e v="#N/A"/>
    <e v="#N/A"/>
    <s v="PD-07014222016"/>
    <s v="0002152017"/>
    <d v="2017-02-23T00:00:00"/>
    <d v="2020-02-23T00:00:00"/>
    <s v="AVENIDA VINTE E DOIS DE MAIO"/>
    <s v="CENTRO"/>
    <n v="24800097"/>
    <s v="Itaboraí"/>
    <s v="RJ"/>
    <s v="(31) 3235-4623"/>
    <s v="debora.sacramento@direcional.com.br"/>
  </r>
  <r>
    <s v="**EE-0473"/>
    <x v="6"/>
    <n v="50"/>
    <s v="RH V"/>
    <s v="EE"/>
    <n v="330009782878"/>
    <s v="20.814.017/0001-90"/>
    <s v="CONSÓRCIO COMPLEXO DEODORO"/>
    <x v="2"/>
    <m/>
    <s v="12/12/2017"/>
    <x v="1"/>
    <n v="0"/>
    <x v="1"/>
    <n v="0"/>
    <m/>
    <s v="CANCELADA: 2019 tamponamento do poço pela AA nº IN001173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TENENTE SERAFIM S/N°"/>
    <s v="DEODORO"/>
    <n v="21615510"/>
    <s v="Rio de Janeiro"/>
    <s v="RJ"/>
    <n v="36135701"/>
    <s v="danielle.lima@queirozgalvao.com.br"/>
  </r>
  <r>
    <s v="**EE-0495"/>
    <x v="6"/>
    <n v="50"/>
    <s v="RH V"/>
    <s v="EE"/>
    <n v="330009772210"/>
    <s v="14.607.722/0001-13"/>
    <s v="ALIANZA APOLLO EMPREENDIMENTO IMOBILIARIO LTDA"/>
    <x v="2"/>
    <m/>
    <s v="12/12/2017"/>
    <x v="1"/>
    <n v="0"/>
    <x v="1"/>
    <m/>
    <m/>
    <s v="OK: CANCELAMENTO POR TAMPONAMENTO"/>
    <s v=""/>
    <n v="4992"/>
    <n v="0"/>
    <n v="0"/>
    <n v="998.4"/>
    <n v="0"/>
    <n v="0"/>
    <n v="5.7568725668020709E-2"/>
    <n v="114.96119640625014"/>
    <n v="0"/>
    <n v="0"/>
    <n v="57.475376966118695"/>
    <s v="E07/002.11150/2015"/>
    <s v="IN038395"/>
    <d v="2017-01-24T00:00:00"/>
    <d v="2022-01-24T00:00:00"/>
    <s v="RUA JOAQUIM FLORIANO , 820"/>
    <s v="Itaim Bibi"/>
    <n v="4534003"/>
    <s v="São Paulo"/>
    <s v="SP"/>
    <s v="3667-8241"/>
    <s v="venegas@venegascontabil.com.br"/>
  </r>
  <r>
    <s v="**EE-0503"/>
    <x v="6"/>
    <n v="50"/>
    <s v="RH V"/>
    <s v="EE"/>
    <n v="330009927353"/>
    <s v="22.401.389/0001-10"/>
    <s v="J C Águajato 87 - Transportes, Locações e Serviços Ltda - ME"/>
    <x v="2"/>
    <m/>
    <s v="01/02/2021"/>
    <x v="1"/>
    <n v="0"/>
    <x v="1"/>
    <n v="0"/>
    <m/>
    <s v="CANCELADA: Renovação dessa outorga já teve a solicitação de baixa no processo PD-07/007.195/2018 e já foi solicitado também o tamponamento no processo EXT-PD-007.9543-2020"/>
    <s v="CI INEA/SERVREG SEI Nº7/21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Estrada Ponta Negra - Sampaio Correia, Km 0, Qd. 1, Lt. 4"/>
    <s v="Vale da Fiqueira"/>
    <n v="24926500"/>
    <s v="Maricá"/>
    <s v="RJ"/>
    <n v="37310391"/>
    <s v="santoseliana10@yahoo.com.br"/>
  </r>
  <r>
    <s v="**EE-0524"/>
    <x v="6"/>
    <n v="50"/>
    <s v="RH V"/>
    <s v="EE"/>
    <n v="330009842528"/>
    <s v="29.853.942/0012-57"/>
    <s v="Rio Ita Ltda - Cachoeira de Macacu"/>
    <x v="2"/>
    <m/>
    <s v="12/12/2017"/>
    <x v="1"/>
    <n v="0"/>
    <x v="1"/>
    <n v="0"/>
    <m/>
    <s v="CANCELADA: PARA 2020 - AGUARDAR ENTRADA DE TAMPONAMENTO"/>
    <s v=""/>
    <e v="#N/A"/>
    <e v="#N/A"/>
    <e v="#N/A"/>
    <e v="#N/A"/>
    <e v="#N/A"/>
    <e v="#N/A"/>
    <n v="5.5129999999999998E-2"/>
    <e v="#N/A"/>
    <e v="#N/A"/>
    <e v="#N/A"/>
    <e v="#N/A"/>
    <s v="E075020042012"/>
    <s v="0398902017"/>
    <d v="2017-05-29T00:00:00"/>
    <d v="2022-05-29T00:00:00"/>
    <s v="Rua Joaquim Campos 226"/>
    <s v="Itaúna"/>
    <n v="24461570"/>
    <s v="São Gonçalo"/>
    <s v="RJ"/>
    <s v="2702-4394"/>
    <s v="edilmo@rioita.com.br"/>
  </r>
  <r>
    <s v="**EE-0549"/>
    <x v="6"/>
    <n v="50"/>
    <s v="RH V"/>
    <s v="EE"/>
    <n v="330027371809"/>
    <s v="11.428.753/0001-19"/>
    <s v="CRA TIGRÃO TRANSPORTES DE CARGAS LTDA"/>
    <x v="2"/>
    <m/>
    <s v="01/05/2018"/>
    <x v="1"/>
    <n v="0"/>
    <x v="1"/>
    <n v="0"/>
    <m/>
    <s v="CANCELADA: CI/GEAGUA/Nº85/2019"/>
    <s v="CI/GEAGUA SEI Nº 85/19 - CANCELAMENTO POR DUPLICIDADE BB-0170"/>
    <e v="#N/A"/>
    <e v="#N/A"/>
    <e v="#N/A"/>
    <e v="#N/A"/>
    <e v="#N/A"/>
    <e v="#N/A"/>
    <n v="5.5129999999999998E-2"/>
    <e v="#N/A"/>
    <e v="#N/A"/>
    <e v="#N/A"/>
    <e v="#N/A"/>
    <s v="E-0700222252015"/>
    <s v="0520042021"/>
    <d v="2021-04-07T00:00:00"/>
    <d v="2026-04-07T00:00:00"/>
    <s v="AV. PASTOR MARTIN LUTHER KING JUNIOR, 5.931"/>
    <s v="VICENTE DE CARVALHO"/>
    <n v="21370541"/>
    <s v="RIO DE JANEIRO "/>
    <s v="RJ"/>
    <n v="78836871"/>
    <s v="aguabelafonte@hotmail.com"/>
  </r>
  <r>
    <s v="**EE-0561"/>
    <x v="6"/>
    <n v="50"/>
    <s v="RH V"/>
    <s v="EE"/>
    <n v="330001260198"/>
    <s v="89.723.977/0083-97"/>
    <s v="TONIOLO, BUSNELLO SA - TÚNEIS, TERRAPLENAGENS E PAVIMENTAÇÕES"/>
    <x v="2"/>
    <m/>
    <s v="01/06/2018"/>
    <x v="1"/>
    <n v="0"/>
    <x v="1"/>
    <n v="0"/>
    <m/>
    <s v="CANCELADA: PEDIDO DE CANCELAMENTO ENVIADO AO SEORH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Manoel Delfim Sarmento,382"/>
    <s v="Parque Santa Luiza"/>
    <n v="28680000"/>
    <s v="CACHOEIRA DE MACACU"/>
    <s v="RJ"/>
    <n v="950494635"/>
    <s v="michel.azambuja@tbsa.com.br"/>
  </r>
  <r>
    <s v="**EE-0568"/>
    <x v="6"/>
    <n v="50"/>
    <s v="RH V"/>
    <s v="EE"/>
    <n v="330025534964"/>
    <s v="33.412.081/0001-96"/>
    <s v="REFINARIA DE PETRÓLEOS DE MANGUINHOS"/>
    <x v="3"/>
    <m/>
    <s v="29/12/2020"/>
    <x v="1"/>
    <n v="0"/>
    <x v="1"/>
    <n v="0"/>
    <m/>
    <s v="CANCELADA: Denise informou que não houve renovação de outorga, porque não há mais lançamento no Canal do Cunha."/>
    <s v="CI INEA/SERVREG SEI Nº24/20 - CANCELAMENTO"/>
    <e v="#N/A"/>
    <e v="#N/A"/>
    <e v="#N/A"/>
    <e v="#N/A"/>
    <e v="#N/A"/>
    <e v="#N/A"/>
    <n v="5.5129999999999998E-2"/>
    <e v="#N/A"/>
    <e v="#N/A"/>
    <e v="#N/A"/>
    <e v="#N/A"/>
    <s v="E-075067482011"/>
    <s v="0245102013"/>
    <d v="2013-09-13T00:00:00"/>
    <d v="2018-09-13T00:00:00"/>
    <s v="AVENIDA BRASIL, 3141 "/>
    <s v="BENFICA"/>
    <s v="23.575-310"/>
    <s v="RIO DE JANEIRO"/>
    <s v="RJ"/>
    <s v="(21) 36135530"/>
    <s v="denise.pimentel@refit.com.br"/>
  </r>
  <r>
    <s v="**EE-0572"/>
    <x v="6"/>
    <n v="50"/>
    <s v="RH V"/>
    <s v="EE"/>
    <n v="330001435923"/>
    <s v="27.865.757/0083-40"/>
    <s v="GLOBO COMUNICACAO E PARTICIPACOES S/A (ex-Globosat)"/>
    <x v="3"/>
    <m/>
    <s v="01/01/2023"/>
    <x v="1"/>
    <n v="0"/>
    <x v="1"/>
    <n v="0"/>
    <m/>
    <s v="CANCELADO: pedido de cancelamento de outorga deferido pelo Inea em 17 de novembro de 2022, Processo PD-07/014.497/2017, fls 172"/>
    <s v="CI INEA/SERVREG Nº4/2023 - CANCELAMENTO"/>
    <e v="#N/A"/>
    <e v="#N/A"/>
    <e v="#N/A"/>
    <e v="#N/A"/>
    <e v="#N/A"/>
    <e v="#N/A"/>
    <n v="5.5129999999999998E-2"/>
    <e v="#N/A"/>
    <e v="#N/A"/>
    <e v="#N/A"/>
    <e v="#N/A"/>
    <s v="PD-070144972017"/>
    <s v="001718"/>
    <d v="2018-08-23T00:00:00"/>
    <d v="2023-08-23T00:00:00"/>
    <s v="AVENIDA DAS AMÉRICAS, Nº: 1650 - BARRA DA TIJUCA - RIO DE JANEIRO - RJ"/>
    <s v="Barra da Tijuca"/>
    <s v="22640-101"/>
    <s v="Rio de Janeiro"/>
    <s v="RJ"/>
    <s v="(21) 22630800"/>
    <s v="LAISEDIJULIO@VEREDAPROJETOS.COM.BR"/>
  </r>
  <r>
    <s v="**EE-057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609"/>
    <x v="6"/>
    <n v="50"/>
    <s v="RH V"/>
    <s v="EE"/>
    <n v="330006753737"/>
    <s v="01.775.021/0001-41"/>
    <s v="A.M. SOUZA SERVIÇOS DE FRETES LTDA - ME_Vargem Pequena"/>
    <x v="2"/>
    <m/>
    <s v="01/04/2019"/>
    <x v="9"/>
    <n v="0"/>
    <x v="11"/>
    <n v="0"/>
    <m/>
    <s v="OK:"/>
    <s v=""/>
    <n v="58400"/>
    <n v="0"/>
    <n v="0"/>
    <n v="56648"/>
    <n v="0"/>
    <n v="0"/>
    <n v="5.5129999999999998E-2"/>
    <n v="1287.82"/>
    <n v="0"/>
    <n v="0"/>
    <n v="3122.97"/>
    <s v="E-07/002.7699/2015"/>
    <s v="IN032543"/>
    <d v="2015-12-08T00:00:00"/>
    <d v="2017-12-08T00:00:00"/>
    <s v="ESTRADA DOS BANDEIRANTES, 12.320 "/>
    <s v="Vargem Pequena"/>
    <s v="22.783-112"/>
    <s v="Rio de Janeiro "/>
    <s v="RJ"/>
    <s v="(21) 24253854"/>
    <s v="regularizacao@saogeraldopocos.com.br"/>
  </r>
  <r>
    <s v="**EE-0623"/>
    <x v="6"/>
    <n v="50"/>
    <s v="RH V"/>
    <s v="EE"/>
    <n v="330026256402"/>
    <s v="00.801.512/0001-57"/>
    <s v="AGILE CORP SERVIÇOS ESPECIALIZADOS LTDA"/>
    <x v="3"/>
    <m/>
    <s v="01/07/2019"/>
    <x v="1"/>
    <n v="0"/>
    <x v="1"/>
    <n v="0"/>
    <m/>
    <s v="CANCELADA: NOVA OUTORGA MAT EE-0739"/>
    <s v="CI INEA/SERVREG Nº21/2023 - CANCELAMENTO"/>
    <e v="#N/A"/>
    <e v="#N/A"/>
    <e v="#N/A"/>
    <e v="#N/A"/>
    <e v="#N/A"/>
    <e v="#N/A"/>
    <n v="5.5129999999999998E-2"/>
    <e v="#N/A"/>
    <e v="#N/A"/>
    <e v="#N/A"/>
    <e v="#N/A"/>
    <s v="E-075063382012"/>
    <s v="0525812022"/>
    <d v="2022-04-28T00:00:00"/>
    <d v="2024-04-01T00:00:00"/>
    <s v="ESTRADA SÃO LOURENÇO, S/N - QUADRA 21, LOTE 01 "/>
    <s v="CHÁCARAS - RIO-PETRÓPOLIS"/>
    <s v="25.231-010"/>
    <s v="DUQUE DE CAXIAS"/>
    <s v="RJ"/>
    <s v="(21) 988181518"/>
    <s v="juan.muller@agilecorp.com.br"/>
  </r>
  <r>
    <s v="**EE-0668"/>
    <x v="6"/>
    <n v="50"/>
    <s v="RH V"/>
    <s v="EE"/>
    <n v="330005828121"/>
    <s v="28.556.710/0001-11"/>
    <s v="GERAL DE TURISMO LTDA"/>
    <x v="2"/>
    <m/>
    <s v="01/11/2020"/>
    <x v="1"/>
    <n v="0"/>
    <x v="1"/>
    <n v="0"/>
    <m/>
    <s v="CANCELADA: DUPLICIDADE MAT EE-0243"/>
    <s v="CI INEA/SEREG SEI Nº6 - INCLUSÃO/CI INEA/SERVREG SEI Nº 12/2021 - CANCELAMENTO"/>
    <e v="#N/A"/>
    <e v="#N/A"/>
    <e v="#N/A"/>
    <e v="#N/A"/>
    <e v="#N/A"/>
    <e v="#N/A"/>
    <n v="5.5129999999999998E-2"/>
    <e v="#N/A"/>
    <e v="#N/A"/>
    <e v="#N/A"/>
    <e v="#N/A"/>
    <s v="E-071803132008"/>
    <s v="0170422011"/>
    <d v="2011-07-06T00:00:00"/>
    <d v="2016-07-04T00:00:00"/>
    <s v="RUA GENERAL ANDRADE NEVES, 134"/>
    <s v="CENTRO"/>
    <s v="24.210-001"/>
    <s v="NITERÓI"/>
    <s v="RJ"/>
    <s v="(21) 2620-2155"/>
    <s v="adm@niteroipalacehotel.com.br;"/>
  </r>
  <r>
    <s v="**EE-0707"/>
    <x v="6"/>
    <n v="50"/>
    <s v="RH V"/>
    <s v="EE"/>
    <n v="330027371809"/>
    <s v="11.428.753/0001-19"/>
    <s v="CRA TIGRÃO TRANSPORTES DE CARGAS EIRELI - Vicente de Carvalho"/>
    <x v="7"/>
    <m/>
    <s v="01/05/2021"/>
    <x v="1"/>
    <n v="0"/>
    <x v="1"/>
    <n v="0"/>
    <m/>
    <s v="CANCELADA: CI NA 29/2024"/>
    <s v="CI INEA/SERVREG SEI Nº 17/21 - INCLUSÃO"/>
    <n v="34572.800000000003"/>
    <n v="0"/>
    <n v="0"/>
    <n v="33988.800000000003"/>
    <n v="0"/>
    <n v="0"/>
    <n v="5.5129999999999998E-2"/>
    <n v="762.39"/>
    <n v="0"/>
    <n v="0"/>
    <n v="1873.78"/>
    <s v="E-07/002.2225/2015"/>
    <s v="IN052004"/>
    <d v="2021-04-07T00:00:00"/>
    <d v="2026-04-07T00:00:00"/>
    <s v="AV. PASTOR MARTIN LUTHER KING JUNIOR, 5.931"/>
    <s v="VICENTE DE CARVALHO"/>
    <n v="21370541"/>
    <s v="RIO DE JANEIRO"/>
    <s v="RJ"/>
    <s v="(21) 994599565"/>
    <s v="aguabelafonte@hotmail.com"/>
  </r>
  <r>
    <s v="**EE-0735"/>
    <x v="6"/>
    <n v="50"/>
    <s v="RH V"/>
    <s v="EE"/>
    <n v="330009005987"/>
    <s v="10.861.934/0001-71"/>
    <s v="ACQUAVITA TRANSPORTE E LOCAÇÃO EIRELI - BRÁS DE PINA"/>
    <x v="7"/>
    <m/>
    <s v="01/04/2022"/>
    <x v="1"/>
    <n v="0"/>
    <x v="1"/>
    <m/>
    <m/>
    <s v="CANCELADA: POÇOS TAMPONADOS"/>
    <s v="CI INEA/SERVREG SEI Nº 17/22 - INCLUSÃO"/>
    <n v="29784"/>
    <n v="146"/>
    <n v="0"/>
    <n v="29638"/>
    <n v="0"/>
    <n v="0"/>
    <n v="5.7568725668020709E-2"/>
    <n v="685.8512506827235"/>
    <n v="8.4061915802553706"/>
    <n v="0"/>
    <n v="1706.2271563635597"/>
    <s v="PD-07/014.1281/2019"/>
    <s v="IN007954"/>
    <d v="2020-12-15T00:00:00"/>
    <d v="2025-12-15T00:00:00"/>
    <s v="ESTRADA DE JACAREPAGUÁ, 7704 AP 202"/>
    <s v="FREGUESIA"/>
    <s v="22755-158"/>
    <s v="RIO DEJANEIRO"/>
    <s v="RJ"/>
    <s v="(21) 24973310"/>
    <s v="licenciamento@soloterra.net.br"/>
  </r>
  <r>
    <s v="**EE-080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n v="35587.5"/>
    <n v="0"/>
    <n v="0"/>
    <n v="19808.55"/>
    <n v="0"/>
    <n v="0"/>
    <e v="#N/A"/>
    <n v="784.77"/>
    <n v="0"/>
    <n v="0"/>
    <n v="1092.03"/>
    <s v="E-07/002.13742/2015"/>
    <s v="IN053297"/>
    <d v="2023-06-29T00:00:00"/>
    <d v="2028-06-29T00:00:00"/>
    <e v="#N/A"/>
    <e v="#N/A"/>
    <e v="#N/A"/>
    <e v="#N/A"/>
    <e v="#N/A"/>
    <e v="#N/A"/>
    <e v="#N/A"/>
  </r>
  <r>
    <s v="**EE-0808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n v="73409.399999999994"/>
    <n v="54190.080000000002"/>
    <n v="0"/>
    <n v="19219.32"/>
    <n v="0"/>
    <n v="99"/>
    <e v="#N/A"/>
    <n v="1618.81"/>
    <n v="43.5"/>
    <n v="0"/>
    <n v="1059.55"/>
    <s v="E-07/506910/2010"/>
    <s v="IN053319"/>
    <d v="2023-07-12T00:00:00"/>
    <d v="2028-07-12T00:00:00"/>
    <e v="#N/A"/>
    <e v="#N/A"/>
    <e v="#N/A"/>
    <e v="#N/A"/>
    <e v="#N/A"/>
    <e v="#N/A"/>
    <e v="#N/A"/>
  </r>
  <r>
    <s v="**EE-0818"/>
    <x v="6"/>
    <n v="50"/>
    <s v="RH V"/>
    <s v="EE"/>
    <n v="330041378050"/>
    <s v="08.146.691/0001-48"/>
    <s v="VITON 44 INDÚSTRIA, COMÉRCIO E EXPORTAÇÃO DE ALIMENTOS LTDA"/>
    <x v="3"/>
    <m/>
    <s v="01/12/2023"/>
    <x v="1"/>
    <n v="0"/>
    <x v="1"/>
    <n v="0"/>
    <m/>
    <s v="CANCELADO: DUPLICIDADE DE COBRANÇA (MAT EE-0122)"/>
    <s v="CI INEA/SERVREG Nº51/23 - CANCELAMENTO"/>
    <e v="#N/A"/>
    <e v="#N/A"/>
    <e v="#N/A"/>
    <e v="#N/A"/>
    <e v="#N/A"/>
    <e v="#N/A"/>
    <n v="5.5129999999999998E-2"/>
    <e v="#N/A"/>
    <e v="#N/A"/>
    <e v="#N/A"/>
    <e v="#N/A"/>
    <s v="SEI-0700020089292023"/>
    <s v="0056222023"/>
    <d v="2023-10-27T00:00:00"/>
    <d v="2028-10-27T00:00:00"/>
    <s v="Avenida Isabel Domingues"/>
    <s v="Gardênia Azul"/>
    <n v="22763627"/>
    <s v="RIO DE JANEIRO"/>
    <n v="0"/>
    <s v="(21) 96822-9354"/>
    <s v="licenciamento@soloterra.net.br"/>
  </r>
  <r>
    <s v="**EE-0819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823"/>
    <x v="6"/>
    <n v="50"/>
    <s v="RH V"/>
    <s v="EE"/>
    <n v="330037198433"/>
    <s v="37.353.051/0001-07"/>
    <s v="ÁGUAS DA CONDESSA S/A"/>
    <x v="1"/>
    <m/>
    <s v="01/12/2023"/>
    <x v="1"/>
    <n v="0"/>
    <x v="1"/>
    <n v="0"/>
    <m/>
    <s v="NOVO: SEM CADASTRO REGLA - DÉBITO 2024"/>
    <s v="CI INEA/SERVREG Nº50/23 - INCLUSÃO / SOLICITADO CANCELAMENTO DA MATRÍCULA NA CI NA 46/2024 (ESTAVA NA RH INCORRETA)"/>
    <n v="92345"/>
    <n v="0"/>
    <n v="0"/>
    <n v="18469"/>
    <n v="0"/>
    <n v="0"/>
    <n v="5.5129999999999998E-2"/>
    <n v="2435.9699999999998"/>
    <n v="0"/>
    <n v="0"/>
    <n v="1217.98"/>
    <n v="0"/>
    <n v="0"/>
    <d v="2021-11-24T00:00:00"/>
    <d v="2055-11-24T00:00:00"/>
    <s v="Pc Garcia"/>
    <s v="Centro"/>
    <n v="25850000"/>
    <s v="PARAÍBA DO SUL"/>
    <s v="RJ"/>
    <n v="999584483"/>
    <s v="thaiane.oliveira@aguasdacondessa.com.br"/>
  </r>
  <r>
    <s v="**EE-0824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827"/>
    <x v="6"/>
    <n v="50"/>
    <s v="RH V"/>
    <s v="EE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EE-0828"/>
    <x v="6"/>
    <n v="50"/>
    <s v="RH V"/>
    <s v="EE"/>
    <s v="33.0.0412340/58"/>
    <s v="44.188.503/0001-08"/>
    <s v="CHAMPION INDUSTRIA E COMÉRCIO DE ÁGUAS MINERAIS, PRODUTOS AGRÍCOLAS E DE PECUÁRIA LTDA"/>
    <x v="2"/>
    <n v="2024"/>
    <n v="45575"/>
    <x v="10"/>
    <n v="0"/>
    <x v="12"/>
    <n v="1434.47"/>
    <m/>
    <n v="0"/>
    <n v="0"/>
    <n v="18585.599999999999"/>
    <n v="0"/>
    <n v="3696"/>
    <n v="14889.6"/>
    <n v="0"/>
    <n v="0"/>
    <n v="5.5129999999999998E-2"/>
    <n v="409.85"/>
    <n v="0"/>
    <n v="203.76"/>
    <n v="820.85"/>
    <e v="#N/A"/>
    <e v="#N/A"/>
    <d v="2023-11-24T00:00:00"/>
    <d v="2028-11-24T00:00:00"/>
    <s v="ESTRADA RJ-122 26500, KM 26"/>
    <s v="VECCHI"/>
    <s v="28680-000"/>
    <s v="Cachoeiras de Macacu "/>
    <s v="RJ"/>
    <s v="(21)982220007"/>
    <s v="akherman.ilan@gmail.com"/>
  </r>
  <r>
    <s v="**FF-0002"/>
    <x v="7"/>
    <n v="60"/>
    <s v="RH VI"/>
    <s v="FF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FF-0006"/>
    <x v="7"/>
    <n v="60"/>
    <s v="RH VI"/>
    <s v="FF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FF-0008"/>
    <x v="7"/>
    <n v="60"/>
    <s v="RH VI"/>
    <s v="FF"/>
    <n v="330005269637"/>
    <s v="04.234.273/0001-51"/>
    <s v="AGROPECUÁRIA Aguas DE SAQUAREMA LTDA"/>
    <x v="2"/>
    <m/>
    <s v="12/12/2017"/>
    <x v="1"/>
    <n v="0"/>
    <x v="1"/>
    <n v="0"/>
    <m/>
    <s v="CANCELADA: Suspensão da atividade conforme o Auto de Infração nº COGEFISEAI /001146855 de 01/08/2016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RIO SECO, 4581"/>
    <s v="RIO SECO"/>
    <n v="28993000"/>
    <s v="Saquarema"/>
    <s v="RJ"/>
    <n v="25519423"/>
    <s v="fernando.fallet@gmail.com"/>
  </r>
  <r>
    <s v="**FF-0010"/>
    <x v="7"/>
    <n v="60"/>
    <s v="RH VI"/>
    <s v="FF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FF-0013"/>
    <x v="7"/>
    <n v="60"/>
    <s v="RH VI"/>
    <s v="FF"/>
    <n v="330028288786"/>
    <s v="28.931.327/0001-04"/>
    <s v="Fazenda Santa Helena Agropecuária Ltda"/>
    <x v="9"/>
    <m/>
    <s v="05/04/2021"/>
    <x v="1"/>
    <n v="0"/>
    <x v="1"/>
    <n v="0"/>
    <m/>
    <s v="CANCELADA: INDEFERIMENTO IN050597 - 07/11/2019 - E07/002.4967/2017 - NÃO PAGA DESDE 2012"/>
    <s v="CI INEA/SERVREG SEI Nº14/21 - CANCELAMENTO"/>
    <e v="#N/A"/>
    <e v="#N/A"/>
    <e v="#N/A"/>
    <e v="#N/A"/>
    <e v="#N/A"/>
    <e v="#N/A"/>
    <n v="1.0499999999999999E-3"/>
    <e v="#N/A"/>
    <e v="#N/A"/>
    <e v="#N/A"/>
    <e v="#N/A"/>
    <e v="#N/A"/>
    <e v="#N/A"/>
    <e v="#N/A"/>
    <e v="#N/A"/>
    <s v="Rodovia BR 101, s/nº, km 237 - Silva Jardim - RJ -Caixa Postral 113036"/>
    <s v="Boqueirão"/>
    <n v="28820000"/>
    <s v="Silva Jardim"/>
    <s v="RJ"/>
    <s v="2668-1295"/>
    <s v="sydneytorres@globo.com"/>
  </r>
  <r>
    <s v="**FF-0014"/>
    <x v="7"/>
    <n v="60"/>
    <s v="RH VI"/>
    <s v="FF"/>
    <n v="330005053383"/>
    <s v="05.379.921/0001-20"/>
    <s v="G. F. BORGES LAVANDERIA ME"/>
    <x v="2"/>
    <m/>
    <s v="12/12/2017"/>
    <x v="1"/>
    <n v="0"/>
    <x v="1"/>
    <n v="0"/>
    <m/>
    <s v="CANCELADA: Proc. Nº. E-07/202363/2007 SEM OUTORGA, NUNCA PAGOU SEM CNARH40_x000a_capacidade de 30.000L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. de Cachoeira dos Bagres, s/nº - Lote 02, Quadra 01"/>
    <s v="CENTRO"/>
    <n v="28800000"/>
    <s v="Rio Bonito"/>
    <s v="RJ"/>
    <s v="2734-0398"/>
    <s v="sanarambiental@gmail.com"/>
  </r>
  <r>
    <s v="**FF-0016"/>
    <x v="7"/>
    <n v="60"/>
    <s v="RH VI"/>
    <s v="FF"/>
    <n v="330006167250"/>
    <s v="07.984.166/0001-39"/>
    <s v="Retono Fácil Empreendimentos e Participações LTDA"/>
    <x v="2"/>
    <m/>
    <s v="12/12/2017"/>
    <x v="1"/>
    <n v="0"/>
    <x v="1"/>
    <n v="0"/>
    <m/>
    <s v="CANCELADA:  SEM OUTORGA, NUNCA PAGOU -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Gilmar dos Santos Duarte l. 8a q 14"/>
    <s v="Chacara Inoã"/>
    <n v="24900000"/>
    <s v="Maricá"/>
    <s v="RJ"/>
    <n v="23635631"/>
    <s v="rf.anderson@hotmail.com"/>
  </r>
  <r>
    <s v="**FF-0026"/>
    <x v="7"/>
    <n v="60"/>
    <s v="RH VI"/>
    <s v="FF"/>
    <n v="330009965875"/>
    <s v="21.228.406/0001-04"/>
    <s v="TALCEP Mineradora Indústria e Comércio Ltda - ME"/>
    <x v="3"/>
    <m/>
    <s v="12/12/2017"/>
    <x v="11"/>
    <n v="0"/>
    <x v="13"/>
    <n v="0"/>
    <m/>
    <s v="OK"/>
    <s v=""/>
    <n v="58032"/>
    <n v="0"/>
    <n v="0"/>
    <n v="51792"/>
    <n v="0"/>
    <n v="0"/>
    <n v="5.5129999999999998E-2"/>
    <n v="1279.7"/>
    <n v="0"/>
    <n v="0"/>
    <n v="2855.26"/>
    <s v="E07/002.9414/2016"/>
    <s v="IN038432"/>
    <d v="2017-01-25T00:00:00"/>
    <d v="2022-01-25T00:00:00"/>
    <s v="Rodovia Mario Covas (BR-101), s/nº, Km.226"/>
    <s v="Maratuã"/>
    <n v="28820000"/>
    <s v="Silva Jardim"/>
    <s v="RJ"/>
    <n v="996677215"/>
    <s v="geotorresbr@yahoo.com.br"/>
  </r>
  <r>
    <s v="**FF-0027"/>
    <x v="7"/>
    <n v="60"/>
    <s v="RH VI"/>
    <s v="FF"/>
    <n v="330009888781"/>
    <s v="01.723.792/0001-95"/>
    <s v="Barra Minas Areal LTDA"/>
    <x v="2"/>
    <m/>
    <s v="02/04/2020"/>
    <x v="1"/>
    <n v="0"/>
    <x v="1"/>
    <n v="0"/>
    <m/>
    <s v="CANCELADA: A PARTIR DE OUTUBRO DE 2019:IND Nº IN004662 RENOVAÇÃO INDEFERIDA"/>
    <s v="CI INEA/SEREG SEI Nº7/20 - CANCELAMENTO"/>
    <e v="#N/A"/>
    <e v="#N/A"/>
    <e v="#N/A"/>
    <e v="#N/A"/>
    <e v="#N/A"/>
    <e v="#N/A"/>
    <n v="5.5129999999999998E-2"/>
    <e v="#N/A"/>
    <e v="#N/A"/>
    <e v="#N/A"/>
    <e v="#N/A"/>
    <s v="PD-070149962018"/>
    <s v="046622019"/>
    <d v="2019-10-04T00:00:00"/>
    <d v="2019-10-04T00:00:00"/>
    <s v="Fazenda Reunidas Stª Maria, s/n°, Centro"/>
    <n v="0"/>
    <n v="28880000"/>
    <s v="Casimiro de Abreu"/>
    <s v="RJ"/>
    <n v="26692455"/>
    <s v="contato@igneabr.com"/>
  </r>
  <r>
    <s v="**FF-0030"/>
    <x v="7"/>
    <n v="60"/>
    <s v="RH VI"/>
    <s v="FF"/>
    <n v="330001260198"/>
    <s v="89.723.977/0083-97"/>
    <s v="TONIOLO, BUSNELLO SA TÚNEIS, TERRAPLENAGENS E PAVIMENTAÇÕES"/>
    <x v="2"/>
    <m/>
    <s v="01/06/2018"/>
    <x v="1"/>
    <n v="0"/>
    <x v="1"/>
    <n v="0"/>
    <m/>
    <s v="CANCELADA: PEDIDO DE CANCELAMENTO ENVIADO AO SEORH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Manoel Delfim Sarmento,382"/>
    <s v="Parque Santa Luiza"/>
    <n v="28680000"/>
    <s v="CACHOEIRA DE MACACU"/>
    <s v="RJ"/>
    <s v="(11) 950494635"/>
    <s v="michel.azambuja@tbsa.com.br"/>
  </r>
  <r>
    <s v="**FF-0032"/>
    <x v="7"/>
    <n v="60"/>
    <s v="RH VI"/>
    <s v="FF"/>
    <n v="330027086004"/>
    <s v="62.046.735/0054-15"/>
    <s v="ITOGRASS AGRÍCOLA ALTA MOGIANA LTDA"/>
    <x v="2"/>
    <m/>
    <s v="01/03/2019"/>
    <x v="1"/>
    <n v="0"/>
    <x v="1"/>
    <m/>
    <m/>
    <s v="OK:"/>
    <s v=""/>
    <n v="309958"/>
    <n v="0"/>
    <n v="0"/>
    <n v="61991.6"/>
    <n v="0"/>
    <n v="0"/>
    <n v="5.7568725668020709E-2"/>
    <n v="7137.5562973956612"/>
    <n v="0"/>
    <n v="0"/>
    <n v="3568.7781486978306"/>
    <s v="E-07/002.11322/2015"/>
    <s v="IN047283"/>
    <d v="2018-11-26T00:00:00"/>
    <d v="2023-11-26T00:00:00"/>
    <s v="ESTRADA DO TINGUI, S/N - FAZENDA TINGUI "/>
    <s v="Sampaio Côrrea"/>
    <s v="28.991-990"/>
    <s v="Saquarema"/>
    <s v="RJ"/>
    <s v="(21) 3251-2283"/>
    <s v="nelson@itograss.com.br"/>
  </r>
  <r>
    <s v="**GG-0001"/>
    <x v="8"/>
    <n v="70"/>
    <s v="RH VII"/>
    <s v="GG"/>
    <n v="330005059900"/>
    <s v="33.111.139/0001-61"/>
    <s v="FÁBRICA DE RENDAS ARP S.A."/>
    <x v="3"/>
    <m/>
    <s v="12/12/2017"/>
    <x v="1"/>
    <n v="0"/>
    <x v="1"/>
    <n v="0"/>
    <m/>
    <s v="CANCELADA: CA USO INSIGNIFICANTE EM 2018"/>
    <s v=""/>
    <e v="#N/A"/>
    <e v="#N/A"/>
    <e v="#N/A"/>
    <e v="#N/A"/>
    <e v="#N/A"/>
    <e v="#N/A"/>
    <n v="0.1055"/>
    <e v="#N/A"/>
    <e v="#N/A"/>
    <e v="#N/A"/>
    <e v="#N/A"/>
    <e v="#N/A"/>
    <e v="#N/A"/>
    <e v="#N/A"/>
    <e v="#N/A"/>
    <s v="Avenida Conselheiro Julius Arp nº 80"/>
    <s v="Centro"/>
    <n v="28623000"/>
    <s v="Nova Friburgo"/>
    <s v="RJ"/>
    <n v="25258300"/>
    <s v="denise.freitas@arp.com.br"/>
  </r>
  <r>
    <s v="**GG-0004"/>
    <x v="8"/>
    <n v="70"/>
    <s v="RH VII"/>
    <s v="GG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GG-0023"/>
    <x v="8"/>
    <n v="70"/>
    <s v="RH VII"/>
    <s v="GG"/>
    <n v="330005800383"/>
    <s v="29.636.644/0001-52"/>
    <s v="Recapa Serra Ltda"/>
    <x v="3"/>
    <m/>
    <s v="12/12/2017"/>
    <x v="1"/>
    <n v="0"/>
    <x v="1"/>
    <n v="0"/>
    <m/>
    <s v="CANCELADA - NÃO PAGA DESDE 2015; SEM RENOVAÇÃO"/>
    <s v="CI INEA/SERVREG SEI Nº32/21 - CANCELAMENTO"/>
    <e v="#N/A"/>
    <e v="#N/A"/>
    <e v="#N/A"/>
    <e v="#N/A"/>
    <e v="#N/A"/>
    <e v="#N/A"/>
    <n v="0.1055"/>
    <e v="#N/A"/>
    <e v="#N/A"/>
    <e v="#N/A"/>
    <e v="#N/A"/>
    <s v="E-071005072004"/>
    <s v="0159362011"/>
    <d v="2011-02-28T00:00:00"/>
    <d v="2016-02-27T00:00:00"/>
    <s v="Av Nossa Senhora do Amparo, 1461"/>
    <s v="Jardim Ouro Preto"/>
    <n v="28635010"/>
    <s v="Nova Friburgo"/>
    <s v="RJ"/>
    <n v="25225590"/>
    <s v="reidospneus@reidospneus.com.br"/>
  </r>
  <r>
    <s v="**GG-0026"/>
    <x v="8"/>
    <n v="70"/>
    <s v="RH VII"/>
    <s v="GG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GG-0031"/>
    <x v="8"/>
    <n v="70"/>
    <s v="RH VII"/>
    <s v="GG"/>
    <n v="330007714530"/>
    <s v="39.253.901/0001-20"/>
    <s v="Extra-areia Ronca Pau Ltda ME"/>
    <x v="4"/>
    <m/>
    <s v="01/03/2021"/>
    <x v="1"/>
    <n v="0"/>
    <x v="1"/>
    <n v="0"/>
    <m/>
    <s v="CANCELADA: EMPRESA INFORMOU QUE ENCERROU A ATIVIDADE E A CAPTAÇÃO; OUTORGA VENCIDA DESDE 2019."/>
    <s v="CI INEA/SERVREG SEI Nº 09/21 - CANCELAMENTO"/>
    <e v="#N/A"/>
    <e v="#N/A"/>
    <e v="#N/A"/>
    <e v="#N/A"/>
    <e v="#N/A"/>
    <e v="#N/A"/>
    <n v="0.1055"/>
    <e v="#N/A"/>
    <e v="#N/A"/>
    <e v="#N/A"/>
    <e v="#N/A"/>
    <s v="PD-07009862018"/>
    <s v="0104122021"/>
    <d v="2021-10-19T00:00:00"/>
    <d v="2021-10-19T00:00:00"/>
    <s v="Rua Chapost Prevoust, Nº 178"/>
    <s v="Centro"/>
    <n v="0"/>
    <s v="Cantagalo"/>
    <s v="RJ"/>
    <s v="22 2555-1485"/>
    <s v="postoavancadonf.inea@gmail.com"/>
  </r>
  <r>
    <s v="**GG-0056"/>
    <x v="8"/>
    <n v="70"/>
    <s v="RH VII"/>
    <s v="GG"/>
    <n v="330027077447"/>
    <s v="01.555.163/0001-01"/>
    <s v="ISERO INDÚSTRIA E COMÉRCIO LTDA"/>
    <x v="3"/>
    <m/>
    <s v="01/01/2020"/>
    <x v="1"/>
    <n v="0"/>
    <x v="1"/>
    <m/>
    <m/>
    <s v="CANCELADA: ENCERRAMENTO DAS ATIVIDADES"/>
    <s v=""/>
    <n v="46080"/>
    <n v="648"/>
    <n v="0"/>
    <n v="38304"/>
    <n v="0"/>
    <n v="0"/>
    <n v="0.11017163007985996"/>
    <n v="2030.6748239393785"/>
    <n v="71.395194825100575"/>
    <n v="0"/>
    <n v="4220.0230405023349"/>
    <s v="E-07/512419/2010"/>
    <s v="IN050236"/>
    <d v="2019-09-19T00:00:00"/>
    <d v="2024-09-19T00:00:00"/>
    <s v="RUA FRANCISCO LUIZ FERNANDES, 614"/>
    <s v="CONSELHEIRO PAULINO"/>
    <s v="28.634-070"/>
    <s v="NOVA FRIBURGO"/>
    <s v="RJ"/>
    <s v="(22) 2527-2983"/>
    <s v="isero@isero.com.br"/>
  </r>
  <r>
    <s v="**GG-0064"/>
    <x v="8"/>
    <n v="70"/>
    <s v="RH VII"/>
    <s v="GG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GG-0065"/>
    <x v="8"/>
    <n v="70"/>
    <s v="RH VII"/>
    <s v="GG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03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06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09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11"/>
    <x v="9"/>
    <n v="80"/>
    <s v="RH VIII"/>
    <s v="HH"/>
    <n v="330026654211"/>
    <s v="33.352.394/0001-04"/>
    <s v="CEDAE INTERM.CASIM/RIO OSTRAS MULTIBLOCO"/>
    <x v="1"/>
    <m/>
    <s v="18/01/2022"/>
    <x v="1"/>
    <n v="0"/>
    <x v="1"/>
    <n v="0"/>
    <m/>
    <s v="ATENÇÃO: TERMO COMPROMISSO EM ANDAMENTO: MULTIBLOCORATEIO 80,90%; MATRÍCULA CANCELADA NO REMESSA."/>
    <s v="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Rua Lauro Miiller, n° 116, sala 2202"/>
    <s v="Botafogo"/>
    <s v="22290-160"/>
    <s v="Rio de Janeiro"/>
    <s v="RJ"/>
    <n v="23323600"/>
    <s v="meioambiente@riomaissaneamento.com.br"/>
  </r>
  <r>
    <s v="**HH-0012"/>
    <x v="9"/>
    <n v="80"/>
    <s v="RH VIII"/>
    <s v="HH"/>
    <n v="330005068305"/>
    <s v="00.156.880/0001-90"/>
    <s v="FLUKE ENGENHARIA LTDA."/>
    <x v="2"/>
    <m/>
    <s v="12/12/2017"/>
    <x v="1"/>
    <n v="0"/>
    <x v="1"/>
    <m/>
    <m/>
    <s v="OK SEM CADASTRO REGLA; CANCELADA"/>
    <s v=""/>
    <n v="10220"/>
    <n v="0"/>
    <n v="0"/>
    <n v="1460"/>
    <n v="0"/>
    <n v="0"/>
    <n v="6.8865634401759176E-2"/>
    <n v="281.51865690944652"/>
    <n v="0"/>
    <n v="0"/>
    <n v="100.5505822686695"/>
    <s v="E07/100.181/2004"/>
    <s v="IN00066"/>
    <d v="1899-12-30T00:00:00"/>
    <d v="1899-12-30T00:00:00"/>
    <s v="Rua Imboassica s/n"/>
    <s v="Imbassica"/>
    <n v="27910000"/>
    <s v="Macaé"/>
    <s v="RJ"/>
    <s v="2773-8203"/>
    <s v="info@fluke.com.br"/>
  </r>
  <r>
    <s v="**HH-0013"/>
    <x v="9"/>
    <n v="80"/>
    <s v="RH VIII"/>
    <s v="HH"/>
    <n v="330005507597"/>
    <s v="01.785.706/0001-79"/>
    <s v="VENTURA PETRÓLEO S/A"/>
    <x v="11"/>
    <m/>
    <s v="01/04/2019"/>
    <x v="1"/>
    <n v="0"/>
    <x v="1"/>
    <m/>
    <m/>
    <s v="CANCELADA: RENOVAÇÃO DA OUTORGA VENCIDA POR OUTRA EMPRESA"/>
    <s v=""/>
    <n v="8760"/>
    <n v="0"/>
    <n v="0"/>
    <n v="1752"/>
    <n v="0"/>
    <n v="0"/>
    <n v="6.8865634401759176E-2"/>
    <n v="241.30468948638645"/>
    <n v="0"/>
    <n v="0"/>
    <n v="120.65234474319323"/>
    <s v="E07/500.746/2009"/>
    <s v="IN022801"/>
    <d v="2013-04-09T00:00:00"/>
    <d v="2015-09-14T00:00:00"/>
    <s v="Estrada Imboacica 853"/>
    <s v="Imboacica"/>
    <n v="27920340"/>
    <s v="Macaé"/>
    <s v="RJ"/>
    <s v="2791-9900 /2791-9912"/>
    <s v="cristina.faria@venturapetroleo.com"/>
  </r>
  <r>
    <s v="**HH-0015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27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n v="109500"/>
    <n v="0"/>
    <n v="0"/>
    <n v="109500"/>
    <n v="0"/>
    <n v="0"/>
    <e v="#N/A"/>
    <n v="2888.5"/>
    <n v="0"/>
    <n v="0"/>
    <n v="7221.26"/>
    <s v="E07/501.343/2009"/>
    <s v="IN029451"/>
    <d v="2014-12-30T00:00:00"/>
    <d v="2016-12-30T00:00:00"/>
    <s v="RODOVIA MACAÉ GLICÉRIO S/N- FAZENDA CACHOEIROS DO MALATESTA"/>
    <s v="CACHOEIROS DE MACAÉ"/>
    <n v="27900000"/>
    <s v="Macaé"/>
    <s v="RJ"/>
    <n v="99851431"/>
    <s v="claudiovmpmaia@hotmail.com"/>
  </r>
  <r>
    <s v="**HH-0030"/>
    <x v="9"/>
    <n v="80"/>
    <s v="RH VIII"/>
    <s v="HH"/>
    <n v="330008954039"/>
    <s v="02.976.581/0001-27"/>
    <s v="TETRA TECHNOLOGIES DO BRASIL LTDA"/>
    <x v="2"/>
    <m/>
    <s v="12/12/2017"/>
    <x v="1"/>
    <n v="0"/>
    <x v="1"/>
    <n v="0"/>
    <m/>
    <s v="CANCELADA: A PARTIR DE 2022 - DESISTIU DA RENOVAÇÃO"/>
    <s v="CI INEA/SERVREG SEI Nº40/21 - CANCELAMENTO"/>
    <e v="#N/A"/>
    <e v="#N/A"/>
    <e v="#N/A"/>
    <e v="#N/A"/>
    <e v="#N/A"/>
    <e v="#N/A"/>
    <n v="6.5949999999999995E-2"/>
    <e v="#N/A"/>
    <e v="#N/A"/>
    <e v="#N/A"/>
    <e v="#N/A"/>
    <s v="E-075000932011"/>
    <n v="313642015"/>
    <d v="2015-08-06T00:00:00"/>
    <d v="2020-08-06T00:00:00"/>
    <s v="Rod. Amaral Peixoto Km 159 Lote 38"/>
    <s v="Imperial"/>
    <n v="28890000"/>
    <s v="Rio das Ostras"/>
    <s v="RJ"/>
    <s v="2796-6600"/>
    <s v="claudiocosta@tetratec.com.br"/>
  </r>
  <r>
    <s v="**HH-0032"/>
    <x v="9"/>
    <n v="80"/>
    <s v="RH VIII"/>
    <s v="HH"/>
    <n v="330009161091"/>
    <s v="07.207.197/0006-98"/>
    <s v="LATINA MANUTENÇÃO DE RODOVIAS LTDA"/>
    <x v="2"/>
    <m/>
    <s v="03/02/2023"/>
    <x v="1"/>
    <n v="0"/>
    <x v="1"/>
    <n v="0"/>
    <m/>
    <s v="CANCELADA: não renovação da Outorga"/>
    <s v="CI INEA/SERVREG Nº16/23 - CANCELAMENTO"/>
    <e v="#N/A"/>
    <e v="#N/A"/>
    <e v="#N/A"/>
    <e v="#N/A"/>
    <e v="#N/A"/>
    <e v="#N/A"/>
    <n v="6.5949999999999995E-2"/>
    <e v="#N/A"/>
    <e v="#N/A"/>
    <e v="#N/A"/>
    <e v="#N/A"/>
    <s v="E-075083532011"/>
    <n v="323912015"/>
    <d v="2015-11-10T00:00:00"/>
    <d v="2020-11-10T00:00:00"/>
    <s v="RODOVIA MACAE GLICERIO KM 15"/>
    <s v="IRIRI"/>
    <n v="27971972"/>
    <s v="Macaé"/>
    <s v="RJ"/>
    <n v="26761275"/>
    <s v="porcioli@terra.com.br"/>
  </r>
  <r>
    <s v="**HH-0055"/>
    <x v="9"/>
    <n v="80"/>
    <s v="RH VIII"/>
    <s v="HH"/>
    <n v="330030668663"/>
    <s v="55.658.090/0001-02"/>
    <s v="NOV WELLBORE TECHNOLOGIES DO BRASIL EQUIPAMENTOS E SERVIÇOS LTDA (Ex-Varco)"/>
    <x v="3"/>
    <m/>
    <s v="01/05/2019"/>
    <x v="1"/>
    <n v="0"/>
    <x v="1"/>
    <n v="0"/>
    <m/>
    <s v="CANCELAMENTO DA MATRÍCULA - TAMPONAMENTO DE POÇO AUTORIZAÇÃO AMBIENTAL N° IN012987"/>
    <s v="CI INEA/SERVREG Nº 42/2023 - CANCELAMENTO"/>
    <e v="#N/A"/>
    <e v="#N/A"/>
    <e v="#N/A"/>
    <e v="#N/A"/>
    <e v="#N/A"/>
    <e v="#N/A"/>
    <n v="6.5949999999999995E-2"/>
    <e v="#N/A"/>
    <e v="#N/A"/>
    <e v="#N/A"/>
    <e v="#N/A"/>
    <s v="E-0700213792017"/>
    <s v="0129872023"/>
    <d v="2023-03-20T00:00:00"/>
    <d v="2024-09-15T00:00:00"/>
    <s v="ESTRADA PILOTO ROMMEL OLIVEIRA GARCIA, S/N - ÁREA 09"/>
    <s v="FAZENDA BELA VISTA"/>
    <s v="27932-355"/>
    <s v="MACAÉ"/>
    <s v="RJ"/>
    <s v="(21) 2123-0690"/>
    <s v="fabio.bastos@nov.com"/>
  </r>
  <r>
    <s v="**HH-0059"/>
    <x v="9"/>
    <n v="80"/>
    <s v="RH VIII"/>
    <s v="HH"/>
    <n v="330027862373"/>
    <s v="29.115.474/0001-60"/>
    <s v="PREFEITURA MUNICIPAL DE MACAÉ"/>
    <x v="1"/>
    <m/>
    <s v="18/08/2020"/>
    <x v="1"/>
    <n v="0"/>
    <x v="1"/>
    <n v="0"/>
    <m/>
    <s v="CANCELADA: ESSE PONTO PASSOU PARA A BRK EM FEVEREIRO"/>
    <s v="CI INEA/SEREG SEI Nº16/20 - CANCELAMENTO; CI INEA/SERVREG SEI Nº24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. PRESIDENTE SODRE N° 534"/>
    <s v="Centro"/>
    <s v="27913-080"/>
    <s v="Macaé"/>
    <s v="RJ"/>
    <s v="(22)27595404"/>
    <s v="henriqueemery@hotmail.com"/>
  </r>
  <r>
    <s v="**HH-0061"/>
    <x v="9"/>
    <n v="80"/>
    <s v="RH VIII"/>
    <s v="HH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HH-0066"/>
    <x v="9"/>
    <n v="80"/>
    <s v="RH VIII"/>
    <s v="HH"/>
    <n v="330030830002"/>
    <s v="42.292.007/0001-74"/>
    <s v="RIO MAIS SANEAMENTO BL3 S. A. - SAAE RIO DAS OSTRAS"/>
    <x v="1"/>
    <m/>
    <s v="01/04/2021"/>
    <x v="1"/>
    <n v="0"/>
    <x v="1"/>
    <m/>
    <m/>
    <s v="OK: CANCELADA E COBRANÇA TRANSFERIDA PARA RIO MAIS SANEAMENTO HH-0074"/>
    <s v="CI INEA/SERVREG SEI Nº 12/21 - INCLUSÃO"/>
    <n v="0"/>
    <n v="473040"/>
    <n v="0"/>
    <n v="0"/>
    <n v="1234"/>
    <n v="76"/>
    <n v="6.8865634401759176E-2"/>
    <n v="0"/>
    <n v="6858.1473047175059"/>
    <n v="0"/>
    <n v="0"/>
    <s v="PD-07/010.82/2019"/>
    <s v="IN008553"/>
    <d v="2021-03-15T00:00:00"/>
    <d v="2026-03-15T00:00:00"/>
    <s v="ESTRADA PROFESSOR LEANDRO FARIA SARZEDAS, 617, SALAS 101,102,103,104,105 E 106"/>
    <s v="ATLÂNTICA"/>
    <s v="28895-640"/>
    <s v="RIO DAS OSTRAS"/>
    <s v="RJ"/>
    <s v="(22) 227716422"/>
    <s v="saae.ro.coper@gmail.com"/>
  </r>
  <r>
    <s v="**HH-0071"/>
    <x v="9"/>
    <n v="80"/>
    <s v="RH VIII"/>
    <s v="HH"/>
    <n v="330026654211"/>
    <s v="42.310.775/0001-03"/>
    <s v="Aguas do Rio 1 - INTERM.CASIM/RIO OSTRAS MULTIBLOCO"/>
    <x v="1"/>
    <m/>
    <s v="18/01/2022"/>
    <x v="1"/>
    <n v="0"/>
    <x v="1"/>
    <n v="0"/>
    <m/>
    <s v=""/>
    <s v="CI INEA/SERVREG SEI Nº 10/22 - INCLUSÃO"/>
    <n v="2529817.92"/>
    <n v="0"/>
    <n v="0"/>
    <n v="505963.58399999997"/>
    <n v="0"/>
    <n v="0"/>
    <n v="6.5949999999999995E-2"/>
    <n v="66734.19"/>
    <n v="0"/>
    <n v="0"/>
    <n v="33367.089999999997"/>
    <s v="E-07/506827/2010"/>
    <s v="IN024766"/>
    <d v="2013-10-09T00:00:00"/>
    <d v="2018-10-09T00:00:00"/>
    <s v="Avenida Barão de Tefé nº 34, sala 701"/>
    <s v="Saúde"/>
    <s v="20.220-903"/>
    <s v="Rio de Janeiro"/>
    <s v="RJ"/>
    <s v="(21)97289-8318"/>
    <s v="daniella.silva@aguasdorio.com.br"/>
  </r>
  <r>
    <s v="**HH-0078"/>
    <x v="9"/>
    <n v="80"/>
    <s v="RH VIII"/>
    <s v="HH"/>
    <n v="330026654211"/>
    <s v="42.292.007/0001-74"/>
    <s v="RIO MAIS SANEAMENTO BL3 S. A. INTERM.CASIM/RIO OSTRAS MULTIBLOCO"/>
    <x v="1"/>
    <m/>
    <s v="18/01/2022"/>
    <x v="1"/>
    <n v="0"/>
    <x v="1"/>
    <m/>
    <m/>
    <s v="CANCELADA E COBRANÇA TRANSFERIDA PARA HH-0074, POR SE TRATAR DO MESMO CNARH"/>
    <s v=""/>
    <n v="10715302.08"/>
    <n v="0"/>
    <n v="0"/>
    <n v="2143060.42"/>
    <n v="0"/>
    <n v="0"/>
    <n v="6.8865634401759176E-2"/>
    <n v="295166.42743544851"/>
    <n v="0"/>
    <n v="0"/>
    <n v="147583.21371772425"/>
    <s v="E-07/506827/2010"/>
    <s v="IN024766"/>
    <d v="2013-10-09T00:00:00"/>
    <d v="2018-10-09T00:00:00"/>
    <s v="Avenida Presidente Vargas N° 2655"/>
    <s v="Cidade Nova"/>
    <n v="20210030"/>
    <s v="RIO DE JANEIRO"/>
    <s v="RJ"/>
    <n v="23323600"/>
    <s v="recursoshidricos@cedae.com.br"/>
  </r>
  <r>
    <s v="**HH-0083"/>
    <x v="9"/>
    <n v="80"/>
    <s v="RH VIII"/>
    <s v="HH"/>
    <n v="330029215847"/>
    <s v="02.290.787/0001-07"/>
    <s v="TERMOMACAÉ S.A."/>
    <x v="12"/>
    <m/>
    <s v="06/10/2023"/>
    <x v="1"/>
    <n v="0"/>
    <x v="1"/>
    <n v="0"/>
    <m/>
    <s v="CANCELADA: DUPLICIDADE NA COBRANÇA"/>
    <s v="CI INEA/SERVREG Nº 46/23 - CANCELAMENTO"/>
    <e v="#N/A"/>
    <e v="#N/A"/>
    <e v="#N/A"/>
    <e v="#N/A"/>
    <e v="#N/A"/>
    <e v="#N/A"/>
    <n v="6.5949999999999995E-2"/>
    <e v="#N/A"/>
    <e v="#N/A"/>
    <e v="#N/A"/>
    <e v="#N/A"/>
    <s v="E-071013732000"/>
    <s v="0532942023"/>
    <d v="2023-06-29T00:00:00"/>
    <d v="2033-06-29T00:00:00"/>
    <s v="Rodovia Br 101 Km 164"/>
    <s v="Barra De Macaé"/>
    <n v="27937030"/>
    <s v="MACAÉ"/>
    <s v="RJ"/>
    <n v="33796106"/>
    <s v="atenorio@petrobras.com.br"/>
  </r>
  <r>
    <s v="**II-0003"/>
    <x v="10"/>
    <n v="90"/>
    <s v="RH IX"/>
    <s v="II"/>
    <n v="330005017905"/>
    <s v="33.352.394/0001-04"/>
    <s v="CEDAE CARDOSO MOREIRA"/>
    <x v="1"/>
    <m/>
    <s v="26/12/2017"/>
    <x v="1"/>
    <n v="0"/>
    <x v="1"/>
    <n v="0"/>
    <m/>
    <s v="CANCELADA: 2020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. Pres. Vargas, 2655 - 7° andar."/>
    <s v="CIDADE NOVA"/>
    <n v="20210030"/>
    <s v="Cardoso Moreira"/>
    <s v="RJ"/>
    <s v="2332-3600"/>
    <s v="eduardodantas@cedae.com.br; marcelo-kauffman@cedae.com.br"/>
  </r>
  <r>
    <s v="**II-0009"/>
    <x v="10"/>
    <n v="90"/>
    <s v="RH IX"/>
    <s v="II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II-0012"/>
    <x v="10"/>
    <n v="90"/>
    <s v="RH IX"/>
    <s v="II"/>
    <n v="330005071284"/>
    <s v="435.729.287-53"/>
    <s v="Fernando Sousa de Carvalho Britto"/>
    <x v="8"/>
    <m/>
    <s v="12/12/2017"/>
    <x v="1"/>
    <n v="0"/>
    <x v="1"/>
    <n v="0"/>
    <m/>
    <s v="CANCELADA: SEM CNARH40; OUTORGA NÃO LOCALIZADA; SEM PAGAR DESDE 2012"/>
    <s v="CI INEA/SERVREG SEI Nº32/21 - CANCELAMENTO"/>
    <e v="#N/A"/>
    <e v="#N/A"/>
    <e v="#N/A"/>
    <e v="#N/A"/>
    <e v="#N/A"/>
    <e v="#N/A"/>
    <n v="1.65E-3"/>
    <e v="#N/A"/>
    <e v="#N/A"/>
    <e v="#N/A"/>
    <e v="#N/A"/>
    <e v="#N/A"/>
    <e v="#N/A"/>
    <e v="#N/A"/>
    <e v="#N/A"/>
    <s v="Usina Sapucáia Br 356 Km 16 - Campos _ Itaperuna"/>
    <s v="Sapucaia"/>
    <n v="28001970"/>
    <s v="Campos dos Goytacazes"/>
    <s v="RJ"/>
    <n v="27378100"/>
    <s v="agricola@usinasapucaia.com.br"/>
  </r>
  <r>
    <s v="**II-0015"/>
    <x v="10"/>
    <n v="90"/>
    <s v="RH IX"/>
    <s v="II"/>
    <n v="330005768471"/>
    <s v="08.807.683/0001-03"/>
    <s v="LLX MINAS-RIO LOGISTICA C.E.S.A - São João da Barra"/>
    <x v="3"/>
    <m/>
    <s v="12/12/2017"/>
    <x v="1"/>
    <n v="0"/>
    <x v="1"/>
    <n v="0"/>
    <m/>
    <s v="CANCELADA: COBRADA EM DUPLICIDADE NA II-0018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DO RUSSEL Nº 804 - 5º ANDAR"/>
    <s v="GLÓRIA"/>
    <n v="22210010"/>
    <s v="Rio de Janeiro"/>
    <s v="RJ"/>
    <e v="#N/A"/>
    <s v="renato.silva@ferroport.com.br"/>
  </r>
  <r>
    <s v="**II-0016"/>
    <x v="10"/>
    <n v="90"/>
    <s v="RH IX"/>
    <s v="II"/>
    <n v="330006110577"/>
    <s v="61.522.512/0256-01"/>
    <s v="Construções e Comércio Camargo Corrêa S/A"/>
    <x v="2"/>
    <m/>
    <s v="13/09/2022"/>
    <x v="1"/>
    <n v="0"/>
    <x v="1"/>
    <n v="0"/>
    <m/>
    <s v="CANCELADA: OUTORGAS VENCIDAS E FALTA DE PAGAMENTO DESDE 2011"/>
    <s v="CI INEA/SERVREG Nº41/22 - CANCELAMENTO  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Isabel Vieira Martins,131"/>
    <s v="Pres. Costa e Silva"/>
    <n v="28300000"/>
    <s v="Itaperuna"/>
    <s v="RJ"/>
    <s v="3811-1113"/>
    <s v="flavio.pereira@camargocorrea.com.br"/>
  </r>
  <r>
    <s v="**II-0025"/>
    <x v="10"/>
    <n v="90"/>
    <s v="RH IX"/>
    <s v="II"/>
    <e v="#N/A"/>
    <e v="#N/A"/>
    <e v="#N/A"/>
    <x v="0"/>
    <m/>
    <e v="#N/A"/>
    <x v="0"/>
    <e v="#N/A"/>
    <x v="0"/>
    <e v="#N/A"/>
    <m/>
    <e v="#N/A"/>
    <e v="#N/A"/>
    <n v="11808"/>
    <n v="0"/>
    <n v="0"/>
    <n v="5184"/>
    <n v="198.14400000000001"/>
    <n v="0"/>
    <e v="#N/A"/>
    <n v="311.49"/>
    <n v="0"/>
    <n v="0"/>
    <n v="341.87"/>
    <s v="E07/509.849/2010"/>
    <s v="IN018041"/>
    <d v="2011-11-04T00:00:00"/>
    <d v="2016-11-04T00:00:00"/>
    <s v="Avenida Augusto Maria Martinez Toja, s/nº"/>
    <n v="0"/>
    <n v="28333000"/>
    <s v="Itaperuna"/>
    <s v="RJ"/>
    <n v="38472144"/>
    <s v="akherman.ilan@gmail.com"/>
  </r>
  <r>
    <s v="**II-0033"/>
    <x v="10"/>
    <n v="90"/>
    <s v="RH IX"/>
    <s v="II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II-0041"/>
    <x v="10"/>
    <n v="90"/>
    <s v="RH IX"/>
    <s v="II"/>
    <n v="330005088764"/>
    <s v="33.000.167/1044-03"/>
    <s v="Petróleo Brasileiro S/A - Petrobras (ex-TECAB)CANCELADA"/>
    <x v="3"/>
    <m/>
    <s v="01/04/2019"/>
    <x v="1"/>
    <n v="0"/>
    <x v="1"/>
    <n v="0"/>
    <m/>
    <s v="CANCELADA: ALTERADA PARA RHVIII (CABIUNAS) E CRÉDITO PARA 2020 DE -1.713,25 HH-0053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n v="0"/>
    <n v="0"/>
    <n v="0"/>
    <s v="Macaé"/>
    <n v="0"/>
    <e v="#N/A"/>
    <s v="pedroproenca@petrobras.com.br"/>
  </r>
  <r>
    <s v="**II-0042"/>
    <x v="10"/>
    <n v="90"/>
    <s v="RH IX"/>
    <s v="II"/>
    <n v="330005048541"/>
    <s v="48.122.295/0026-53"/>
    <s v="FMC TECHNOLOGIES DO BRASIL LTDA"/>
    <x v="3"/>
    <m/>
    <s v="12/12/2017"/>
    <x v="1"/>
    <n v="0"/>
    <x v="1"/>
    <n v="0"/>
    <m/>
    <s v="CANCELADA: TRANSFERÊNCIA PARA A RH VIII DE ACORDO COM LOCALIZAÇÃO DA OUTORGA"/>
    <s v=""/>
    <e v="#N/A"/>
    <e v="#N/A"/>
    <e v="#N/A"/>
    <e v="#N/A"/>
    <e v="#N/A"/>
    <e v="#N/A"/>
    <n v="6.5949999999999995E-2"/>
    <e v="#N/A"/>
    <e v="#N/A"/>
    <e v="#N/A"/>
    <e v="#N/A"/>
    <s v="E- 071005652004"/>
    <n v="465152018"/>
    <d v="2018-09-24T00:00:00"/>
    <d v="2023-09-24T00:00:00"/>
    <s v="RODOVIA AMARAL PEIXOTO KM 187, LOTE 1, QUADRA A"/>
    <n v="0"/>
    <n v="27790020"/>
    <s v="Macaé"/>
    <s v="RJ"/>
    <n v="27730700"/>
    <s v="rondinelle.fiorini@fmcti.com"/>
  </r>
  <r>
    <s v="**II-0043"/>
    <x v="10"/>
    <n v="90"/>
    <s v="RH IX"/>
    <s v="II"/>
    <n v="330029021139"/>
    <s v="13.812.133/0003-76"/>
    <s v="NOV FLEXIBLES EQUIPAMENTOS E SERVICOS LTDA."/>
    <x v="3"/>
    <m/>
    <s v="12/01/2021"/>
    <x v="1"/>
    <n v="0"/>
    <x v="1"/>
    <n v="0"/>
    <m/>
    <s v="CANCELADA: Processo do Tamponamento poço: PD-07-011.132.2019 aberto em 17/09/2019"/>
    <s v="CI INEA/SERVREG SEI Nº5/21 - CANCELAMENTO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R LAURO MULLER nº:116 SALA 2508 - PARTE ANDAR 25"/>
    <s v="Botafogo"/>
    <n v="22290160"/>
    <s v="Rio de Janeiro"/>
    <s v="RJ"/>
    <s v="3575-0129"/>
    <s v="mariaines.vilhena@nov.com"/>
  </r>
  <r>
    <s v="**II-0045"/>
    <x v="10"/>
    <n v="90"/>
    <s v="RH IX"/>
    <s v="II"/>
    <n v="330008534250"/>
    <s v="36.176.600/0018-09"/>
    <s v="WARTSILA BRASIL LTDA"/>
    <x v="3"/>
    <m/>
    <s v="07/01/2021"/>
    <x v="1"/>
    <n v="0"/>
    <x v="1"/>
    <n v="0"/>
    <m/>
    <s v="CANCELADA : TAMPONOU OS POÇOS E DEIXOU O LOCAL. OUTORGA VENCEU EM 2020"/>
    <s v="CI INEA/SERVREG SEI Nº3/21 - CANCELAMENTO"/>
    <e v="#N/A"/>
    <e v="#N/A"/>
    <e v="#N/A"/>
    <e v="#N/A"/>
    <e v="#N/A"/>
    <e v="#N/A"/>
    <n v="6.5949999999999995E-2"/>
    <e v="#N/A"/>
    <e v="#N/A"/>
    <e v="#N/A"/>
    <e v="#N/A"/>
    <s v="E-0700254582014"/>
    <n v="73162020"/>
    <d v="2020-02-12T00:00:00"/>
    <d v="2021-02-12T00:00:00"/>
    <s v="AC VIA 5 PROJETADA LOTE A Nº:12 -COMPLEMENTO: PARTE"/>
    <s v="PARTE DISTRITO INDUS"/>
    <n v="28200000"/>
    <s v="São João da Barra"/>
    <s v="RJ"/>
    <s v="2206-2876"/>
    <s v="rodrigo.assis@wartsila.com"/>
  </r>
  <r>
    <s v="**II-0063"/>
    <x v="10"/>
    <n v="90"/>
    <s v="RH IX"/>
    <s v="II"/>
    <e v="#N/A"/>
    <e v="#N/A"/>
    <e v="#N/A"/>
    <x v="0"/>
    <m/>
    <e v="#N/A"/>
    <x v="0"/>
    <e v="#N/A"/>
    <x v="0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s v="**II-0083"/>
    <x v="10"/>
    <n v="90"/>
    <s v="RH IX"/>
    <s v="II"/>
    <n v="330038234549"/>
    <s v="31.505.027/0001-60"/>
    <s v="MUNICÍPIO DE QUISSAMÃ"/>
    <x v="13"/>
    <m/>
    <s v="06/10/2023"/>
    <x v="12"/>
    <n v="0"/>
    <x v="14"/>
    <n v="0"/>
    <m/>
    <s v="suspensa devido ao não uso (Correspondência Interna - NA 10 (69316488)"/>
    <s v="CI INEA/SERVREG Nº 44/23 - INCLUSÃO"/>
    <n v="0"/>
    <n v="120099.6"/>
    <n v="0"/>
    <n v="0"/>
    <n v="0"/>
    <n v="0"/>
    <n v="6.5949999999999995E-2"/>
    <n v="0"/>
    <n v="792.02"/>
    <n v="0"/>
    <n v="0"/>
    <s v="EXT-PD/011.24118/2022"/>
    <s v="IN013506"/>
    <d v="2023-08-16T00:00:00"/>
    <d v="2028-08-16T00:00:00"/>
    <s v="Rua Conde de Araruama"/>
    <s v="Centro"/>
    <n v="28735000"/>
    <s v="QUISSAMÃ"/>
    <s v="RJ"/>
    <n v="27689300"/>
    <s v="semob@quissama.rj.gov.br"/>
  </r>
  <r>
    <s v="**II-0084"/>
    <x v="10"/>
    <n v="90"/>
    <s v="RH IX"/>
    <s v="II"/>
    <n v="330027288570"/>
    <s v="07.617.266/0001-27"/>
    <s v="ANA LÚCIA T. B. FERNANDES ME"/>
    <x v="10"/>
    <m/>
    <n v="45292"/>
    <x v="1"/>
    <n v="0"/>
    <x v="1"/>
    <n v="0"/>
    <m/>
    <s v="Mineração de areia em leito de rio"/>
    <n v="0"/>
    <e v="#N/A"/>
    <e v="#N/A"/>
    <e v="#N/A"/>
    <e v="#N/A"/>
    <e v="#N/A"/>
    <e v="#N/A"/>
    <n v="6.5949999999999995E-2"/>
    <e v="#N/A"/>
    <e v="#N/A"/>
    <e v="#N/A"/>
    <e v="#N/A"/>
    <s v="E-0700210662019"/>
    <s v="0534182023"/>
    <d v="2023-10-17T00:00:00"/>
    <d v="2028-10-17T00:00:00"/>
    <s v="Rua Poeta Antônio Da Silva"/>
    <s v="Macabuzinho"/>
    <n v="28740000"/>
    <s v="CONCEIÇÃO DE MACABU"/>
    <n v="0"/>
    <s v="(22) 98154-9321"/>
    <s v="servicos@jj-consultoria.com"/>
  </r>
  <r>
    <s v="AA-0001"/>
    <x v="0"/>
    <n v="10"/>
    <s v="RH I"/>
    <s v="AA"/>
    <n v="330027630324"/>
    <s v="42.540.211/0002-48"/>
    <s v="ELETROBRAS TERMONUCLEAR S.A. - ELETRONUCLEAR - Frade_Sachet"/>
    <x v="2"/>
    <m/>
    <s v="12/12/2017"/>
    <x v="13"/>
    <n v="0"/>
    <x v="15"/>
    <m/>
    <m/>
    <s v="OK"/>
    <s v=""/>
    <n v="1296480"/>
    <n v="0"/>
    <n v="0"/>
    <n v="1171572.1000000001"/>
    <n v="0"/>
    <n v="0"/>
    <n v="6.8865634401759176E-2"/>
    <n v="35713.167141303282"/>
    <n v="0"/>
    <n v="0"/>
    <n v="80681.049973715111"/>
    <s v="PD-07/014.124/2017"/>
    <s v="IN000868"/>
    <d v="2017-12-17T00:00:00"/>
    <d v="2022-12-17T00:00:00"/>
    <s v="RUA DA CANDELARIA, 65"/>
    <s v="CENTRO"/>
    <n v="0"/>
    <s v="Angra dos Reis"/>
    <n v="0"/>
    <s v="(21)25887981"/>
    <s v="aalvim@eletronuclear.gov.br"/>
  </r>
  <r>
    <s v="AA-0002"/>
    <x v="0"/>
    <n v="10"/>
    <s v="RH I"/>
    <s v="AA"/>
    <n v="330029332304"/>
    <s v="07.484.993/0001-63"/>
    <s v="Angra Green Coast Residence Service &amp; Marine"/>
    <x v="2"/>
    <m/>
    <s v="12/12/2017"/>
    <x v="14"/>
    <n v="0"/>
    <x v="16"/>
    <m/>
    <m/>
    <s v="OK"/>
    <s v=""/>
    <n v="46205"/>
    <n v="0"/>
    <n v="0"/>
    <n v="9241"/>
    <n v="0"/>
    <n v="0"/>
    <n v="6.8865634401759176E-2"/>
    <n v="1272.7705025687519"/>
    <n v="0"/>
    <n v="0"/>
    <n v="636.38525128437595"/>
    <s v="E-07/101008/2004"/>
    <s v="EM ANÁLISE"/>
    <d v="1899-12-30T00:00:00"/>
    <d v="1899-12-30T00:00:00"/>
    <s v="Av. Rio Branco, 185"/>
    <s v="Centro"/>
    <n v="0"/>
    <s v="Rio de Janeiro"/>
    <s v="RJ"/>
    <n v="22203571"/>
    <s v="administracao@angragreencoast.com.br"/>
  </r>
  <r>
    <s v="AA-0003"/>
    <x v="0"/>
    <n v="10"/>
    <s v="RH I"/>
    <s v="AA"/>
    <n v="330005243832"/>
    <s v="04.867.429/0001-31"/>
    <s v="SAAE ANGRA DOS REIS"/>
    <x v="1"/>
    <m/>
    <s v="26/12/2017"/>
    <x v="15"/>
    <n v="0"/>
    <x v="17"/>
    <m/>
    <m/>
    <s v="OK"/>
    <s v=""/>
    <n v="8348867"/>
    <n v="730584"/>
    <n v="0"/>
    <n v="1353425"/>
    <n v="120"/>
    <n v="94"/>
    <n v="6.8865634401759176E-2"/>
    <n v="229980.00394162856"/>
    <n v="2842.6293907999452"/>
    <n v="0"/>
    <n v="93204.468880291402"/>
    <s v="E-07/002.10317/2015"/>
    <s v="IN036065"/>
    <d v="2016-08-26T00:00:00"/>
    <d v="2021-08-26T00:00:00"/>
    <s v="PRACA GUARDA MARINHA GREENHALGH 59 B"/>
    <s v="Centro"/>
    <n v="0"/>
    <s v="ANGRA DOS REIS"/>
    <s v="RJ"/>
    <s v="(24)33776621"/>
    <s v="operacao@saaeangra.com.br"/>
  </r>
  <r>
    <s v="AA-0004"/>
    <x v="0"/>
    <n v="10"/>
    <s v="RH I"/>
    <s v="AA"/>
    <n v="330005075190"/>
    <s v="02.709.449/0003-10"/>
    <s v="Petrobras Transporte S/A - TEBIG"/>
    <x v="2"/>
    <m/>
    <s v="12/12/2017"/>
    <x v="16"/>
    <n v="0"/>
    <x v="18"/>
    <m/>
    <m/>
    <s v="OK"/>
    <s v=""/>
    <n v="946080"/>
    <n v="142740"/>
    <n v="0"/>
    <n v="425298"/>
    <n v="5694"/>
    <n v="60"/>
    <n v="6.8865634401759176E-2"/>
    <n v="26060.958676899798"/>
    <n v="3931.9569523869009"/>
    <n v="0"/>
    <n v="29288.414120017223"/>
    <s v="E-0710061301"/>
    <s v="IN000635"/>
    <d v="2008-03-18T00:00:00"/>
    <d v="2015-02-22T00:00:00"/>
    <s v="Estrada Fabor Orbel s/n"/>
    <s v="Campos Elíseos"/>
    <n v="25225030"/>
    <s v="Duque de Caxias"/>
    <s v="RJ"/>
    <n v="32276694"/>
    <s v="luciamorais.hope@petrobras.com.br"/>
  </r>
  <r>
    <s v="AA-0005"/>
    <x v="0"/>
    <n v="10"/>
    <s v="RH I"/>
    <s v="AA"/>
    <n v="330005087873"/>
    <s v="34.058.305/0001-76"/>
    <s v="FAZENDA DO FRADE SA AGRO E PEC"/>
    <x v="2"/>
    <m/>
    <s v="12/12/2017"/>
    <x v="17"/>
    <n v="0"/>
    <x v="19"/>
    <m/>
    <m/>
    <s v="OK"/>
    <s v=""/>
    <n v="536112"/>
    <n v="0"/>
    <n v="0"/>
    <n v="106872"/>
    <n v="0"/>
    <n v="30"/>
    <n v="6.8865634401759176E-2"/>
    <n v="14767.872058504481"/>
    <n v="0"/>
    <n v="0"/>
    <n v="7359.8139142828113"/>
    <s v="E07/507.179/2011"/>
    <s v="IN033860"/>
    <d v="2016-03-31T00:00:00"/>
    <d v="2018-03-31T00:00:00"/>
    <s v="RODOVIA BR 101 - KM 508"/>
    <s v="Frade"/>
    <n v="0"/>
    <s v="Angra dos Reis"/>
    <s v="RJ"/>
    <n v="33692171"/>
    <s v="solblue35@yahoo.com.br"/>
  </r>
  <r>
    <s v="AA-0006"/>
    <x v="0"/>
    <n v="10"/>
    <s v="RH I"/>
    <s v="AA"/>
    <n v="330031653252"/>
    <s v="02.382.573/0001-52"/>
    <s v="AQUACONTROL CONTROLE E TRATAMENTO DE Aguas LTDA"/>
    <x v="2"/>
    <m/>
    <s v="12/12/2017"/>
    <x v="18"/>
    <n v="0"/>
    <x v="20"/>
    <m/>
    <m/>
    <s v="OK"/>
    <s v=""/>
    <n v="27450"/>
    <n v="19324.8"/>
    <n v="0"/>
    <n v="8125.2"/>
    <n v="1259.25"/>
    <n v="90"/>
    <n v="6.8865634401759176E-2"/>
    <n v="756.14998573648643"/>
    <n v="133.07888881835331"/>
    <n v="0"/>
    <n v="559.53908502462536"/>
    <s v="PROCESSO SERLA N/I"/>
    <s v="PORTARIA SERLA 249"/>
    <d v="2004-10-20T00:00:00"/>
    <d v="1899-12-30T00:00:00"/>
    <s v="avenida passos, 101 sala 404"/>
    <s v="CENTRO"/>
    <n v="20051040"/>
    <s v="Rio de Janeiro"/>
    <s v="RJ"/>
    <n v="25802051"/>
    <s v="aquacontrol@aquacontrol.com.br"/>
  </r>
  <r>
    <s v="AA-0007"/>
    <x v="0"/>
    <n v="10"/>
    <s v="RH I"/>
    <s v="AA"/>
    <n v="330005087792"/>
    <s v="00.436.923/0001-90"/>
    <s v="FUNDACAO ECONOMIARIOS FEDERAIS"/>
    <x v="2"/>
    <m/>
    <s v="12/12/2017"/>
    <x v="19"/>
    <n v="0"/>
    <x v="21"/>
    <m/>
    <m/>
    <s v="OK"/>
    <s v=""/>
    <n v="56544"/>
    <n v="0"/>
    <n v="0"/>
    <n v="348"/>
    <n v="0"/>
    <n v="30"/>
    <n v="6.8865634401759176E-2"/>
    <n v="1557.5785387922117"/>
    <n v="0"/>
    <n v="0"/>
    <n v="23.965477859237353"/>
    <s v="E-071008862006"/>
    <s v="IN000578"/>
    <d v="2007-06-05T00:00:00"/>
    <d v="2012-06-05T00:00:00"/>
    <s v="ESTRADA VEREADOR BENDITO ADELINO,8413"/>
    <s v="Tangua"/>
    <n v="0"/>
    <s v="Angra dos Reis"/>
    <s v="RJ"/>
    <n v="33792800"/>
    <s v="angra.contabilidade@vilagale.com"/>
  </r>
  <r>
    <s v="AA-0008"/>
    <x v="0"/>
    <n v="10"/>
    <s v="RH I"/>
    <s v="AA"/>
    <n v="330005087954"/>
    <s v="42.540.211/0002-48"/>
    <s v="ELETROBRAS TERMONUCLEAR S.A. - ELETRONUCLEAR- Vilas Res. (Praia Brava)"/>
    <x v="2"/>
    <m/>
    <s v="23/03/2018"/>
    <x v="20"/>
    <n v="0"/>
    <x v="22"/>
    <m/>
    <m/>
    <s v="OK"/>
    <s v=""/>
    <n v="419040"/>
    <n v="346680"/>
    <n v="0"/>
    <n v="72360"/>
    <n v="1231"/>
    <n v="59"/>
    <n v="6.8865634401759176E-2"/>
    <n v="11542.975021520177"/>
    <n v="9724.021358189093"/>
    <n v="0"/>
    <n v="4983.117271457294"/>
    <s v="E-07/510720/2011"/>
    <s v="IN043788"/>
    <d v="2018-06-29T00:00:00"/>
    <d v="2023-06-29T00:00:00"/>
    <s v="RUA DA CANDELARIA 65"/>
    <s v="Centro"/>
    <n v="20091020"/>
    <s v="Rio de Janeiro"/>
    <s v="RJ"/>
    <n v="25887981"/>
    <s v="aalvim@eletronuclear.gov.br"/>
  </r>
  <r>
    <s v="AA-0009"/>
    <x v="0"/>
    <n v="10"/>
    <s v="RH I"/>
    <s v="AA"/>
    <n v="330005059314"/>
    <s v="02.615.658/0001-33"/>
    <s v="CONDOMÍNIO GERAL DO BRACUHY"/>
    <x v="2"/>
    <m/>
    <s v="12/12/2017"/>
    <x v="21"/>
    <n v="0"/>
    <x v="23"/>
    <m/>
    <m/>
    <s v="OK SEM CADASTRO REGLA"/>
    <s v=""/>
    <n v="409920"/>
    <n v="179721"/>
    <n v="0"/>
    <n v="50478"/>
    <n v="3943.05"/>
    <n v="90"/>
    <n v="6.8865634401759176E-2"/>
    <n v="11291.770866669711"/>
    <n v="1237.6629049379217"/>
    <n v="0"/>
    <n v="3476.195174100882"/>
    <s v="E07/101908/2005"/>
    <s v="IN001435"/>
    <d v="2010-03-04T00:00:00"/>
    <d v="2015-03-04T00:00:00"/>
    <s v="ROD.GOVERN.MARIO COVAS BR101 KM 500,5 BRACUHY"/>
    <s v="BRACUHY"/>
    <n v="23945045"/>
    <s v="Angra dos Reis"/>
    <s v="RJ"/>
    <n v="33632050"/>
    <s v="administrativo@cgbracuhy.com.br"/>
  </r>
  <r>
    <s v="AA-0010"/>
    <x v="0"/>
    <n v="10"/>
    <s v="RH I"/>
    <s v="AA"/>
    <n v="330005241112"/>
    <s v="30.322.150/0001-82"/>
    <s v="CONDOMINIO LARANJEIRAS"/>
    <x v="2"/>
    <m/>
    <s v="12/12/2017"/>
    <x v="22"/>
    <n v="0"/>
    <x v="24"/>
    <m/>
    <m/>
    <s v="OK"/>
    <s v=""/>
    <n v="365993"/>
    <n v="0"/>
    <n v="0"/>
    <n v="190793"/>
    <n v="0"/>
    <n v="0"/>
    <n v="6.8865634401759176E-2"/>
    <n v="10081.728305495488"/>
    <n v="0"/>
    <n v="0"/>
    <n v="13139.075846945385"/>
    <s v="E07/002.4246/2013"/>
    <s v="IN037427"/>
    <d v="2016-11-09T00:00:00"/>
    <d v="2021-11-09T00:00:00"/>
    <s v="RODOVIA BR 101 KM 593"/>
    <s v="Laranjeiras"/>
    <n v="0"/>
    <s v="Paraty"/>
    <s v="RJ"/>
    <n v="33721112"/>
    <s v="controladoria@condlaranjeiras.com.br"/>
  </r>
  <r>
    <s v="AA-0013"/>
    <x v="0"/>
    <n v="10"/>
    <s v="RH I"/>
    <s v="AA"/>
    <n v="330006026355"/>
    <s v="48.752.729/0001-40"/>
    <s v="Regimar Comercial SA"/>
    <x v="11"/>
    <m/>
    <s v="01/04/2023"/>
    <x v="23"/>
    <n v="258.06"/>
    <x v="25"/>
    <m/>
    <m/>
    <s v="RENOVAÇÃO: DÉBITO 2024"/>
    <s v=""/>
    <n v="10032"/>
    <n v="0"/>
    <n v="0"/>
    <n v="2006.4"/>
    <n v="0"/>
    <n v="0"/>
    <n v="6.8865634401759176E-2"/>
    <n v="276.34963227314046"/>
    <n v="0"/>
    <n v="0"/>
    <n v="138.16437366255749"/>
    <s v="E07/501.748/2009"/>
    <s v="IN053169"/>
    <d v="2023-02-23T00:00:00"/>
    <d v="2028-02-23T00:00:00"/>
    <s v="Rua Tenente Lopes n° 579 Centro"/>
    <s v="Centro Jaú"/>
    <n v="17201460"/>
    <s v="Jaú"/>
    <s v="SP"/>
    <s v="(19) 3253-4744"/>
    <s v="joseantonio@regimar.com.br"/>
  </r>
  <r>
    <s v="AA-0101"/>
    <x v="0"/>
    <n v="10"/>
    <s v="RH I"/>
    <s v="AA"/>
    <n v="330005068577"/>
    <s v="126.941.850-53"/>
    <s v="Alcêo Antônio Braga lopes"/>
    <x v="2"/>
    <m/>
    <s v="12/12/2017"/>
    <x v="24"/>
    <n v="0"/>
    <x v="26"/>
    <m/>
    <m/>
    <s v="OK"/>
    <s v=""/>
    <n v="7906"/>
    <n v="0"/>
    <n v="0"/>
    <n v="1757"/>
    <n v="0"/>
    <n v="0"/>
    <n v="6.8865634401759176E-2"/>
    <n v="217.77779553568413"/>
    <n v="0"/>
    <n v="0"/>
    <n v="120.99694638561363"/>
    <s v="E07/101318/2008"/>
    <s v="IN015537"/>
    <d v="2011-01-21T00:00:00"/>
    <d v="2014-01-07T00:00:00"/>
    <s v="Estrada da Barra da Tijuca 1006 P-3 Ap 401"/>
    <s v="BARRA DA TIJUCA"/>
    <n v="22641003"/>
    <s v="Rio de Janeiro"/>
    <s v="RJ"/>
    <n v="24935660"/>
    <s v="abl.consultor@bol.com.br"/>
  </r>
  <r>
    <s v="AA-0103"/>
    <x v="0"/>
    <n v="10"/>
    <s v="RH I"/>
    <s v="AA"/>
    <n v="330031519521"/>
    <s v="33.352.394/0001-04"/>
    <s v="CEDAE MANGARATIBA - RH I"/>
    <x v="1"/>
    <m/>
    <s v="26/12/2017"/>
    <x v="25"/>
    <n v="0"/>
    <x v="27"/>
    <m/>
    <m/>
    <s v="OK"/>
    <s v=""/>
    <n v="1326877"/>
    <n v="0"/>
    <n v="0"/>
    <n v="265375.40000000002"/>
    <n v="0"/>
    <n v="0"/>
    <n v="6.8865634401759176E-2"/>
    <n v="36550.486477540791"/>
    <n v="0"/>
    <n v="0"/>
    <n v="18275.248460007402"/>
    <s v="E-07/002.10.279/2013"/>
    <s v="EM ANÁLISE"/>
    <s v="-"/>
    <s v="-"/>
    <s v="Av. Pres. Vargas, 2655 - 7° andar."/>
    <s v="CIDADE NOVA"/>
    <n v="20210030"/>
    <s v="Mangaratiba"/>
    <s v="RJ"/>
    <n v="23323600"/>
    <s v="eduardodantas@cedae.com.br; marcelo-kauffman@cedae.com.br"/>
  </r>
  <r>
    <s v="AA-0104"/>
    <x v="0"/>
    <n v="10"/>
    <s v="RH I"/>
    <s v="AA"/>
    <n v="330008387878"/>
    <s v="11.540.197/0001-78"/>
    <s v="AC REALTY EMPREENDIMENTOS E PARTICIPAÇÕES LTDA"/>
    <x v="2"/>
    <m/>
    <s v="12/12/2017"/>
    <x v="26"/>
    <n v="0"/>
    <x v="28"/>
    <m/>
    <m/>
    <s v="OK"/>
    <s v=""/>
    <n v="0"/>
    <n v="220752"/>
    <n v="0"/>
    <n v="0"/>
    <n v="4658"/>
    <n v="99"/>
    <n v="6.8865634401759176E-2"/>
    <n v="0"/>
    <n v="110.98261380739635"/>
    <n v="0"/>
    <n v="0"/>
    <s v="E07.002/12822/2014"/>
    <s v="IN028631"/>
    <d v="2014-10-28T00:00:00"/>
    <d v="2019-10-28T00:00:00"/>
    <s v="ESTRADA DA BANQUETA, ÁREA 11-D, FAZENDA JAPUÍBA"/>
    <n v="0"/>
    <n v="0"/>
    <s v="Angra dos Reis"/>
    <s v="RJ"/>
    <s v="(21) 26170505"/>
    <s v="ecologicambiental@ecologicambiental.com"/>
  </r>
  <r>
    <s v="AA-0105"/>
    <x v="0"/>
    <n v="10"/>
    <s v="RH I"/>
    <s v="AA"/>
    <n v="330005046174"/>
    <s v="42.540.211/0002-48"/>
    <s v="Eletrobrás Termonuclear S.A. - Eletronuclear - Canteiro Angra 3"/>
    <x v="2"/>
    <m/>
    <s v="12/12/2017"/>
    <x v="27"/>
    <n v="0"/>
    <x v="29"/>
    <m/>
    <m/>
    <s v="OK"/>
    <s v=""/>
    <n v="324821"/>
    <n v="0"/>
    <n v="0"/>
    <n v="249845"/>
    <n v="0"/>
    <n v="0"/>
    <n v="6.8865634401759176E-2"/>
    <n v="8947.6025303938768"/>
    <n v="0"/>
    <n v="0"/>
    <n v="17205.740714096624"/>
    <s v="E-07/509788/2012"/>
    <s v="IN029875"/>
    <d v="2015-02-25T00:00:00"/>
    <d v="2017-02-24T00:00:00"/>
    <s v="Rua da Candelária, 65"/>
    <s v="Centro"/>
    <n v="20091020"/>
    <s v="Rio de Janeiro"/>
    <s v="RJ"/>
    <n v="25887981"/>
    <s v="aalvim@eletronuclear.gov.br"/>
  </r>
  <r>
    <s v="AA-0106"/>
    <x v="0"/>
    <n v="10"/>
    <s v="RH I"/>
    <s v="AA"/>
    <n v="330009154559"/>
    <s v="735.395.387-04"/>
    <s v="Augusto Cezar Vasconcellos Lebre"/>
    <x v="2"/>
    <m/>
    <s v="12/12/2017"/>
    <x v="28"/>
    <n v="0"/>
    <x v="30"/>
    <m/>
    <m/>
    <s v="VALOR PAGO ATÉ O FINAL DA OUTORGA 2020 - valor acumulado após R$3,75 a ser pago quando completar R$10,00"/>
    <s v=""/>
    <n v="0"/>
    <n v="162"/>
    <n v="0"/>
    <n v="0"/>
    <n v="1.62"/>
    <n v="80"/>
    <n v="6.8865634401759176E-2"/>
    <n v="0"/>
    <n v="2.2346894387262721"/>
    <n v="0"/>
    <n v="0"/>
    <s v="E07/002.8227/2015"/>
    <s v="IN032433"/>
    <d v="2015-11-16T00:00:00"/>
    <d v="2020-11-16T00:00:00"/>
    <s v="Estrada Vereador Benedito Adelino, N* 1882 - BL 09 - AP 102"/>
    <s v="BONFIM"/>
    <n v="23909070"/>
    <s v="Angra dos Reis"/>
    <s v="RJ"/>
    <n v="991218539"/>
    <s v="acvlebre@yahoo.com.br"/>
  </r>
  <r>
    <s v="AA-0107"/>
    <x v="0"/>
    <n v="10"/>
    <s v="RH I"/>
    <s v="AA"/>
    <n v="330009205560"/>
    <s v="17.337.701/0001-13"/>
    <s v="CTR COSTA VERDE LTDA"/>
    <x v="2"/>
    <m/>
    <s v="12/12/2017"/>
    <x v="29"/>
    <n v="0"/>
    <x v="31"/>
    <m/>
    <m/>
    <s v="OK SEM CADASTRO REGLA"/>
    <s v=""/>
    <n v="0"/>
    <n v="21120"/>
    <n v="0"/>
    <n v="0"/>
    <n v="156"/>
    <n v="72"/>
    <n v="6.8865634401759176E-2"/>
    <n v="0"/>
    <n v="407.23560154881852"/>
    <n v="0"/>
    <n v="0"/>
    <s v="E07/002.13399/2014"/>
    <s v="IN034136"/>
    <d v="2016-04-28T00:00:00"/>
    <d v="2016-04-28T00:00:00"/>
    <s v="ESTRADA DO ARIRÓ, SNº"/>
    <s v="ARIRÓ"/>
    <n v="23941010"/>
    <s v="Angra dos Reis"/>
    <s v="RJ"/>
    <n v="999724365"/>
    <s v="aterrodeangra@gmail.com"/>
  </r>
  <r>
    <s v="AA-0108"/>
    <x v="0"/>
    <n v="10"/>
    <s v="RH I"/>
    <s v="AA"/>
    <n v="330009428519"/>
    <s v="19.080.515/0001-77"/>
    <s v="Concessionária Aguas de Paraty S/A"/>
    <x v="1"/>
    <m/>
    <s v="26/12/2017"/>
    <x v="30"/>
    <n v="0"/>
    <x v="32"/>
    <m/>
    <m/>
    <s v="OK"/>
    <s v=""/>
    <n v="3153600"/>
    <n v="0"/>
    <n v="0"/>
    <n v="1095000"/>
    <n v="0"/>
    <n v="0"/>
    <n v="6.8865634401759176E-2"/>
    <n v="86869.865737157335"/>
    <n v="0"/>
    <n v="0"/>
    <n v="75407.872101605928"/>
    <s v="E07/002.13136/2014"/>
    <s v="IN033851"/>
    <d v="2016-04-30T00:00:00"/>
    <d v="2021-04-30T00:00:00"/>
    <s v="Alameda Flamboyant, 01 - Parque Ype - Paraty - RJ"/>
    <s v="Parque Ype"/>
    <n v="23970000"/>
    <s v="Parati"/>
    <s v="RJ"/>
    <n v="33721190"/>
    <s v="renine.oliveira@aguasparaty.com.br / ricardo.joao@aguasdoimperador.com.br"/>
  </r>
  <r>
    <s v="AA-0109"/>
    <x v="0"/>
    <n v="10"/>
    <s v="RH I"/>
    <s v="AA"/>
    <n v="330005205825"/>
    <s v="55.292.791/0003-24"/>
    <s v="Amyr klink Planejamentos e Pesquisa Ltda"/>
    <x v="2"/>
    <m/>
    <s v="12/12/2017"/>
    <x v="31"/>
    <n v="0"/>
    <x v="33"/>
    <m/>
    <m/>
    <s v="OK"/>
    <s v=""/>
    <n v="10818.72"/>
    <n v="0"/>
    <n v="0"/>
    <n v="2170.08"/>
    <n v="0"/>
    <n v="0"/>
    <n v="6.8865634401759176E-2"/>
    <n v="298.01776584957508"/>
    <n v="0"/>
    <n v="0"/>
    <n v="149.452688070329"/>
    <s v="E07/102552/2008"/>
    <s v="IN038153"/>
    <d v="2016-12-29T00:00:00"/>
    <d v="2021-12-29T00:00:00"/>
    <s v="Rodovia BR 101 KM 576 antigo 189,5"/>
    <s v="Boa Vista"/>
    <n v="23970000"/>
    <s v="Parati"/>
    <s v="RJ"/>
    <n v="38684218"/>
    <s v="s.freiretratamento@hotmail.com"/>
  </r>
  <r>
    <s v="AA-0112"/>
    <x v="0"/>
    <n v="10"/>
    <s v="RH I"/>
    <s v="AA"/>
    <n v="330029025207"/>
    <s v="03.554.124/0001-07"/>
    <s v="CONDOMÍNIO VILLAS DO TANGUÁ"/>
    <x v="2"/>
    <m/>
    <s v="01/08/2019"/>
    <x v="32"/>
    <n v="0"/>
    <x v="34"/>
    <m/>
    <m/>
    <s v="OK"/>
    <s v=""/>
    <n v="4672"/>
    <n v="0"/>
    <n v="0"/>
    <n v="934.4"/>
    <n v="0"/>
    <n v="0"/>
    <n v="6.8865634401759176E-2"/>
    <n v="128.70349220701544"/>
    <n v="0"/>
    <n v="0"/>
    <n v="64.346524866501341"/>
    <s v="E-07/002.16461/2014"/>
    <s v="IN048712"/>
    <d v="2019-03-21T00:00:00"/>
    <d v="2024-03-21T00:00:00"/>
    <s v="ESTRADA DO CONTORNO, 9.000"/>
    <s v="VILA VELHA"/>
    <s v="23931-070"/>
    <s v="ANGRA DOS REIS"/>
    <s v="RJ"/>
    <s v="(21) 988153131"/>
    <s v="villasdotangua@uol.com.br"/>
  </r>
  <r>
    <s v="AA-0113"/>
    <x v="0"/>
    <n v="10"/>
    <s v="RH I"/>
    <s v="AA"/>
    <n v="330006588604"/>
    <s v="04.045.559/0001-99"/>
    <s v="AREAL SANTA FÉ LTDA"/>
    <x v="10"/>
    <m/>
    <s v="01/01/2020"/>
    <x v="33"/>
    <n v="0"/>
    <x v="35"/>
    <m/>
    <m/>
    <s v="OK: PONTOS FEDERAIS COM COBRANÇA ESTADUAL / Mineração em leito de rio - RESOLUÇÃO CBH-BIG nº 021/2018"/>
    <s v="CI INEA/SEREG SEI Nº 04/2019  - INCLUSÃO"/>
    <n v="144000"/>
    <n v="0"/>
    <n v="0"/>
    <n v="28800"/>
    <n v="0"/>
    <n v="0"/>
    <n v="6.8865634401759176E-2"/>
    <n v="3966.6677360052477"/>
    <n v="0"/>
    <n v="0"/>
    <n v="1983.3286467656171"/>
    <s v="ANA 02501.000642/2012"/>
    <s v="IN000241"/>
    <d v="2012-06-27T00:00:00"/>
    <d v="2022-07-27T00:00:00"/>
    <s v="Rua Dolor Barreto nº 32"/>
    <s v="Parque Mambucaba"/>
    <s v="23.954-090"/>
    <s v="ANGRA DOS REIS"/>
    <s v="RJ"/>
    <s v="(21) 9411-0831"/>
    <s v="demarchi.rj@uol.com.br"/>
  </r>
  <r>
    <s v="AA-0114"/>
    <x v="0"/>
    <n v="10"/>
    <s v="RH I"/>
    <s v="AA"/>
    <n v="330005046174"/>
    <s v="42.540.211/0002-48"/>
    <s v="ELETROBRAS TERMONUCLEAR S.A. - ELETRONUCLEAR - VILAS RES. (MAMBUCABA)"/>
    <x v="2"/>
    <m/>
    <s v="04/06/2020"/>
    <x v="34"/>
    <n v="0"/>
    <x v="36"/>
    <m/>
    <m/>
    <s v="OK:"/>
    <s v=""/>
    <n v="596160"/>
    <n v="525600"/>
    <n v="0"/>
    <n v="70560"/>
    <n v="1234"/>
    <n v="65"/>
    <n v="6.8865634401759176E-2"/>
    <n v="16421.980827070453"/>
    <n v="12842.258965607276"/>
    <n v="0"/>
    <n v="4859.1651049260745"/>
    <s v="E07/510720/2011"/>
    <s v="IN043828"/>
    <d v="2018-02-01T00:00:00"/>
    <d v="2023-02-01T00:00:00"/>
    <s v="Rua da Candelária, 65 / 9º andar"/>
    <s v="CENTRO"/>
    <n v="20091020"/>
    <s v="Rio de Janeiro"/>
    <s v="RJ"/>
    <n v="25887981"/>
    <s v="aalvim@eletronuclear.gov.br"/>
  </r>
  <r>
    <s v="AA-0116"/>
    <x v="0"/>
    <n v="10"/>
    <s v="RH I"/>
    <s v="AA"/>
    <n v="330032969504"/>
    <s v="29.172.475/0001-47"/>
    <s v="MUNICÍPIO DE PARATI"/>
    <x v="1"/>
    <m/>
    <s v="01/10/2021"/>
    <x v="35"/>
    <n v="0"/>
    <x v="37"/>
    <m/>
    <m/>
    <s v="OK: ponto federal"/>
    <s v="CI INEA/SERVREG SEI Nº 36/21 - INCLUSÃO"/>
    <n v="264639.59999999998"/>
    <n v="0"/>
    <n v="0"/>
    <n v="52927.919999999896"/>
    <n v="0"/>
    <n v="0"/>
    <n v="6.8865634401759176E-2"/>
    <n v="7289.8284534494296"/>
    <n v="0"/>
    <n v="0"/>
    <n v="3644.9142267247148"/>
    <s v="E-07005027422010"/>
    <s v="IN052068"/>
    <d v="2021-05-11T00:00:00"/>
    <d v="2021-05-11T00:00:00"/>
    <s v="Rua José Balbino Silva s/n"/>
    <s v="Pontal"/>
    <s v="23.970-000"/>
    <s v="PARATY"/>
    <s v="RJ"/>
    <s v="(24)999011773"/>
    <s v="daeparaty@gmail.com"/>
  </r>
  <r>
    <s v="AA-0117"/>
    <x v="0"/>
    <n v="10"/>
    <s v="RH I"/>
    <s v="AA"/>
    <n v="330027870716"/>
    <s v="025.214.668-91"/>
    <s v="JOSÉ BONIFÁCIO DE OLIVEIRA SOBRINHO"/>
    <x v="2"/>
    <m/>
    <s v="01/04/2023"/>
    <x v="36"/>
    <n v="0"/>
    <x v="38"/>
    <m/>
    <m/>
    <s v="OK"/>
    <s v="CI INEA/SERVREG Nº 21/23 - INCLUSÃO"/>
    <n v="10628.8"/>
    <n v="0"/>
    <n v="0"/>
    <n v="6248.8"/>
    <n v="0"/>
    <n v="0"/>
    <n v="6.8865634401759176E-2"/>
    <n v="292.78608636919256"/>
    <n v="0"/>
    <n v="0"/>
    <n v="430.32391159098569"/>
    <s v="E-07/002.3395/2014"/>
    <s v="IN053002"/>
    <d v="2022-10-18T00:00:00"/>
    <d v="2027-10-18T00:00:00"/>
    <s v="AV. PREFEITO MENDES DE MORAES"/>
    <s v="SÃO CONRADO"/>
    <s v="23.900-000"/>
    <s v="RIO DE JANEIRO"/>
    <s v="RJ"/>
    <s v="(21)33650065"/>
    <s v="nilso_jr@hotmail.com"/>
  </r>
  <r>
    <s v="AA-0118"/>
    <x v="0"/>
    <n v="10"/>
    <s v="RH I"/>
    <s v="AA"/>
    <n v="330005243832"/>
    <s v="04.867.429/0001-31"/>
    <s v="SERVIÇO AUTÔNOMO DE CAPTAÇÃO DE ÁGUA E TRATAMENTO DE ESGOTO  - ANGRA DOS REIS"/>
    <x v="1"/>
    <m/>
    <n v="0"/>
    <x v="37"/>
    <n v="14406.492022436752"/>
    <x v="39"/>
    <m/>
    <m/>
    <s v="OK"/>
    <s v="SEI-070002/008024/2023 - TRANSFERÊNCIA CEDAE PARA ANGRA DOS REIS / o valor de 2023 foi repetido em 2024, sem ajuste de ppu. Débito de 14.406,49 para 2025"/>
    <n v="7385731.1999999993"/>
    <n v="0"/>
    <n v="0"/>
    <n v="1477146.24"/>
    <n v="0"/>
    <n v="0"/>
    <n v="6.8865634401759176E-2"/>
    <n v="203449.22584354648"/>
    <n v="0"/>
    <n v="0"/>
    <n v="101724.61292177322"/>
    <s v="_x0009_E-07002103172015"/>
    <n v="360652016"/>
    <d v="2016-08-26T00:00:00"/>
    <d v="2021-08-26T00:00:00"/>
    <s v="PRAÇA GUARDA MARINHA GREENHALGH 59 B"/>
    <s v="CENTRO"/>
    <n v="23900240"/>
    <s v="ANGRA DOS REIS"/>
    <s v="RJ"/>
    <n v="33776551"/>
    <s v="operacao@saaeangra.com.br"/>
  </r>
  <r>
    <s v="AA-0119"/>
    <x v="0"/>
    <n v="10"/>
    <s v="RH I"/>
    <s v="AA"/>
    <n v="330039545165"/>
    <s v="27.614.825/0001-52"/>
    <s v="SELVAMAR IMOBILIÁRIA LTDA"/>
    <x v="13"/>
    <m/>
    <s v="01/12/2023"/>
    <x v="1"/>
    <n v="0"/>
    <x v="1"/>
    <m/>
    <m/>
    <s v="COBRANÇA SUSPENSA ATÉ USO EFETIVO. EMPREENDIMENTO EM CONSTRUÇÃO &lt;jaderson.ambiente@gmail.com&gt;"/>
    <s v="CI INEA/SERVREG Nº50/23 - INCLUSÃO"/>
    <n v="0"/>
    <n v="0"/>
    <n v="83570.399999999994"/>
    <n v="0"/>
    <n v="0"/>
    <n v="0"/>
    <n v="6.8865634401759176E-2"/>
    <n v="0"/>
    <n v="0"/>
    <n v="5755.1189327451193"/>
    <n v="0"/>
    <s v="SEI-070003/000218/2022"/>
    <s v="IN005279"/>
    <d v="2023-10-10T00:00:00"/>
    <d v="2028-10-10T00:00:00"/>
    <s v="Avenida Roberto Silveira"/>
    <s v="Fátima"/>
    <n v="23970000"/>
    <s v="PARATY"/>
    <s v="RJ"/>
    <n v="92269003"/>
    <s v="jaderson.ambiente@gmail.com"/>
  </r>
  <r>
    <s v="AA-0120"/>
    <x v="0"/>
    <n v="10"/>
    <s v="RH I"/>
    <s v="AA"/>
    <n v="330040466133"/>
    <s v="00.755.766/0001-86"/>
    <s v="LCN PONCIANO TERRAPLANAGEM"/>
    <x v="7"/>
    <m/>
    <n v="45536"/>
    <x v="38"/>
    <n v="0"/>
    <x v="40"/>
    <m/>
    <m/>
    <s v="OK"/>
    <n v="0"/>
    <n v="21900"/>
    <n v="0"/>
    <n v="0"/>
    <n v="21797.8"/>
    <n v="0"/>
    <n v="0"/>
    <n v="6.8865634401759176E-2"/>
    <n v="603.26172371596601"/>
    <n v="0"/>
    <n v="0"/>
    <n v="1501.119325562664"/>
    <s v="SEI-0700030000982022"/>
    <s v="0997492024"/>
    <d v="2024-07-04T00:00:00"/>
    <d v="2029-07-04T00:00:00"/>
    <s v="Rua São José"/>
    <s v="Japuiba"/>
    <s v="23.934-120"/>
    <s v="ANGRA DOS REIS"/>
    <s v="RJ"/>
    <s v="(24) 99991-3060"/>
    <s v="viviannetso@outlook.com"/>
  </r>
  <r>
    <s v="BB-0013"/>
    <x v="1"/>
    <n v="20"/>
    <s v="RH II"/>
    <s v="BB"/>
    <n v="330005088500"/>
    <s v="32.242.844/0001-35"/>
    <s v="COROA GRANDE SERV PORTUARIOS"/>
    <x v="2"/>
    <m/>
    <s v="12/12/2017"/>
    <x v="39"/>
    <n v="0"/>
    <x v="41"/>
    <m/>
    <m/>
    <s v="OK"/>
    <s v=""/>
    <n v="53436"/>
    <n v="0"/>
    <n v="0"/>
    <n v="52902"/>
    <n v="0"/>
    <n v="0"/>
    <n v="5.7568725668020709E-2"/>
    <n v="1230.4993677651821"/>
    <n v="0"/>
    <n v="0"/>
    <n v="3045.4953334454372"/>
    <s v="E07/505.345/2009"/>
    <s v="IN034756"/>
    <d v="2016-06-17T00:00:00"/>
    <d v="2021-06-17T00:00:00"/>
    <s v="RUA BARAO DE MAUA, 72"/>
    <s v="VILA GENY"/>
    <n v="0"/>
    <s v="ITAGUAI"/>
    <s v="RJ"/>
    <n v="26883051"/>
    <s v="coroagrande@coroagrande.com.br"/>
  </r>
  <r>
    <s v="BB-0014"/>
    <x v="1"/>
    <n v="20"/>
    <s v="RH II"/>
    <s v="BB"/>
    <n v="330005052492"/>
    <s v="29.821.824/0001-04"/>
    <s v="Resort Portobello Ltda"/>
    <x v="2"/>
    <m/>
    <s v="12/12/2017"/>
    <x v="40"/>
    <n v="0"/>
    <x v="42"/>
    <m/>
    <m/>
    <s v="OK"/>
    <s v=""/>
    <n v="93346.559999999998"/>
    <n v="0"/>
    <n v="0"/>
    <n v="18665.808000000001"/>
    <n v="0"/>
    <n v="0"/>
    <n v="5.7568725668020709E-2"/>
    <n v="2149.5310631523803"/>
    <n v="0"/>
    <n v="0"/>
    <n v="1074.5723458069547"/>
    <s v="E-071012042000"/>
    <s v="IN000332"/>
    <d v="2004-03-12T00:00:00"/>
    <d v="2009-03-12T00:00:00"/>
    <s v="Rodovia Rio Santos, KM 438 (antigo KM 47)"/>
    <s v="São Brás"/>
    <n v="23860000"/>
    <s v="Mangaratiba"/>
    <s v="RJ"/>
    <n v="27898000"/>
    <s v="bello.marise@terra.com.br"/>
  </r>
  <r>
    <s v="BB-0015"/>
    <x v="1"/>
    <n v="20"/>
    <s v="RH II"/>
    <s v="BB"/>
    <n v="330005045798"/>
    <s v="33.592.510/0055-47"/>
    <s v="VALE"/>
    <x v="2"/>
    <m/>
    <s v="12/12/2017"/>
    <x v="41"/>
    <n v="0"/>
    <x v="43"/>
    <m/>
    <m/>
    <s v="OK"/>
    <s v=""/>
    <n v="1001376"/>
    <n v="0"/>
    <n v="0"/>
    <n v="1001376"/>
    <n v="0"/>
    <n v="0"/>
    <n v="5.7568725668020709E-2"/>
    <n v="23059.175539671687"/>
    <n v="0"/>
    <n v="0"/>
    <n v="57647.93884917922"/>
    <s v="E-071002002001"/>
    <s v="IN000393"/>
    <d v="2005-06-06T00:00:00"/>
    <d v="2010-06-06T00:00:00"/>
    <s v="Praia do Leste s/n - Ilha Guaíba"/>
    <s v="Ilha Guaíba"/>
    <n v="23860000"/>
    <s v="Mangaratiba"/>
    <s v="RJ"/>
    <n v="27896207"/>
    <s v="bruno.guillon@vale.com"/>
  </r>
  <r>
    <s v="BB-0017"/>
    <x v="1"/>
    <n v="20"/>
    <s v="RH II"/>
    <s v="BB"/>
    <n v="330031019634"/>
    <s v="33.352.394/0001-04"/>
    <s v="CEDAE ENG PAULO DE FRONTIN"/>
    <x v="1"/>
    <m/>
    <s v="26/12/2017"/>
    <x v="42"/>
    <n v="0"/>
    <x v="44"/>
    <m/>
    <m/>
    <s v="OK"/>
    <s v=""/>
    <n v="1024920"/>
    <n v="0"/>
    <n v="0"/>
    <n v="204984"/>
    <n v="0"/>
    <n v="0"/>
    <n v="5.7568725668020709E-2"/>
    <n v="23601.338347939116"/>
    <n v="0"/>
    <n v="0"/>
    <n v="11800.66395273255"/>
    <s v="E-07/100.624/2004"/>
    <s v="EM ANÁLISE"/>
    <s v="-"/>
    <s v="-"/>
    <s v="Av. Pres. Vargas, 2655 - 7° andar."/>
    <s v="Cidade Nova"/>
    <n v="20210030"/>
    <s v="Eng. Paulo de Frontin"/>
    <s v="RJ"/>
    <n v="23323600"/>
    <s v="eduardodantas@cedae.com.br; marcelo-kauffman@cedae.com.br"/>
  </r>
  <r>
    <s v="BB-0018"/>
    <x v="1"/>
    <n v="20"/>
    <s v="RH II"/>
    <s v="BB"/>
    <n v="330040186289"/>
    <s v="42.292.007/0013-08"/>
    <s v="RIO MAIS SANEAMENTO PIRAÍ RH II MULTIBACIA"/>
    <x v="1"/>
    <m/>
    <s v="26/12/2017"/>
    <x v="43"/>
    <n v="0"/>
    <x v="45"/>
    <m/>
    <m/>
    <s v="OK"/>
    <s v=""/>
    <n v="2349432"/>
    <n v="0"/>
    <n v="0"/>
    <n v="469886.4"/>
    <n v="0"/>
    <n v="0"/>
    <n v="5.7568725668020709E-2"/>
    <n v="54101.518037342663"/>
    <n v="0"/>
    <n v="0"/>
    <n v="27050.769461145348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BB-0019"/>
    <x v="1"/>
    <n v="20"/>
    <s v="RH II"/>
    <s v="BB"/>
    <n v="330040183263"/>
    <s v="42.292.007/0011-46"/>
    <s v="RIO MAIS SANEAMENTO RIO CLARO"/>
    <x v="1"/>
    <m/>
    <s v="26/12/2017"/>
    <x v="44"/>
    <n v="0"/>
    <x v="46"/>
    <m/>
    <m/>
    <s v="OK"/>
    <s v=""/>
    <n v="1309094.3999999999"/>
    <n v="0"/>
    <n v="0"/>
    <n v="261818.88"/>
    <n v="0"/>
    <n v="0"/>
    <n v="5.7568725668020709E-2"/>
    <n v="30145.166900392443"/>
    <n v="0"/>
    <n v="0"/>
    <n v="15072.583450196222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BB-0022"/>
    <x v="1"/>
    <n v="20"/>
    <s v="RH II"/>
    <s v="BB"/>
    <n v="330005241201"/>
    <s v="06.039.635/0001-89"/>
    <s v="CONDOMINIO PORTO REAL RESORT"/>
    <x v="2"/>
    <m/>
    <s v="12/12/2017"/>
    <x v="45"/>
    <n v="0"/>
    <x v="47"/>
    <m/>
    <m/>
    <s v="OK"/>
    <s v=""/>
    <n v="35136"/>
    <n v="0"/>
    <n v="0"/>
    <n v="0"/>
    <n v="0"/>
    <n v="0"/>
    <n v="5.7568725668020709E-2"/>
    <n v="809.10377145508892"/>
    <n v="0"/>
    <n v="0"/>
    <n v="0"/>
    <s v="E-07/100.491/2007 E E-07/002.8987/2014"/>
    <s v="PORTARIA SERLA 622"/>
    <d v="2007-12-17T00:00:00"/>
    <d v="2012-12-17T00:00:00"/>
    <s v="BR 101 TRECHO RIO-SANTOS KM 454"/>
    <s v="PORTO REAL"/>
    <n v="0"/>
    <s v="MANGARATIBA"/>
    <s v="RJ"/>
    <n v="26859100"/>
    <s v="infra1@cprr.com.br"/>
  </r>
  <r>
    <s v="BB-0024"/>
    <x v="1"/>
    <n v="20"/>
    <s v="RH II"/>
    <s v="BB"/>
    <n v="330029020671"/>
    <s v="50.567.288/0007-44"/>
    <s v="SOCIEDADE MICHELIN DE PARTICIPAÇÕES IND E COM LTDA"/>
    <x v="3"/>
    <m/>
    <s v="12/12/2017"/>
    <x v="46"/>
    <n v="0"/>
    <x v="48"/>
    <m/>
    <m/>
    <s v="OK"/>
    <s v=""/>
    <n v="0"/>
    <n v="367920"/>
    <n v="0"/>
    <n v="0"/>
    <n v="4378.2520000000004"/>
    <n v="95"/>
    <n v="5.7568725668020709E-2"/>
    <n v="0"/>
    <n v="1059.0339444759979"/>
    <n v="0"/>
    <n v="0"/>
    <s v="E07/511698/2011"/>
    <s v="IN022807"/>
    <d v="2013-04-02T00:00:00"/>
    <d v="2018-04-02T00:00:00"/>
    <s v="ESTRADA DA CACHAMORRA, 5000"/>
    <s v="CAMPO GRANDE"/>
    <n v="23040150"/>
    <s v="Rio de Janeiro"/>
    <s v="RJ"/>
    <n v="36214679"/>
    <s v="paula.nina@br.michelin.com"/>
  </r>
  <r>
    <s v="BB-0027"/>
    <x v="1"/>
    <n v="20"/>
    <s v="RH II"/>
    <s v="BB"/>
    <n v="330026374014"/>
    <s v="33.561.853/0001-51"/>
    <s v="DANCOR S.A. INDÚSTRIA MECÂNICA"/>
    <x v="3"/>
    <m/>
    <s v="01/03/2019"/>
    <x v="47"/>
    <n v="0"/>
    <x v="49"/>
    <m/>
    <m/>
    <s v="OK"/>
    <s v=""/>
    <n v="5306.4"/>
    <n v="0"/>
    <n v="0"/>
    <n v="1061.28"/>
    <n v="0"/>
    <n v="0"/>
    <n v="5.7568725668020709E-2"/>
    <n v="122.19783089707866"/>
    <n v="0"/>
    <n v="0"/>
    <n v="61.088472974526589"/>
    <s v="E-07/002.1516/2015"/>
    <s v="IN047192"/>
    <d v="2018-11-19T00:00:00"/>
    <d v="2023-11-19T00:00:00"/>
    <s v="AVENIDA BRASIL, 49.259 - - CAMPO GRANDE - RIO DE JANEIRO"/>
    <s v="Campo Grande"/>
    <s v="23.078-001"/>
    <s v="Rio de Janeiro"/>
    <s v="RJ"/>
    <s v="(21) 37335553"/>
    <s v="ygor.garcia@dancor.com.br"/>
  </r>
  <r>
    <s v="BB-0031"/>
    <x v="1"/>
    <n v="20"/>
    <s v="RH II"/>
    <s v="BB"/>
    <n v="330038571979"/>
    <s v="23.647.365/0006-12"/>
    <s v="BAUMINAS QUIMICA N/NE LTDA"/>
    <x v="3"/>
    <m/>
    <s v="12/12/2017"/>
    <x v="48"/>
    <n v="898.79"/>
    <x v="50"/>
    <m/>
    <m/>
    <s v="OK"/>
    <s v=""/>
    <n v="164250"/>
    <n v="0"/>
    <n v="0"/>
    <n v="161111"/>
    <n v="0"/>
    <n v="0"/>
    <n v="5.7568725668020709E-2"/>
    <n v="3782.2652763889596"/>
    <n v="0"/>
    <n v="0"/>
    <n v="9274.9549611004823"/>
    <s v="PD-07/014.150/2016_x000a_07/014.150/2016"/>
    <s v="IN000079"/>
    <d v="2016-09-30T00:00:00"/>
    <d v="2021-09-30T00:00:00"/>
    <s v="Estrada do Pedregoso"/>
    <s v="Campo Grande"/>
    <s v="23.078-450"/>
    <s v="RIO DE JANEIRO"/>
    <n v="0"/>
    <s v="(21) 99984-8304"/>
    <s v="viviane.reis@bauminas.com.br"/>
  </r>
  <r>
    <s v="BB-0033"/>
    <x v="1"/>
    <n v="20"/>
    <s v="RH II"/>
    <s v="BB"/>
    <n v="330005046255"/>
    <s v="29.708.492/0001-56"/>
    <s v="MANUFATURA ZONA OESTE"/>
    <x v="3"/>
    <m/>
    <s v="12/12/2017"/>
    <x v="49"/>
    <n v="0"/>
    <x v="51"/>
    <m/>
    <m/>
    <s v="OK SEM CADASTRO REGLA"/>
    <s v=""/>
    <n v="5256"/>
    <n v="0"/>
    <n v="0"/>
    <n v="876"/>
    <n v="111"/>
    <n v="55"/>
    <n v="5.7568725668020709E-2"/>
    <n v="121.02827380765184"/>
    <n v="0"/>
    <n v="0"/>
    <n v="50.426707007519475"/>
    <s v="E-07/100062/2007"/>
    <s v="PORTARIA SERLA 124"/>
    <d v="2008-01-15T00:00:00"/>
    <d v="2013-01-15T00:00:00"/>
    <s v="RUA PISTOIA Nº 102"/>
    <s v="PACIENCIA"/>
    <n v="23590300"/>
    <s v="Rio de Janeiro"/>
    <s v="RJ"/>
    <n v="24184040"/>
    <s v="anamary.compras@centrimel.com.br"/>
  </r>
  <r>
    <s v="BB-0034"/>
    <x v="1"/>
    <n v="20"/>
    <s v="RH II"/>
    <s v="BB"/>
    <n v="330005046417"/>
    <s v="42.515.882/0003-30"/>
    <s v="NUCLEBRAS EQUIPAMENTOS PESADOS S/A"/>
    <x v="3"/>
    <m/>
    <s v="12/12/2017"/>
    <x v="50"/>
    <n v="0"/>
    <x v="52"/>
    <m/>
    <m/>
    <s v="OK"/>
    <s v=""/>
    <n v="107271"/>
    <n v="351360"/>
    <n v="0"/>
    <n v="47851.03"/>
    <n v="1086.24"/>
    <n v="98"/>
    <n v="5.7568725668020709E-2"/>
    <n v="2470.1776701875629"/>
    <n v="505.6768040669146"/>
    <n v="0"/>
    <n v="2754.7142020866904"/>
    <s v="E07/100075/2009"/>
    <s v="IN018648"/>
    <d v="2011-12-30T00:00:00"/>
    <d v="2016-12-30T00:00:00"/>
    <s v="AV. GENERAL EUCLYDES DE OLIVEIRA FIGUEIREDO, Nº 200/500"/>
    <s v="BRISAMAR"/>
    <n v="23825410"/>
    <s v="Itaguaí"/>
    <s v="RJ"/>
    <n v="37814498"/>
    <s v="vivianemontebello@nuclep.gov.br"/>
  </r>
  <r>
    <s v="BB-0038"/>
    <x v="1"/>
    <n v="20"/>
    <s v="RH II"/>
    <s v="BB"/>
    <n v="330005047308"/>
    <s v="42.590.364/0002-08"/>
    <s v="METALISUL INDUSTRIA E COMERCIO LTDA (EX-VALESUL ALUMÍNIO AS)"/>
    <x v="3"/>
    <m/>
    <s v="27/12/2021"/>
    <x v="51"/>
    <n v="0"/>
    <x v="53"/>
    <m/>
    <m/>
    <s v="ALTERAÇÃO : MUDANÇA DE TITULARIDADE - DÉBITOS A PARTIR DE 2017 DEVEM SER TRANSF. TAMBÉM"/>
    <s v="CI INEA/SERVREG SEI Nº45/21 - TRANSFERENCIA TITULARIDADE"/>
    <n v="352165"/>
    <n v="26352"/>
    <n v="0"/>
    <n v="325813"/>
    <n v="262.8"/>
    <n v="98"/>
    <n v="5.7568725668020709E-2"/>
    <n v="8109.4791236573865"/>
    <n v="30.335387007008503"/>
    <n v="0"/>
    <n v="18756.636069520682"/>
    <s v="E-071013562002"/>
    <s v="IN000660"/>
    <d v="2008-06-11T00:00:00"/>
    <d v="2013-06-11T00:00:00"/>
    <s v="ESTRADA DO ATERRADO DO LEME, 1225"/>
    <s v="SANTA CRUZ"/>
    <n v="23575330"/>
    <s v="Rio de Janeiro"/>
    <s v="RJ"/>
    <n v="33058265"/>
    <s v="lelis.souza@metalis.com.br"/>
  </r>
  <r>
    <s v="BB-0041"/>
    <x v="1"/>
    <n v="20"/>
    <s v="RH II"/>
    <s v="BB"/>
    <n v="330040181481"/>
    <s v="42.292.007/0017-31"/>
    <s v="RIO MAIS SANEAMENTO PARACAMBI"/>
    <x v="1"/>
    <m/>
    <s v="26/12/2017"/>
    <x v="52"/>
    <n v="0"/>
    <x v="54"/>
    <m/>
    <m/>
    <s v="OK"/>
    <s v=""/>
    <n v="630720"/>
    <n v="0"/>
    <n v="0"/>
    <n v="126144"/>
    <n v="0"/>
    <n v="0"/>
    <n v="5.7568725668020709E-2"/>
    <n v="14523.904538144843"/>
    <n v="0"/>
    <n v="0"/>
    <n v="7261.947047835415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BB-0044"/>
    <x v="1"/>
    <n v="20"/>
    <s v="RH II"/>
    <s v="BB"/>
    <n v="330005047146"/>
    <s v="33.151.630/0001-16"/>
    <s v="SOCIEDADE MARMIFERA BRASILEIRA LTDA"/>
    <x v="3"/>
    <m/>
    <s v="12/12/2017"/>
    <x v="53"/>
    <n v="0"/>
    <x v="55"/>
    <m/>
    <m/>
    <s v="OK"/>
    <s v=""/>
    <n v="8424"/>
    <n v="0"/>
    <n v="0"/>
    <n v="1632.96"/>
    <n v="0"/>
    <n v="0"/>
    <n v="5.7568725668020709E-2"/>
    <n v="193.98983973466335"/>
    <n v="0"/>
    <n v="0"/>
    <n v="94.013593536694529"/>
    <s v="E07/100.688/2008"/>
    <s v="IN001556"/>
    <d v="2010-03-25T00:00:00"/>
    <d v="2015-03-24T00:00:00"/>
    <s v="AV.BRASIL 49527"/>
    <s v="SANTA CRUZ"/>
    <n v="23065480"/>
    <s v="Rio de Janeiro"/>
    <s v="RJ"/>
    <n v="24136222"/>
    <s v="fabricabrasil@marmifera.com.br"/>
  </r>
  <r>
    <s v="BB-0045"/>
    <x v="1"/>
    <n v="20"/>
    <s v="RH II"/>
    <s v="BB"/>
    <n v="330005049866"/>
    <s v="33.049.503/0016-97"/>
    <s v="CONSTRUTORA METROPOLITANA S/A"/>
    <x v="3"/>
    <m/>
    <s v="12/12/2017"/>
    <x v="54"/>
    <n v="0"/>
    <x v="56"/>
    <m/>
    <m/>
    <s v="OK SEM CADASTRO REGLA"/>
    <s v=""/>
    <n v="561.6"/>
    <n v="0"/>
    <n v="0"/>
    <n v="388.8"/>
    <n v="0"/>
    <n v="0"/>
    <n v="5.7568725668020709E-2"/>
    <n v="12.927782827771614"/>
    <n v="0"/>
    <n v="0"/>
    <n v="22.38866428331368"/>
    <s v="NÃO LOCALIZADO"/>
    <s v=""/>
    <d v="1899-12-30T00:00:00"/>
    <d v="1899-12-30T00:00:00"/>
    <s v="ESTRADA DO PEDREGOSO, 2605 - DISTRITO INDUSTRIAL DE CAMPO GR"/>
    <s v="CAMPO GRANDE"/>
    <n v="23078450"/>
    <s v="Rio de Janeiro"/>
    <s v="RJ"/>
    <n v="33648001"/>
    <s v="ulisses@cmsa.com.br"/>
  </r>
  <r>
    <s v="BB-0047"/>
    <x v="1"/>
    <n v="20"/>
    <s v="RH II"/>
    <s v="BB"/>
    <n v="330005097755"/>
    <s v="02.709.449/0006-63"/>
    <s v="Petrobras Transporte S/A - ESJAP"/>
    <x v="2"/>
    <m/>
    <s v="12/12/2017"/>
    <x v="55"/>
    <n v="0"/>
    <x v="57"/>
    <m/>
    <m/>
    <s v="OK"/>
    <s v=""/>
    <n v="11497.5"/>
    <n v="0"/>
    <n v="0"/>
    <n v="10398.299999999999"/>
    <n v="0"/>
    <n v="0"/>
    <n v="5.7568725668020709E-2"/>
    <n v="264.75848611899949"/>
    <n v="0"/>
    <n v="0"/>
    <n v="598.614822780297"/>
    <s v="E07/101.296/2003"/>
    <s v="IN001737"/>
    <d v="2010-05-11T00:00:00"/>
    <d v="2015-05-10T00:00:00"/>
    <s v="Estrada Fabor Orbel s/n"/>
    <s v="Campos Elíseos"/>
    <n v="25225030"/>
    <s v="Duque de Caxias"/>
    <s v="RJ"/>
    <n v="32276679"/>
    <s v="luciamorais.hope@petrobras.com.br"/>
  </r>
  <r>
    <s v="BB-0052"/>
    <x v="1"/>
    <n v="20"/>
    <s v="RH II"/>
    <s v="BB"/>
    <n v="330005047499"/>
    <s v="30.511.844/0001-68"/>
    <s v="VESUVIUS REFRATÁRIOS LTDA"/>
    <x v="3"/>
    <m/>
    <s v="12/12/2017"/>
    <x v="56"/>
    <n v="0"/>
    <x v="58"/>
    <m/>
    <m/>
    <s v="OK"/>
    <s v=""/>
    <n v="51027"/>
    <n v="0"/>
    <n v="0"/>
    <n v="24747"/>
    <n v="0"/>
    <n v="0"/>
    <n v="5.7568725668020709E-2"/>
    <n v="1175.0289458095097"/>
    <n v="0"/>
    <n v="0"/>
    <n v="1424.6458446100366"/>
    <s v="E07/00218966/2013"/>
    <s v="IN027237"/>
    <d v="2014-06-26T00:00:00"/>
    <d v="2019-06-26T00:00:00"/>
    <s v="Avenida Brasil,49550"/>
    <s v="Santa Cruz"/>
    <n v="23065480"/>
    <s v="Rio de Janeiro"/>
    <s v="RJ"/>
    <n v="24140633"/>
    <s v="leonardo.figueiredo@foseco.com"/>
  </r>
  <r>
    <s v="BB-0053"/>
    <x v="1"/>
    <n v="20"/>
    <s v="RH II"/>
    <s v="BB"/>
    <n v="330005049602"/>
    <s v="30.204.523/0001-10"/>
    <s v="Condomínio do Loteamento Sítio Bom"/>
    <x v="2"/>
    <m/>
    <s v="12/12/2017"/>
    <x v="57"/>
    <n v="0"/>
    <x v="59"/>
    <m/>
    <m/>
    <s v="OK"/>
    <s v=""/>
    <n v="220752"/>
    <n v="0"/>
    <n v="0"/>
    <n v="44150.400000000001"/>
    <n v="0"/>
    <n v="0"/>
    <n v="5.7568725668020709E-2"/>
    <n v="5083.3650219795936"/>
    <n v="0"/>
    <n v="0"/>
    <n v="2541.6877322268033"/>
    <s v="E-07/002.9846/2013"/>
    <s v="IN046300"/>
    <d v="1899-12-30T00:00:00"/>
    <d v="1899-12-30T00:00:00"/>
    <s v="Rua do Acre, 47 salas 811 a 813"/>
    <s v="Centro"/>
    <n v="20081000"/>
    <s v="Rio de Janeiro"/>
    <s v="RJ"/>
    <n v="22637671"/>
    <s v="adm02@condominiositiobom.com.br"/>
  </r>
  <r>
    <s v="BB-0054"/>
    <x v="1"/>
    <n v="20"/>
    <s v="RH II"/>
    <s v="BB"/>
    <n v="330031425039"/>
    <s v="05.850.772/0001-36"/>
    <s v="Auto Posto Santa Rita do Oeste Ltda"/>
    <x v="2"/>
    <m/>
    <s v="12/12/2017"/>
    <x v="58"/>
    <n v="0"/>
    <x v="60"/>
    <m/>
    <m/>
    <s v="OK"/>
    <s v=""/>
    <n v="3394.5"/>
    <n v="0"/>
    <n v="0"/>
    <n v="678.9"/>
    <n v="0"/>
    <n v="0"/>
    <n v="5.7568725668020709E-2"/>
    <n v="78.161917985355828"/>
    <n v="0"/>
    <n v="0"/>
    <n v="39.07573775567154"/>
    <s v="E-07/002.4296/2014"/>
    <s v="EM ANÁLISE"/>
    <d v="1899-12-30T00:00:00"/>
    <d v="1899-12-30T00:00:00"/>
    <s v="Estrada do Rio do A n°885 complemento: Qd. 2 LT.1/28/29"/>
    <s v="Campo Grande"/>
    <n v="23080300"/>
    <s v="Rio de Janeiro"/>
    <s v="RJ"/>
    <n v="33942527"/>
    <s v="(21) 2580-5340 / (21) 2580-7240"/>
  </r>
  <r>
    <s v="BB-0056"/>
    <x v="1"/>
    <n v="20"/>
    <s v="RH II"/>
    <s v="BB"/>
    <n v="330005083703"/>
    <s v="29.752.920/0001-48"/>
    <s v="Gremio Recreativo Estudantil Antonio Roberto da Motta Moreira Gramm"/>
    <x v="2"/>
    <m/>
    <s v="12/12/2017"/>
    <x v="59"/>
    <n v="0"/>
    <x v="61"/>
    <m/>
    <m/>
    <s v="OK"/>
    <s v=""/>
    <n v="1344"/>
    <n v="0"/>
    <n v="0"/>
    <n v="268.8"/>
    <n v="0"/>
    <n v="0"/>
    <n v="5.7568725668020709E-2"/>
    <n v="30.951492973760139"/>
    <n v="0"/>
    <n v="0"/>
    <n v="15.47574648688007"/>
    <s v="E07/101.278/2008"/>
    <s v="IN000012"/>
    <d v="2009-08-17T00:00:00"/>
    <d v="2014-08-17T00:00:00"/>
    <s v="Rua Prof. Jose Oiticica 81"/>
    <s v="Campo Grande"/>
    <n v="23052066"/>
    <s v="Rio de Janeiro"/>
    <s v="RJ"/>
    <s v="3394-2660"/>
    <s v="institutoanalice@ig.com.br"/>
  </r>
  <r>
    <s v="BB-0057"/>
    <x v="1"/>
    <n v="20"/>
    <s v="RH II"/>
    <s v="BB"/>
    <n v="330028022247"/>
    <s v="00.999.042/0001-88"/>
    <s v="Quaker Chemical Ind. Com. Ltda"/>
    <x v="3"/>
    <m/>
    <s v="01/03/2021"/>
    <x v="60"/>
    <n v="0"/>
    <x v="62"/>
    <m/>
    <m/>
    <s v="OK"/>
    <s v=""/>
    <n v="4680"/>
    <n v="0"/>
    <n v="0"/>
    <n v="1224"/>
    <n v="0"/>
    <n v="0"/>
    <n v="5.7568725668020709E-2"/>
    <n v="107.76633181147257"/>
    <n v="0"/>
    <n v="0"/>
    <n v="70.465814637966744"/>
    <s v="E07/500468/2009"/>
    <s v="IN051742"/>
    <d v="2020-11-13T00:00:00"/>
    <d v="2025-11-13T00:00:00"/>
    <s v="Av. Brasil 44178 - DISTRITO INDUSTRIAL"/>
    <s v="Campo Grande"/>
    <s v="23078-001"/>
    <s v="Rio de Janeiro"/>
    <s v="RJ"/>
    <s v="(21) 33051823"/>
    <s v="rauter.franca@quakerhoughton.com"/>
  </r>
  <r>
    <s v="BB-0058"/>
    <x v="1"/>
    <n v="20"/>
    <s v="RH II"/>
    <s v="BB"/>
    <n v="330029927405"/>
    <s v="33.014.556/0181-33"/>
    <s v="Lojas Americanas Ltda"/>
    <x v="2"/>
    <m/>
    <s v="12/12/2017"/>
    <x v="61"/>
    <n v="0"/>
    <x v="63"/>
    <m/>
    <m/>
    <s v="OK"/>
    <s v=""/>
    <n v="7008"/>
    <n v="0"/>
    <n v="0"/>
    <n v="1402"/>
    <n v="0"/>
    <n v="0"/>
    <n v="5.7568725668020709E-2"/>
    <n v="161.37799339287761"/>
    <n v="0"/>
    <n v="0"/>
    <n v="80.709881644464289"/>
    <s v="E07/501.871/2009"/>
    <s v="IN000035"/>
    <d v="2009-09-10T00:00:00"/>
    <d v="2014-09-10T00:00:00"/>
    <s v="Rod. Presidente Dutra S/N° - Alt Kms 187 e 188"/>
    <s v="Austin"/>
    <n v="26210000"/>
    <s v="Nova Iguaçu"/>
    <s v="RJ"/>
    <s v="2765-6300"/>
    <s v="ggl_258.lojas_americanas@lasa.com.br"/>
  </r>
  <r>
    <s v="BB-0059"/>
    <x v="1"/>
    <n v="20"/>
    <s v="RH II"/>
    <s v="BB"/>
    <n v="330005270724"/>
    <s v="06.126.204/0001-50"/>
    <s v="ASSOCIAÇÃO DA RESERVA ECOLÓGICA DO SAHY"/>
    <x v="2"/>
    <m/>
    <s v="01/03/2019"/>
    <x v="62"/>
    <n v="0"/>
    <x v="64"/>
    <m/>
    <m/>
    <s v="ATENÇÃO: DUPLICADA BB-0060 - RECALCULAR E ENVIAR PROPOSTA DE CRÉDITO"/>
    <s v=""/>
    <n v="164950.79999999999"/>
    <n v="131960.64000000001"/>
    <n v="0"/>
    <n v="32990.160000000003"/>
    <n v="0"/>
    <n v="99"/>
    <n v="5.7568725668020709E-2"/>
    <n v="3798.3977097639618"/>
    <n v="0"/>
    <n v="0"/>
    <n v="1899.2040761189874"/>
    <s v="PD-07/014.241/2016"/>
    <s v="IN002450"/>
    <d v="2018-11-30T00:00:00"/>
    <d v="2023-11-30T00:00:00"/>
    <s v="RODOVIA RIO-SANTOS, KM 428, S/N "/>
    <s v="Sahy"/>
    <s v="23860-000"/>
    <s v="Mangaratiba"/>
    <s v="RJ"/>
    <s v="(21) 23349599"/>
    <s v="administracao@reservadosahy.com.br"/>
  </r>
  <r>
    <s v="BB-0060"/>
    <x v="1"/>
    <n v="20"/>
    <s v="RH II"/>
    <s v="BB"/>
    <n v="330005088411"/>
    <s v="68.637.149/0001-10"/>
    <s v="Companhia de Desenvolvimento do Sahy"/>
    <x v="2"/>
    <m/>
    <s v="12/12/2017"/>
    <x v="63"/>
    <n v="0"/>
    <x v="65"/>
    <m/>
    <m/>
    <s v="ATENÇÃO: DUPLICADA BB-0059 - RECALCULAR E ENVIAR PROPOSTA DE CRÉDITO"/>
    <s v=""/>
    <n v="163480.64000000001"/>
    <n v="0"/>
    <n v="0"/>
    <n v="75880.639999999999"/>
    <n v="111"/>
    <n v="96"/>
    <n v="5.7568725668020709E-2"/>
    <n v="3764.5432090146601"/>
    <n v="0"/>
    <n v="0"/>
    <n v="4368.3583838533013"/>
    <s v="E07/503189/2009"/>
    <s v="IN001671"/>
    <d v="2010-04-26T00:00:00"/>
    <d v="2015-04-25T00:00:00"/>
    <s v="Av. das Américas nº 4200 Bl01 sala 111"/>
    <s v="Barra da Tijuca"/>
    <n v="22640102"/>
    <s v="Rio de Janeiro"/>
    <s v="RJ"/>
    <n v="33854592"/>
    <s v="administracao@reservadosahy.com.br"/>
  </r>
  <r>
    <s v="BB-0062"/>
    <x v="1"/>
    <n v="20"/>
    <s v="RH II"/>
    <s v="BB"/>
    <n v="330005704902"/>
    <s v="05.941.866/0001-10"/>
    <s v="JPI - Holding e Participacoes LTDA"/>
    <x v="2"/>
    <m/>
    <s v="12/12/2017"/>
    <x v="64"/>
    <n v="0"/>
    <x v="66"/>
    <m/>
    <m/>
    <s v="REVISÃO:"/>
    <s v=""/>
    <n v="0"/>
    <n v="163374"/>
    <n v="0"/>
    <n v="0"/>
    <n v="477.05200000000002"/>
    <n v="99"/>
    <n v="5.7568725668020709E-2"/>
    <n v="0"/>
    <n v="94.055363432745466"/>
    <n v="0"/>
    <n v="0"/>
    <s v="E07/500.566/2010"/>
    <s v="IN003230"/>
    <d v="2010-11-23T00:00:00"/>
    <d v="2015-11-22T00:00:00"/>
    <s v="Rua Visconde de Pirajá, 407 sala 604"/>
    <s v="Ipanema"/>
    <n v="22410060"/>
    <s v="Rio de Janeiro"/>
    <s v="RJ"/>
    <n v="22679496"/>
    <s v="vfernandes@patiomix.com.br"/>
  </r>
  <r>
    <s v="BB-0063"/>
    <x v="1"/>
    <n v="20"/>
    <s v="RH II"/>
    <s v="BB"/>
    <n v="330005823677"/>
    <s v="07.603.478/0001-55"/>
    <s v="Rio Mix Industria e Comercio de Bebidas Ltda."/>
    <x v="3"/>
    <m/>
    <s v="01/07/2019"/>
    <x v="65"/>
    <n v="0"/>
    <x v="67"/>
    <m/>
    <m/>
    <s v="OK"/>
    <s v=""/>
    <n v="57213.75"/>
    <n v="44352"/>
    <n v="0"/>
    <n v="12861.75"/>
    <n v="1234"/>
    <n v="99"/>
    <n v="5.7568725668020709E-2"/>
    <n v="1317.4956187653158"/>
    <n v="29.103175073505234"/>
    <n v="0"/>
    <n v="740.43406234731333"/>
    <s v="PD-07/014.158/2018"/>
    <s v="IN003569"/>
    <d v="2019-06-07T00:00:00"/>
    <d v="2024-06-07T00:00:00"/>
    <s v="Estrada do Mendanha, 4489"/>
    <s v="Campo Grande"/>
    <n v="23095842"/>
    <s v="Rio de Janeiro"/>
    <s v="RJ"/>
    <n v="26098901"/>
    <s v="flaviadias@guaracamp.com.br"/>
  </r>
  <r>
    <s v="BB-0065"/>
    <x v="1"/>
    <n v="20"/>
    <s v="RH II"/>
    <s v="BB"/>
    <n v="330005826269"/>
    <s v="32.579.302/0001-52"/>
    <s v="Pedreira Sepetiba Ltda"/>
    <x v="4"/>
    <m/>
    <s v="12/12/2017"/>
    <x v="66"/>
    <n v="0"/>
    <x v="68"/>
    <m/>
    <m/>
    <s v="REVISADO"/>
    <s v=""/>
    <n v="38982"/>
    <n v="0"/>
    <n v="0"/>
    <n v="36062"/>
    <n v="0"/>
    <n v="0"/>
    <n v="5.7568725668020709E-2"/>
    <n v="897.66639355713323"/>
    <n v="0"/>
    <n v="0"/>
    <n v="2076.0369310507194"/>
    <s v="E07/100.498/2006"/>
    <s v="IN051680"/>
    <d v="2020-09-29T00:00:00"/>
    <d v="2025-09-29T00:00:00"/>
    <s v="Rua Felix Lopes Coelho, 222"/>
    <s v="Ilha da Madeira"/>
    <n v="23826580"/>
    <s v="Itaguaí"/>
    <s v="RJ"/>
    <n v="26883591"/>
    <s v="amarildo.rodrigues@llx.com.br"/>
  </r>
  <r>
    <s v="BB-0066"/>
    <x v="1"/>
    <n v="20"/>
    <s v="RH II"/>
    <s v="BB"/>
    <n v="700000007212"/>
    <s v="02.229.411/0023-94"/>
    <s v="Topmix Engenharia e Tecnologia de Concreto S/A"/>
    <x v="3"/>
    <m/>
    <s v="12/12/2017"/>
    <x v="67"/>
    <n v="0"/>
    <x v="69"/>
    <m/>
    <m/>
    <s v="OK"/>
    <s v=""/>
    <n v="18163.2"/>
    <n v="0"/>
    <n v="0"/>
    <n v="3632.64"/>
    <n v="0"/>
    <n v="0"/>
    <n v="5.7568725668020709E-2"/>
    <n v="418.25241163225871"/>
    <n v="0"/>
    <n v="0"/>
    <n v="209.12098457912299"/>
    <s v="E-07/501.111/2010"/>
    <s v="IN002468"/>
    <d v="2010-08-19T00:00:00"/>
    <d v="2015-08-18T00:00:00"/>
    <s v="Estrada do Carretão nº 20"/>
    <s v="Zona Rural"/>
    <n v="23890000"/>
    <s v="Seropédica"/>
    <s v="RJ"/>
    <n v="37132368"/>
    <s v="leandro.amorim@topmix.com.br"/>
  </r>
  <r>
    <s v="BB-0068"/>
    <x v="1"/>
    <n v="20"/>
    <s v="RH II"/>
    <s v="BB"/>
    <n v="330005705631"/>
    <s v="11.120.258/0002-29"/>
    <s v="LUPUS DESENVOLVIMENTO EM ALIMENTOS LTDA"/>
    <x v="3"/>
    <m/>
    <s v="12/12/2017"/>
    <x v="68"/>
    <n v="0"/>
    <x v="70"/>
    <m/>
    <m/>
    <s v="REVISADO"/>
    <s v=""/>
    <n v="28320"/>
    <n v="0"/>
    <n v="5952"/>
    <n v="22368"/>
    <n v="345.6"/>
    <n v="0"/>
    <n v="5.7568725668020709E-2"/>
    <n v="652.1429445696001"/>
    <n v="342.64889978002412"/>
    <n v="342.64889978002412"/>
    <n v="1287.7032404069698"/>
    <s v="E07/504.939/2009"/>
    <s v="IN002793"/>
    <d v="2010-09-24T00:00:00"/>
    <d v="2015-09-23T00:00:00"/>
    <s v="RUA FRANCISCO ALEXANDRE VIEIRA, S/Nº"/>
    <s v="COND. INDUSTRIAL"/>
    <n v="28800000"/>
    <s v="Rio Bonito"/>
    <s v="RJ"/>
    <n v="21990650"/>
    <s v="carlos.sabino@lupusalimentos.com.br"/>
  </r>
  <r>
    <s v="BB-0069"/>
    <x v="1"/>
    <n v="20"/>
    <s v="RH II"/>
    <s v="BB"/>
    <n v="330005797498"/>
    <s v="71.241.731/0003-39"/>
    <s v="FLAPA - ENGENHARIA E MINERAÇÃO LTDA"/>
    <x v="2"/>
    <m/>
    <s v="01/05/2019"/>
    <x v="69"/>
    <n v="0"/>
    <x v="71"/>
    <m/>
    <m/>
    <s v="OK"/>
    <s v=""/>
    <n v="18374.400000000001"/>
    <n v="0"/>
    <n v="0"/>
    <n v="4181.76"/>
    <n v="0"/>
    <n v="0"/>
    <n v="5.7568725668020709E-2"/>
    <n v="423.10816204818269"/>
    <n v="0"/>
    <n v="0"/>
    <n v="240.73035341568573"/>
    <s v="E07/510.963/2010"/>
    <s v="IN015859"/>
    <d v="2011-02-21T00:00:00"/>
    <d v="2016-02-20T00:00:00"/>
    <s v="Estrada do Carretão 20A"/>
    <s v="Carretão"/>
    <n v="23890000"/>
    <s v="Seropédica"/>
    <s v="RJ"/>
    <n v="35270250"/>
    <s v="financeiro@flapamineracao.com.br"/>
  </r>
  <r>
    <s v="BB-0070"/>
    <x v="1"/>
    <n v="20"/>
    <s v="RH II"/>
    <s v="BB"/>
    <n v="330005789711"/>
    <s v="34.230.979/0121-12"/>
    <s v="Supermix Concreto S/A"/>
    <x v="2"/>
    <m/>
    <s v="12/12/2017"/>
    <x v="70"/>
    <n v="0"/>
    <x v="72"/>
    <m/>
    <m/>
    <s v="OK"/>
    <s v=""/>
    <n v="6570"/>
    <n v="0"/>
    <n v="0"/>
    <n v="3066"/>
    <n v="0"/>
    <n v="0"/>
    <n v="5.7568725668020709E-2"/>
    <n v="151.29056349657117"/>
    <n v="0"/>
    <n v="0"/>
    <n v="176.49869576332455"/>
    <s v="E07/502.485/2010"/>
    <s v="IN015775"/>
    <d v="2011-02-17T00:00:00"/>
    <d v="2016-02-16T00:00:00"/>
    <s v="Estrada do Pedregoso lote 2 da quadra I do PA 38154"/>
    <s v="Campo Grande"/>
    <n v="23078450"/>
    <s v="Rio de Janeiro"/>
    <s v="RJ"/>
    <n v="25808425"/>
    <s v="william@supermix.com.br"/>
  </r>
  <r>
    <s v="BB-0072"/>
    <x v="1"/>
    <n v="20"/>
    <s v="RH II"/>
    <s v="BB"/>
    <n v="330005697787"/>
    <s v="42.234.005/0009-86"/>
    <s v="Reginaves Indústria e Comércio de Aves Ltda."/>
    <x v="3"/>
    <m/>
    <s v="12/12/2017"/>
    <x v="71"/>
    <n v="0"/>
    <x v="73"/>
    <m/>
    <m/>
    <s v="OK"/>
    <s v=""/>
    <n v="4200"/>
    <n v="0"/>
    <n v="0"/>
    <n v="4032"/>
    <n v="0"/>
    <n v="0"/>
    <n v="5.7568725668020709E-2"/>
    <n v="96.718194305994089"/>
    <n v="0"/>
    <n v="0"/>
    <n v="232.1153123551756"/>
    <s v="E07/504136/2010"/>
    <s v="IN016393"/>
    <d v="2011-04-26T00:00:00"/>
    <d v="2016-04-24T00:00:00"/>
    <s v="Rodovia dos Tropeiros Km 335"/>
    <s v="Rancho Grande"/>
    <n v="12850000"/>
    <s v="Bananal"/>
    <s v="SP"/>
    <n v="31163232"/>
    <s v="jardel.machado@ricaalimentos.com.br"/>
  </r>
  <r>
    <s v="BB-0075"/>
    <x v="1"/>
    <n v="20"/>
    <s v="RH II"/>
    <s v="BB"/>
    <n v="330005722560"/>
    <s v="10.850.542/0001-07"/>
    <s v="AGUAS DE PRATA TRANSPORTE DE ÁGUA POTÁVEL LTDA-ME"/>
    <x v="8"/>
    <m/>
    <s v="12/12/2017"/>
    <x v="72"/>
    <n v="0"/>
    <x v="74"/>
    <m/>
    <m/>
    <s v="OK"/>
    <s v=""/>
    <n v="13140"/>
    <n v="0"/>
    <n v="0"/>
    <n v="12556"/>
    <n v="0"/>
    <n v="0"/>
    <n v="5.7568725668020709E-2"/>
    <n v="302.58112699314233"/>
    <n v="0"/>
    <n v="0"/>
    <n v="722.82805116183442"/>
    <s v="E-07/501.380/2009"/>
    <s v="IN002741"/>
    <d v="2010-09-17T00:00:00"/>
    <d v="2015-09-16T00:00:00"/>
    <s v="Estrada do Carapia nº08 - Guaratiba"/>
    <s v="Guaratiba"/>
    <n v="23030145"/>
    <s v="Rio de Janeiro"/>
    <s v="RJ"/>
    <n v="78311597"/>
    <s v="pauloferfil@hotmail.com"/>
  </r>
  <r>
    <s v="BB-0076"/>
    <x v="1"/>
    <n v="20"/>
    <s v="RH II"/>
    <s v="BB"/>
    <n v="330005806748"/>
    <s v="42.292.292/0003-95"/>
    <s v="SH FORMAS ANDAIMES E ESCORAMENTOS LTDA"/>
    <x v="2"/>
    <m/>
    <s v="12/12/2017"/>
    <x v="73"/>
    <n v="0"/>
    <x v="75"/>
    <m/>
    <m/>
    <s v="OK"/>
    <s v=""/>
    <n v="8322"/>
    <n v="0"/>
    <n v="0"/>
    <n v="1752"/>
    <n v="0"/>
    <n v="0"/>
    <n v="5.7568725668020709E-2"/>
    <n v="191.64028308179695"/>
    <n v="0"/>
    <n v="0"/>
    <n v="100.86385648905168"/>
    <s v="PD- 07/014.32/2016"/>
    <s v="IN000260"/>
    <d v="2017-03-31T00:00:00"/>
    <d v="2022-03-31T00:00:00"/>
    <s v="Av. Brasil nº 45208"/>
    <s v="Distrito Industrial"/>
    <n v="23078001"/>
    <s v="Rio de Janeiro"/>
    <s v="RJ"/>
    <s v="24137272 -Ramal=36"/>
    <s v="sede@sh.com.br"/>
  </r>
  <r>
    <s v="BB-0077"/>
    <x v="1"/>
    <n v="20"/>
    <s v="RH II"/>
    <s v="BB"/>
    <n v="330005202303"/>
    <s v="33.274.317/0001-75"/>
    <s v="ACARITA ARTEFATOS DE CIMENTO ARMADO SANTA RITA LTDA."/>
    <x v="3"/>
    <m/>
    <s v="12/12/2017"/>
    <x v="74"/>
    <n v="0"/>
    <x v="76"/>
    <m/>
    <m/>
    <s v="OK"/>
    <s v=""/>
    <n v="15000"/>
    <n v="0"/>
    <n v="0"/>
    <n v="14610"/>
    <n v="0"/>
    <n v="0"/>
    <n v="5.7568725668020709E-2"/>
    <n v="345.41615539340006"/>
    <n v="0"/>
    <n v="0"/>
    <n v="841.08906935611026"/>
    <s v="PD-07/014.173/2016"/>
    <s v="IN000138"/>
    <d v="2016-11-30T00:00:00"/>
    <d v="2021-11-30T00:00:00"/>
    <s v="Estrada da Pedra, 178"/>
    <s v="Santa Cruz"/>
    <n v="23520241"/>
    <s v="Rio de Janeiro"/>
    <s v="RJ"/>
    <s v="2417-3458"/>
    <s v="gerencia@acarita.com.br"/>
  </r>
  <r>
    <s v="BB-0078"/>
    <x v="1"/>
    <n v="20"/>
    <s v="RH II"/>
    <s v="BB"/>
    <n v="330005088845"/>
    <s v="02.082.558/0001-99"/>
    <s v="KNAUF DO BRASIL LIMITADA"/>
    <x v="3"/>
    <m/>
    <s v="12/12/2017"/>
    <x v="75"/>
    <n v="0"/>
    <x v="77"/>
    <m/>
    <m/>
    <s v="ok"/>
    <s v=""/>
    <n v="118800"/>
    <n v="4890.24"/>
    <n v="0"/>
    <n v="113909.75999999999"/>
    <n v="53.792000000000002"/>
    <n v="87"/>
    <n v="5.7568725668020709E-2"/>
    <n v="2735.6671294874536"/>
    <n v="36.600871414652261"/>
    <n v="0"/>
    <n v="6557.6439455721811"/>
    <s v="E07/100.296/2005"/>
    <s v="IN003232"/>
    <d v="2010-11-23T00:00:00"/>
    <d v="2015-11-23T00:00:00"/>
    <s v="RODOVIA PRESIDENTE DUTRA KM 198,5"/>
    <s v="JARDIM MARAJOARA"/>
    <n v="26360720"/>
    <s v="Queimados"/>
    <s v="RJ"/>
    <s v="2195 1106"/>
    <s v="fiscal.nfe@knauf.com.br"/>
  </r>
  <r>
    <s v="BB-0079"/>
    <x v="1"/>
    <n v="20"/>
    <s v="RH II"/>
    <s v="BB"/>
    <n v="330005321493"/>
    <s v="33.554.114/0001-32"/>
    <s v="AUTO VIAÇÃO JABOUR LTDA."/>
    <x v="2"/>
    <m/>
    <s v="12/12/2017"/>
    <x v="76"/>
    <n v="0"/>
    <x v="78"/>
    <m/>
    <m/>
    <s v="OK"/>
    <s v=""/>
    <n v="24411"/>
    <n v="0"/>
    <n v="0"/>
    <n v="4882"/>
    <n v="0"/>
    <n v="0"/>
    <n v="5.7568725668020709E-2"/>
    <n v="562.12881857978482"/>
    <n v="0"/>
    <n v="0"/>
    <n v="281.04874557887325"/>
    <s v="PD- 07/014.23/2016"/>
    <s v="IN000008"/>
    <d v="2016-06-21T00:00:00"/>
    <d v="2021-06-21T00:00:00"/>
    <s v="AV. SANTA CRUZ - 12375"/>
    <s v="CAMPO GRANDE"/>
    <n v="23012000"/>
    <s v="Rio de Janeiro"/>
    <s v="RJ"/>
    <s v="2413-4306"/>
    <s v="solus@solussondagens.com.br"/>
  </r>
  <r>
    <s v="BB-0080"/>
    <x v="1"/>
    <n v="20"/>
    <s v="RH II"/>
    <s v="BB"/>
    <n v="330005948968"/>
    <s v="04.676.236/0001-01"/>
    <s v="MINERAÇÃO SANTA LUZIA DE ITAGUAÍ LTDA"/>
    <x v="4"/>
    <m/>
    <s v="12/12/2017"/>
    <x v="77"/>
    <n v="0"/>
    <x v="79"/>
    <m/>
    <m/>
    <s v="OK"/>
    <s v=""/>
    <n v="117871"/>
    <n v="0"/>
    <n v="0"/>
    <n v="114031"/>
    <n v="0"/>
    <n v="0"/>
    <n v="5.7568725668020709E-2"/>
    <n v="2714.2705002353505"/>
    <n v="0"/>
    <n v="0"/>
    <n v="6564.6195182126912"/>
    <s v="E07/101.359/2004"/>
    <s v="IN017186"/>
    <d v="2011-07-18T00:00:00"/>
    <d v="2016-04-24T00:00:00"/>
    <s v="ESTR. ALBERTINA ALVES GOMES, S/N"/>
    <s v="IBITUPORANGA"/>
    <n v="23835090"/>
    <s v="Itaguaí"/>
    <s v="RJ"/>
    <n v="26874910"/>
    <s v="telma@gruposantaluzia.com.br"/>
  </r>
  <r>
    <s v="BB-0081"/>
    <x v="1"/>
    <n v="20"/>
    <s v="RH II"/>
    <s v="BB"/>
    <n v="330005047570"/>
    <s v="27.688.712/0001-00"/>
    <s v="VIFRIO ARMAZENS GERAIS FRIGORIFICOS LTDA."/>
    <x v="2"/>
    <m/>
    <s v="12/12/2017"/>
    <x v="78"/>
    <n v="0"/>
    <x v="80"/>
    <m/>
    <m/>
    <s v="OK"/>
    <s v=""/>
    <n v="23790.7"/>
    <n v="0"/>
    <n v="0"/>
    <n v="4810.7"/>
    <n v="0"/>
    <n v="0"/>
    <n v="5.7568725668020709E-2"/>
    <n v="547.83307165634437"/>
    <n v="0"/>
    <n v="0"/>
    <n v="276.94485329186659"/>
    <s v="E07/100258/2007"/>
    <s v="IN002464"/>
    <d v="2010-08-19T00:00:00"/>
    <d v="2015-08-18T00:00:00"/>
    <s v="Av. Do Acesso, 1782"/>
    <s v="Campo Alegre"/>
    <n v="26373270"/>
    <s v="Queimados"/>
    <s v="RJ"/>
    <s v="2663-1400"/>
    <s v="jennifer.vargas@vifrio.com.br"/>
  </r>
  <r>
    <s v="BB-0082"/>
    <x v="1"/>
    <n v="20"/>
    <s v="RH II"/>
    <s v="BB"/>
    <n v="330005196656"/>
    <s v="77.153.773/0004-85"/>
    <s v="BRAFER CONSTRUÇÕES METÁLICAS S/A."/>
    <x v="3"/>
    <m/>
    <s v="12/12/2017"/>
    <x v="79"/>
    <n v="0"/>
    <x v="81"/>
    <m/>
    <m/>
    <s v="OK"/>
    <s v=""/>
    <n v="22464"/>
    <n v="0"/>
    <n v="0"/>
    <n v="4992"/>
    <n v="0"/>
    <n v="0"/>
    <n v="5.7568725668020709E-2"/>
    <n v="517.28883516908104"/>
    <n v="0"/>
    <n v="0"/>
    <n v="287.38732730460623"/>
    <s v="E07/102343/2008"/>
    <s v="IN035601"/>
    <d v="2016-08-08T00:00:00"/>
    <d v="2021-08-08T00:00:00"/>
    <s v="Av. Brasil, nº 49.691."/>
    <s v="Paciência."/>
    <n v="23065480"/>
    <s v="Rio de Janeiro"/>
    <s v="RJ"/>
    <n v="32183613"/>
    <s v="a.alves@brafer.com.br"/>
  </r>
  <r>
    <s v="BB-0083"/>
    <x v="1"/>
    <n v="20"/>
    <s v="RH II"/>
    <s v="BB"/>
    <n v="330005938067"/>
    <s v="36.541.373/0001-17"/>
    <s v="ESTÂNCIA TURÍSTICA JONOSAKE LTDA."/>
    <x v="2"/>
    <m/>
    <s v="12/12/2017"/>
    <x v="80"/>
    <n v="0"/>
    <x v="82"/>
    <m/>
    <m/>
    <s v="OK"/>
    <s v=""/>
    <n v="22922"/>
    <n v="0"/>
    <n v="0"/>
    <n v="4584.3999999999996"/>
    <n v="0"/>
    <n v="0"/>
    <n v="5.7568725668020709E-2"/>
    <n v="527.83573392194796"/>
    <n v="0"/>
    <n v="0"/>
    <n v="263.92308819798035"/>
    <s v="E07/501.125/2011"/>
    <s v="IN017084"/>
    <d v="2011-07-07T00:00:00"/>
    <d v="2016-07-05T00:00:00"/>
    <s v="Rua Norma Okasaki Inoue, L.23 - Q.6."/>
    <s v="Santa Cândida"/>
    <n v="23824590"/>
    <s v="Itaguaí"/>
    <s v="RJ"/>
    <s v="2687-8000"/>
    <s v="atendimento@sitiojonosake.com.br"/>
  </r>
  <r>
    <s v="BB-0084"/>
    <x v="1"/>
    <n v="20"/>
    <s v="RH II"/>
    <s v="BB"/>
    <n v="330005916098"/>
    <s v="36.145.779/0001-80"/>
    <s v="C.A.A. Costa Indústria de Gelo EPP"/>
    <x v="2"/>
    <m/>
    <s v="12/12/2017"/>
    <x v="81"/>
    <n v="0"/>
    <x v="83"/>
    <m/>
    <m/>
    <s v="OK"/>
    <s v=""/>
    <n v="3285"/>
    <n v="0"/>
    <n v="0"/>
    <n v="657"/>
    <n v="0"/>
    <n v="0"/>
    <n v="5.7568725668020709E-2"/>
    <n v="75.645281748285583"/>
    <n v="0"/>
    <n v="0"/>
    <n v="37.822640874142792"/>
    <s v="E07/502.973/2011"/>
    <s v="IN017046"/>
    <d v="2011-07-07T00:00:00"/>
    <d v="2016-07-05T00:00:00"/>
    <s v="Estrada Urucania, 3.770"/>
    <s v="JACAREPAGUA"/>
    <n v="23570295"/>
    <s v="Rio de Janeiro"/>
    <s v="RJ"/>
    <s v="3157-5804"/>
    <s v="thiago@sfconsultoriambiental.com.br"/>
  </r>
  <r>
    <s v="BB-0085"/>
    <x v="1"/>
    <n v="20"/>
    <s v="RH II"/>
    <s v="BB"/>
    <n v="330005805261"/>
    <s v="28.458.966/0001-96"/>
    <s v="Associação dos Proclamadores do Reino."/>
    <x v="2"/>
    <m/>
    <s v="12/12/2017"/>
    <x v="82"/>
    <n v="0"/>
    <x v="84"/>
    <m/>
    <m/>
    <s v="OK"/>
    <s v=""/>
    <n v="20069.16"/>
    <n v="0"/>
    <n v="0"/>
    <n v="4038.36"/>
    <n v="0"/>
    <n v="0"/>
    <n v="5.7568725668020709E-2"/>
    <n v="462.14212990780328"/>
    <n v="0"/>
    <n v="0"/>
    <n v="232.49124141963421"/>
    <s v="E07/101.188/2006"/>
    <s v="IN017627"/>
    <d v="2011-09-14T00:00:00"/>
    <d v="2016-09-14T00:00:00"/>
    <s v="Av. Brasil, 50120"/>
    <s v="Paciência"/>
    <n v="23065480"/>
    <s v="Rio de Janeiro"/>
    <s v="RJ"/>
    <s v="2594-7141"/>
    <s v="sergiosouza@hotmail.com"/>
  </r>
  <r>
    <s v="BB-0087"/>
    <x v="1"/>
    <n v="20"/>
    <s v="RH II"/>
    <s v="BB"/>
    <n v="330040205330"/>
    <s v="42.292.007/0021-18"/>
    <s v="RIO MAIS SANEAMENTO ITAGUAÍ"/>
    <x v="1"/>
    <m/>
    <s v="26/12/2017"/>
    <x v="83"/>
    <n v="0"/>
    <x v="85"/>
    <m/>
    <m/>
    <s v="OK"/>
    <s v=""/>
    <n v="6534960"/>
    <n v="0"/>
    <n v="0"/>
    <n v="1306992"/>
    <n v="0"/>
    <n v="0"/>
    <n v="5.7568725668020709E-2"/>
    <n v="150483.72574197687"/>
    <n v="0"/>
    <n v="0"/>
    <n v="75241.857649751415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BB-0088"/>
    <x v="1"/>
    <n v="20"/>
    <s v="RH II"/>
    <s v="BB"/>
    <n v="330031530843"/>
    <s v="33.352.394/0001-04"/>
    <s v="CEDAE INTERM.ITINGUSSÚ - MANG/ITAGUAÍ"/>
    <x v="1"/>
    <m/>
    <s v="26/12/2017"/>
    <x v="84"/>
    <n v="0"/>
    <x v="86"/>
    <m/>
    <m/>
    <s v="TERMO COMPROMISSO: RATEIO MULTIBLOCO 25,74%"/>
    <s v="CI INEA/SERVREG Nº 24/23 - VALOR PENDENTE 2022"/>
    <n v="1274787.1739999999"/>
    <n v="0"/>
    <n v="0"/>
    <n v="254957.43479999999"/>
    <n v="0"/>
    <n v="0"/>
    <n v="5.7568725668020709E-2"/>
    <n v="29355.149242046955"/>
    <n v="0"/>
    <n v="0"/>
    <n v="14677.574621023476"/>
    <s v="E-07/002.10626/2013"/>
    <s v="EM ANÁLISE"/>
    <s v="-"/>
    <s v="-"/>
    <s v="Av. Pres. Vargas, 2655 - 7° andar."/>
    <s v="Botafogo"/>
    <n v="20210030"/>
    <s v="Rio de Janeiro"/>
    <s v="RJ"/>
    <n v="23323600"/>
    <s v="eduardodantas@cedae.com.br; marcelo-kauffman@cedae.com.br"/>
  </r>
  <r>
    <s v="BB-0089"/>
    <x v="1"/>
    <n v="20"/>
    <s v="RH II"/>
    <s v="BB"/>
    <n v="330031519521"/>
    <s v="33.352.394/0001-04"/>
    <s v="CEDAE MANGARATIBA - RH II"/>
    <x v="1"/>
    <m/>
    <s v="26/12/2017"/>
    <x v="85"/>
    <n v="-6.3210460783486697"/>
    <x v="87"/>
    <m/>
    <m/>
    <s v="MULTIBACIA"/>
    <s v=""/>
    <n v="5548759"/>
    <n v="0"/>
    <n v="0"/>
    <n v="1109751.8"/>
    <n v="0"/>
    <n v="0"/>
    <n v="5.7568725668020709E-2"/>
    <n v="127773.99715266748"/>
    <n v="0"/>
    <n v="0"/>
    <n v="63886.993355096733"/>
    <s v="E-07/002.10.279/2013"/>
    <s v="EM ANÁLISE"/>
    <s v="-"/>
    <s v="-"/>
    <s v="Av. Pres. Vargas, 2655 - 7° andar."/>
    <s v="Cidade Nova"/>
    <n v="20210030"/>
    <s v="Mangaratiba"/>
    <s v="RJ"/>
    <s v="2332-3600"/>
    <s v="eduardodantas@cedae.com.br; marcelo-kauffman@cedae.com.br"/>
  </r>
  <r>
    <s v="BB-0092"/>
    <x v="1"/>
    <n v="20"/>
    <s v="RH II"/>
    <s v="BB"/>
    <n v="330006010432"/>
    <s v="11.752.753/0001-70"/>
    <s v="Sabor Total Produtos Naturais Ltda"/>
    <x v="3"/>
    <m/>
    <s v="12/12/2017"/>
    <x v="86"/>
    <n v="0"/>
    <x v="88"/>
    <m/>
    <m/>
    <s v="OK"/>
    <s v=""/>
    <n v="4672"/>
    <n v="0"/>
    <n v="0"/>
    <n v="3504"/>
    <n v="0"/>
    <n v="0"/>
    <n v="5.7568725668020709E-2"/>
    <n v="107.58880975325599"/>
    <n v="0"/>
    <n v="0"/>
    <n v="201.71727050409064"/>
    <s v="E-07/507.479/2011"/>
    <s v="IN0018004"/>
    <d v="2011-11-01T00:00:00"/>
    <d v="2016-11-01T00:00:00"/>
    <s v="Rua Eli do Amparo, s/n, lote 08"/>
    <s v="Loteamento Industria"/>
    <n v="26600000"/>
    <s v="Paracambi"/>
    <s v="RJ"/>
    <s v="7845-7693"/>
    <s v="sabortotal2011@hotmail.com"/>
  </r>
  <r>
    <s v="BB-0095"/>
    <x v="1"/>
    <n v="20"/>
    <s v="RH II"/>
    <s v="BB"/>
    <n v="330006181598"/>
    <s v="33.109.356/0006-21"/>
    <s v="CASA GRANADO LABORÁTORIOS FARMÁCIAS E DROGARIAS S/A."/>
    <x v="3"/>
    <m/>
    <s v="12/12/2017"/>
    <x v="87"/>
    <n v="0"/>
    <x v="89"/>
    <m/>
    <m/>
    <s v="OK"/>
    <s v=""/>
    <n v="19468.8"/>
    <n v="0"/>
    <n v="0"/>
    <n v="3893.76"/>
    <n v="0"/>
    <n v="0"/>
    <n v="5.7568725668020709E-2"/>
    <n v="448.31629431493604"/>
    <n v="0"/>
    <n v="0"/>
    <n v="224.15814715746802"/>
    <s v="PD-07/014.310/2016"/>
    <s v="IN000208"/>
    <d v="2017-02-21T00:00:00"/>
    <d v="2022-02-21T00:00:00"/>
    <s v="Av. Presidente Tancredo Neves, 30"/>
    <s v="Jd. Marajoara"/>
    <n v="26410050"/>
    <s v="Japeri"/>
    <s v="RJ"/>
    <s v="3231-6795"/>
    <s v="jsampaio@granado.com.br"/>
  </r>
  <r>
    <s v="BB-0098"/>
    <x v="1"/>
    <n v="20"/>
    <s v="RH II"/>
    <s v="BB"/>
    <n v="330005730822"/>
    <s v="17.750.886/0001-93"/>
    <s v="LIARTE METALQUÍMICA LTDA."/>
    <x v="3"/>
    <m/>
    <s v="12/12/2017"/>
    <x v="88"/>
    <n v="0"/>
    <x v="90"/>
    <m/>
    <m/>
    <s v="OK"/>
    <s v=""/>
    <n v="6371.04"/>
    <n v="0"/>
    <n v="0"/>
    <n v="1276.08"/>
    <n v="0"/>
    <n v="0"/>
    <n v="5.7568725668020709E-2"/>
    <n v="146.71675987899124"/>
    <n v="0"/>
    <n v="0"/>
    <n v="73.462804679623005"/>
    <s v="E-07/507.683/2010"/>
    <s v="IN019012"/>
    <d v="2012-02-23T00:00:00"/>
    <d v="2017-02-23T00:00:00"/>
    <s v="Rua Darcy Pereira, 164."/>
    <s v="Santa Cruz"/>
    <n v="23565190"/>
    <s v="Rio de Janeiro"/>
    <s v="RJ"/>
    <s v="3544-2550"/>
    <s v="raul@liarte.com.br"/>
  </r>
  <r>
    <s v="BB-0099"/>
    <x v="1"/>
    <n v="20"/>
    <s v="RH II"/>
    <s v="BB"/>
    <n v="330006423869"/>
    <s v="73.471.989/0001-95"/>
    <s v="SEST SERVIÇO SOCIAL DO TRANSPORTE"/>
    <x v="2"/>
    <m/>
    <s v="12/12/2017"/>
    <x v="89"/>
    <n v="0"/>
    <x v="91"/>
    <m/>
    <m/>
    <s v="OK"/>
    <s v=""/>
    <n v="3624.45"/>
    <n v="0"/>
    <n v="0"/>
    <n v="2346.9499999999998"/>
    <n v="0"/>
    <n v="0"/>
    <n v="5.7568725668020709E-2"/>
    <n v="83.466694783827549"/>
    <n v="0"/>
    <n v="0"/>
    <n v="135.11517125083753"/>
    <s v="E-07/507.841/2011"/>
    <s v="IN019060"/>
    <d v="2012-03-05T00:00:00"/>
    <d v="2017-03-05T00:00:00"/>
    <s v="AV. CESARIO DE MELO 11.806"/>
    <s v="Paciência"/>
    <n v="23585125"/>
    <s v="Rio de Janeiro"/>
    <s v="RJ"/>
    <s v="2409-6527"/>
    <s v="wilmabarros@sestsenat.org.br"/>
  </r>
  <r>
    <s v="BB-0100"/>
    <x v="1"/>
    <n v="20"/>
    <s v="RH II"/>
    <s v="BB"/>
    <n v="330005727600"/>
    <s v="27.394.758/0010-07"/>
    <s v="Incopre - Indústria e Comércio S.A."/>
    <x v="2"/>
    <m/>
    <s v="12/12/2017"/>
    <x v="90"/>
    <n v="0"/>
    <x v="92"/>
    <m/>
    <m/>
    <s v="OK"/>
    <s v=""/>
    <n v="975.24"/>
    <n v="0"/>
    <n v="0"/>
    <n v="194.04"/>
    <n v="0"/>
    <n v="0"/>
    <n v="5.7568725668020709E-2"/>
    <n v="22.461761601402856"/>
    <n v="0"/>
    <n v="0"/>
    <n v="11.173447193631361"/>
    <s v="E-07/500.927/2009"/>
    <s v="IN018104"/>
    <d v="2011-11-09T00:00:00"/>
    <d v="2016-11-09T00:00:00"/>
    <s v="Avenida Guandu, s/n, km 199"/>
    <s v="Jardim Marajoara"/>
    <n v="26410050"/>
    <s v="Japeri"/>
    <s v="RJ"/>
    <s v="3263-3000"/>
    <s v="escritoriorj@incopre.com.br"/>
  </r>
  <r>
    <s v="BB-0102"/>
    <x v="1"/>
    <n v="20"/>
    <s v="RH II"/>
    <s v="BB"/>
    <n v="330006605975"/>
    <s v="02.690.589/0001-22"/>
    <s v="WORK SHORE INDUSTRIA E COMERCIO LTDA"/>
    <x v="2"/>
    <m/>
    <s v="12/12/2017"/>
    <x v="91"/>
    <n v="0"/>
    <x v="93"/>
    <m/>
    <m/>
    <s v="OK"/>
    <s v=""/>
    <n v="1898"/>
    <n v="0"/>
    <n v="0"/>
    <n v="1606"/>
    <n v="0"/>
    <n v="0"/>
    <n v="5.7568725668020709E-2"/>
    <n v="43.70175374331518"/>
    <n v="0"/>
    <n v="0"/>
    <n v="92.447222434783583"/>
    <s v="E-07/504557/2012"/>
    <s v="IN020194"/>
    <d v="2012-07-11T00:00:00"/>
    <d v="2017-07-11T00:00:00"/>
    <s v="Av. do Acesso nº: 172"/>
    <s v="Distrito Industrial"/>
    <n v="26387310"/>
    <s v="Queimados"/>
    <s v="RJ"/>
    <s v="2663-1223"/>
    <s v="suprimentos3@powerboats.com.br"/>
  </r>
  <r>
    <s v="BB-0103"/>
    <x v="1"/>
    <n v="20"/>
    <s v="RH II"/>
    <s v="BB"/>
    <n v="330006602879"/>
    <s v="04.128.851/0001-75"/>
    <s v="Hidracamp Irrigação e Equipamentos Agrícolas Ltda."/>
    <x v="2"/>
    <m/>
    <s v="12/12/2017"/>
    <x v="92"/>
    <n v="0"/>
    <x v="94"/>
    <m/>
    <m/>
    <s v="OK"/>
    <s v=""/>
    <n v="1752"/>
    <n v="0"/>
    <n v="0"/>
    <n v="584"/>
    <n v="0"/>
    <n v="0"/>
    <n v="5.7568725668020709E-2"/>
    <n v="40.339277111213029"/>
    <n v="0"/>
    <n v="0"/>
    <n v="33.624766321021482"/>
    <s v="E-07/100333/2006"/>
    <s v="IN020034"/>
    <d v="2012-06-25T00:00:00"/>
    <d v="2017-06-25T00:00:00"/>
    <s v="Estrada do Mendanha, 4.420"/>
    <s v="Campo Grande"/>
    <n v="23092000"/>
    <s v="Rio de Janeiro"/>
    <s v="RJ"/>
    <n v="24137354"/>
    <s v="sf@sfconsultoriambiental.com.br"/>
  </r>
  <r>
    <s v="BB-0104"/>
    <x v="1"/>
    <n v="20"/>
    <s v="RH II"/>
    <s v="BB"/>
    <n v="330006573402"/>
    <s v="14.111.767/0001-00"/>
    <s v="ASSOCIAÇÃO DE COMERCIANTES DA GALERIA AREIA BRANCA."/>
    <x v="2"/>
    <m/>
    <s v="12/12/2017"/>
    <x v="93"/>
    <n v="0"/>
    <x v="95"/>
    <m/>
    <m/>
    <s v="OK"/>
    <s v=""/>
    <n v="3564"/>
    <n v="0"/>
    <n v="0"/>
    <n v="712.8"/>
    <n v="0"/>
    <n v="0"/>
    <n v="5.7568725668020709E-2"/>
    <n v="82.067403266120436"/>
    <n v="0"/>
    <n v="0"/>
    <n v="41.038922870066578"/>
    <s v="E-07/500.580/2012"/>
    <s v="IN019765"/>
    <d v="2012-06-04T00:00:00"/>
    <d v="2017-06-04T00:00:00"/>
    <s v="Av. Areia Branca, 1230"/>
    <s v="Santa Cruz"/>
    <n v="23550740"/>
    <s v="Rio de Janeiro"/>
    <s v="RJ"/>
    <s v="2485-2006"/>
    <s v="solus@solussondagens.com.br"/>
  </r>
  <r>
    <s v="BB-0105"/>
    <x v="1"/>
    <n v="20"/>
    <s v="RH II"/>
    <s v="BB"/>
    <n v="330006012567"/>
    <s v="07.271.045/0001-40"/>
    <s v="Don Zelittu´s Restaurante LTDA."/>
    <x v="2"/>
    <m/>
    <s v="12/12/2017"/>
    <x v="94"/>
    <n v="0"/>
    <x v="96"/>
    <m/>
    <m/>
    <s v="OK"/>
    <s v=""/>
    <n v="38796"/>
    <n v="0"/>
    <n v="0"/>
    <n v="9516"/>
    <n v="0"/>
    <n v="0"/>
    <n v="5.7568725668020709E-2"/>
    <n v="893.3745367378973"/>
    <n v="0"/>
    <n v="0"/>
    <n v="547.82262918233164"/>
    <s v="E-07/501.200/2011"/>
    <s v="IN017942"/>
    <d v="2011-10-24T00:00:00"/>
    <d v="2016-10-24T00:00:00"/>
    <s v="Estrada Ary Parreiras, 3334"/>
    <s v="Jardim Weda"/>
    <n v="23815970"/>
    <s v="Itaguaí"/>
    <s v="RJ"/>
    <n v="78951085"/>
    <s v="juliana.diamantaras@gmail.com"/>
  </r>
  <r>
    <s v="BB-0107"/>
    <x v="1"/>
    <n v="20"/>
    <s v="RH II"/>
    <s v="BB"/>
    <n v="330006386998"/>
    <s v="05.351.543/0002-58"/>
    <s v="UNIFRETE TRANSPORTES DE TURISMO E FRETAMENTO LTDA."/>
    <x v="2"/>
    <m/>
    <s v="12/12/2017"/>
    <x v="95"/>
    <n v="0"/>
    <x v="97"/>
    <m/>
    <m/>
    <s v="OK"/>
    <s v=""/>
    <n v="9984"/>
    <n v="0"/>
    <n v="0"/>
    <n v="4992"/>
    <n v="0"/>
    <n v="0"/>
    <n v="5.7568725668020709E-2"/>
    <n v="229.90150786447478"/>
    <n v="0"/>
    <n v="0"/>
    <n v="287.38732730460623"/>
    <s v="E-07/504257/2011"/>
    <s v="IN019006"/>
    <d v="2012-02-23T00:00:00"/>
    <d v="2017-02-23T00:00:00"/>
    <s v="Estrada de Sepetiba, 650 lotes 05 e 06"/>
    <s v="Santa Cruz"/>
    <n v="23520660"/>
    <s v="Rio de Janeiro"/>
    <s v="RJ"/>
    <s v="2122-5252"/>
    <s v="diretoria@toprioturismo.com.br"/>
  </r>
  <r>
    <s v="BB-0108"/>
    <x v="1"/>
    <n v="20"/>
    <s v="RH II"/>
    <s v="BB"/>
    <n v="330005048975"/>
    <s v="61.024.295/0007-16"/>
    <s v="Arfrio SA Armazens Gerais Frigoríficos"/>
    <x v="2"/>
    <m/>
    <s v="12/12/2017"/>
    <x v="96"/>
    <n v="0"/>
    <x v="98"/>
    <m/>
    <m/>
    <s v="OK SEM CADASTRO REGLA"/>
    <s v=""/>
    <n v="2978.4"/>
    <n v="0"/>
    <n v="0"/>
    <n v="606"/>
    <n v="0"/>
    <n v="0"/>
    <n v="5.7568725668020709E-2"/>
    <n v="68.586169315673629"/>
    <n v="0"/>
    <n v="0"/>
    <n v="34.888305676562965"/>
    <s v="PD-07/014.330/2017"/>
    <s v="IN019126"/>
    <d v="2012-03-16T00:00:00"/>
    <d v="2017-03-16T00:00:00"/>
    <s v="Av. Acesso ,574"/>
    <s v="Distrito Industrial"/>
    <n v="26373270"/>
    <s v="Queimados"/>
    <s v="RJ"/>
    <s v="2663-1300"/>
    <s v="fbarbosa@arfrio.com.br"/>
  </r>
  <r>
    <s v="BB-0109"/>
    <x v="1"/>
    <n v="20"/>
    <s v="RH II"/>
    <s v="BB"/>
    <n v="330005051330"/>
    <s v="97.837.181/0032-43"/>
    <s v="Duratex S.A."/>
    <x v="3"/>
    <m/>
    <s v="12/12/2017"/>
    <x v="97"/>
    <n v="0"/>
    <x v="99"/>
    <m/>
    <m/>
    <s v="OK"/>
    <s v=""/>
    <n v="153300"/>
    <n v="0"/>
    <n v="0"/>
    <n v="125220"/>
    <n v="38.880000000000003"/>
    <n v="0"/>
    <n v="5.7568725668020709E-2"/>
    <n v="3530.1201099026689"/>
    <n v="0"/>
    <n v="0"/>
    <n v="7208.7635276885339"/>
    <s v="E07/002.7177/2013"/>
    <s v="IN000757"/>
    <d v="2017-10-31T00:00:00"/>
    <d v="2022-10-31T00:00:00"/>
    <s v="RODOVIA PRESIDENTE DUTRA, KM 197, S/N"/>
    <s v="DISTRITO INDUSTRIAL"/>
    <n v="26390410"/>
    <s v="Queimados"/>
    <s v="RJ"/>
    <n v="26631330"/>
    <s v="robson.santos@deca.com.br"/>
  </r>
  <r>
    <s v="BB-0110"/>
    <x v="1"/>
    <n v="20"/>
    <s v="RH II"/>
    <s v="BB"/>
    <n v="330026256089"/>
    <s v="27.811.892/0001-67"/>
    <s v="EDURIC COMÉRCIO E INDÚSTRIA DE ARTEFATOS DE CIMENTO LTDA"/>
    <x v="3"/>
    <m/>
    <s v="01/03/2019"/>
    <x v="98"/>
    <n v="0"/>
    <x v="100"/>
    <m/>
    <m/>
    <s v="OK"/>
    <s v=""/>
    <n v="1752.96"/>
    <n v="0"/>
    <n v="0"/>
    <n v="1752.96"/>
    <n v="0"/>
    <n v="0"/>
    <n v="5.7568725668020709E-2"/>
    <n v="40.370604533251246"/>
    <n v="0"/>
    <n v="0"/>
    <n v="100.91606885911538"/>
    <s v="E-07/002.12063/2013"/>
    <s v="IN047644"/>
    <d v="2018-12-14T00:00:00"/>
    <d v="2023-12-14T00:00:00"/>
    <s v="RODOVIA PRESIDENTE DUTRA, 23850 - - COMENDADOR SOARES -NOVA IGUAÇU - RJ"/>
    <s v="Comendador Soares"/>
    <s v="26.362-000"/>
    <s v="Nova Iguaçu"/>
    <s v="RJ"/>
    <s v="(21) 37947560"/>
    <s v="carloscorrea@eduric.com.br"/>
  </r>
  <r>
    <s v="BB-0111"/>
    <x v="1"/>
    <n v="20"/>
    <s v="RH II"/>
    <s v="BB"/>
    <n v="330005071870"/>
    <s v="29.310.414/0001-07"/>
    <s v="Salutran Serviço de Auto Transporte Ltda"/>
    <x v="2"/>
    <m/>
    <s v="12/12/2017"/>
    <x v="99"/>
    <n v="0"/>
    <x v="101"/>
    <m/>
    <m/>
    <s v="OK"/>
    <s v=""/>
    <n v="4999.68"/>
    <n v="0"/>
    <n v="0"/>
    <n v="1008"/>
    <n v="0"/>
    <n v="0"/>
    <n v="5.7568725668020709E-2"/>
    <n v="115.13871846446671"/>
    <n v="0"/>
    <n v="0"/>
    <n v="58.028828088793901"/>
    <s v="PROCESSO SERLA N/I"/>
    <s v="PORTARIA SERLA 704"/>
    <d v="2008-12-15T00:00:00"/>
    <d v="2013-12-15T00:00:00"/>
    <s v="Rua Saverio Jose Bruno"/>
    <s v="Posse"/>
    <n v="26262020"/>
    <s v="Nova Iguaçu"/>
    <s v="RJ"/>
    <n v="26671024"/>
    <s v="salutran@uol.com.br"/>
  </r>
  <r>
    <s v="BB-0112"/>
    <x v="1"/>
    <n v="20"/>
    <s v="RH II"/>
    <s v="BB"/>
    <n v="330006858598"/>
    <s v="33.617.465/0001-45"/>
    <s v="Club de Regatas Vasco da Gama"/>
    <x v="2"/>
    <m/>
    <s v="12/12/2017"/>
    <x v="100"/>
    <n v="0"/>
    <x v="102"/>
    <m/>
    <m/>
    <s v="OK"/>
    <s v=""/>
    <n v="26937"/>
    <n v="0"/>
    <n v="0"/>
    <n v="8891.4"/>
    <n v="0"/>
    <n v="0"/>
    <n v="5.7568725668020709E-2"/>
    <n v="620.29339883074431"/>
    <n v="0"/>
    <n v="0"/>
    <n v="511.85874868245639"/>
    <s v="E-07/508.985/2012"/>
    <s v="IN020917"/>
    <d v="2012-09-26T00:00:00"/>
    <d v="2017-09-26T00:00:00"/>
    <s v="Rua General Almerio de Moura, 131"/>
    <s v="Vasco da Gama"/>
    <n v="20921060"/>
    <s v="Rio de Janeiro"/>
    <s v="RJ"/>
    <n v="78951085"/>
    <s v="consultar.ambiental@gmail.com"/>
  </r>
  <r>
    <s v="BB-0113"/>
    <x v="1"/>
    <n v="20"/>
    <s v="RH II"/>
    <s v="BB"/>
    <n v="330006755438"/>
    <s v="04.565.030/0001-04"/>
    <s v="TRANSMOTA COMÉRCIO TRANSPORTES E SERVIÇOS LTDA - Santa Cruz"/>
    <x v="2"/>
    <m/>
    <s v="12/12/2017"/>
    <x v="101"/>
    <n v="0"/>
    <x v="103"/>
    <m/>
    <m/>
    <s v="OK"/>
    <s v=""/>
    <n v="389017"/>
    <n v="0"/>
    <n v="0"/>
    <n v="379380"/>
    <n v="0"/>
    <n v="0"/>
    <n v="5.7568725668020709E-2"/>
    <n v="8958.0867743026702"/>
    <n v="0"/>
    <n v="0"/>
    <n v="21840.423955170838"/>
    <s v="PD-07/014.218/2016"/>
    <s v="IN000151"/>
    <d v="2017-01-18T00:00:00"/>
    <d v="2019-01-18T00:00:00"/>
    <s v="Rua Antônio Carvalhães S/N lotes 18,19 e 20 parte"/>
    <s v="SANTA CANDIDA"/>
    <n v="23575310"/>
    <s v="Santa Cruz"/>
    <s v="RJ"/>
    <s v="3782-3054"/>
    <s v="alex@transmota.com.br"/>
  </r>
  <r>
    <s v="BB-0115"/>
    <x v="1"/>
    <n v="20"/>
    <s v="RH II"/>
    <s v="BB"/>
    <n v="330006888900"/>
    <s v="09.053.453/0001-50"/>
    <s v="PLAZA DEL ART INCORPORADORA LTDA"/>
    <x v="14"/>
    <m/>
    <s v="01/09/2022"/>
    <x v="102"/>
    <n v="0"/>
    <x v="104"/>
    <m/>
    <m/>
    <s v="RENOVAÇÃO: DÉBITO 2023"/>
    <s v=""/>
    <n v="0"/>
    <n v="105645.6"/>
    <n v="0"/>
    <n v="0"/>
    <n v="210238.68599999999"/>
    <n v="80"/>
    <n v="5.7568725668020709E-2"/>
    <n v="0"/>
    <n v="1216.3707004259456"/>
    <n v="0"/>
    <n v="0"/>
    <s v="PD-07/014.337/2020"/>
    <s v="IN012251"/>
    <d v="2022-07-20T00:00:00"/>
    <d v="2027-07-20T00:00:00"/>
    <s v="AVENIDA RIO BRANCO"/>
    <s v="CENTRO"/>
    <n v="20040004"/>
    <s v="Rio de Janeiro"/>
    <s v="RJ"/>
    <s v="(21) 35436888"/>
    <s v="leonardo.mendes@cury.net"/>
  </r>
  <r>
    <s v="BB-0116"/>
    <x v="1"/>
    <n v="20"/>
    <s v="RH II"/>
    <s v="BB"/>
    <n v="330006447296"/>
    <s v="01.417.222/0005-09"/>
    <s v="Sede Administrativa da MRS Logística"/>
    <x v="2"/>
    <m/>
    <s v="12/12/2017"/>
    <x v="103"/>
    <n v="0"/>
    <x v="105"/>
    <m/>
    <m/>
    <s v="OK"/>
    <s v=""/>
    <n v="19710"/>
    <n v="0"/>
    <n v="0"/>
    <n v="16064.18"/>
    <n v="0"/>
    <n v="0"/>
    <n v="5.7568725668020709E-2"/>
    <n v="453.87169048971344"/>
    <n v="0"/>
    <n v="0"/>
    <n v="924.79594104223077"/>
    <s v="E07/504.341/2011"/>
    <s v="IN021228"/>
    <d v="2012-10-26T00:00:00"/>
    <d v="2017-10-26T00:00:00"/>
    <s v="Praça Heitor Vale, 50"/>
    <s v="Centro"/>
    <n v="27135350"/>
    <s v="Barra do Piraí"/>
    <s v="RJ"/>
    <s v="24 24474293"/>
    <s v="ast@mrs.com.br"/>
  </r>
  <r>
    <s v="BB-0117"/>
    <x v="1"/>
    <n v="20"/>
    <s v="RH II"/>
    <s v="BB"/>
    <n v="330006909338"/>
    <s v="09.536.294/0001-45"/>
    <s v="Consórcio Arco do Rio"/>
    <x v="2"/>
    <m/>
    <s v="12/12/2017"/>
    <x v="104"/>
    <n v="0"/>
    <x v="106"/>
    <m/>
    <m/>
    <s v="OK SEM CADASTRO REGLA"/>
    <s v=""/>
    <n v="61200"/>
    <n v="0"/>
    <n v="0"/>
    <n v="12309.12"/>
    <n v="0"/>
    <n v="0"/>
    <n v="5.7568725668020709E-2"/>
    <n v="1409.2849653372966"/>
    <n v="0"/>
    <n v="0"/>
    <n v="708.61584403049585"/>
    <s v="E07/509.578/2011"/>
    <s v="IN021552"/>
    <d v="2012-11-28T00:00:00"/>
    <d v="2017-11-28T00:00:00"/>
    <s v="Rodovia RJ 125, Km 2,5"/>
    <s v="águas Indas"/>
    <n v="26435970"/>
    <s v="Seropédica"/>
    <s v="RJ"/>
    <n v="35129488"/>
    <s v="cezar.caldas@oas.com"/>
  </r>
  <r>
    <s v="BB-0119"/>
    <x v="1"/>
    <n v="20"/>
    <s v="RH II"/>
    <s v="BB"/>
    <n v="330005051259"/>
    <s v="06.020.056/0001-94"/>
    <s v="CENTRO DE RECREAÇÃO PARADISO S.A."/>
    <x v="2"/>
    <m/>
    <s v="12/12/2017"/>
    <x v="105"/>
    <n v="0"/>
    <x v="107"/>
    <m/>
    <m/>
    <s v="OK:"/>
    <s v=""/>
    <n v="55632"/>
    <n v="37507.68"/>
    <n v="0"/>
    <n v="18124.32"/>
    <n v="2992.42"/>
    <n v="83"/>
    <n v="5.7568725668020709E-2"/>
    <n v="1281.0722694088799"/>
    <n v="367.07384649582201"/>
    <n v="0"/>
    <n v="1043.4015608789271"/>
    <s v="E07/101.191/2005"/>
    <s v="IN022036"/>
    <d v="2012-12-27T00:00:00"/>
    <d v="2017-12-27T00:00:00"/>
    <s v="ESTRADA DE MATO GROSSO - 1000, PARTE"/>
    <s v="CAMPO ALEGRE"/>
    <n v="26061055"/>
    <s v="Nova Iguaçu"/>
    <s v="RJ"/>
    <n v="27659955"/>
    <s v="shirlane@paradisoclube.com.br"/>
  </r>
  <r>
    <s v="BB-0122"/>
    <x v="1"/>
    <n v="20"/>
    <s v="RH II"/>
    <s v="BB"/>
    <n v="330006926267"/>
    <s v="04.565.030/0001-04"/>
    <s v="Transmota - Transportes, Locações e Serviços LTDA - Itaguaí"/>
    <x v="2"/>
    <m/>
    <s v="12/12/2017"/>
    <x v="106"/>
    <n v="0"/>
    <x v="108"/>
    <m/>
    <m/>
    <s v="OK"/>
    <s v=""/>
    <n v="440737.5"/>
    <n v="0"/>
    <n v="0"/>
    <n v="440555"/>
    <n v="0"/>
    <n v="0"/>
    <n v="5.7568725668020709E-2"/>
    <n v="10149.071820403646"/>
    <n v="0"/>
    <n v="0"/>
    <n v="25362.190085863316"/>
    <s v="E07/507.382/2012 e E07/002.6777/2014"/>
    <s v="IN032996"/>
    <d v="2015-12-30T00:00:00"/>
    <d v="2017-12-30T00:00:00"/>
    <s v="Rua Antonio Carvalhães Lote 18,19 e 20 - Parte"/>
    <s v="Santa Cruz"/>
    <n v="25575310"/>
    <s v="Rio de Janeiro"/>
    <s v="RJ"/>
    <s v="2688-3118"/>
    <s v="alex@transmota.com.br"/>
  </r>
  <r>
    <s v="BB-0123"/>
    <x v="1"/>
    <n v="20"/>
    <s v="RH II"/>
    <s v="BB"/>
    <n v="330007463198"/>
    <s v="36.062.990/0001-30"/>
    <s v="ASSOCIAÇÃO BÍBLICA FLUMINENSE"/>
    <x v="2"/>
    <m/>
    <s v="12/12/2017"/>
    <x v="107"/>
    <n v="0"/>
    <x v="109"/>
    <m/>
    <m/>
    <s v="OK"/>
    <s v=""/>
    <n v="5895"/>
    <n v="0"/>
    <n v="0"/>
    <n v="5076"/>
    <n v="0"/>
    <n v="0"/>
    <n v="5.7568725668020709E-2"/>
    <n v="135.75216216561466"/>
    <n v="0"/>
    <n v="0"/>
    <n v="292.21175029849189"/>
    <s v="E07/508.064/2012"/>
    <s v="IN023392"/>
    <d v="2013-06-06T00:00:00"/>
    <d v="2018-06-06T00:00:00"/>
    <s v="Rua Jayme Rollemberg de Lima, 999."/>
    <s v="Parque Santiago"/>
    <n v="26377380"/>
    <s v="Queimados"/>
    <s v="RJ"/>
    <s v="2663-2447"/>
    <s v="queimados.ssa@tj.org.br"/>
  </r>
  <r>
    <s v="BB-0124"/>
    <x v="1"/>
    <n v="20"/>
    <s v="RH II"/>
    <s v="BB"/>
    <n v="330007468904"/>
    <s v="73.511.933/0001-17"/>
    <s v="DENGE ENGENHARIA E CONSULTORIA Ltda."/>
    <x v="2"/>
    <m/>
    <s v="12/12/2017"/>
    <x v="108"/>
    <n v="0"/>
    <x v="110"/>
    <m/>
    <m/>
    <s v="OK"/>
    <s v=""/>
    <n v="3109.8"/>
    <n v="0"/>
    <n v="0"/>
    <n v="627.79999999999995"/>
    <n v="0"/>
    <n v="0"/>
    <n v="5.7568725668020709E-2"/>
    <n v="71.614486779368107"/>
    <n v="0"/>
    <n v="0"/>
    <n v="36.141402558091713"/>
    <s v="E07/504877/2009"/>
    <s v="IN023880"/>
    <d v="2013-07-22T00:00:00"/>
    <d v="2018-07-22T00:00:00"/>
    <s v="RUA DIAS DA CRUZ, Nº 215 - SALA 203"/>
    <s v="MÉIER"/>
    <n v="20720012"/>
    <s v="Rio de Janeiro"/>
    <s v="RJ"/>
    <n v="25919895"/>
    <s v="suprimentos@denge.com.br"/>
  </r>
  <r>
    <s v="BB-0125"/>
    <x v="1"/>
    <n v="20"/>
    <s v="RH II"/>
    <s v="BB"/>
    <n v="330006014691"/>
    <s v="86.183.449/0010-49"/>
    <s v="CASSOL PRE FABRICADOS LTDA"/>
    <x v="3"/>
    <m/>
    <s v="12/12/2017"/>
    <x v="109"/>
    <n v="0"/>
    <x v="111"/>
    <m/>
    <m/>
    <s v="OK"/>
    <s v=""/>
    <n v="53535.24"/>
    <n v="0"/>
    <n v="0"/>
    <n v="40431.24"/>
    <n v="0"/>
    <n v="0"/>
    <n v="5.7568725668020709E-2"/>
    <n v="1232.786269573972"/>
    <n v="0"/>
    <n v="0"/>
    <n v="2327.5752450695904"/>
    <s v="PD- 07/014.326/2016"/>
    <s v="IN000431"/>
    <d v="2017-06-30T00:00:00"/>
    <d v="2022-06-30T00:00:00"/>
    <s v="RODOVIA RJ 099 - RETA DE PIRANEMA, N° 627"/>
    <s v="RETA DO PIRANEMA"/>
    <n v="23890000"/>
    <s v="Seropédica"/>
    <s v="RJ"/>
    <n v="26829400"/>
    <s v="wmnascimento@cassol.ind.br"/>
  </r>
  <r>
    <s v="BB-0126"/>
    <x v="1"/>
    <n v="20"/>
    <s v="RH II"/>
    <s v="BB"/>
    <n v="330022495682"/>
    <s v="10.319.900/0002-30"/>
    <s v="CICLUS AMBIENTAL RIO S.A."/>
    <x v="2"/>
    <n v="2024"/>
    <s v="12/12/2017"/>
    <x v="110"/>
    <n v="-527.7563349093449"/>
    <x v="112"/>
    <m/>
    <m/>
    <s v="OK"/>
    <s v="CI INEA/SERVREG SEI Nº15 /21 - ALTERAÇÃO RAZÃO SOCIAL"/>
    <n v="18250"/>
    <n v="478296"/>
    <n v="0"/>
    <n v="3650"/>
    <n v="1406"/>
    <n v="25.3"/>
    <n v="5.7568725668020709E-2"/>
    <n v="420.25736664270477"/>
    <n v="495.47450695646796"/>
    <n v="0"/>
    <n v="210.12346208434602"/>
    <s v="EXT-PD01433062018"/>
    <s v="IN013472"/>
    <d v="2023-08-15T00:00:00"/>
    <d v="2033-08-15T00:00:00"/>
    <s v="Estrada Santa Rosa s/n"/>
    <s v="Piranema"/>
    <n v="23890000"/>
    <s v="Seropédica"/>
    <s v="RJ"/>
    <n v="35755707"/>
    <s v="barbara.alexandre@ciclusambiental.com.br"/>
  </r>
  <r>
    <s v="BB-0127"/>
    <x v="1"/>
    <n v="20"/>
    <s v="RH II"/>
    <s v="BB"/>
    <n v="330028998309"/>
    <s v="07.234.499/0007-36"/>
    <s v="OPERSAN RESIDUOS INDUSTRIAIS S.A. (ex-HAZ SOLUÇÕES AMBIENTAIS)"/>
    <x v="2"/>
    <m/>
    <s v="14/03/2018"/>
    <x v="111"/>
    <n v="0"/>
    <x v="113"/>
    <m/>
    <m/>
    <s v="OK"/>
    <s v=""/>
    <n v="0"/>
    <n v="788400"/>
    <n v="0"/>
    <n v="0"/>
    <n v="7884"/>
    <n v="96"/>
    <n v="5.7568725668020709E-2"/>
    <n v="0"/>
    <n v="1997.0291726703319"/>
    <n v="0"/>
    <n v="0"/>
    <s v="E07/501.359/2009"/>
    <s v="IN024550"/>
    <d v="2013-09-13T00:00:00"/>
    <d v="2018-09-13T00:00:00"/>
    <s v="Rua Nelson da Silva, 288"/>
    <s v="Santa Cruz"/>
    <n v="23565160"/>
    <s v="Rio de Janeiro"/>
    <s v="RJ"/>
    <n v="24143750"/>
    <s v="dalva.santos@opersan.com.br"/>
  </r>
  <r>
    <s v="BB-0128"/>
    <x v="1"/>
    <n v="20"/>
    <s v="RH II"/>
    <s v="BB"/>
    <n v="330005050449"/>
    <s v="43.818.418/0004-66"/>
    <s v="NOURYON PULP AND PERFORMANCE INDÚSTRIA QUÍMICA LTDA (ex-Akzo Nobel)"/>
    <x v="3"/>
    <m/>
    <s v="01/07/2021"/>
    <x v="112"/>
    <n v="-883.04"/>
    <x v="1"/>
    <n v="-842.72"/>
    <m/>
    <s v="ATENÇÃO: CRÉDITO 2026: -842,72"/>
    <s v=""/>
    <n v="0"/>
    <n v="21035.52"/>
    <n v="0"/>
    <n v="0"/>
    <n v="1234"/>
    <n v="97"/>
    <n v="5.7568725668020709E-2"/>
    <n v="0"/>
    <n v="40.318392163187553"/>
    <n v="0"/>
    <n v="0"/>
    <s v="EXT-PD/014.3133/2018"/>
    <s v="IN008749"/>
    <d v="2021-04-12T00:00:00"/>
    <d v="2026-04-12T00:00:00"/>
    <s v="Rua Nelson da Silva, nº 534"/>
    <s v="Santa Cruz"/>
    <n v="23565160"/>
    <s v="Rio de Janeiro"/>
    <s v="RJ"/>
    <s v="21 24165700"/>
    <s v="leticia.oliveira@nouryon.com"/>
  </r>
  <r>
    <s v="BB-0130"/>
    <x v="1"/>
    <n v="20"/>
    <s v="RH II"/>
    <s v="BB"/>
    <n v="330007198770"/>
    <s v="59.476.770/0039-20"/>
    <s v="Procter &amp; Gamble do Brasil S.A."/>
    <x v="2"/>
    <m/>
    <s v="12/12/2017"/>
    <x v="113"/>
    <n v="0"/>
    <x v="114"/>
    <m/>
    <m/>
    <s v="OK"/>
    <s v=""/>
    <n v="15257"/>
    <n v="10020"/>
    <n v="0"/>
    <n v="5237"/>
    <n v="2811.96"/>
    <n v="90"/>
    <n v="5.7568725668020709E-2"/>
    <n v="351.33703815862344"/>
    <n v="57.684226446373486"/>
    <n v="0"/>
    <n v="301.48466722180467"/>
    <s v="E-07/505.577/2012"/>
    <s v="IN027035/AVB002377"/>
    <d v="2014-05-27T00:00:00"/>
    <d v="2019-05-27T00:00:00"/>
    <s v="Estrada Paracambi-Cabral, 1.700"/>
    <s v="Fazenda Invejada"/>
    <n v="23890000"/>
    <s v="Seropédica"/>
    <s v="RJ"/>
    <n v="24312438"/>
    <s v="amorim.t@pg.com"/>
  </r>
  <r>
    <s v="BB-0131"/>
    <x v="1"/>
    <n v="20"/>
    <s v="RH II"/>
    <s v="BB"/>
    <n v="330008241580"/>
    <s v="33.130.543/0029-83"/>
    <s v="CASAS GUANABARA COMESTÍVEIS LTDA (PACIÊNCIA)"/>
    <x v="2"/>
    <m/>
    <s v="12/12/2017"/>
    <x v="114"/>
    <n v="0"/>
    <x v="115"/>
    <m/>
    <m/>
    <s v="OK"/>
    <s v=""/>
    <n v="22600.799999999999"/>
    <n v="0"/>
    <n v="0"/>
    <n v="4555.2"/>
    <n v="0"/>
    <n v="0"/>
    <n v="5.7568725668020709E-2"/>
    <n v="520.44246232092837"/>
    <n v="0"/>
    <n v="0"/>
    <n v="262.24184988192928"/>
    <s v="E07/002.6770/2014"/>
    <s v="IN027684"/>
    <d v="2014-08-04T00:00:00"/>
    <d v="2019-08-04T00:00:00"/>
    <s v="AV, CESÁRIO DE MELO Nº 10.089"/>
    <s v="PACIÊNCIA"/>
    <n v="23585127"/>
    <s v="Rio de Janeiro"/>
    <s v="RJ"/>
    <s v="2178-2183"/>
    <s v="fatima@supermercadosguanabara.com.br"/>
  </r>
  <r>
    <s v="BB-0132"/>
    <x v="1"/>
    <n v="20"/>
    <s v="RH II"/>
    <s v="BB"/>
    <n v="330005198519"/>
    <s v="11.093.769/0001-18"/>
    <s v="JULIVAN INDÚSTRIA E COMÉRCIO DE BEBIDAS LTDA"/>
    <x v="3"/>
    <m/>
    <s v="12/12/2017"/>
    <x v="115"/>
    <n v="0"/>
    <x v="116"/>
    <m/>
    <m/>
    <s v="OK"/>
    <s v=""/>
    <n v="36918"/>
    <n v="0"/>
    <n v="0"/>
    <n v="33318"/>
    <n v="0"/>
    <n v="0"/>
    <n v="5.7568725668020709E-2"/>
    <n v="850.12180937712992"/>
    <n v="0"/>
    <n v="0"/>
    <n v="1918.0736266600077"/>
    <s v="E07/002.16157/2013"/>
    <s v="IN027727"/>
    <d v="2014-08-07T00:00:00"/>
    <d v="2019-08-07T00:00:00"/>
    <s v="ESTRADA DO LAMEIRÃO PEQUENO,180"/>
    <s v="CAMPO GRANDE"/>
    <n v="23017325"/>
    <s v="Rio de Janeiro"/>
    <s v="RJ"/>
    <s v="3394-3380"/>
    <s v="vinicius@nutbebidas.com.br"/>
  </r>
  <r>
    <s v="BB-0134"/>
    <x v="1"/>
    <n v="20"/>
    <s v="RH II"/>
    <s v="BB"/>
    <n v="330008245810"/>
    <s v="33.130.543/0040-99"/>
    <s v="CASAS GUANABARA COMESTÍVEIS LTDA (CAMPO GRANDE)"/>
    <x v="2"/>
    <m/>
    <s v="12/12/2017"/>
    <x v="116"/>
    <n v="0"/>
    <x v="117"/>
    <m/>
    <m/>
    <s v="OK"/>
    <s v=""/>
    <n v="22484"/>
    <n v="0"/>
    <n v="0"/>
    <n v="4496.8"/>
    <n v="0"/>
    <n v="0"/>
    <n v="5.7568725668020709E-2"/>
    <n v="517.74830402564157"/>
    <n v="0"/>
    <n v="0"/>
    <n v="258.87937324982715"/>
    <s v="E07/002.6768/2014"/>
    <s v="IN027774"/>
    <d v="2014-08-14T00:00:00"/>
    <d v="2019-08-14T00:00:00"/>
    <s v="RUA AURÉLIO FIGUEIREDO Nº205"/>
    <s v="CAMPO GRANDE"/>
    <n v="23052000"/>
    <s v="Rio de Janeiro"/>
    <s v="RJ"/>
    <s v="2178-2183"/>
    <s v="fatima@supermercadosguanabara.com.br"/>
  </r>
  <r>
    <s v="BB-0135"/>
    <x v="1"/>
    <n v="20"/>
    <s v="RH II"/>
    <s v="BB"/>
    <n v="330007793490"/>
    <s v="11.416.367/0001-07"/>
    <s v="Restaurante Visual Mineiro LTDA - ME"/>
    <x v="2"/>
    <m/>
    <s v="12/12/2017"/>
    <x v="117"/>
    <n v="0"/>
    <x v="118"/>
    <m/>
    <m/>
    <s v="OK"/>
    <s v=""/>
    <n v="4392"/>
    <n v="0"/>
    <n v="0"/>
    <n v="1581.12"/>
    <n v="0"/>
    <n v="0"/>
    <n v="5.7568725668020709E-2"/>
    <n v="101.13536081338292"/>
    <n v="0"/>
    <n v="0"/>
    <n v="91.027045969051002"/>
    <s v="E07.002/11808/2013"/>
    <s v="IN026306"/>
    <d v="2014-02-26T00:00:00"/>
    <d v="2019-02-26T00:00:00"/>
    <n v="0"/>
    <n v="0"/>
    <n v="0"/>
    <s v="Itaguaí"/>
    <n v="0"/>
    <n v="78339510"/>
    <s v="jeferson.visual@yahoo.com.br"/>
  </r>
  <r>
    <s v="BB-0137"/>
    <x v="1"/>
    <n v="20"/>
    <s v="RH II"/>
    <s v="BB"/>
    <n v="330008792977"/>
    <s v="08.797.760/0002-64"/>
    <s v="CURY CONSTRUTORA E INCORPORADORA S/A"/>
    <x v="2"/>
    <m/>
    <s v="12/12/2017"/>
    <x v="118"/>
    <n v="0"/>
    <x v="119"/>
    <m/>
    <m/>
    <s v="OK"/>
    <s v=""/>
    <n v="0"/>
    <n v="0"/>
    <n v="140160"/>
    <n v="0"/>
    <n v="52560"/>
    <n v="0"/>
    <n v="5.7568725668020709E-2"/>
    <n v="0"/>
    <n v="8068.837014799803"/>
    <n v="8068.837014799803"/>
    <n v="0"/>
    <s v="E07.002/12428/2014"/>
    <s v="IN030665"/>
    <d v="2015-05-22T00:00:00"/>
    <d v="2020-05-22T00:00:00"/>
    <s v="Rua Buenos Aires, 48, 5° andar"/>
    <s v="Centro"/>
    <n v="20040004"/>
    <s v="Rio de Janeiro"/>
    <s v="RJ"/>
    <s v="3543-6882"/>
    <s v="joao.sena@cury.net"/>
  </r>
  <r>
    <s v="BB-0139"/>
    <x v="1"/>
    <n v="20"/>
    <s v="RH II"/>
    <s v="BB"/>
    <n v="330008943428"/>
    <s v="07.792.269/0001-05"/>
    <s v="CONSTRUTORA LYTORÂNEA"/>
    <x v="2"/>
    <m/>
    <s v="12/12/2017"/>
    <x v="119"/>
    <n v="0"/>
    <x v="120"/>
    <m/>
    <m/>
    <s v="OK"/>
    <s v=""/>
    <n v="33580"/>
    <n v="0"/>
    <n v="0"/>
    <n v="31755"/>
    <n v="0"/>
    <n v="0"/>
    <n v="5.7568725668020709E-2"/>
    <n v="773.25475816935375"/>
    <n v="0"/>
    <n v="0"/>
    <n v="1828.0908280922308"/>
    <s v="E07.002/7802/2014"/>
    <s v="IN031573"/>
    <d v="2015-08-25T00:00:00"/>
    <d v="2020-08-25T00:00:00"/>
    <s v="VIA COLETORA S/N - LOTE 19 QUADRA C"/>
    <s v="ZONA INDUSTRIAL"/>
    <n v="23812035"/>
    <s v="Itaguaí"/>
    <s v="RJ"/>
    <n v="26882063"/>
    <s v="jose.miranda@lytoranea.com.br"/>
  </r>
  <r>
    <s v="BB-0140"/>
    <x v="1"/>
    <n v="20"/>
    <s v="RH II"/>
    <s v="BB"/>
    <n v="330009073478"/>
    <s v="02.400.538/0001-19"/>
    <s v="JARDIM DAS ACÁCIAS MINERAÇÃO LTDA-ME (2)"/>
    <x v="3"/>
    <m/>
    <s v="12/12/2017"/>
    <x v="120"/>
    <n v="0"/>
    <x v="121"/>
    <m/>
    <m/>
    <s v="OK"/>
    <s v=""/>
    <n v="14784"/>
    <n v="1056"/>
    <n v="0"/>
    <n v="13728"/>
    <n v="7.2999999999999995E-2"/>
    <n v="68"/>
    <n v="5.7568725668020709E-2"/>
    <n v="340.43509528932333"/>
    <n v="19.454329085733853"/>
    <n v="0"/>
    <n v="790.30731823215763"/>
    <s v="E07.002/1302/2014"/>
    <s v="IN032094"/>
    <d v="2015-10-07T00:00:00"/>
    <d v="2020-10-07T00:00:00"/>
    <s v="RUA RODOLFO CARDOSO, Nº 42"/>
    <s v="JARDIM DAS ACÁCIAS"/>
    <n v="23890000"/>
    <s v="Seropédica"/>
    <s v="RJ"/>
    <n v="78420944"/>
    <s v="jardimdasacaciasmineracao@yahoo.com"/>
  </r>
  <r>
    <s v="BB-0142"/>
    <x v="1"/>
    <n v="20"/>
    <s v="RH II"/>
    <s v="BB"/>
    <n v="330009198688"/>
    <s v="02.275.649/0001-40"/>
    <s v="Rápido São Jorge Transporte de água e saneamento ltda-EPP"/>
    <x v="2"/>
    <m/>
    <s v="12/12/2017"/>
    <x v="121"/>
    <n v="5207.54"/>
    <x v="122"/>
    <m/>
    <m/>
    <s v="OK"/>
    <s v=""/>
    <n v="62955.199999999997"/>
    <n v="0"/>
    <n v="0"/>
    <n v="62809.2"/>
    <n v="0"/>
    <n v="0"/>
    <n v="5.7568725668020709E-2"/>
    <n v="1449.700255270151"/>
    <n v="0"/>
    <n v="0"/>
    <n v="3615.8456042278463"/>
    <s v="E07/002.5987/2013"/>
    <s v="IN032495"/>
    <d v="2015-11-19T00:00:00"/>
    <d v="2017-11-19T00:00:00"/>
    <s v="Rua Jaciru nº:62 apt-201,Taquara- Rio de Janeiro-RJ – CEP:22.740-020"/>
    <s v="Taquara"/>
    <n v="22740020"/>
    <s v="Rio de Janeiro"/>
    <s v="RJ"/>
    <s v="2424-8111"/>
    <s v="aguasaojorge@gmail.com"/>
  </r>
  <r>
    <s v="BB-0143"/>
    <x v="1"/>
    <n v="20"/>
    <s v="RH II"/>
    <s v="BB"/>
    <n v="330009234234"/>
    <s v="12.609.494/0001-95"/>
    <s v="CONCRETO SANTA LUZIA LTDA"/>
    <x v="3"/>
    <m/>
    <s v="12/12/2017"/>
    <x v="122"/>
    <n v="0"/>
    <x v="123"/>
    <m/>
    <m/>
    <s v="OK"/>
    <s v=""/>
    <n v="175200"/>
    <n v="0"/>
    <n v="0"/>
    <n v="155928"/>
    <n v="0"/>
    <n v="0"/>
    <n v="5.7568725668020709E-2"/>
    <n v="4034.4080649258899"/>
    <n v="0"/>
    <n v="0"/>
    <n v="8976.5803957792305"/>
    <s v="E07/002.284/2014"/>
    <s v="IN032977"/>
    <d v="2015-12-29T00:00:00"/>
    <d v="2020-12-29T00:00:00"/>
    <s v="ESTRADA ALBERTINA ALVES GOMES S/N - ENTRADA SUPLEMENTAR RUA 3"/>
    <n v="0"/>
    <n v="23830040"/>
    <s v="Itaguaí"/>
    <s v="RJ"/>
    <n v="39239930"/>
    <s v="telma@gruposantaluzia.com.br"/>
  </r>
  <r>
    <s v="BB-0144"/>
    <x v="1"/>
    <n v="20"/>
    <s v="RH II"/>
    <s v="BB"/>
    <n v="330009105183"/>
    <s v="27.045.905/0001-34"/>
    <s v="VALLE SUL TERRAPLENAGEM LTDA"/>
    <x v="4"/>
    <m/>
    <s v="12/12/2017"/>
    <x v="123"/>
    <n v="0"/>
    <x v="124"/>
    <m/>
    <m/>
    <s v="OK"/>
    <s v=""/>
    <n v="7919.2079999999996"/>
    <n v="0"/>
    <n v="0"/>
    <n v="1596.4079999999999"/>
    <n v="0"/>
    <n v="0"/>
    <n v="5.7568725668020709E-2"/>
    <n v="182.35692368447144"/>
    <n v="0"/>
    <n v="0"/>
    <n v="91.904213786121119"/>
    <s v="E07/512722/2012"/>
    <s v="IN033251"/>
    <d v="2016-02-02T00:00:00"/>
    <d v="2021-02-02T00:00:00"/>
    <s v="rua manuel vieira 294"/>
    <s v="tanque"/>
    <n v="22730050"/>
    <s v="Rio de Janeiro"/>
    <s v="RJ"/>
    <n v="26778390"/>
    <s v="porcioli@terra.com.br"/>
  </r>
  <r>
    <s v="BB-0145"/>
    <x v="1"/>
    <n v="20"/>
    <s v="RH II"/>
    <s v="BB"/>
    <n v="330001259181"/>
    <s v="10.460.310/0001-42"/>
    <s v="FAVORITA TRANSPORTE DE ÁGUA LTDA - ME - Guaratiba"/>
    <x v="2"/>
    <m/>
    <s v="12/12/2017"/>
    <x v="124"/>
    <n v="0"/>
    <x v="125"/>
    <m/>
    <m/>
    <s v="OK"/>
    <s v=""/>
    <n v="227833"/>
    <n v="0"/>
    <n v="0"/>
    <n v="205013"/>
    <n v="0"/>
    <n v="0"/>
    <n v="5.7568725668020709E-2"/>
    <n v="5246.4242536885231"/>
    <n v="0"/>
    <n v="0"/>
    <n v="11802.334748574589"/>
    <s v="E07/002.11421/2015"/>
    <s v="IN033585"/>
    <d v="2016-03-07T00:00:00"/>
    <d v="2018-03-07T00:00:00"/>
    <s v="ESTRADA DO ENGENHO NOVO, 373 - FUNDOS 2 - AP. 101."/>
    <s v="ANCHIETA"/>
    <n v="21620242"/>
    <s v="Rio de Janeiro"/>
    <s v="RJ"/>
    <s v="2424-8400"/>
    <s v="aguasaojorge@gmail.com"/>
  </r>
  <r>
    <s v="BB-0146"/>
    <x v="1"/>
    <n v="20"/>
    <s v="RH II"/>
    <s v="BB"/>
    <n v="330009516302"/>
    <s v="08.310.839/0001-38"/>
    <s v="Porto Sudeste do Brasil SA"/>
    <x v="2"/>
    <m/>
    <s v="12/12/2017"/>
    <x v="125"/>
    <n v="0"/>
    <x v="126"/>
    <m/>
    <m/>
    <s v="OK"/>
    <s v=""/>
    <n v="341786"/>
    <n v="0"/>
    <n v="0"/>
    <n v="340910"/>
    <n v="0"/>
    <n v="0"/>
    <n v="5.7568725668020709E-2"/>
    <n v="7870.4717784538025"/>
    <n v="0"/>
    <n v="0"/>
    <n v="19625.752739126987"/>
    <s v="E07/002.4575/2015"/>
    <s v="IN034654"/>
    <d v="2016-06-15T00:00:00"/>
    <d v="2021-06-15T00:00:00"/>
    <s v="Rua Felix Lopes Coelho, n° 222"/>
    <s v="Ilha da Madeira"/>
    <n v="23826580"/>
    <s v="Itaguaí"/>
    <s v="RJ"/>
    <n v="21636958"/>
    <s v="dilri.batista@portosudeste.com"/>
  </r>
  <r>
    <s v="BB-0147"/>
    <x v="1"/>
    <n v="20"/>
    <s v="RH II"/>
    <s v="BB"/>
    <n v="330005729492"/>
    <s v="10.229.790/0001-35"/>
    <s v="Brascan SPE RJ 5 S.A."/>
    <x v="2"/>
    <m/>
    <s v="12/12/2017"/>
    <x v="126"/>
    <n v="0"/>
    <x v="127"/>
    <m/>
    <m/>
    <s v="OK"/>
    <s v=""/>
    <n v="739519"/>
    <n v="555472"/>
    <n v="0"/>
    <n v="184047"/>
    <n v="26964.545999999998"/>
    <n v="84"/>
    <n v="5.7568725668020709E-2"/>
    <n v="17029.27334575534"/>
    <n v="5161.2241082185792"/>
    <n v="0"/>
    <n v="10595.351832286096"/>
    <s v="E07/514849/2012"/>
    <s v="IN034980"/>
    <d v="2016-06-29T00:00:00"/>
    <d v="2018-06-29T00:00:00"/>
    <s v="Rua da Candelária, 9 Grupo 409"/>
    <s v="Centro"/>
    <n v="20091020"/>
    <s v="Rio de Janeiro"/>
    <s v="RJ"/>
    <n v="997424972"/>
    <s v="servec@servec.com.br"/>
  </r>
  <r>
    <s v="BB-0148"/>
    <x v="1"/>
    <n v="20"/>
    <s v="RH II"/>
    <s v="BB"/>
    <n v="330008887250"/>
    <s v="29.138.302/0001-02"/>
    <s v="Prefeitura Municipal de Itaguaí"/>
    <x v="2"/>
    <m/>
    <s v="12/12/2017"/>
    <x v="127"/>
    <n v="0"/>
    <x v="128"/>
    <m/>
    <m/>
    <s v="OK"/>
    <s v=""/>
    <n v="0"/>
    <n v="52560"/>
    <n v="0"/>
    <n v="0"/>
    <n v="3952.8"/>
    <n v="80"/>
    <n v="5.7568725668020709E-2"/>
    <n v="0"/>
    <n v="605.16225398628467"/>
    <n v="0"/>
    <n v="0"/>
    <s v="E07/002.1596/2013"/>
    <s v="IN031413"/>
    <d v="2015-08-19T00:00:00"/>
    <d v="2019-08-19T00:00:00"/>
    <s v="Rua General Bocaiúva, 636, Centro."/>
    <s v="Centro"/>
    <n v="23815310"/>
    <s v="Itaguaí"/>
    <s v="RJ"/>
    <n v="26888633"/>
    <s v="meioambiente.gabinete@gmail.com"/>
  </r>
  <r>
    <s v="BB-0149"/>
    <x v="1"/>
    <n v="20"/>
    <s v="RH II"/>
    <s v="BB"/>
    <n v="330009570501"/>
    <s v="29.138.302/0001-02"/>
    <s v="Prefeitura Municipal de Itaguaí"/>
    <x v="2"/>
    <m/>
    <s v="12/12/2017"/>
    <x v="127"/>
    <n v="0"/>
    <x v="128"/>
    <m/>
    <m/>
    <s v="OK"/>
    <s v=""/>
    <n v="0"/>
    <n v="52560"/>
    <n v="0"/>
    <n v="0"/>
    <n v="3952.8"/>
    <n v="80"/>
    <n v="5.7568725668020709E-2"/>
    <n v="0"/>
    <n v="605.16225398628467"/>
    <n v="0"/>
    <n v="0"/>
    <s v="E07/002.1594/2013"/>
    <s v="IN034817"/>
    <d v="2016-06-20T00:00:00"/>
    <d v="2021-06-20T00:00:00"/>
    <s v="Rua General Bocaiúva, 636."/>
    <s v="Centro"/>
    <n v="23815310"/>
    <s v="Itaguaí"/>
    <s v="RJ"/>
    <n v="26888633"/>
    <s v="meioambiente.gabinete@gmail.com"/>
  </r>
  <r>
    <s v="BB-0150"/>
    <x v="1"/>
    <n v="20"/>
    <s v="RH II"/>
    <s v="BB"/>
    <n v="330026576075"/>
    <s v="36.200.137/0001-37"/>
    <s v="Transportes Rio Vez Ltda-ME"/>
    <x v="2"/>
    <m/>
    <s v="12/12/2017"/>
    <x v="128"/>
    <n v="-443.47"/>
    <x v="129"/>
    <m/>
    <m/>
    <s v="o empreendimento não foi cobrado em 2024 porque o crédito do ano anterior foi maior que o valor devido anual."/>
    <s v=""/>
    <n v="23177.5"/>
    <n v="0"/>
    <n v="0"/>
    <n v="21900"/>
    <n v="0"/>
    <n v="0"/>
    <n v="5.7568725668020709E-2"/>
    <n v="533.71965566821996"/>
    <n v="0"/>
    <n v="0"/>
    <n v="1260.7550921296536"/>
    <s v="E07/510982/2012"/>
    <s v="IN005260"/>
    <d v="2023-09-29T00:00:00"/>
    <d v="2028-09-29T00:00:00"/>
    <s v="Estrada do Lameirão Pequeno, n° 794B - parte"/>
    <s v="Campo Grande"/>
    <n v="23017320"/>
    <s v="Rio de Janeiro"/>
    <s v="RJ"/>
    <s v="2270-9297"/>
    <s v="soeirobarbosa@yahoo.com.br"/>
  </r>
  <r>
    <s v="BB-0151"/>
    <x v="1"/>
    <n v="20"/>
    <s v="RH II"/>
    <s v="BB"/>
    <n v="330009622838"/>
    <s v="12.612.048/0001-30"/>
    <s v="Westville Promoção e Produção de Eventos Ltda."/>
    <x v="2"/>
    <m/>
    <s v="12/12/2017"/>
    <x v="129"/>
    <n v="0"/>
    <x v="130"/>
    <m/>
    <m/>
    <s v="OK"/>
    <s v=""/>
    <n v="7647"/>
    <n v="0"/>
    <n v="0"/>
    <n v="1538"/>
    <n v="111"/>
    <n v="67"/>
    <n v="5.7568725668020709E-2"/>
    <n v="176.09143927682769"/>
    <n v="0"/>
    <n v="0"/>
    <n v="88.541737154018989"/>
    <s v="E07/002.13990/2014"/>
    <s v="IN035329"/>
    <d v="2016-07-20T00:00:00"/>
    <d v="2021-07-20T00:00:00"/>
    <s v="Av. Rio Branco, n° 123, sala 1.712"/>
    <s v="Centro"/>
    <n v="20040005"/>
    <s v="Rio de Janeiro"/>
    <s v="RJ"/>
    <n v="41088140"/>
    <s v="megaville@megavilleguaratiba.com.br"/>
  </r>
  <r>
    <s v="BB-0152"/>
    <x v="1"/>
    <n v="20"/>
    <s v="RH II"/>
    <s v="BB"/>
    <n v="330009748696"/>
    <s v="33.955.956/0001-04"/>
    <s v="SIND. DOS TRAB. EM EMP. TELEC. OP. SIST. TV POR ASS. TRANSM. DE DADOS E CORREIO ELETR. M. CEL ."/>
    <x v="2"/>
    <m/>
    <s v="12/12/2017"/>
    <x v="130"/>
    <n v="0"/>
    <x v="131"/>
    <m/>
    <m/>
    <s v="OK"/>
    <s v=""/>
    <n v="11680"/>
    <n v="0"/>
    <n v="0"/>
    <n v="3504"/>
    <n v="0"/>
    <n v="0"/>
    <n v="5.7568725668020709E-2"/>
    <n v="268.9668031461336"/>
    <n v="0"/>
    <n v="0"/>
    <n v="201.71727050409064"/>
    <s v="PD-07/014.110/2016"/>
    <s v="IN000062"/>
    <d v="2016-08-31T00:00:00"/>
    <d v="2016-08-31T00:00:00"/>
    <s v="RUA MORAES E SILVA Nº94"/>
    <s v="TIJUCA"/>
    <n v="20271000"/>
    <s v="Rio de Janeiro"/>
    <s v="RJ"/>
    <n v="25680572"/>
    <s v="coloniasinttel@gmail.com"/>
  </r>
  <r>
    <s v="BB-0154"/>
    <x v="1"/>
    <n v="20"/>
    <s v="RH II"/>
    <s v="BB"/>
    <n v="330009546635"/>
    <s v="11.681.741/0001-00"/>
    <s v="CHL LXXXII Incorporações LTDA"/>
    <x v="2"/>
    <m/>
    <s v="12/12/2017"/>
    <x v="131"/>
    <n v="0"/>
    <x v="132"/>
    <m/>
    <m/>
    <s v="OK"/>
    <s v=""/>
    <n v="0"/>
    <n v="43800"/>
    <n v="0"/>
    <n v="0"/>
    <n v="2628"/>
    <n v="80"/>
    <n v="5.7568725668020709E-2"/>
    <n v="0"/>
    <n v="504.30883997124573"/>
    <n v="0"/>
    <n v="0"/>
    <s v="E07/002.6564/2014"/>
    <s v="IN035981"/>
    <d v="2016-08-21T00:00:00"/>
    <d v="2021-08-21T00:00:00"/>
    <n v="0"/>
    <n v="0"/>
    <n v="0"/>
    <s v="Rio de Janeiro"/>
    <n v="0"/>
    <n v="37248007"/>
    <s v="noelle.morais@pdg.com.br"/>
  </r>
  <r>
    <s v="BB-0155"/>
    <x v="1"/>
    <n v="20"/>
    <s v="RH II"/>
    <s v="BB"/>
    <n v="330009853481"/>
    <s v="36.145.779/0001-80"/>
    <s v="CAA COSTA INDUSTRIA DE GELO LTDA"/>
    <x v="3"/>
    <m/>
    <n v="45575"/>
    <x v="132"/>
    <n v="1529.75"/>
    <x v="133"/>
    <m/>
    <m/>
    <s v="OK"/>
    <n v="0"/>
    <n v="48442.8"/>
    <n v="0"/>
    <n v="0"/>
    <n v="48424.55"/>
    <n v="0"/>
    <n v="0"/>
    <n v="5.7568725668020709E-2"/>
    <n v="1115.5161055163176"/>
    <n v="0"/>
    <n v="0"/>
    <n v="2787.7396345473521"/>
    <s v="PD-07/01467/2016"/>
    <s v="IN007394"/>
    <d v="2024-03-07T00:00:00"/>
    <d v="2029-03-07T00:00:00"/>
    <s v="Estrada Urucânia"/>
    <s v="Santa Cruz"/>
    <s v="23.570-295"/>
    <s v="RIO DE JANEIRO"/>
    <n v="0"/>
    <s v="(21) 3157-5804"/>
    <s v="licenciamento@soloterra.net.br"/>
  </r>
  <r>
    <s v="BB-0156"/>
    <x v="1"/>
    <n v="20"/>
    <s v="RH II"/>
    <s v="BB"/>
    <n v="330009564960"/>
    <s v="07.170.938/0015-02"/>
    <s v="CNOVA COMÉRCIO ELETRÕNICO S.A."/>
    <x v="2"/>
    <m/>
    <s v="12/12/2017"/>
    <x v="133"/>
    <n v="0"/>
    <x v="134"/>
    <m/>
    <m/>
    <s v="OK"/>
    <s v=""/>
    <n v="0"/>
    <n v="146029"/>
    <n v="0"/>
    <n v="0"/>
    <n v="1752.35"/>
    <n v="95"/>
    <n v="5.7568725668020709E-2"/>
    <n v="0"/>
    <n v="423.69294059289609"/>
    <n v="0"/>
    <n v="0"/>
    <s v="E07/002.36/2015"/>
    <s v="IN035396"/>
    <d v="2016-08-10T00:00:00"/>
    <d v="2021-08-10T00:00:00"/>
    <s v="AVENIDA BRASIL, Nº 43609 - LOTE 01 - CONJUNTO: 02"/>
    <s v="CAMPO GRANDE"/>
    <n v="23078900"/>
    <s v="Rio de Janeiro"/>
    <s v="RJ"/>
    <n v="24312438"/>
    <s v="atendimento.servicos@cnova.com"/>
  </r>
  <r>
    <s v="BB-0157"/>
    <x v="1"/>
    <n v="20"/>
    <s v="RH II"/>
    <s v="BB"/>
    <n v="330009853562"/>
    <s v="61.064.838/0143-55"/>
    <s v="SAINT-GOBAIN DO BRASIL PRODUTOS INDUSTRIAIS E PARA CONSTRUÇÃO LTDA"/>
    <x v="3"/>
    <m/>
    <s v="12/12/2017"/>
    <x v="134"/>
    <n v="0"/>
    <x v="135"/>
    <m/>
    <m/>
    <s v="OK"/>
    <s v=""/>
    <n v="100740"/>
    <n v="0"/>
    <n v="0"/>
    <n v="85093.18"/>
    <n v="0"/>
    <n v="0"/>
    <n v="5.7568725668020709E-2"/>
    <n v="2319.7851594560871"/>
    <n v="0"/>
    <n v="0"/>
    <n v="4898.7107540123197"/>
    <s v="PD-07/014.148/2016"/>
    <s v="IN000126"/>
    <d v="2016-11-17T00:00:00"/>
    <d v="2021-11-17T00:00:00"/>
    <s v="ESTRADA SANTA ALICE Nº 58"/>
    <s v="SANTA ALICE"/>
    <n v="23892270"/>
    <s v="Seropédica"/>
    <s v="RJ"/>
    <n v="34929644"/>
    <s v="osvaldo.carvalho@saint-gobain.com"/>
  </r>
  <r>
    <s v="BB-0158"/>
    <x v="1"/>
    <n v="20"/>
    <s v="RH II"/>
    <s v="BB"/>
    <n v="330009772996"/>
    <s v="00.470.227/0001-09"/>
    <s v="GELOY COMERCIAL LTDA-EPP"/>
    <x v="2"/>
    <m/>
    <s v="01/03/2019"/>
    <x v="135"/>
    <n v="-40.01"/>
    <x v="136"/>
    <m/>
    <m/>
    <s v="OK"/>
    <s v=""/>
    <n v="5840"/>
    <n v="0"/>
    <n v="0"/>
    <n v="2190"/>
    <n v="0"/>
    <n v="0"/>
    <n v="5.7568725668020709E-2"/>
    <n v="134.48054316049638"/>
    <n v="0"/>
    <n v="0"/>
    <n v="126.07550921296536"/>
    <s v=" SEI-070002/012022/2021"/>
    <s v="IN007397"/>
    <d v="2024-03-07T00:00:00"/>
    <d v="2029-03-07T00:00:00"/>
    <s v="RUA LAUDELINO VIEIRA DE CAMPOS, 60"/>
    <n v="0"/>
    <s v="23.080-290"/>
    <s v="Campo Grande "/>
    <s v="RJ"/>
    <s v="(21) 78888832"/>
    <s v="licenciamento@soloterra.net.br"/>
  </r>
  <r>
    <s v="BB-0159"/>
    <x v="1"/>
    <n v="20"/>
    <s v="RH II"/>
    <s v="BB"/>
    <n v="330009909029"/>
    <s v="17.715.734/0001-50"/>
    <s v="BR LOG QUEIMADOS EMPREENDIMENTOS E LOGISICA LTDA"/>
    <x v="2"/>
    <m/>
    <s v="12/12/2017"/>
    <x v="136"/>
    <n v="0"/>
    <x v="137"/>
    <m/>
    <m/>
    <s v="OK"/>
    <s v=""/>
    <n v="0"/>
    <n v="18921.599999999999"/>
    <n v="0"/>
    <n v="0"/>
    <n v="283.82400000000001"/>
    <n v="75"/>
    <n v="5.7568725668020709E-2"/>
    <n v="0"/>
    <n v="272.32927977823573"/>
    <n v="0"/>
    <n v="0"/>
    <s v="E07/002.4248/2016"/>
    <s v="IN038699"/>
    <d v="2017-02-16T00:00:00"/>
    <d v="2022-02-16T00:00:00"/>
    <s v="RUA VISCONDE DE PIRAJA"/>
    <s v="IPANEMA"/>
    <n v="22410002"/>
    <s v="Rio de Janeiro"/>
    <s v="RJ"/>
    <n v="25124584"/>
    <s v="caroline.sampaio@gbarmazens.com.br"/>
  </r>
  <r>
    <s v="BB-0161"/>
    <x v="1"/>
    <n v="20"/>
    <s v="RH II"/>
    <s v="BB"/>
    <n v="330005890781"/>
    <s v="28.671.832/0001-59"/>
    <s v="EMPRESA DE MINERAÇÃO J SERRÃO LTDA"/>
    <x v="2"/>
    <m/>
    <s v="12/12/2017"/>
    <x v="137"/>
    <n v="0"/>
    <x v="138"/>
    <m/>
    <m/>
    <s v="OK"/>
    <s v=""/>
    <n v="9000"/>
    <n v="0"/>
    <n v="0"/>
    <n v="900"/>
    <n v="0"/>
    <n v="0"/>
    <n v="5.7568725668020709E-2"/>
    <n v="207.24133925682989"/>
    <n v="0"/>
    <n v="0"/>
    <n v="51.815556051213839"/>
    <s v="E-07/509345/2010"/>
    <s v="IN039608"/>
    <d v="2017-05-03T00:00:00"/>
    <d v="2022-05-03T00:00:00"/>
    <s v="Estrada Ary Schiavo, s/nº, km 1,5"/>
    <s v="Chacrinha"/>
    <n v="26435290"/>
    <s v="Japeri"/>
    <s v="RJ"/>
    <s v="2670-1161"/>
    <s v="(21) 2670-1161"/>
  </r>
  <r>
    <s v="BB-0162"/>
    <x v="1"/>
    <n v="20"/>
    <s v="RH II"/>
    <s v="BB"/>
    <n v="330010078380"/>
    <s v="14.743.925/0001-37"/>
    <s v="GUARDIÃO DAS Aguas TRANSPORTE RODOVIÁRIO E TERRAPLANAGEM LTDA - ME"/>
    <x v="2"/>
    <m/>
    <s v="12/12/2017"/>
    <x v="138"/>
    <n v="0"/>
    <x v="139"/>
    <m/>
    <m/>
    <s v="OK"/>
    <s v=""/>
    <n v="84928.2"/>
    <n v="0"/>
    <n v="0"/>
    <n v="83468.2"/>
    <n v="0"/>
    <n v="0"/>
    <n v="5.7568725668020709E-2"/>
    <n v="1955.6769755798828"/>
    <n v="0"/>
    <n v="0"/>
    <n v="4805.1566293321857"/>
    <s v="E07/002.13726/2015"/>
    <s v="IN039396"/>
    <d v="2017-04-19T00:00:00"/>
    <d v="2019-04-19T00:00:00"/>
    <s v="ESTRADA RIO SÃO PAULO, 1.634"/>
    <s v="CAMPO GRANDE"/>
    <n v="23087005"/>
    <s v="Rio de Janeiro"/>
    <s v="RJ"/>
    <n v="78427371"/>
    <s v="neto@transriver.com.br"/>
  </r>
  <r>
    <s v="BB-0163"/>
    <x v="1"/>
    <n v="20"/>
    <s v="RH II"/>
    <s v="BB"/>
    <n v="330005712921"/>
    <s v="03.010.384/0003-83"/>
    <s v="CLUB MED BRASIL S/A"/>
    <x v="2"/>
    <m/>
    <s v="12/12/2017"/>
    <x v="139"/>
    <n v="0"/>
    <x v="140"/>
    <m/>
    <m/>
    <s v="REATIVAMENTO EM 2021: ESTAVA SUSPENSA DESDE 2018"/>
    <s v="CI INEA/SERVREG SEI Nº12/21 - REATIVAMENTO"/>
    <n v="173448"/>
    <n v="88038"/>
    <n v="0"/>
    <n v="0"/>
    <n v="0"/>
    <n v="99"/>
    <n v="5.7568725668020709E-2"/>
    <n v="3994.0687878146764"/>
    <n v="0"/>
    <n v="0"/>
    <n v="0"/>
    <s v="E- 07/505.657/2010"/>
    <s v="IN036324"/>
    <d v="2016-09-26T00:00:00"/>
    <d v="2021-09-26T00:00:00"/>
    <s v="Rodovia Rio Santos, S/N, Km 455,5"/>
    <n v="0"/>
    <n v="23860000"/>
    <s v="Mangaratiba"/>
    <s v="RJ"/>
    <n v="22276826"/>
    <s v="rogerio.zouein@lccfadvogados.com.br"/>
  </r>
  <r>
    <s v="BB-0165"/>
    <x v="1"/>
    <n v="20"/>
    <s v="RH II"/>
    <s v="BB"/>
    <n v="330010330306"/>
    <s v="26.273.014/0001-72"/>
    <s v="Aguaratibana Saneamento e Transporte de Pipa D´Água Ltda - ME"/>
    <x v="2"/>
    <m/>
    <s v="12/12/2017"/>
    <x v="140"/>
    <n v="0"/>
    <x v="141"/>
    <m/>
    <m/>
    <s v="OK"/>
    <s v=""/>
    <n v="26208"/>
    <n v="0"/>
    <n v="0"/>
    <n v="26145.599999999999"/>
    <n v="0"/>
    <n v="0"/>
    <n v="5.7568725668020709E-2"/>
    <n v="603.50190061825901"/>
    <n v="0"/>
    <n v="0"/>
    <n v="1505.1782041962845"/>
    <s v="E- 07/002.14514/2016"/>
    <s v="IN040053"/>
    <d v="2017-06-09T00:00:00"/>
    <d v="2019-06-09T00:00:00"/>
    <s v="Rua dos Construtores, nº630"/>
    <s v="Guaratiba"/>
    <n v="23032160"/>
    <s v="Rio de Janeiro"/>
    <s v="RJ"/>
    <s v="3363-2481"/>
    <s v="tuninho.piscina@uol.com.br"/>
  </r>
  <r>
    <s v="BB-0166"/>
    <x v="1"/>
    <n v="20"/>
    <s v="RH II"/>
    <s v="BB"/>
    <n v="330010121227"/>
    <s v="297.251.787-34"/>
    <s v="SABINO GOMES FIGUEIRA CAMACHO"/>
    <x v="2"/>
    <m/>
    <s v="12/12/2017"/>
    <x v="141"/>
    <n v="0"/>
    <x v="142"/>
    <m/>
    <m/>
    <s v="OK"/>
    <s v=""/>
    <n v="9139.6"/>
    <n v="0"/>
    <n v="0"/>
    <n v="1832.3"/>
    <n v="0"/>
    <n v="0"/>
    <n v="5.7568725668020709E-2"/>
    <n v="210.46806372676645"/>
    <n v="0"/>
    <n v="0"/>
    <n v="105.47943000268259"/>
    <s v="E- 07/002.15533/2014"/>
    <s v="IN040271"/>
    <d v="2017-06-28T00:00:00"/>
    <d v="2022-06-28T00:00:00"/>
    <s v="Estrada do Pedregoso N°267 -CAMPO GRANDE"/>
    <s v="CAMPO GRANDE"/>
    <n v="23097000"/>
    <s v="Rio de Janeiro"/>
    <s v="RJ"/>
    <s v="7821-6009"/>
    <s v="jorgemuzzy@uol.com.br"/>
  </r>
  <r>
    <s v="BB-0167"/>
    <x v="1"/>
    <n v="20"/>
    <s v="RH II"/>
    <s v="BB"/>
    <n v="330010354671"/>
    <s v="09.493.979/0001-51"/>
    <s v="SEROBRITA MINERAÇÃO LTDA"/>
    <x v="4"/>
    <m/>
    <s v="12/12/2017"/>
    <x v="142"/>
    <n v="0"/>
    <x v="143"/>
    <m/>
    <m/>
    <s v="OK"/>
    <s v=""/>
    <n v="11832.15"/>
    <n v="0"/>
    <n v="0"/>
    <n v="2366.4299999999998"/>
    <n v="0"/>
    <n v="0"/>
    <n v="5.7568725668020709E-2"/>
    <n v="272.46503194040139"/>
    <n v="0"/>
    <n v="0"/>
    <n v="136.23251597020069"/>
    <s v="E- 07/002.2133/2014"/>
    <s v="IN040319"/>
    <d v="2017-06-30T00:00:00"/>
    <d v="2022-06-30T00:00:00"/>
    <s v="Estrada Rio-São Paulo, nº 27, km 51"/>
    <s v="Fazenda Caxias"/>
    <n v="23890000"/>
    <s v="Seropédica"/>
    <s v="RJ"/>
    <s v="3787-7218"/>
    <s v="serobrita@ebam.com.br"/>
  </r>
  <r>
    <s v="BB-0168"/>
    <x v="1"/>
    <n v="20"/>
    <s v="RH II"/>
    <s v="BB"/>
    <n v="330010118439"/>
    <s v="03.568.496/0001-92"/>
    <s v="Construtora Colares Linares S.A"/>
    <x v="2"/>
    <m/>
    <s v="12/12/2017"/>
    <x v="143"/>
    <n v="0"/>
    <x v="144"/>
    <m/>
    <m/>
    <s v="OK"/>
    <s v=""/>
    <n v="12045"/>
    <n v="0"/>
    <n v="0"/>
    <n v="3832.5"/>
    <n v="0"/>
    <n v="0"/>
    <n v="5.7568725668020709E-2"/>
    <n v="277.36255225237619"/>
    <n v="0"/>
    <n v="0"/>
    <n v="220.63903341517477"/>
    <s v="E-07/002.15840/2014"/>
    <s v="IN041146"/>
    <d v="2017-10-29T00:00:00"/>
    <d v="2022-10-29T00:00:00"/>
    <s v="Rua da Ajuda n°35 sala 1401"/>
    <s v="Centro"/>
    <n v="20040915"/>
    <s v="Rio de Janeiro"/>
    <s v="RJ"/>
    <n v="39742282"/>
    <s v="eric@clinhares.com.br"/>
  </r>
  <r>
    <s v="BB-0169"/>
    <x v="1"/>
    <n v="20"/>
    <s v="RH II"/>
    <s v="BB"/>
    <n v="330010373706"/>
    <s v="02.653.799/0002-21"/>
    <s v="Pavibloco Premoldados em Concretos"/>
    <x v="3"/>
    <m/>
    <s v="06/03/2018"/>
    <x v="144"/>
    <n v="153.34"/>
    <x v="145"/>
    <m/>
    <m/>
    <s v="OK"/>
    <s v=""/>
    <n v="6185.52"/>
    <n v="100564.79999999999"/>
    <n v="0"/>
    <n v="6185.52"/>
    <n v="0"/>
    <n v="0"/>
    <n v="5.7568725668020709E-2"/>
    <n v="142.43700159762221"/>
    <n v="0"/>
    <n v="0"/>
    <n v="356.09250399405556"/>
    <s v="E-07/514762/2012"/>
    <s v="IN042187"/>
    <d v="2017-11-23T00:00:00"/>
    <d v="2022-11-23T00:00:00"/>
    <s v="Avenida Presidente Tancredo Neves"/>
    <s v="Engenheiro Pedreira"/>
    <n v="0"/>
    <s v="Japeri"/>
    <s v="RJ"/>
    <s v="21 2664-4781 "/>
    <s v="adm@pavibloco.com.br"/>
  </r>
  <r>
    <s v="BB-0170"/>
    <x v="1"/>
    <n v="20"/>
    <s v="RH II"/>
    <s v="BB"/>
    <n v="330027371809"/>
    <s v="11.428.753/0001-19"/>
    <s v="CRA Tigrão transportes de Cargas Ltda - Campo Grande"/>
    <x v="2"/>
    <m/>
    <s v="01/05/2018"/>
    <x v="145"/>
    <n v="0"/>
    <x v="146"/>
    <m/>
    <m/>
    <s v="OK"/>
    <s v=""/>
    <n v="38690"/>
    <n v="0"/>
    <n v="0"/>
    <n v="36500"/>
    <n v="0"/>
    <n v="0"/>
    <n v="5.7568725668020709E-2"/>
    <n v="890.93099781891624"/>
    <n v="0"/>
    <n v="0"/>
    <n v="2101.2659482654985"/>
    <s v="E-07/002.4748/2014"/>
    <s v="IN043784"/>
    <d v="2018-01-31T00:00:00"/>
    <d v="2020-01-31T00:00:00"/>
    <s v="AVENIDA PASTOR MARTIN LUTHER KING JR, 5931"/>
    <s v="VICENTE DE CARVALHO"/>
    <n v="21370541"/>
    <s v="Rio de Janeiro"/>
    <s v="RJ"/>
    <n v="33521778"/>
    <s v="tentorla@uol.com.br"/>
  </r>
  <r>
    <s v="BB-0171"/>
    <x v="1"/>
    <n v="20"/>
    <s v="RH II"/>
    <s v="BB"/>
    <n v="330003612636"/>
    <s v="19.199.348/0007-73"/>
    <s v="SADA TRANSPORTES E ARMAZENAGENS S/A"/>
    <x v="2"/>
    <m/>
    <s v="01/05/2018"/>
    <x v="146"/>
    <n v="0"/>
    <x v="147"/>
    <m/>
    <m/>
    <s v="OK"/>
    <s v=""/>
    <n v="17971.2"/>
    <n v="0"/>
    <n v="0"/>
    <n v="5196.2"/>
    <n v="0"/>
    <n v="0"/>
    <n v="5.7568725668020709E-2"/>
    <n v="413.83524512486991"/>
    <n v="0"/>
    <n v="0"/>
    <n v="299.13511056893822"/>
    <s v="PD-07/014.93/2017"/>
    <s v="IN001021"/>
    <d v="2018-02-28T00:00:00"/>
    <d v="2023-02-28T00:00:00"/>
    <s v="ESTRADA DEPUTADO OCTAVIO CABRAL Nº 696 PARCELA 04"/>
    <s v="PIRANEMA"/>
    <n v="23810095"/>
    <s v="ITAGUAÍ "/>
    <s v="RJ"/>
    <n v="30719579"/>
    <s v="nilson.marques@sada.com.br"/>
  </r>
  <r>
    <s v="BB-0172"/>
    <x v="1"/>
    <n v="20"/>
    <s v="RH II"/>
    <s v="BB"/>
    <n v="330009814826"/>
    <s v="04.565.030/0001-04"/>
    <s v="TRANSMOTA TRANSPORTES, LOCAÇÕES E SERVIÇOS LTDA ME"/>
    <x v="2"/>
    <m/>
    <s v="01/05/2018"/>
    <x v="147"/>
    <n v="0"/>
    <x v="148"/>
    <m/>
    <m/>
    <s v="OK"/>
    <s v=""/>
    <n v="39420"/>
    <n v="0"/>
    <n v="0"/>
    <n v="32850"/>
    <n v="0"/>
    <n v="0"/>
    <n v="5.7568725668020709E-2"/>
    <n v="907.74338097942689"/>
    <n v="0"/>
    <n v="0"/>
    <n v="1891.1424861811522"/>
    <s v="PD-07/014.662/2017"/>
    <s v="IN001035"/>
    <d v="2018-03-05T00:00:00"/>
    <d v="2020-03-05T00:00:00"/>
    <s v="Rua Antônio Carvalhães S/N lotes 18,19 e 20 parte"/>
    <s v="Santa Cruz"/>
    <n v="23575310"/>
    <s v="Rio de Janeiro "/>
    <s v="RJ"/>
    <n v="26883118"/>
    <s v="alex@transmota.com.br"/>
  </r>
  <r>
    <s v="BB-0173"/>
    <x v="1"/>
    <n v="20"/>
    <s v="RH II"/>
    <s v="BB"/>
    <n v="330026367077"/>
    <s v="38.838.405/0001-76"/>
    <s v="SETA CONSTRUÇÕES E COMÉRCIO LTDA"/>
    <x v="1"/>
    <m/>
    <s v="01/06/2018"/>
    <x v="148"/>
    <n v="0"/>
    <x v="149"/>
    <m/>
    <m/>
    <s v="OK"/>
    <s v=""/>
    <n v="0"/>
    <n v="141474"/>
    <n v="0"/>
    <n v="0"/>
    <n v="1234"/>
    <n v="94"/>
    <n v="5.7568725668020709E-2"/>
    <n v="0"/>
    <n v="452.83788556245224"/>
    <n v="0"/>
    <n v="0"/>
    <s v="PD-07/014.273/2017"/>
    <s v="IN001128"/>
    <d v="2018-03-28T00:00:00"/>
    <d v="2023-03-28T00:00:00"/>
    <s v="Avenida ANGELICA,2261"/>
    <s v="CONSOLACAO"/>
    <n v="1227200"/>
    <s v="SÃO PAULO"/>
    <s v="SP"/>
    <n v="983505514"/>
    <s v="amadeufrandsen@yahoo.com.br"/>
  </r>
  <r>
    <s v="BB-0175"/>
    <x v="1"/>
    <n v="20"/>
    <s v="RH II"/>
    <s v="BB"/>
    <n v="330022480227"/>
    <s v="04.131.232/0001-30"/>
    <s v="CONDOMÍNIO SANTA CRUZ SHOPPING CENTER"/>
    <x v="2"/>
    <m/>
    <s v="01/10/2018"/>
    <x v="149"/>
    <n v="0"/>
    <x v="150"/>
    <m/>
    <m/>
    <s v="OK"/>
    <s v=""/>
    <n v="14913.9"/>
    <n v="0"/>
    <n v="0"/>
    <n v="3022.2"/>
    <n v="0"/>
    <n v="0"/>
    <n v="5.7568725668020709E-2"/>
    <n v="343.43208533097959"/>
    <n v="0"/>
    <n v="0"/>
    <n v="173.98205952625432"/>
    <s v="E-07/002.5543/2014"/>
    <s v="IN046058"/>
    <d v="2018-08-14T00:00:00"/>
    <d v="2023-08-14T00:00:00"/>
    <s v="RUA FELIPE CARDOSO, 540"/>
    <s v="SANTA CRUZ"/>
    <s v="23.515-000"/>
    <s v="RIO DE JANEIRO"/>
    <s v="RJ"/>
    <s v="(21) 32512283"/>
    <s v="licenciamento@soloterra.net.br"/>
  </r>
  <r>
    <s v="BB-0176"/>
    <x v="1"/>
    <n v="20"/>
    <s v="RH II"/>
    <s v="BB"/>
    <n v="330005801355"/>
    <s v="04.565.030/0001-04"/>
    <s v="TRANSMOTA TRANSP.LOC. E SERV. LTDA ME - Santa Cruz"/>
    <x v="2"/>
    <m/>
    <s v="01/05/2021"/>
    <x v="150"/>
    <n v="0"/>
    <x v="151"/>
    <m/>
    <m/>
    <s v="OK"/>
    <s v=""/>
    <n v="110376"/>
    <n v="0"/>
    <n v="0"/>
    <n v="106726"/>
    <n v="0"/>
    <n v="0"/>
    <n v="5.7568725668020709E-2"/>
    <n v="2541.6877322268033"/>
    <n v="0"/>
    <n v="0"/>
    <n v="6144.0802047716425"/>
    <s v="PD-07/014.645/2018"/>
    <s v="IN008466"/>
    <d v="2021-03-05T00:00:00"/>
    <d v="2026-03-05T00:00:00"/>
    <s v="ESTRADA DOS PALMARES, 2, LOTE 1, 2 E 3 QUADRA B ST. 151"/>
    <s v="PACIÊNCIA"/>
    <s v="23.575-310"/>
    <s v="RIO DE JANEIRO"/>
    <s v="RJ"/>
    <s v="(21) 26883118"/>
    <s v="alex@transmota.com.br"/>
  </r>
  <r>
    <s v="BB-0177"/>
    <x v="1"/>
    <n v="20"/>
    <s v="RH II"/>
    <s v="BB"/>
    <n v="330027074936"/>
    <s v="26.474.056/0025-49"/>
    <s v="INSTITUTO DO PATRIMONIO HISTÓRICO E ARTISTICO NACIONAL"/>
    <x v="2"/>
    <m/>
    <s v="01/03/2019"/>
    <x v="151"/>
    <n v="0"/>
    <x v="152"/>
    <m/>
    <m/>
    <s v="OK"/>
    <s v=""/>
    <n v="150453"/>
    <n v="0"/>
    <n v="0"/>
    <n v="30090.6"/>
    <n v="0"/>
    <n v="0"/>
    <n v="5.7568725668020709E-2"/>
    <n v="3464.5518155766772"/>
    <n v="0"/>
    <n v="0"/>
    <n v="1732.2811290253451"/>
    <s v="PD-07/014.8/2018"/>
    <s v="IN001519"/>
    <d v="2018-07-31T00:00:00"/>
    <d v="2023-07-31T00:00:00"/>
    <s v="ESTRADA ROBERTO BURLE MAX, N° 2.019"/>
    <s v="Guaratiba"/>
    <s v="23.020-240"/>
    <s v="Rio de Janeiro"/>
    <s v="RJ"/>
    <s v="(21) 24474478"/>
    <s v="marcia@graoambiental.com"/>
  </r>
  <r>
    <s v="BB-0178"/>
    <x v="1"/>
    <n v="20"/>
    <s v="RH II"/>
    <s v="BB"/>
    <n v="330022431951"/>
    <s v="29.506.474/0011-63"/>
    <s v="BALL BEVERAGE CAN SOUTH AMERICA S.A"/>
    <x v="3"/>
    <m/>
    <s v="01/03/2019"/>
    <x v="152"/>
    <n v="0"/>
    <x v="153"/>
    <m/>
    <m/>
    <s v="OK"/>
    <s v=""/>
    <n v="264552"/>
    <n v="40120.800000000003"/>
    <n v="0"/>
    <n v="224431.2"/>
    <n v="0"/>
    <n v="99"/>
    <n v="5.7568725668020709E-2"/>
    <n v="6091.9722594480727"/>
    <n v="0"/>
    <n v="0"/>
    <n v="12920.222476586387"/>
    <s v="PD-07/014.172/2017"/>
    <s v="IN001858"/>
    <d v="2018-09-04T00:00:00"/>
    <d v="2023-09-04T00:00:00"/>
    <s v="RUA DARCY PEREIRA, 610"/>
    <s v="Santa Cruz"/>
    <s v="23565-190"/>
    <s v="Rio de Janeiro"/>
    <s v="RJ"/>
    <s v="(21) 21051436"/>
    <s v="mariavictoria.cordeiro@ball.com"/>
  </r>
  <r>
    <s v="BB-0179"/>
    <x v="1"/>
    <n v="20"/>
    <s v="RH II"/>
    <s v="BB"/>
    <n v="330027038891"/>
    <s v="09.814.801/0001-65"/>
    <s v="ZINGANO TRANSPORTES LTDA ME"/>
    <x v="11"/>
    <m/>
    <s v="01/11/2018"/>
    <x v="153"/>
    <n v="0"/>
    <x v="154"/>
    <m/>
    <m/>
    <s v="OK"/>
    <s v=""/>
    <n v="23214"/>
    <n v="0"/>
    <n v="0"/>
    <n v="23184.799999999999"/>
    <n v="0"/>
    <n v="0"/>
    <n v="5.7568725668020709E-2"/>
    <n v="534.5502447121396"/>
    <n v="0"/>
    <n v="0"/>
    <n v="1334.725700886336"/>
    <s v="E-07/002.4120/2015"/>
    <s v="IN046102"/>
    <d v="2018-08-17T00:00:00"/>
    <d v="2020-08-17T00:00:00"/>
    <s v="Av. General Osvaldo Cordeiro de Farias, 55/ sala 301"/>
    <s v="Marechal Hermes"/>
    <s v="21.610-480"/>
    <s v="Rio de Janeiro"/>
    <s v="RJ"/>
    <s v="(21) 32567537"/>
    <s v="alessandra.freire@sangalis.com.br"/>
  </r>
  <r>
    <s v="BB-0180"/>
    <x v="1"/>
    <n v="20"/>
    <s v="RH II"/>
    <s v="BB"/>
    <n v="330027922538"/>
    <s v="07.568.880/0001-46"/>
    <s v="EXPRESSO RECREIO TRANSPORTE DE PASSAGEIROS LTDA"/>
    <x v="2"/>
    <m/>
    <s v="01/03/2019"/>
    <x v="154"/>
    <n v="0"/>
    <x v="155"/>
    <m/>
    <m/>
    <s v="OK:"/>
    <s v=""/>
    <n v="21900"/>
    <n v="0"/>
    <n v="0"/>
    <n v="4380"/>
    <n v="0"/>
    <n v="0"/>
    <n v="5.7568725668020709E-2"/>
    <n v="504.30883997124573"/>
    <n v="0"/>
    <n v="0"/>
    <n v="252.1439775116101"/>
    <s v="E-07/002.16223/2014"/>
    <s v="IN047360"/>
    <d v="2018-11-29T00:00:00"/>
    <d v="2023-11-29T00:00:00"/>
    <s v="ESTRADA ROBERTO BURLE MARX, 861"/>
    <s v="Barra de Guaratiba"/>
    <s v="23.020-265"/>
    <s v="Rio de Janeiro"/>
    <s v="RJ"/>
    <s v="(21) 969512632"/>
    <s v="ACQUASERVTRATAMENTO@YAHOO.COM.BR"/>
  </r>
  <r>
    <s v="BB-0181"/>
    <x v="1"/>
    <n v="20"/>
    <s v="RH II"/>
    <s v="BB"/>
    <n v="330027282962"/>
    <s v="30.777.114/0001-03"/>
    <s v="TB TRANSPORTES BLANCO LTDA - EPP"/>
    <x v="2"/>
    <m/>
    <s v="07/03/2019"/>
    <x v="155"/>
    <n v="0"/>
    <x v="156"/>
    <m/>
    <m/>
    <s v="OK:"/>
    <s v=""/>
    <n v="4380"/>
    <n v="0"/>
    <n v="0"/>
    <n v="876"/>
    <n v="0"/>
    <n v="0"/>
    <n v="5.7568725668020709E-2"/>
    <n v="100.86385648905168"/>
    <n v="0"/>
    <n v="0"/>
    <n v="50.426707007519475"/>
    <s v="E-07/002.13744/2015"/>
    <s v="IN047144"/>
    <d v="2018-11-13T00:00:00"/>
    <d v="2023-11-13T00:00:00"/>
    <s v="Av. Irmãos Guinle, 2125"/>
    <s v="Centro"/>
    <s v="26383-257"/>
    <s v="Queimados"/>
    <s v="RJ"/>
    <s v="(21) 38443005"/>
    <s v="pterzone@gmail.com"/>
  </r>
  <r>
    <s v="BB-0182"/>
    <x v="1"/>
    <n v="20"/>
    <s v="RH II"/>
    <s v="BB"/>
    <n v="330009772996"/>
    <s v="00.470.227/0001-09"/>
    <s v="GELOY COMERCIAL LTDA-EPP - Guaratiba"/>
    <x v="3"/>
    <m/>
    <s v="01/04/2019"/>
    <x v="156"/>
    <n v="0"/>
    <x v="157"/>
    <m/>
    <m/>
    <s v="OK:"/>
    <s v=""/>
    <n v="17520"/>
    <n v="0"/>
    <n v="0"/>
    <n v="14016"/>
    <n v="0"/>
    <n v="0"/>
    <n v="5.7568725668020709E-2"/>
    <n v="403.44498348219406"/>
    <n v="0"/>
    <n v="0"/>
    <n v="806.87952449037539"/>
    <s v="E-07/002.9463/2014"/>
    <s v="IN048225"/>
    <d v="2019-02-04T00:00:00"/>
    <d v="2024-02-04T00:00:00"/>
    <s v="RUA IBEMA, 10 - PARTE"/>
    <n v="0"/>
    <s v="23030-180"/>
    <s v="Guaratiba"/>
    <s v="RJ"/>
    <s v="(21) 78888832"/>
    <s v="licenciamento@soloterra.net.br"/>
  </r>
  <r>
    <s v="BB-0183"/>
    <x v="1"/>
    <n v="20"/>
    <s v="RH II"/>
    <s v="BB"/>
    <n v="330028399006"/>
    <s v="10.277.146/0001-32"/>
    <s v="OURENSE DO BRASIL INDÚSTRIA DE ARTEFATOS DE METAL LTDA"/>
    <x v="2"/>
    <m/>
    <s v="01/04/2019"/>
    <x v="157"/>
    <n v="0"/>
    <x v="158"/>
    <m/>
    <m/>
    <s v="OK:"/>
    <s v=""/>
    <n v="6964.2"/>
    <n v="0"/>
    <n v="0"/>
    <n v="4117.2"/>
    <n v="0"/>
    <n v="0"/>
    <n v="5.7568725668020709E-2"/>
    <n v="160.36507341364185"/>
    <n v="0"/>
    <n v="0"/>
    <n v="237.02327514116317"/>
    <s v="E-07/002.4854/2015"/>
    <s v="IN048393"/>
    <d v="2019-02-18T00:00:00"/>
    <d v="2024-02-18T00:00:00"/>
    <s v="ESTRADA RJ 127, S/Nº - LOTE 08 PARTE - LOTEAMENTO INDUSTRIAL"/>
    <s v="LAGES "/>
    <s v="26600-000"/>
    <s v="Paracambi"/>
    <s v="RJ"/>
    <s v="(21) 35252452"/>
    <s v="qualidade@botafogo.ind.br"/>
  </r>
  <r>
    <s v="BB-0184"/>
    <x v="1"/>
    <n v="20"/>
    <s v="RH II"/>
    <s v="BB"/>
    <n v="330005704902"/>
    <s v="05.941.866/0001-10"/>
    <s v="PMX JPI HOLDING COSTA VERDE LTDA"/>
    <x v="11"/>
    <m/>
    <s v="01/04/2019"/>
    <x v="158"/>
    <n v="0"/>
    <x v="159"/>
    <m/>
    <m/>
    <s v="OK:"/>
    <s v=""/>
    <n v="0"/>
    <n v="160658.4"/>
    <n v="0"/>
    <n v="0"/>
    <n v="111"/>
    <n v="99"/>
    <n v="5.7568725668020709E-2"/>
    <n v="0"/>
    <n v="87.862976343190908"/>
    <n v="0"/>
    <n v="0"/>
    <s v="PD-07/014.646/2017"/>
    <s v="IN002942"/>
    <d v="2019-02-25T00:00:00"/>
    <d v="2024-02-25T00:00:00"/>
    <s v="AVENIDA RIO BRANCO, 156, SALA 702 "/>
    <s v="Centro"/>
    <s v=" 20.010-020"/>
    <s v="Rio de Janeiro"/>
    <s v="RJ"/>
    <s v="(21)22679496"/>
    <s v="rbrito@patiomix.com.br"/>
  </r>
  <r>
    <s v="BB-0185"/>
    <x v="1"/>
    <n v="20"/>
    <s v="RH II"/>
    <s v="BB"/>
    <n v="330026442206"/>
    <s v="29.963.972/0001-63"/>
    <s v="SINDICATO DOS ATLETAS DE FUT DO EST DO RIO DE JANEIRO"/>
    <x v="2"/>
    <m/>
    <s v="01/04/2019"/>
    <x v="159"/>
    <n v="0"/>
    <x v="160"/>
    <m/>
    <m/>
    <s v="OK:"/>
    <s v=""/>
    <n v="81249"/>
    <n v="0"/>
    <n v="0"/>
    <n v="20732"/>
    <n v="0"/>
    <n v="0"/>
    <n v="5.7568725668020709E-2"/>
    <n v="1870.9571839145269"/>
    <n v="0"/>
    <n v="0"/>
    <n v="1193.5121248120588"/>
    <s v="PD-07/014.789/2017"/>
    <s v="IN002955"/>
    <d v="2019-02-26T00:00:00"/>
    <d v="2024-02-26T00:00:00"/>
    <s v="RUA PROFESSOR RABIZO, 237"/>
    <s v="Tijuca"/>
    <s v="20.271-064"/>
    <s v="Rio de Janeiro"/>
    <s v="RJ"/>
    <s v="(21) 24565919"/>
    <s v="ACQUASERVTRATAMENTO@YAHOO.COM.BR"/>
  </r>
  <r>
    <s v="BB-0186"/>
    <x v="1"/>
    <n v="20"/>
    <s v="RH II"/>
    <s v="BB"/>
    <n v="330026834546"/>
    <s v="08.213.838/0001-75"/>
    <s v="INDRET BRASIL EMPREENDIMENTOS IMOBILIÁRIOS E PARTICIPAÇÕES LTDA"/>
    <x v="2"/>
    <m/>
    <s v="01/05/2019"/>
    <x v="160"/>
    <n v="0"/>
    <x v="161"/>
    <m/>
    <m/>
    <s v="OK:"/>
    <s v=""/>
    <n v="8103"/>
    <n v="0"/>
    <n v="0"/>
    <n v="1620.6"/>
    <n v="0"/>
    <n v="0"/>
    <n v="5.7568725668020709E-2"/>
    <n v="186.59656813364373"/>
    <n v="0"/>
    <n v="0"/>
    <n v="93.293062829815497"/>
    <s v="E-07/002.5826/2014"/>
    <s v="IN048919"/>
    <d v="2019-04-09T00:00:00"/>
    <d v="2024-04-09T00:00:00"/>
    <s v="ESTRADA RJ-99, S/N - LOTE 685- NÚCLEO COLONIAL SANTA CRUZ II AE"/>
    <s v="Santa Cruz"/>
    <s v="23.560-120"/>
    <s v="Itaguaí"/>
    <s v="RJ"/>
    <s v="(21) 37812505"/>
    <s v="suzane.carvalho@sicomretailpark.com"/>
  </r>
  <r>
    <s v="BB-0187"/>
    <x v="1"/>
    <n v="20"/>
    <s v="RH II"/>
    <s v="BB"/>
    <n v="330029804087"/>
    <s v="04.296.911/0001-69"/>
    <s v="SOCIEDADE CIVIL CONDOMÍNIO SOLAR DE ITACURUÇÁ"/>
    <x v="2"/>
    <m/>
    <s v="01/05/2019"/>
    <x v="161"/>
    <n v="0"/>
    <x v="162"/>
    <m/>
    <m/>
    <s v="OK:"/>
    <s v=""/>
    <n v="87600"/>
    <n v="0"/>
    <n v="0"/>
    <n v="17520"/>
    <n v="0"/>
    <n v="0"/>
    <n v="5.7568725668020709E-2"/>
    <n v="2017.2144749369575"/>
    <n v="0"/>
    <n v="0"/>
    <n v="1008.5967949944659"/>
    <s v="E-07/002.2462/2014"/>
    <s v="IN048898"/>
    <d v="2019-04-04T00:00:00"/>
    <d v="2024-04-04T00:00:00"/>
    <s v="ESTRADA RJ-14, S/N° -"/>
    <s v="FAZENDA SANTANA "/>
    <s v="23860-000"/>
    <s v="MANGARATIBA"/>
    <s v="RJ"/>
    <s v="(21) 3405-3460"/>
    <s v="regularizacao@saogeraldopocos.com.br"/>
  </r>
  <r>
    <s v="BB-0188"/>
    <x v="1"/>
    <n v="20"/>
    <s v="RH II"/>
    <s v="BB"/>
    <n v="330028010079"/>
    <s v="32.112.435/0001-14"/>
    <s v="ECOBRAS CENTRO ECOBIÓTICO DO BRASIL LTDA"/>
    <x v="3"/>
    <m/>
    <s v="01/08/2019"/>
    <x v="162"/>
    <n v="0"/>
    <x v="163"/>
    <m/>
    <m/>
    <s v="OK:"/>
    <s v=""/>
    <n v="13840.8"/>
    <n v="0"/>
    <n v="0"/>
    <n v="2768.16"/>
    <n v="0"/>
    <n v="0"/>
    <n v="5.7568725668020709E-2"/>
    <n v="318.72519181683776"/>
    <n v="0"/>
    <n v="0"/>
    <n v="159.35215343440612"/>
    <s v="E-07/002.13809/2014"/>
    <s v="IN049653"/>
    <d v="2019-06-26T00:00:00"/>
    <d v="2024-06-26T00:00:00"/>
    <s v="ESTRADA DO CARAPIÁ, 208 "/>
    <s v="GUARATIBA "/>
    <s v="23030-145"/>
    <s v="RIO DE JANEIRO"/>
    <s v="RJ"/>
    <s v="(21) 2178-4078"/>
    <s v="catia@ecobras.com.br"/>
  </r>
  <r>
    <s v="BB-0189"/>
    <x v="1"/>
    <n v="20"/>
    <s v="RH II"/>
    <s v="BB"/>
    <n v="330009246089"/>
    <s v="05.914.303/0001-33"/>
    <s v="JOSÉ ANTÔNIO DE MELO TAVARES TRANSPORTES (Campo Grande)"/>
    <x v="2"/>
    <m/>
    <s v="01/10/2019"/>
    <x v="163"/>
    <n v="0"/>
    <x v="164"/>
    <m/>
    <m/>
    <s v="OK"/>
    <s v=""/>
    <n v="47304"/>
    <n v="0"/>
    <n v="0"/>
    <n v="37843.199999999997"/>
    <n v="0"/>
    <n v="0"/>
    <n v="5.7568725668020709E-2"/>
    <n v="1089.2857916909047"/>
    <n v="0"/>
    <n v="0"/>
    <n v="2178.5924683298349"/>
    <s v="E-07/002.19174/2013"/>
    <s v="IN050239"/>
    <d v="2019-09-19T00:00:00"/>
    <d v="2024-09-19T00:00:00"/>
    <s v="ESTRADA SETE RIACHOS, S/N - LOTE 10 DA QUADRA 42"/>
    <s v="CAMPO GRANDE"/>
    <s v="23.098-006"/>
    <s v="RIO DE JANEIRO"/>
    <s v="RJ"/>
    <s v="(21) 2751-0434"/>
    <s v="aguatavares@gmail.com"/>
  </r>
  <r>
    <s v="BB-0190"/>
    <x v="1"/>
    <n v="20"/>
    <s v="RH II"/>
    <s v="BB"/>
    <n v="330009197959"/>
    <s v="42.644.220/0001-06"/>
    <s v="Aguas do Rio 4 S.A INTER. ACARI / SÃO PEDRO"/>
    <x v="1"/>
    <m/>
    <s v="11/12/2019"/>
    <x v="164"/>
    <n v="0"/>
    <x v="165"/>
    <m/>
    <m/>
    <s v="ATENÇÃO: FEDERAIS (TERMO DE COMPROMISSO: TRANSF. INTEGRAL) - FORAM MANTIDOS OS VOLUMES DA CEDAE"/>
    <s v="CI INEA/GEAGUA SEI Nº 02/2020  - INCLUSÃO"/>
    <n v="26609376"/>
    <n v="0"/>
    <n v="0"/>
    <n v="5321875.2"/>
    <n v="0"/>
    <n v="0"/>
    <n v="5.7568725668020709E-2"/>
    <n v="612747.14498543809"/>
    <n v="0"/>
    <n v="0"/>
    <n v="306373.562050245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s v="BB-0191"/>
    <x v="1"/>
    <n v="20"/>
    <s v="RH II"/>
    <s v="BB"/>
    <n v="330007083522"/>
    <s v="42.644.220/0001-06"/>
    <s v="Aguas do Rio 4 S.A SISTEMA ACARI / RIO DOURO RH II"/>
    <x v="1"/>
    <m/>
    <s v="11/12/2019"/>
    <x v="165"/>
    <n v="0"/>
    <x v="166"/>
    <m/>
    <m/>
    <s v="ATENÇÃO: MULTIBACIA FEDERAIS (TERMO DE COMPROMISSO: TRANSF. INTEGRAL) - FORAM MANTIDOS OS VOLUMES DA CEDAE"/>
    <s v="CI INEA/GEAGUA SEI Nº 02/2020  - INCLUSÃO"/>
    <n v="18329512"/>
    <n v="0"/>
    <n v="0"/>
    <n v="3665902.4"/>
    <n v="0"/>
    <n v="0"/>
    <n v="5.7568725668020709E-2"/>
    <n v="422082.64844528754"/>
    <n v="0"/>
    <n v="0"/>
    <n v="211041.33466511781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s v="BB-0192"/>
    <x v="1"/>
    <n v="20"/>
    <s v="RH II"/>
    <s v="BB"/>
    <n v="330022715712"/>
    <s v="01.775.021/0001-41"/>
    <s v="A.M. SOUZA TRANSPORTE E LOCAÇÃO LTDA"/>
    <x v="7"/>
    <m/>
    <s v="01/05/2021"/>
    <x v="166"/>
    <n v="0"/>
    <x v="167"/>
    <m/>
    <m/>
    <s v="OK"/>
    <s v="CI INEA/SEREG SEI Nº6 - INCLUSÃO"/>
    <n v="43800"/>
    <n v="0"/>
    <n v="0"/>
    <n v="43471.5"/>
    <n v="0"/>
    <n v="0"/>
    <n v="5.7568725668020709E-2"/>
    <n v="1008.5967949944659"/>
    <n v="0"/>
    <n v="0"/>
    <n v="2502.6015519971193"/>
    <s v="PD-07/014.15/2020"/>
    <s v="IN008121"/>
    <d v="2021-01-19T00:00:00"/>
    <d v="2026-01-19T00:00:00"/>
    <s v="RUA ERNANI DE FREITAS, Nº: 116"/>
    <s v="JACAREPAGUÁ"/>
    <s v="22.743-370"/>
    <s v="RIO DE JANEIRO"/>
    <s v="RJ"/>
    <s v="(21) 3392-4513"/>
    <s v="regularizacao@saogeraldopocos.com.br"/>
  </r>
  <r>
    <s v="BB-0194"/>
    <x v="1"/>
    <n v="20"/>
    <s v="RH II"/>
    <s v="BB"/>
    <n v="330039278299"/>
    <s v="42.353.180-0002-16"/>
    <s v="IGUA-RJ MIGUEL PEREIRA"/>
    <x v="1"/>
    <m/>
    <s v="01/04/2022"/>
    <x v="167"/>
    <n v="-21771.227258037001"/>
    <x v="168"/>
    <m/>
    <m/>
    <s v="OK"/>
    <s v="CI INEA/SERVREG SEI Nº15/22 - ALTERAÇÃO - CI NA 48/2024: ajuste para 2025 (crédito)"/>
    <n v="3468960"/>
    <n v="0"/>
    <n v="52472.400000000009"/>
    <n v="693792"/>
    <n v="0"/>
    <n v="0"/>
    <n v="5.7568725668020709E-2"/>
    <n v="79881.448853611611"/>
    <n v="0"/>
    <n v="3020.7692007426504"/>
    <n v="39940.719205568799"/>
    <s v="EXT-PD/005.12863/2021"/>
    <s v="IN013429"/>
    <d v="2023-07-06T00:00:00"/>
    <d v="2056-07-06T00:00:00"/>
    <s v="Avenida Ayrton Senna, 1791"/>
    <s v="BARRA DA TIJUCA"/>
    <s v="22.775-002"/>
    <s v="RIO DE JANEIRO"/>
    <s v="RJ"/>
    <s v="(21) 978738523"/>
    <s v="licenciamentos.rj@igua.com.br; nathalia.braganca@igua.com.br"/>
  </r>
  <r>
    <s v="BB-0195"/>
    <x v="1"/>
    <n v="20"/>
    <s v="RH II"/>
    <s v="BB"/>
    <n v="330031953566"/>
    <s v="14.863.079/0001-99"/>
    <s v="FAB. ZONA OESTE S.A. ETE SANTA CRUZ"/>
    <x v="1"/>
    <m/>
    <s v="01/04/2021"/>
    <x v="168"/>
    <n v="0"/>
    <x v="169"/>
    <m/>
    <m/>
    <s v="OK"/>
    <s v="CI INEA/SERVREG SEI Nº 12/21 - INCLUSÃO"/>
    <n v="0"/>
    <n v="6307200"/>
    <n v="0"/>
    <n v="0"/>
    <n v="1234"/>
    <n v="84"/>
    <n v="5.7568725668020709E-2"/>
    <n v="0"/>
    <n v="58095.586825157341"/>
    <n v="0"/>
    <n v="0"/>
    <s v="PD-07/014.197/2020"/>
    <s v="IN008350"/>
    <d v="2021-02-09T00:00:00"/>
    <d v="2042-03-09T00:00:00"/>
    <s v="RUA NAZARÉ, S/N, ESTAÇÃO DE TRATAMENTO DE ESGOTO"/>
    <s v="DEODORO"/>
    <s v="21615-340"/>
    <s v="RIO DE JANEIRO"/>
    <s v="RJ"/>
    <s v="(21) 36095000"/>
    <s v="kesiaramos@zonaoestemais.com.br"/>
  </r>
  <r>
    <s v="BB-0196"/>
    <x v="1"/>
    <n v="20"/>
    <s v="RH II"/>
    <s v="BB"/>
    <n v="330032316896"/>
    <s v="00.394.502/0498-28"/>
    <s v="COMANDO DA MARINHA"/>
    <x v="14"/>
    <m/>
    <s v="01/05/2021"/>
    <x v="169"/>
    <n v="0"/>
    <x v="170"/>
    <m/>
    <m/>
    <s v="OK"/>
    <s v="CI INEA/SERVREG SEI Nº 17/21 - INCLUSÃO"/>
    <n v="0"/>
    <n v="3168"/>
    <n v="0"/>
    <n v="0"/>
    <n v="1234"/>
    <n v="88"/>
    <n v="5.7568725668020709E-2"/>
    <n v="0"/>
    <n v="21.699460998472869"/>
    <n v="0"/>
    <n v="0"/>
    <s v="EXT-PD/007.9485/2020"/>
    <s v="IN008799"/>
    <d v="2021-04-14T00:00:00"/>
    <d v="2026-04-14T00:00:00"/>
    <s v="AVENIDA BRASIL 44878"/>
    <s v="CAMPO GRANDE"/>
    <s v="23078-001"/>
    <s v="RIO DE JANEIRO"/>
    <s v="RJ"/>
    <s v="(21) 985942282"/>
    <s v="thauan.nicomedes@marinha.mil.br"/>
  </r>
  <r>
    <s v="BB-0197"/>
    <x v="1"/>
    <n v="20"/>
    <s v="RH II"/>
    <s v="BB"/>
    <n v="330032790962"/>
    <s v="19.047.324/0001-03"/>
    <s v="CONDOMÍNIO QUEIMADOS LOGISTICS PARK"/>
    <x v="2"/>
    <m/>
    <s v="01/05/2021"/>
    <x v="170"/>
    <n v="0"/>
    <x v="171"/>
    <m/>
    <m/>
    <s v="OK"/>
    <s v="CI INEA/SERVREG SEI Nº 17/21 - INCLUSÃO"/>
    <n v="24265.200000000001"/>
    <n v="0"/>
    <n v="0"/>
    <n v="7270.8"/>
    <n v="0"/>
    <n v="0"/>
    <n v="5.7568725668020709E-2"/>
    <n v="558.76634194768269"/>
    <n v="0"/>
    <n v="0"/>
    <n v="418.5761283266537"/>
    <s v="E07/002.11485/2015"/>
    <s v="IN051910"/>
    <d v="2021-03-01T00:00:00"/>
    <d v="2026-03-01T00:00:00"/>
    <s v="RODOVIA PRESIDENTE DUTRA, KM-200 - SAÍDA 199"/>
    <s v="CAMPO ALEGRE"/>
    <s v="26320-270"/>
    <s v="QUEIMADOS"/>
    <s v="RJ"/>
    <s v="(21)3620-3275"/>
    <s v="wanda.tavares@ecoplanambiental.com"/>
  </r>
  <r>
    <s v="BB-0198"/>
    <x v="1"/>
    <n v="20"/>
    <s v="RH II"/>
    <s v="BB"/>
    <n v="330030854882"/>
    <s v="01.838.723/0472-71"/>
    <s v="BRF S.A"/>
    <x v="11"/>
    <m/>
    <s v="01/05/2021"/>
    <x v="171"/>
    <n v="0"/>
    <x v="172"/>
    <m/>
    <m/>
    <s v="OK"/>
    <s v="CI INEA/SERVREG SEI Nº 17/21 - INCLUSÃO"/>
    <n v="262143"/>
    <n v="438000"/>
    <n v="0"/>
    <n v="52428.6"/>
    <n v="1234"/>
    <n v="98"/>
    <n v="5.7568725668020709E-2"/>
    <n v="6036.5018374924002"/>
    <n v="529.51697223799897"/>
    <n v="0"/>
    <n v="3018.2404762721872"/>
    <s v="PD-07/014.904/2019"/>
    <s v="IN008750"/>
    <d v="2021-04-12T00:00:00"/>
    <d v="2026-04-12T00:00:00"/>
    <s v="ESTRADA SANTA ALICE, S/N, LOTES 15/17/19"/>
    <s v="SANTA ALICE"/>
    <s v="23892-270"/>
    <s v="SEROPÉDICA"/>
    <s v="RJ"/>
    <s v="(21) 974359824"/>
    <s v="gustavo.castro@brf-br.com"/>
  </r>
  <r>
    <s v="BB-0199"/>
    <x v="1"/>
    <n v="20"/>
    <s v="RH II"/>
    <s v="BB"/>
    <n v="330031633227"/>
    <s v="14.136.986/0001-36"/>
    <s v="JTM PARTICIPAÇÕES SOCIAIS LTDA"/>
    <x v="11"/>
    <m/>
    <s v="01/06/2021"/>
    <x v="172"/>
    <n v="0"/>
    <x v="173"/>
    <m/>
    <m/>
    <s v="OK"/>
    <s v="CI INEA/SERVREG SEI Nº 19/21 - INCLUSÃO"/>
    <n v="0"/>
    <n v="33901.199999999997"/>
    <n v="0"/>
    <n v="0"/>
    <n v="1234"/>
    <n v="65"/>
    <n v="5.7568725668020709E-2"/>
    <n v="0"/>
    <n v="692.45089425877484"/>
    <n v="0"/>
    <n v="0"/>
    <s v="PD-07/014.1321/2019"/>
    <s v="IN008753"/>
    <d v="2021-04-12T00:00:00"/>
    <d v="2026-04-12T00:00:00"/>
    <s v="Rodovia Presidente Dutra, Área 02 - Km 25"/>
    <s v="Queimados"/>
    <s v="26.377-180"/>
    <s v="Queimados"/>
    <s v="RJ"/>
    <s v="(21) 986212026"/>
    <s v="asnascimento.dt@gmail.com"/>
  </r>
  <r>
    <s v="BB-0200"/>
    <x v="1"/>
    <n v="20"/>
    <s v="RH II"/>
    <s v="BB"/>
    <n v="330031964681"/>
    <s v="14.863.079/0001-99"/>
    <s v="FAB. ZONA OESTE S.A. ETE Nova Sepetiba III"/>
    <x v="1"/>
    <m/>
    <s v="01/10/2021"/>
    <x v="173"/>
    <n v="0"/>
    <x v="174"/>
    <m/>
    <m/>
    <s v="OK"/>
    <s v="CI INEA/SERVREG SEI Nº 36/21 - INCLUSÃO"/>
    <n v="0"/>
    <n v="635800.80000000005"/>
    <n v="0"/>
    <n v="0"/>
    <n v="1234"/>
    <n v="80"/>
    <n v="5.7568725668020709E-2"/>
    <n v="0"/>
    <n v="7320.4457872547837"/>
    <n v="0"/>
    <n v="0"/>
    <s v="PD-07/014.147/2020"/>
    <s v="IN010049"/>
    <d v="2021-08-30T00:00:00"/>
    <d v="2042-11-30T00:00:00"/>
    <s v="ESTRADA VELHA DO PIAÍ, 675"/>
    <s v="Deodoro"/>
    <s v="21.615-340"/>
    <s v="RIO DE JANEIRO"/>
    <s v="RJ"/>
    <s v="(21)36095000"/>
    <s v="kesiaramos@zonaoestemais.com.br"/>
  </r>
  <r>
    <s v="BB-0201"/>
    <x v="1"/>
    <n v="20"/>
    <s v="RH II"/>
    <s v="BB"/>
    <n v="330026446295"/>
    <s v="28.686.103/0001-76"/>
    <s v="CONSTRUTORA LYTORANEA INFRAESTRUTURA S.A."/>
    <x v="3"/>
    <m/>
    <s v="01/01/2022"/>
    <x v="174"/>
    <n v="0"/>
    <x v="175"/>
    <m/>
    <m/>
    <s v="OK"/>
    <s v="CI INEA/SERVREG SEI Nº 1/22 - INCLUSÃO"/>
    <n v="131400"/>
    <n v="0"/>
    <n v="0"/>
    <n v="127020"/>
    <n v="0"/>
    <n v="0"/>
    <n v="5.7568725668020709E-2"/>
    <n v="3025.8112699314229"/>
    <n v="0"/>
    <n v="0"/>
    <n v="7312.3841973169483"/>
    <s v="PD-07/014.300/2018"/>
    <s v="IN009893"/>
    <d v="2021-08-20T00:00:00"/>
    <d v="2026-08-20T00:00:00"/>
    <s v="Rua Otávio Tarquino, 410 -SALA 116 EDIFICIO VIA LIGHT METROPOLITAN"/>
    <s v="Centro"/>
    <s v="26.210-172"/>
    <s v="NOVA IGUAÇU"/>
    <s v="RJ"/>
    <s v="(21) 2688-2063"/>
    <s v="regularizacao@saogeraldopocos.com.br"/>
  </r>
  <r>
    <s v="BB-0202"/>
    <x v="1"/>
    <n v="20"/>
    <s v="RH II"/>
    <s v="BB"/>
    <n v="330038842409"/>
    <s v="57.012.098/0004-67"/>
    <s v="TRANSLUTE TRANSPORTES RODOVIÁRIOS LTDA"/>
    <x v="11"/>
    <m/>
    <s v="01/01/2022"/>
    <x v="175"/>
    <n v="0"/>
    <x v="176"/>
    <m/>
    <m/>
    <s v="OK: SEM CADASTRO REGLA"/>
    <s v="CI INEA/SERVREG SEI Nº 1/22 - INCLUSÃO"/>
    <n v="5402"/>
    <n v="0"/>
    <n v="0"/>
    <n v="1080.4000000000001"/>
    <n v="0"/>
    <n v="0"/>
    <n v="5.7568725668020709E-2"/>
    <n v="124.39075043975399"/>
    <n v="0"/>
    <n v="0"/>
    <n v="62.205817693889735"/>
    <s v="PD-07/007.143/2019"/>
    <s v="IN010615"/>
    <d v="2021-11-18T00:00:00"/>
    <d v="2026-11-18T00:00:00"/>
    <s v="ESTRADA DO MATO ALTO, 86"/>
    <s v="CAMPO GRANDE"/>
    <s v="23.036-150"/>
    <s v="RIO DE JANEIRO"/>
    <s v="RJ"/>
    <s v="-"/>
    <s v="-"/>
  </r>
  <r>
    <s v="BB-0203"/>
    <x v="1"/>
    <n v="20"/>
    <s v="RH II"/>
    <s v="BB"/>
    <n v="330033085090"/>
    <s v="14.863.079/0001-99"/>
    <s v="ZONA OESTE MAIS SANEAMENTO"/>
    <x v="1"/>
    <m/>
    <s v="01/02/2022"/>
    <x v="176"/>
    <n v="0"/>
    <x v="177"/>
    <m/>
    <m/>
    <s v="OK"/>
    <s v="CI INEA/SERVREG SEI Nº 06/22 - INCLUSÃO"/>
    <n v="0"/>
    <n v="763171.2"/>
    <n v="0"/>
    <n v="0"/>
    <n v="1234"/>
    <n v="85"/>
    <n v="5.7568725668020709E-2"/>
    <n v="0"/>
    <n v="6436.4485921803262"/>
    <n v="0"/>
    <n v="0"/>
    <s v="EXT-PD/014.5997/2020"/>
    <s v="OUT Nº IN010919"/>
    <d v="2021-12-29T00:00:00"/>
    <d v="2042-11-29T00:00:00"/>
    <s v="RUA NAZARÉ"/>
    <s v="DEODORO"/>
    <s v="21.615-340"/>
    <s v="RIO DE JANEIRO"/>
    <n v="0"/>
    <s v="(21) 998868895"/>
    <s v="kesiaramos@zonaoestemais.com.br"/>
  </r>
  <r>
    <s v="BB-0204"/>
    <x v="1"/>
    <n v="20"/>
    <s v="RH II"/>
    <s v="BB"/>
    <n v="330031927727"/>
    <s v="14.863.079/0001-99"/>
    <s v="ZONA OESTE MAIS SANEAMENTO - ETE DISTRITO INDUSTRIAL"/>
    <x v="1"/>
    <m/>
    <s v="01/03/2022"/>
    <x v="177"/>
    <n v="0"/>
    <x v="178"/>
    <m/>
    <m/>
    <s v="OK"/>
    <s v="CI INEA/SERVREG SEI Nº 14/22 - INCLUSÃO"/>
    <n v="0"/>
    <n v="946080"/>
    <n v="0"/>
    <n v="0"/>
    <n v="1234"/>
    <n v="87"/>
    <n v="5.7568725668020709E-2"/>
    <n v="0"/>
    <n v="7260.1300573571989"/>
    <n v="0"/>
    <n v="0"/>
    <s v="PD-07/014.209/2020"/>
    <s v="IN010428"/>
    <d v="2021-10-21T00:00:00"/>
    <d v="2042-09-21T00:00:00"/>
    <s v="RUA NAZARÉ"/>
    <s v="DEODORO"/>
    <s v="21615-340"/>
    <s v="RIO DE JANEIRO"/>
    <s v="RJ"/>
    <s v="(21)99886-8895"/>
    <s v="kesiaramos@zonaoestemais.com.br"/>
  </r>
  <r>
    <s v="BB-0205"/>
    <x v="1"/>
    <n v="20"/>
    <s v="RH II"/>
    <s v="BB"/>
    <n v="330030611637"/>
    <s v="14.863.079/0001-99"/>
    <s v="ZONA OESTE MAIS SANEAMENTO - ETEs Grupo I - RH II"/>
    <x v="1"/>
    <m/>
    <s v="01/04/2022"/>
    <x v="178"/>
    <n v="0"/>
    <x v="179"/>
    <m/>
    <m/>
    <s v="OK"/>
    <s v="CI INEA/SERVREG SEI Nº 17/22 - INCLUSÃO"/>
    <n v="0"/>
    <n v="2079186"/>
    <n v="0"/>
    <n v="0"/>
    <n v="1234"/>
    <n v="80"/>
    <n v="5.7568725668020709E-2"/>
    <n v="0"/>
    <n v="24286.343758226805"/>
    <n v="0"/>
    <n v="0"/>
    <s v="PD-07/014.44/2020"/>
    <s v="IN010888"/>
    <d v="2021-12-28T00:00:00"/>
    <d v="2042-05-28T00:00:00"/>
    <s v="RUA NAZARÉ"/>
    <s v="DEODORO"/>
    <s v="21.615-340"/>
    <s v="RIO DE JANEIRO"/>
    <s v="RJ"/>
    <s v="(21) 998868895"/>
    <s v="kesiaramos@zonaoestemais.com.br"/>
  </r>
  <r>
    <s v="BB-0206"/>
    <x v="1"/>
    <n v="20"/>
    <s v="RH II"/>
    <s v="BB"/>
    <n v="330030312133"/>
    <s v="42.242.354/0001-92"/>
    <s v="MOTEL SEPETIBA LTDA"/>
    <x v="2"/>
    <m/>
    <s v="01/06/2022"/>
    <x v="179"/>
    <n v="0"/>
    <x v="180"/>
    <m/>
    <m/>
    <s v="OK"/>
    <s v="CI INEA/SERVREG SEI Nº 22/22 - INCLUSÃO"/>
    <n v="35478"/>
    <n v="0"/>
    <n v="0"/>
    <n v="20878"/>
    <n v="0"/>
    <n v="0"/>
    <n v="5.7568725668020709E-2"/>
    <n v="816.97739686069451"/>
    <n v="0"/>
    <n v="0"/>
    <n v="1201.918316392314"/>
    <s v="E-07/002.9455/2014"/>
    <s v="IN052709"/>
    <d v="2022-03-21T00:00:00"/>
    <d v="2027-03-21T00:00:00"/>
    <s v="ESTRADA DE SEPETIBA, 1860"/>
    <s v="Sepetiba"/>
    <s v="23.525-167"/>
    <s v="RIO DE JANEIRO"/>
    <s v="RJ"/>
    <s v="(21) 969512632"/>
    <s v="acquaservtratamento@yahoo.com.br"/>
  </r>
  <r>
    <s v="BB-0207"/>
    <x v="1"/>
    <n v="20"/>
    <s v="RH II"/>
    <s v="BB"/>
    <n v="330037965973"/>
    <s v="30.798.482/0001-38"/>
    <s v="MOTEL MENDANHA LTDA"/>
    <x v="2"/>
    <m/>
    <s v="01/06/2022"/>
    <x v="180"/>
    <n v="0"/>
    <x v="181"/>
    <m/>
    <m/>
    <s v="OK"/>
    <s v="CI INEA/SERVREG SEI Nº 22/22 - INCLUSÃO"/>
    <n v="25732.5"/>
    <n v="0"/>
    <n v="0"/>
    <n v="11132.5"/>
    <n v="0"/>
    <n v="0"/>
    <n v="5.7568725668020709E-2"/>
    <n v="592.54774537889534"/>
    <n v="0"/>
    <n v="0"/>
    <n v="640.87551510985406"/>
    <s v="E-07/100734/2008"/>
    <s v="IN052710"/>
    <d v="2022-03-21T00:00:00"/>
    <d v="2027-03-21T00:00:00"/>
    <s v="AVENIDA BRASIL, 41435"/>
    <s v="Bangu"/>
    <s v="23.095-700"/>
    <s v="RIO DE JANEIRO"/>
    <s v="RJ"/>
    <s v="(21) 24137569"/>
    <s v="ecodados.rj@gmail.com"/>
  </r>
  <r>
    <s v="BB-0208"/>
    <x v="1"/>
    <n v="20"/>
    <s v="RH II"/>
    <s v="BB"/>
    <n v="330039187145"/>
    <s v="24.474.105/0001-40"/>
    <s v="S.M. LOCADORA DE VEÍCULOS E MÁQUINAS LTDA"/>
    <x v="7"/>
    <m/>
    <s v="01/07/2022"/>
    <x v="181"/>
    <n v="0"/>
    <x v="182"/>
    <m/>
    <m/>
    <s v="OK"/>
    <s v="CI INEA/SERVREG SEI Nº 32/22 - INCLUSÃO"/>
    <n v="25696"/>
    <n v="0"/>
    <n v="0"/>
    <n v="25477"/>
    <n v="0"/>
    <n v="0"/>
    <n v="5.7568725668020709E-2"/>
    <n v="591.71234745787604"/>
    <n v="0"/>
    <n v="0"/>
    <n v="1466.6768025113136"/>
    <s v="SEI-070002/001169/2022"/>
    <s v="IN000586"/>
    <d v="2022-05-05T00:00:00"/>
    <d v="2027-05-05T00:00:00"/>
    <s v="RUA L"/>
    <s v="JARDIM MARACANÃ"/>
    <s v="23.891-693"/>
    <s v="SEROPÉDICA"/>
    <s v="RJ"/>
    <s v="(21) 96552-6569"/>
    <s v="condeleandro@gmail.com"/>
  </r>
  <r>
    <s v="BB-0209"/>
    <x v="1"/>
    <n v="20"/>
    <s v="RH II"/>
    <s v="BB"/>
    <n v="330038745713"/>
    <s v="42.071.865/0001-99"/>
    <s v="AGUAS DA SERRA COMERCIO E SERVIÇO LTDA"/>
    <x v="11"/>
    <m/>
    <s v="01/07/2022"/>
    <x v="182"/>
    <n v="0"/>
    <x v="183"/>
    <m/>
    <m/>
    <s v="OK"/>
    <s v="CI INEA/SERVREG SEI Nº 32/22 - INCLUSÃO"/>
    <n v="14618.98"/>
    <n v="0"/>
    <n v="0"/>
    <n v="14618.98"/>
    <n v="0"/>
    <n v="0"/>
    <n v="5.7568725668020709E-2"/>
    <n v="336.63403474868613"/>
    <n v="0"/>
    <n v="0"/>
    <n v="841.60075058273446"/>
    <s v="SEI-070002/013219/2021"/>
    <s v="IN000137"/>
    <d v="2022-01-07T00:00:00"/>
    <d v="2027-01-07T00:00:00"/>
    <s v="RUA EXPEDICIONÁRIO OTACÍLIO SOUZA"/>
    <s v="FRAGOSO (VILA INHOMIRIM)"/>
    <s v="25.935-494"/>
    <s v="MAGÉ"/>
    <s v="RJ"/>
    <s v="(22) 976408071"/>
    <s v="profjacksonrj@gmail.com"/>
  </r>
  <r>
    <s v="BB-0210"/>
    <x v="1"/>
    <n v="20"/>
    <s v="RH II"/>
    <s v="BB"/>
    <n v="330038759269"/>
    <s v="28.782.187/0001-41"/>
    <s v="J.L.C. GOMES ME"/>
    <x v="7"/>
    <m/>
    <s v="01/07/2022"/>
    <x v="183"/>
    <n v="0"/>
    <x v="184"/>
    <m/>
    <m/>
    <s v="OK"/>
    <s v="CI INEA/SERVREG SEI Nº 32/22 - INCLUSÃO"/>
    <n v="74752"/>
    <n v="0"/>
    <n v="0"/>
    <n v="74679"/>
    <n v="0"/>
    <n v="0"/>
    <n v="5.7568725668020709E-2"/>
    <n v="1721.3478587340066"/>
    <n v="0"/>
    <n v="0"/>
    <n v="4299.1769935189013"/>
    <s v="SEI-070002/011962/2021"/>
    <s v="IN000309"/>
    <d v="2022-03-07T00:00:00"/>
    <d v="2027-03-07T00:00:00"/>
    <s v="ESTRADA DO LAMEIRÃO PEQUENO"/>
    <s v="CAMPO GRANDE"/>
    <s v="23.017-325"/>
    <s v="CAMPO GRANDE"/>
    <s v="RJ"/>
    <s v="(21) 3251-2283"/>
    <s v="licenciamento@soloterra.net.br"/>
  </r>
  <r>
    <s v="BB-0211"/>
    <x v="1"/>
    <n v="20"/>
    <s v="RH II"/>
    <s v="BB"/>
    <n v="330028865503"/>
    <s v="22.910.461/0001-34"/>
    <s v="C.L.S.H. TRANSPORTE RODOVIÁRIO 2015 EIRELI - RUA EVERALDO NEVES VIANA"/>
    <x v="7"/>
    <m/>
    <s v="01/10/2022"/>
    <x v="184"/>
    <n v="0"/>
    <x v="185"/>
    <m/>
    <m/>
    <s v="OK"/>
    <s v="CI INEA/SERVREG Nº 45/22 - INCLUSÃO"/>
    <n v="52560"/>
    <n v="0"/>
    <n v="0"/>
    <n v="52341"/>
    <n v="0"/>
    <n v="0"/>
    <n v="5.7568725668020709E-2"/>
    <n v="1210.3245079725693"/>
    <n v="0"/>
    <n v="0"/>
    <n v="3013.207203798047"/>
    <s v="PD-07/007.186/2020"/>
    <s v="IN011972"/>
    <d v="2022-05-25T00:00:00"/>
    <d v="2027-05-25T00:00:00"/>
    <s v="Av. Bela Vista"/>
    <s v="Vilar dos Teles"/>
    <s v="25.560-580"/>
    <s v="SÃO JOÃO DE MERITI"/>
    <s v="RJ"/>
    <s v="(21) 999328829"/>
    <s v="geotorresbr@yahoo.com.br"/>
  </r>
  <r>
    <s v="BB-0212"/>
    <x v="1"/>
    <n v="20"/>
    <s v="RH II"/>
    <s v="BB"/>
    <n v="330027188940"/>
    <s v="40.201.642/0003-35"/>
    <s v="C.M.M.A. - CENTRO MÉDICO MOISÉS ABRAÃO LTDA"/>
    <x v="14"/>
    <m/>
    <s v="01/01/2023"/>
    <x v="185"/>
    <n v="0"/>
    <x v="186"/>
    <m/>
    <m/>
    <s v="OK"/>
    <s v="CI INEA/SERVREG Nº 51/22 - INCLUSÃO"/>
    <n v="0"/>
    <n v="18658.8"/>
    <n v="0"/>
    <n v="0"/>
    <n v="123"/>
    <n v="55.34"/>
    <n v="5.7568725668020709E-2"/>
    <n v="0"/>
    <n v="479.71681367124398"/>
    <n v="0"/>
    <n v="0"/>
    <s v="E-07/002.16468/2013"/>
    <s v="IN052875"/>
    <d v="2022-07-04T00:00:00"/>
    <d v="2027-07-04T00:00:00"/>
    <s v="Estrada Ari Parreiras, QUADRA 3 - LOTES 3 E 4"/>
    <s v="Centro"/>
    <s v="23.815-541"/>
    <s v="ITAGUAÍ"/>
    <n v="271.708330408027"/>
    <s v="(21) 96465-3647"/>
    <s v="shirleymbraga@gmail.com"/>
  </r>
  <r>
    <s v="BB-0213"/>
    <x v="1"/>
    <n v="20"/>
    <s v="RH II"/>
    <s v="BB"/>
    <n v="330028095554"/>
    <s v="73.880.262/0001-61"/>
    <s v="PRO WATER PRODUTOS QUÍMICOS EIRELI"/>
    <x v="3"/>
    <m/>
    <s v="01/01/2023"/>
    <x v="186"/>
    <n v="0"/>
    <x v="187"/>
    <m/>
    <m/>
    <s v="OK"/>
    <s v="CI INEA/SERVREG Nº 51/22 - INCLUSÃO"/>
    <n v="15552"/>
    <n v="0"/>
    <n v="0"/>
    <n v="14976"/>
    <n v="0"/>
    <n v="0"/>
    <n v="5.7568725668020709E-2"/>
    <n v="358.12464626690422"/>
    <n v="0"/>
    <n v="0"/>
    <n v="862.1515394398059"/>
    <s v="PD-07/014.1184/2019"/>
    <s v="IN12543"/>
    <d v="2022-10-18T00:00:00"/>
    <d v="2027-10-18T00:00:00"/>
    <s v="Estrada de Inhoaiba 862"/>
    <s v="Inhoaíba"/>
    <s v="23.063-010"/>
    <s v="RIO DE JANEIRO"/>
    <n v="345.55"/>
    <s v="(11) 3403-1230"/>
    <s v="lohanne.mariano@prowater.com.br"/>
  </r>
  <r>
    <s v="BB-0214"/>
    <x v="1"/>
    <n v="20"/>
    <s v="RH II"/>
    <s v="BB"/>
    <n v="330039972071"/>
    <s v="14.617.683/0001-35"/>
    <s v="NOVA ERA SANEAMENTO LTDA"/>
    <x v="7"/>
    <m/>
    <s v="01/02/2023"/>
    <x v="187"/>
    <n v="0"/>
    <x v="188"/>
    <m/>
    <m/>
    <s v="OK"/>
    <s v="CI INEA/SERVREG Nº 12/23 - INCLUSÃO"/>
    <n v="14016"/>
    <n v="0"/>
    <n v="0"/>
    <n v="12921"/>
    <n v="0"/>
    <n v="0"/>
    <n v="5.7568725668020709E-2"/>
    <n v="322.75598678575523"/>
    <n v="0"/>
    <n v="0"/>
    <n v="743.83830887546651"/>
    <s v="SEI-070002/007825/2022"/>
    <s v="IN002001"/>
    <d v="2022-11-30T00:00:00"/>
    <d v="2027-11-30T00:00:00"/>
    <s v="Avenida Ataliba, S/nº Lote 06 Quadra 659"/>
    <s v="Santo Expedito (Campo Alegre)"/>
    <s v="26.375-453"/>
    <s v="QUEIMADOS"/>
    <s v="RJ"/>
    <s v="(21) 98601-2893"/>
    <s v="licenciamento@soloterra.net.br"/>
  </r>
  <r>
    <s v="BB-0215"/>
    <x v="1"/>
    <n v="20"/>
    <s v="RH II"/>
    <s v="BB"/>
    <n v="330040186521"/>
    <s v="42.292.007/0019-01"/>
    <s v="RIO MAIS SANEAMENTO SEROPÉDICA"/>
    <x v="1"/>
    <m/>
    <s v="01/02/2023"/>
    <x v="188"/>
    <n v="0"/>
    <x v="189"/>
    <m/>
    <m/>
    <s v="OK"/>
    <s v="CI INEA/SERVREG Nº 12/23 - INCLUSÃO; CI INEA/SERVREG Nº22/23 - RETIFICAÇÃO VALOR  "/>
    <n v="0"/>
    <n v="252288"/>
    <n v="0"/>
    <n v="0"/>
    <n v="12340"/>
    <n v="20"/>
    <n v="5.7568725668020709E-2"/>
    <n v="0"/>
    <n v="11619.121542021074"/>
    <n v="0"/>
    <n v="0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s v="BB-0216"/>
    <x v="1"/>
    <n v="20"/>
    <s v="RH II"/>
    <s v="BB"/>
    <n v="330027943373"/>
    <s v="12.566.414/0001-61"/>
    <s v="PSR INDUSTRIA DE ETIQUETAS E BOBINAS EIRELI"/>
    <x v="2"/>
    <m/>
    <s v="01/03/2023"/>
    <x v="189"/>
    <n v="0"/>
    <x v="190"/>
    <m/>
    <m/>
    <s v="OK"/>
    <s v="CI INEA/SERVREG Nº 18/23 - INCLUSÃO"/>
    <n v="5139.2"/>
    <n v="0"/>
    <n v="0"/>
    <n v="1810.4"/>
    <n v="0"/>
    <n v="0"/>
    <n v="5.7568725668020709E-2"/>
    <n v="118.34455798637775"/>
    <n v="0"/>
    <n v="0"/>
    <n v="104.22633312115384"/>
    <s v="PD-07/014.1378/2019"/>
    <s v="IN012509"/>
    <d v="2022-09-29T00:00:00"/>
    <d v="2027-09-29T00:00:00"/>
    <s v="ESTRADA RJ 127, LOTE 40"/>
    <s v="LOTEAMENTO INDUSTRIAL DE PARACAMBI"/>
    <s v="26.600-000"/>
    <s v="PARACAMBI"/>
    <s v="RJ"/>
    <s v="(21) 2683-9900"/>
    <s v="administrativo@psrimpressao.com.br"/>
  </r>
  <r>
    <s v="BB-0217"/>
    <x v="1"/>
    <n v="20"/>
    <s v="RH II"/>
    <s v="BB"/>
    <n v="330027924310"/>
    <s v="42.502.492/0002-44"/>
    <s v="REAL VEÍCULOS COMÉRCIO E SERVIÇOS LTDA"/>
    <x v="2"/>
    <m/>
    <s v="01/04/2023"/>
    <x v="190"/>
    <n v="0"/>
    <x v="191"/>
    <m/>
    <m/>
    <s v="OK"/>
    <s v="CI INEA/SERVREG Nº 21/23 - INCLUSÃO"/>
    <n v="3285"/>
    <n v="0"/>
    <n v="0"/>
    <n v="985.5"/>
    <n v="0"/>
    <n v="0"/>
    <n v="5.7568725668020709E-2"/>
    <n v="75.645281748285583"/>
    <n v="0"/>
    <n v="0"/>
    <n v="56.733961311214181"/>
    <s v="E-07/002.4609/2017"/>
    <s v="IN052860"/>
    <d v="2022-06-28T00:00:00"/>
    <d v="2027-06-28T00:00:00"/>
    <s v="RODOVIA BR 101"/>
    <s v="RIO SANTOS"/>
    <s v="23.800-000"/>
    <s v="DISTRITO INDUSTRIAL"/>
    <s v="RJ"/>
    <s v="(21) 3158-3925"/>
    <s v="contato@igneabr.com"/>
  </r>
  <r>
    <s v="BB-0218"/>
    <x v="1"/>
    <n v="20"/>
    <s v="RH II"/>
    <s v="BB"/>
    <n v="330030979235"/>
    <s v="115.385.627-15"/>
    <s v="JOÃO TAVARES DE AGUIAR"/>
    <x v="8"/>
    <m/>
    <s v="01/04/2023"/>
    <x v="191"/>
    <n v="0"/>
    <x v="192"/>
    <m/>
    <m/>
    <s v="OK"/>
    <s v="CI INEA/SERVREG Nº 21/23 - INCLUSÃO"/>
    <n v="12337"/>
    <n v="0"/>
    <n v="0"/>
    <n v="12337"/>
    <n v="0"/>
    <n v="0"/>
    <n v="5.7568725668020709E-2"/>
    <n v="284.08750551658051"/>
    <n v="0"/>
    <n v="0"/>
    <n v="710.22398502845772"/>
    <s v="E-07/002.6336/2015"/>
    <s v="IN053000"/>
    <d v="2022-10-17T00:00:00"/>
    <d v="2027-10-17T00:00:00"/>
    <s v="Rodovia Rio-santos, Km 16.5 S/nº Lt.06 Qd.19, Km 16.5 S/nº Lt.06 Qd.19"/>
    <s v="Brisa Mar"/>
    <s v="23.825-205"/>
    <s v="ITAGUAÍ"/>
    <s v="RJ"/>
    <s v="(21) 3464-9505"/>
    <s v="licenciamento@soloterra.net.br"/>
  </r>
  <r>
    <s v="BB-0219"/>
    <x v="1"/>
    <n v="20"/>
    <s v="RH II"/>
    <s v="BB"/>
    <n v="330038322081"/>
    <s v="36.453.744/0003-70"/>
    <s v="SUPERMERCADO BERG E BERG LTDA"/>
    <x v="2"/>
    <m/>
    <s v="01/04/2023"/>
    <x v="192"/>
    <n v="0"/>
    <x v="193"/>
    <m/>
    <m/>
    <s v="OK"/>
    <s v="CI INEA/SERVREG Nº 21/23 - INCLUSÃO"/>
    <n v="9125"/>
    <n v="0"/>
    <n v="0"/>
    <n v="4891"/>
    <n v="0"/>
    <n v="0"/>
    <n v="5.7568725668020709E-2"/>
    <n v="210.12346208434602"/>
    <n v="0"/>
    <n v="0"/>
    <n v="281.5708692795103"/>
    <s v="E-07/002.13780/2015"/>
    <s v="IN053004"/>
    <d v="2022-10-18T00:00:00"/>
    <d v="2027-10-18T00:00:00"/>
    <s v="RUA DOUTOR CURVELO CAVALCANTE"/>
    <s v="CENTRO"/>
    <s v="23.881-292"/>
    <s v="ITAGUA"/>
    <s v="RJ"/>
    <s v="(21)988213329"/>
    <s v="mellolc@globo.com"/>
  </r>
  <r>
    <s v="BB-0220"/>
    <x v="1"/>
    <n v="20"/>
    <s v="RH II"/>
    <s v="BB"/>
    <n v="330039521304"/>
    <s v="04.270.818/0001-85"/>
    <s v="MAR &amp; MAR INDÚSTRIA E COMÉRCIO DE GELO E PESCADO LTDA"/>
    <x v="3"/>
    <m/>
    <s v="01/04/2023"/>
    <x v="193"/>
    <n v="0"/>
    <x v="194"/>
    <m/>
    <m/>
    <s v="OK"/>
    <s v="CI INEA/SERVREG Nº 21/23 - INCLUSÃO"/>
    <n v="22600.799999999999"/>
    <n v="0"/>
    <n v="0"/>
    <n v="22235.8"/>
    <n v="0"/>
    <n v="0"/>
    <n v="5.7568725668020709E-2"/>
    <n v="520.44246232092837"/>
    <n v="0"/>
    <n v="0"/>
    <n v="1280.0906768516825"/>
    <s v="E-07/101771/2008"/>
    <s v="IN053155"/>
    <d v="2023-02-16T00:00:00"/>
    <d v="2028-02-16T00:00:00"/>
    <s v="Rodovia Rio-santos Km 165 Snº Lt06 Qd19"/>
    <s v="Brisa Mar"/>
    <n v="23825205"/>
    <s v="ITAGUAÍ"/>
    <s v="RJ"/>
    <n v="34649505"/>
    <s v="licenciamento@soloterra.net.br"/>
  </r>
  <r>
    <s v="BB-0221"/>
    <x v="1"/>
    <n v="20"/>
    <s v="RH II"/>
    <s v="BB"/>
    <n v="330032533480"/>
    <s v="20.938.268/0001-86"/>
    <s v="VILOG ARMAZÉNS GERAIS FRIGORÍFICOS LTDA"/>
    <x v="2"/>
    <m/>
    <s v="01/04/2023"/>
    <x v="194"/>
    <n v="0"/>
    <x v="195"/>
    <m/>
    <m/>
    <s v="OK"/>
    <s v="CI INEA/SERVREG Nº 21/23 - INCLUSÃO"/>
    <n v="23725"/>
    <n v="0"/>
    <n v="0"/>
    <n v="4745"/>
    <n v="0"/>
    <n v="0"/>
    <n v="5.7568725668020709E-2"/>
    <n v="546.32935539850985"/>
    <n v="0"/>
    <n v="0"/>
    <n v="273.16467769925492"/>
    <s v="E-07/100258/2007"/>
    <s v="IN053152"/>
    <d v="2023-02-15T00:00:00"/>
    <d v="2028-02-15T00:00:00"/>
    <s v="Avenida Rio de Janeiro, Quadra: 09 - Lote: 10"/>
    <s v="Campo Alegre"/>
    <s v="26.373-270"/>
    <s v="QUEIMADOS"/>
    <s v="RJ"/>
    <s v="(21) 3799-8300"/>
    <s v="asnascimento.dt@gmail.com"/>
  </r>
  <r>
    <s v="BB-0222"/>
    <x v="1"/>
    <n v="20"/>
    <s v="RH II"/>
    <s v="BB"/>
    <n v="330032626224"/>
    <s v="33.130.543/0039-55"/>
    <s v="CASAS GUANABARA COMESTÍVEIS LTDA"/>
    <x v="11"/>
    <m/>
    <s v="30/05/2023"/>
    <x v="195"/>
    <n v="0"/>
    <x v="196"/>
    <m/>
    <m/>
    <s v="OK"/>
    <s v="CI INEA/SERVREG Nº 28/23 - INCLUSÃO"/>
    <n v="10950"/>
    <n v="0"/>
    <n v="0"/>
    <n v="6570"/>
    <n v="0"/>
    <n v="0"/>
    <n v="5.7568725668020709E-2"/>
    <n v="252.1439775116101"/>
    <n v="0"/>
    <n v="0"/>
    <n v="378.23685121544065"/>
    <s v="EXT-PD/014.10784/2021"/>
    <s v="IN012833"/>
    <d v="2023-02-10T00:00:00"/>
    <d v="2028-02-10T00:00:00"/>
    <s v="Rua Curvelo Cavalcante"/>
    <s v="Centro"/>
    <n v="23815290"/>
    <s v="ITAGUAÍ"/>
    <s v="RJ"/>
    <s v="3030-3674"/>
    <s v="equilibrioamb@gmail.com"/>
  </r>
  <r>
    <s v="BB-0223"/>
    <x v="1"/>
    <n v="20"/>
    <s v="RH II"/>
    <s v="BB"/>
    <n v="330040814514"/>
    <s v="11.636.336/0001-61"/>
    <s v="BURN INDÚSTRIA E COMERCIO LTDA"/>
    <x v="15"/>
    <m/>
    <s v="30/05/2023"/>
    <x v="196"/>
    <n v="0"/>
    <x v="197"/>
    <m/>
    <m/>
    <s v="OK"/>
    <s v="CI INEA/SERVREG Nº 28/23 - INCLUSÃO"/>
    <n v="146000"/>
    <n v="0"/>
    <n v="0"/>
    <n v="137240"/>
    <n v="0"/>
    <n v="0"/>
    <n v="5.7568725668020709E-2"/>
    <n v="3362.0067207715747"/>
    <n v="0"/>
    <n v="0"/>
    <n v="7900.7236256687092"/>
    <s v="SEI-070002/006187/2022"/>
    <s v="IN003299"/>
    <d v="2023-04-03T00:00:00"/>
    <d v="2028-04-03T00:00:00"/>
    <s v="Rua São Paulo"/>
    <s v="Distrito Industrial"/>
    <n v="26373290"/>
    <s v="QUEIMADOS"/>
    <s v="RJ"/>
    <n v="980571720"/>
    <s v="sebastiao.becker@limppano.com.br"/>
  </r>
  <r>
    <s v="BB-0224"/>
    <x v="1"/>
    <n v="20"/>
    <s v="RH II"/>
    <s v="BB"/>
    <n v="330033423670"/>
    <s v="21.039.657/0001-32"/>
    <s v="ÁGUAS LINDAS TRANSPORTE DE ÁGUA EIRELI"/>
    <x v="7"/>
    <m/>
    <s v="30/05/2023"/>
    <x v="197"/>
    <n v="0"/>
    <x v="198"/>
    <m/>
    <m/>
    <s v="OK"/>
    <s v="CI INEA/SERVREG Nº 28/23 - INCLUSÃO"/>
    <n v="47304"/>
    <n v="0"/>
    <n v="0"/>
    <n v="44822"/>
    <n v="0"/>
    <n v="0"/>
    <n v="5.7568725668020709E-2"/>
    <n v="1089.2857916909047"/>
    <n v="0"/>
    <n v="0"/>
    <n v="2580.3457710219654"/>
    <s v="EXT-PD/007.7279/2020"/>
    <s v="IN013190"/>
    <d v="2023-05-10T00:00:00"/>
    <d v="2028-05-10T00:00:00"/>
    <s v="Rua Artur Marinho"/>
    <s v="Cidade de Deus"/>
    <n v="22775590"/>
    <s v="RIO DE JANEIRO"/>
    <s v="RJ"/>
    <n v="976287482"/>
    <s v="alessandra.freire@sangalis.com.br"/>
  </r>
  <r>
    <s v="BB-0225"/>
    <x v="1"/>
    <n v="20"/>
    <s v="RH II"/>
    <s v="BB"/>
    <n v="330038410452"/>
    <s v="20.328.640/0001-32"/>
    <s v="SÍTIO DO JEFFERSON PARQUE AQUATICO LTDA"/>
    <x v="11"/>
    <m/>
    <s v="30/05/2023"/>
    <x v="198"/>
    <n v="0"/>
    <x v="199"/>
    <m/>
    <m/>
    <s v="OK"/>
    <s v="CI INEA/SERVREG Nº 28/23 - INCLUSÃO"/>
    <n v="60809"/>
    <n v="0"/>
    <n v="0"/>
    <n v="12161.8"/>
    <n v="0"/>
    <n v="0"/>
    <n v="5.7568725668020709E-2"/>
    <n v="1400.2731102643024"/>
    <n v="0"/>
    <n v="0"/>
    <n v="700.13655513215122"/>
    <s v="EXT-PD/014.16917/2021"/>
    <s v="IN013181"/>
    <d v="2023-05-08T00:00:00"/>
    <d v="2028-05-08T00:00:00"/>
    <s v="Estrada Velha de Carlos Sampaio"/>
    <s v="Austin"/>
    <n v="26087405"/>
    <s v="NOVA IGUAÇU"/>
    <s v="RJ"/>
    <n v="964347712"/>
    <s v="mabilidebrito@gmail.com"/>
  </r>
  <r>
    <s v="BB-0226"/>
    <x v="1"/>
    <n v="20"/>
    <s v="RH II"/>
    <s v="BB"/>
    <n v="330006406000"/>
    <s v="15.102.288/0338-62"/>
    <s v="CNO S.A."/>
    <x v="11"/>
    <m/>
    <s v="03/07/2023"/>
    <x v="199"/>
    <n v="0"/>
    <x v="200"/>
    <m/>
    <m/>
    <s v="OK"/>
    <s v="CI INEA/SERVREG Nº 31/23 - INCLUSÃO"/>
    <n v="21681"/>
    <n v="0"/>
    <n v="0"/>
    <n v="21316"/>
    <n v="0"/>
    <n v="0"/>
    <n v="5.7568725668020709E-2"/>
    <n v="499.26512502309254"/>
    <n v="0"/>
    <n v="0"/>
    <n v="1227.1368911330803"/>
    <s v="EXT-PD/014.2911/2018"/>
    <s v="IN013212"/>
    <d v="2023-05-22T00:00:00"/>
    <d v="2028-05-22T00:00:00"/>
    <s v="Estrada Prefeito Wilson Pedro Francisco"/>
    <s v="Ilha da Madeira"/>
    <n v="23826640"/>
    <s v="ITAGUAÍ"/>
    <s v="RJ"/>
    <n v="995343684"/>
    <s v="sabrinec@oec-eng.com"/>
  </r>
  <r>
    <s v="BB-0227"/>
    <x v="1"/>
    <n v="20"/>
    <s v="RH II"/>
    <s v="BB"/>
    <n v="330031530843"/>
    <s v="42.292.007/0001-74"/>
    <s v="RIO MAIS SANEAMENTO BL3 S. A. - INTERM.ITINGUSSÚ - MANG/ITAGUAÍ"/>
    <x v="1"/>
    <m/>
    <s v="18/08/2022"/>
    <x v="200"/>
    <n v="0"/>
    <x v="201"/>
    <m/>
    <m/>
    <n v="0"/>
    <s v="CI INEA/SERVREG Nº 33/23 - REVISÃO"/>
    <n v="2750432.8260000004"/>
    <n v="0"/>
    <n v="0"/>
    <n v="550086.56520000007"/>
    <n v="0"/>
    <n v="0"/>
    <n v="5.7568725668020709E-2"/>
    <n v="63335.56513132518"/>
    <n v="0"/>
    <n v="0"/>
    <n v="31667.78256566259"/>
    <s v=""/>
    <s v="EM ANÁLISE"/>
    <d v="1899-12-30T00:00:00"/>
    <d v="1899-12-30T00:00:00"/>
    <s v="Avenida Presidente Vargas N° 2655"/>
    <s v="Cidade Nova"/>
    <n v="20210030"/>
    <s v="RIO DE JANEIRO"/>
    <s v="RJ"/>
    <s v="2332-3600"/>
    <s v="recursoshidricos@cedae.com.br"/>
  </r>
  <r>
    <s v="BB-0228"/>
    <x v="1"/>
    <n v="20"/>
    <s v="RH II"/>
    <s v="BB"/>
    <n v="330026784263"/>
    <s v="28.721.821/0001-36"/>
    <s v="CEPTIS INDUSTRIA E COMERCIO DE TINTAS E SISTEMAS S.A"/>
    <x v="2"/>
    <m/>
    <s v="07/08/2023"/>
    <x v="201"/>
    <n v="0"/>
    <x v="202"/>
    <m/>
    <m/>
    <s v="OK"/>
    <s v="CI INEA/SERVREG Nº xx/23 - INCLUSÃO"/>
    <n v="24192"/>
    <n v="0"/>
    <n v="0"/>
    <n v="18432"/>
    <n v="0"/>
    <n v="0"/>
    <n v="5.7568725668020709E-2"/>
    <n v="557.08510363163157"/>
    <n v="0"/>
    <n v="0"/>
    <n v="1061.1015543305207"/>
    <s v="EXT-PD/014.3002/2018"/>
    <s v="IN013345"/>
    <d v="2023-06-13T00:00:00"/>
    <d v="2028-06-13T00:00:00"/>
    <s v="Rua Echaporã 328"/>
    <s v="Santa Cruz"/>
    <n v="23565907"/>
    <s v="RIO DE JANEIRO"/>
    <s v="RJ"/>
    <n v="30357295"/>
    <s v="ruan.badu@ceptis.com.br"/>
  </r>
  <r>
    <s v="BB-0229"/>
    <x v="1"/>
    <n v="20"/>
    <s v="RH II"/>
    <s v="BB"/>
    <n v="330038002761"/>
    <s v="61.064.838/0036-63"/>
    <s v="SAINT-GOBAIN DO BRASIL PRODUTOS INDUSTRIAIS E PARA CONSTRUÇÃO LTDA"/>
    <x v="3"/>
    <m/>
    <s v="08/08/2023"/>
    <x v="202"/>
    <n v="0"/>
    <x v="203"/>
    <m/>
    <m/>
    <s v="OK"/>
    <s v="CI INEA/SERVREG Nº xx/23 - INCLUSÃO"/>
    <n v="43800"/>
    <n v="0"/>
    <n v="0"/>
    <n v="43617.5"/>
    <n v="0"/>
    <n v="0"/>
    <n v="5.7568725668020709E-2"/>
    <n v="1008.5967949944659"/>
    <n v="0"/>
    <n v="0"/>
    <n v="2511.0077435773746"/>
    <s v="EXT-PD/014.11528/2021"/>
    <s v="IN013360"/>
    <d v="2023-06-14T00:00:00"/>
    <d v="2028-06-14T00:00:00"/>
    <s v="Rua Minas Gerais"/>
    <s v="Campo Alegre"/>
    <n v="26373280"/>
    <s v="QUEIMADOS"/>
    <s v="RJ"/>
    <n v="21236812"/>
    <s v="regularizacao@saogeraldopocos.com.br"/>
  </r>
  <r>
    <s v="BB-0230"/>
    <x v="1"/>
    <n v="20"/>
    <s v="RH II"/>
    <s v="BB"/>
    <n v="330039590039"/>
    <s v="24.264.867/0001-12"/>
    <s v="CONCESSIONÁRIA CENTRO SUL 1 SPE LTDA"/>
    <x v="1"/>
    <n v="2024"/>
    <s v="08/08/2023"/>
    <x v="1"/>
    <n v="0"/>
    <x v="1"/>
    <m/>
    <m/>
    <s v="Ainda não iniciou a operação, conforme informado pela Concessionária. Matrícula suspensa até que seja informado o início da operação pelo usuário"/>
    <s v="CI INEA/SERVREG Nº xx/23 - INCLUSÃO"/>
    <n v="0"/>
    <n v="0"/>
    <n v="0"/>
    <n v="0"/>
    <n v="0"/>
    <n v="0"/>
    <n v="5.7568725668020709E-2"/>
    <n v="0"/>
    <n v="0"/>
    <n v="0"/>
    <n v="0"/>
    <s v="SEI-070002/006106/2022"/>
    <s v="IN004015"/>
    <d v="2023-06-26T00:00:00"/>
    <d v="2028-06-26T00:00:00"/>
    <s v="Rua da Assembléia"/>
    <s v="Centro"/>
    <s v="20.011-000"/>
    <s v="PARACAMBI"/>
    <n v="0"/>
    <s v="(21) 2212-3136"/>
    <s v="meioambiente@concessionariacentrosul.com.br"/>
  </r>
  <r>
    <s v="BB-0231"/>
    <x v="1"/>
    <n v="20"/>
    <s v="RH II"/>
    <s v="BB"/>
    <n v="330038579287"/>
    <s v="14.863.079/0001-99"/>
    <s v="FA.B ZONA OESTE S.A."/>
    <x v="1"/>
    <m/>
    <s v="01/09/2023"/>
    <x v="203"/>
    <n v="0"/>
    <x v="204"/>
    <m/>
    <m/>
    <s v="OK"/>
    <s v="CI INEA/SERVREG Nº xx/23 - INCLUSÃO"/>
    <n v="0"/>
    <n v="149182.79999999999"/>
    <n v="0"/>
    <n v="0"/>
    <n v="0"/>
    <n v="0"/>
    <n v="5.7568725668020709E-2"/>
    <n v="0"/>
    <n v="2403.136987025774"/>
    <n v="0"/>
    <n v="0"/>
    <s v="SEI-070002/012801/2021"/>
    <s v="IN004285"/>
    <d v="2023-08-02T00:00:00"/>
    <d v="2042-05-20T00:00:00"/>
    <s v="Rua Nazaré"/>
    <s v="Deodoro"/>
    <n v="21615340"/>
    <s v="RIO DE JANEIRO"/>
    <s v="RJ"/>
    <n v="976086012"/>
    <s v="kesiaramos@zonaoestemais.com.br"/>
  </r>
  <r>
    <s v="BB-0232"/>
    <x v="1"/>
    <n v="20"/>
    <s v="RH II"/>
    <s v="BB"/>
    <n v="330038753651"/>
    <s v="14.863.079/0001-99"/>
    <s v="FA.B ZONA OESTE S.A."/>
    <x v="1"/>
    <m/>
    <s v="02/10/2023"/>
    <x v="204"/>
    <n v="0"/>
    <x v="205"/>
    <m/>
    <m/>
    <s v="OK"/>
    <s v="CI INEA/SERVREG Nº 44/23 - INCLUSÃO"/>
    <n v="0"/>
    <n v="98550"/>
    <n v="0"/>
    <n v="0"/>
    <n v="0"/>
    <n v="68"/>
    <n v="5.7568725668020709E-2"/>
    <n v="0"/>
    <n v="1836.1002056600018"/>
    <n v="0"/>
    <n v="0"/>
    <s v="SEI-070002/012810/2021"/>
    <s v="IN004288"/>
    <d v="2023-08-07T00:00:00"/>
    <d v="1942-05-09T00:00:00"/>
    <s v="Rua Nazaré"/>
    <s v="Deodoro"/>
    <n v="21615340"/>
    <s v="RIO DE JANEIRO"/>
    <s v="RJ"/>
    <n v="976086012"/>
    <s v="kesiaramos@zonaoestemais.com.br"/>
  </r>
  <r>
    <s v="BB-0233"/>
    <x v="1"/>
    <n v="20"/>
    <s v="RH II"/>
    <s v="BB"/>
    <n v="330038757568"/>
    <s v="14.863.079/0001-99"/>
    <s v="FA.B ZONA OESTE S.A."/>
    <x v="1"/>
    <m/>
    <s v="02/10/2023"/>
    <x v="205"/>
    <n v="0"/>
    <x v="206"/>
    <m/>
    <m/>
    <s v="OK"/>
    <s v="CI INEA/SERVREG Nº 44/23 - INCLUSÃO"/>
    <n v="0"/>
    <n v="159519.6"/>
    <n v="0"/>
    <n v="0"/>
    <n v="0"/>
    <n v="61"/>
    <n v="5.7568725668020709E-2"/>
    <n v="0"/>
    <n v="3613.7434417966874"/>
    <n v="0"/>
    <n v="0"/>
    <s v="SEI-070002/012797/2021"/>
    <s v="IN004581"/>
    <d v="2023-08-10T00:00:00"/>
    <d v="2042-05-06T00:00:00"/>
    <s v="Rua Nazaré"/>
    <s v="Deodoro"/>
    <n v="21615340"/>
    <s v="RIO DE JANEIRO"/>
    <s v="RJ"/>
    <n v="976086012"/>
    <s v="kesiaramos@zonaoestemais.com.br"/>
  </r>
  <r>
    <s v="BB-0234"/>
    <x v="1"/>
    <n v="20"/>
    <s v="RH II"/>
    <s v="BB"/>
    <n v="330038510325"/>
    <s v="14.863.079/0001-99"/>
    <s v="FA.B ZONA OESTE S.A."/>
    <x v="1"/>
    <m/>
    <s v="02/10/2023"/>
    <x v="206"/>
    <n v="0"/>
    <x v="207"/>
    <m/>
    <m/>
    <s v="OK"/>
    <s v="CI INEA/SERVREG Nº 44/23 - INCLUSÃO"/>
    <n v="0"/>
    <n v="29959.200000000001"/>
    <n v="0"/>
    <n v="0"/>
    <n v="0"/>
    <n v="89"/>
    <n v="5.7568725668020709E-2"/>
    <n v="0"/>
    <n v="193.66612304026842"/>
    <n v="0"/>
    <n v="0"/>
    <s v="SEI-070002/012802/2021"/>
    <s v="IN004454"/>
    <d v="2023-08-09T00:00:00"/>
    <d v="2042-05-11T00:00:00"/>
    <s v="Rua Nazaré"/>
    <s v="Deodoro"/>
    <n v="21615340"/>
    <s v="RIO DE JANEIRO"/>
    <s v="RJ"/>
    <n v="976086012"/>
    <s v="kesiaramos@zonaoestemais.com.br"/>
  </r>
  <r>
    <s v="BB-0235"/>
    <x v="1"/>
    <n v="20"/>
    <s v="RH II"/>
    <s v="BB"/>
    <n v="330038359244"/>
    <s v="33.130.543/0006-97"/>
    <s v="CASAS GUANABARA COMESTIVEIS LTDA"/>
    <x v="2"/>
    <m/>
    <s v="06/10/2023"/>
    <x v="207"/>
    <n v="0"/>
    <x v="208"/>
    <m/>
    <m/>
    <s v="OK"/>
    <s v="CI INEA/SERVREG Nº 44/23 - INCLUSÃO"/>
    <n v="9964.5"/>
    <n v="0"/>
    <n v="0"/>
    <n v="4533.3"/>
    <n v="0"/>
    <n v="0"/>
    <n v="5.7568725668020709E-2"/>
    <n v="229.45248148192698"/>
    <n v="0"/>
    <n v="0"/>
    <n v="260.97831052638782"/>
    <s v="E-07/512338/2012"/>
    <s v="IN053288"/>
    <d v="2023-06-27T00:00:00"/>
    <d v="2028-06-27T00:00:00"/>
    <s v="Rua Felipe Cardoso"/>
    <s v="Santa Cruz"/>
    <n v="23520572"/>
    <s v="RIO DE JANEIRO"/>
    <s v="RJ"/>
    <n v="988213329"/>
    <s v="mellolc@globo.com"/>
  </r>
  <r>
    <s v="BB-0236"/>
    <x v="1"/>
    <n v="20"/>
    <s v="RH II"/>
    <s v="BB"/>
    <n v="330027257003"/>
    <s v="10.914.634/0001-03"/>
    <s v="ECOMIX ARGAMASSAS LTDA"/>
    <x v="11"/>
    <m/>
    <s v="06/10/2023"/>
    <x v="208"/>
    <n v="0"/>
    <x v="209"/>
    <m/>
    <m/>
    <s v="OK"/>
    <s v="CI INEA/SERVREG Nº 44/23 - INCLUSÃO"/>
    <n v="12144"/>
    <n v="0"/>
    <n v="0"/>
    <n v="9972.6"/>
    <n v="0"/>
    <n v="0"/>
    <n v="5.7568725668020709E-2"/>
    <n v="279.64945406116618"/>
    <n v="0"/>
    <n v="0"/>
    <n v="574.10633627239713"/>
    <s v="E-07/002.6599/2015"/>
    <s v="IN053358"/>
    <d v="2023-08-31T00:00:00"/>
    <d v="2028-08-31T00:00:00"/>
    <s v="Estrada dos Bandeirantes"/>
    <s v="Piranema"/>
    <n v="23898893"/>
    <s v="SEROPÉDICA"/>
    <s v="RJ"/>
    <n v="21376176"/>
    <s v="rc.juridico.ambiental@gmail.com"/>
  </r>
  <r>
    <s v="BB-0237"/>
    <x v="1"/>
    <n v="20"/>
    <s v="RH II"/>
    <s v="BB"/>
    <s v="33.0.0390839/51"/>
    <s v="11.189.203/0001-94"/>
    <s v="DBO TRATAMENTO DE EFLUENTES S.A"/>
    <x v="3"/>
    <n v="2024"/>
    <n v="45575"/>
    <x v="209"/>
    <n v="0"/>
    <x v="210"/>
    <m/>
    <m/>
    <s v="OK"/>
    <n v="0"/>
    <n v="0"/>
    <n v="129600"/>
    <n v="0"/>
    <n v="0"/>
    <n v="0"/>
    <n v="99"/>
    <n v="5.7568725668020709E-2"/>
    <n v="0"/>
    <n v="2.3182292308281887"/>
    <n v="0"/>
    <n v="0"/>
    <s v="SEI-070002/001201/2022"/>
    <s v="IN004779"/>
    <d v="2023-08-23T00:00:00"/>
    <d v="2028-08-23T00:00:00"/>
    <s v="ESTRADA ROBERTO DA SILVEIRA S/Nº, LT 01 E 02"/>
    <s v="CASCATA"/>
    <s v="26540-030"/>
    <s v="Paracambi"/>
    <s v="RJ"/>
    <s v="(21) 994259533"/>
    <s v="marcos@dbodobrasil.com"/>
  </r>
  <r>
    <s v="BB-0238"/>
    <x v="1"/>
    <n v="20"/>
    <s v="RH II"/>
    <s v="BB"/>
    <n v="330039260837"/>
    <s v=""/>
    <s v="POLIMIX CONCRETO LTDA"/>
    <x v="3"/>
    <n v="2024"/>
    <n v="45638"/>
    <x v="210"/>
    <n v="0"/>
    <x v="211"/>
    <m/>
    <m/>
    <s v="OK"/>
    <n v="0"/>
    <n v="13706.88"/>
    <n v="0"/>
    <n v="316.8"/>
    <n v="13390.08"/>
    <n v="0"/>
    <n v="0"/>
    <n v="5.7568725668020709E-2"/>
    <n v="315.63421950906684"/>
    <n v="0"/>
    <n v="18.24300210025606"/>
    <n v="770.86343162043647"/>
    <s v="SEI-070002/001543/2022"/>
    <s v="IN004887"/>
    <s v="16/10/203"/>
    <d v="2028-10-16T00:00:00"/>
    <s v="ESTRADA DE MIGUEL PEREIRA"/>
    <s v="NAZARE"/>
    <n v="23892500"/>
    <s v="SEROPÉDICA"/>
    <s v="RJ"/>
    <n v="984003925"/>
    <s v="elivania@geoprime.com.br"/>
  </r>
  <r>
    <s v="BB-0239"/>
    <x v="1"/>
    <n v="20"/>
    <s v="RH II"/>
    <s v="BB"/>
    <n v="330038914680"/>
    <s v="21.164.120/0001-02"/>
    <s v="EA3 URBANISMO 9 SPE LTDA"/>
    <x v="16"/>
    <m/>
    <n v="45292"/>
    <x v="211"/>
    <n v="4.7300000000000004"/>
    <x v="212"/>
    <m/>
    <m/>
    <s v="OK"/>
    <n v="0"/>
    <n v="0"/>
    <n v="102492"/>
    <n v="0"/>
    <n v="0"/>
    <n v="0"/>
    <n v="99"/>
    <n v="5.7568725668020709E-2"/>
    <n v="0"/>
    <n v="59.334137340386349"/>
    <n v="0"/>
    <n v="0"/>
    <s v="SEI-0700020140632021"/>
    <s v="0057372023"/>
    <d v="2023-11-22T00:00:00"/>
    <d v="2028-11-22T00:00:00"/>
    <s v="Rua Celso Benedito Conceição "/>
    <s v="Parque Independência"/>
    <n v="23898772"/>
    <s v="ITAGUAÍ"/>
    <s v="RJ"/>
    <s v="(21) 2682-6344"/>
    <s v="francisco.biosfera@gmail.com"/>
  </r>
  <r>
    <s v="BB-0240"/>
    <x v="1"/>
    <n v="20"/>
    <s v="RH II"/>
    <s v="BB"/>
    <n v="330038557208"/>
    <s v="14.863.079/0001-99"/>
    <s v="FA.B ZONA OESTE S.A."/>
    <x v="1"/>
    <m/>
    <n v="0"/>
    <x v="212"/>
    <n v="0"/>
    <x v="213"/>
    <m/>
    <m/>
    <s v="OK"/>
    <n v="0"/>
    <n v="0"/>
    <n v="177477.59999999998"/>
    <n v="0"/>
    <n v="0"/>
    <n v="0"/>
    <n v="56"/>
    <n v="5.7568725668020709E-2"/>
    <n v="0"/>
    <n v="4461.2128627745824"/>
    <n v="0"/>
    <n v="0"/>
    <s v="SEI-0700020123392021"/>
    <s v="0042292023"/>
    <d v="2023-09-12T00:00:00"/>
    <d v="2042-05-04T00:00:00"/>
    <s v="Rua Nazaré"/>
    <s v="Deodoro "/>
    <n v="21615340"/>
    <s v="RIO DE JANEIRO"/>
    <s v="RJ"/>
    <s v="(21) 97608-6012"/>
    <s v="kesiaramos@zonaoestemais.com.br"/>
  </r>
  <r>
    <s v="BB-0241"/>
    <x v="1"/>
    <n v="20"/>
    <s v="RH II"/>
    <s v="BB"/>
    <n v="330039167462"/>
    <s v="23.417.980/0001-28"/>
    <s v="ITA CONCRETO SERVIÇOS DE CONCRETAGEM LTDA"/>
    <x v="3"/>
    <m/>
    <n v="45292"/>
    <x v="213"/>
    <n v="0"/>
    <x v="214"/>
    <m/>
    <m/>
    <s v="OK"/>
    <n v="0"/>
    <n v="4443.12"/>
    <n v="0"/>
    <n v="0"/>
    <n v="4221.3599999999997"/>
    <n v="0"/>
    <n v="0"/>
    <n v="5.7568725668020709E-2"/>
    <n v="102.3153603768225"/>
    <n v="0"/>
    <n v="0"/>
    <n v="243.01725522447572"/>
    <s v="SEI-0700020007052022"/>
    <s v="0064802024"/>
    <d v="2024-01-09T00:00:00"/>
    <d v="2029-01-09T00:00:00"/>
    <s v="Estrada Aterrado do Leme"/>
    <s v="Santa Cruz"/>
    <n v="23575330"/>
    <s v="RIO DE JANEIRO"/>
    <s v="RJ"/>
    <s v="(21) 2682-6344"/>
    <s v="biosferalt@gmail.com"/>
  </r>
  <r>
    <s v="BB-0242"/>
    <x v="1"/>
    <n v="20"/>
    <s v="RH II"/>
    <s v="BB"/>
    <n v="310039421046"/>
    <s v="31.259.648/0001-00"/>
    <s v="NOVA OLINDA EMPREENDIMENTOS IMOBILIÁRIOS LTDA"/>
    <x v="2"/>
    <m/>
    <n v="45413"/>
    <x v="214"/>
    <n v="0"/>
    <x v="215"/>
    <m/>
    <m/>
    <s v="OK"/>
    <n v="0"/>
    <n v="36500"/>
    <n v="0"/>
    <n v="0"/>
    <n v="0"/>
    <n v="31025"/>
    <n v="0"/>
    <n v="5.7568725668020709E-2"/>
    <n v="840.5042908113968"/>
    <n v="0"/>
    <n v="0"/>
    <n v="1786.0703126649667"/>
    <s v="SEI-0700020029912022"/>
    <s v="0973732024"/>
    <d v="2024-03-07T00:00:00"/>
    <d v="2029-03-07T00:00:00"/>
    <s v="Rua dos Otoni"/>
    <s v="Santa Efigênia"/>
    <s v="30.150-270"/>
    <s v="BELO HORIZONTE"/>
    <s v="MG"/>
    <s v="(55) 99409-3882"/>
    <s v="romulo.totalhydro@gmail.com"/>
  </r>
  <r>
    <s v="BB-0243"/>
    <x v="1"/>
    <n v="20"/>
    <s v="RH II"/>
    <s v="BB"/>
    <n v="330028258526"/>
    <s v="30.933.311/0001-74"/>
    <s v="COMÉRCIO DE DERIVADOS DE PETRÓLEO VANILDA LTDA"/>
    <x v="2"/>
    <m/>
    <n v="45444"/>
    <x v="215"/>
    <n v="0"/>
    <x v="216"/>
    <m/>
    <m/>
    <s v="OK"/>
    <n v="0"/>
    <n v="2190"/>
    <n v="0"/>
    <n v="0"/>
    <n v="438"/>
    <n v="0"/>
    <n v="0"/>
    <n v="5.7568725668020709E-2"/>
    <n v="50.430758687436423"/>
    <n v="0"/>
    <n v="0"/>
    <n v="25.215379343718212"/>
    <s v="E-0700218312013"/>
    <s v="05329322023"/>
    <d v="2023-06-29T00:00:00"/>
    <d v="2028-06-29T00:00:00"/>
    <s v="Avenida Deputado Octávio Cabral"/>
    <s v="Centro"/>
    <s v="23.810-301"/>
    <s v="ITAGUAÍ"/>
    <s v="RJ"/>
    <s v="(21) 96479-9375"/>
    <s v="ricardoambiental83@gmail.com"/>
  </r>
  <r>
    <s v="BB-0244"/>
    <x v="1"/>
    <n v="20"/>
    <s v="RH II"/>
    <s v="BB"/>
    <n v="330038349796"/>
    <s v="14.863.079/0001-99"/>
    <s v="F. AB. ZONA OESTE S.A."/>
    <x v="1"/>
    <m/>
    <n v="45444"/>
    <x v="216"/>
    <n v="0"/>
    <x v="217"/>
    <m/>
    <m/>
    <s v="OK"/>
    <n v="0"/>
    <n v="0"/>
    <n v="216021.59999999998"/>
    <n v="0"/>
    <n v="0"/>
    <n v="1234"/>
    <s v="95/67"/>
    <n v="5.7568725668020709E-2"/>
    <n v="0"/>
    <n v="3873.3472498064552"/>
    <n v="0"/>
    <n v="0"/>
    <s v="EXT-PD014207372021"/>
    <s v="0065952024"/>
    <d v="2024-01-08T00:00:00"/>
    <d v="2042-05-04T00:00:00"/>
    <s v="Rua Nazaré"/>
    <s v="Deodoro "/>
    <s v="21.615-340"/>
    <s v="RIO DE JANEIRO"/>
    <s v="RJ"/>
    <s v="(21) 97608-6012"/>
    <s v="kesiaramos@zonaoestemais.com.br"/>
  </r>
  <r>
    <s v="BB-0245"/>
    <x v="1"/>
    <n v="20"/>
    <s v="RH II"/>
    <s v="BB"/>
    <n v="330040955410"/>
    <s v="01.417.222/0003-39"/>
    <s v="MRS LOGISTICA S/A"/>
    <x v="3"/>
    <m/>
    <n v="45536"/>
    <x v="217"/>
    <n v="0"/>
    <x v="218"/>
    <m/>
    <m/>
    <s v="OK"/>
    <n v="0"/>
    <n v="5760"/>
    <n v="0"/>
    <n v="0"/>
    <n v="0"/>
    <n v="0"/>
    <n v="0"/>
    <n v="5.7568725668020709E-2"/>
    <n v="132.63834393911972"/>
    <n v="0"/>
    <n v="0"/>
    <n v="0"/>
    <s v="SEI-0700020010152023"/>
    <s v="0991532024"/>
    <d v="2024-06-06T00:00:00"/>
    <d v="2029-06-06T00:00:00"/>
    <s v="Avenida Brasil"/>
    <s v="Centro"/>
    <s v="36.060-010"/>
    <s v="JUIZ DE FORA"/>
    <s v="MG"/>
    <s v="(21)2544-3332"/>
    <s v="meio.ambiente@mrs.com.br"/>
  </r>
  <r>
    <s v="BB-0246"/>
    <x v="1"/>
    <n v="20"/>
    <s v="RH II"/>
    <s v="BB"/>
    <n v="330038666503"/>
    <s v="28.093.464/0001-09"/>
    <s v="GOLGI SEROPEDICA CONDOMINIO LOGISTICO"/>
    <x v="2"/>
    <m/>
    <n v="45536"/>
    <x v="218"/>
    <n v="10628.73"/>
    <x v="219"/>
    <n v="0"/>
    <m/>
    <s v="antes: BB-0138"/>
    <n v="0"/>
    <n v="249112.5"/>
    <n v="0"/>
    <n v="0"/>
    <n v="230862.5"/>
    <n v="0"/>
    <n v="0"/>
    <n v="5.7568725668020709E-2"/>
    <n v="5736.4356691899238"/>
    <n v="0"/>
    <n v="0"/>
    <n v="13290.45992953343"/>
    <s v="PD-0701412432018"/>
    <s v="0984752024"/>
    <d v="2024-06-12T00:00:00"/>
    <d v="2029-06-12T00:00:00"/>
    <s v="Estrada de Miguel Pereira"/>
    <s v="São Miguel"/>
    <s v="23.893-890"/>
    <s v="SEROPÉDICA"/>
    <n v="0"/>
    <s v="(21)93524-2500"/>
    <s v="regularizacao@saogeraldopocos.com.br"/>
  </r>
  <r>
    <s v="BB-0247"/>
    <x v="1"/>
    <n v="20"/>
    <s v="RH II"/>
    <s v="BB"/>
    <n v="330003765629"/>
    <s v="24.443.608/0010-40"/>
    <s v="SINIAT S.A. MINERAÇÃO, INDÚSTRIA E COMERCIO"/>
    <x v="3"/>
    <m/>
    <n v="45536"/>
    <x v="219"/>
    <n v="0"/>
    <x v="220"/>
    <m/>
    <m/>
    <s v="OK"/>
    <n v="0"/>
    <n v="501875.00000000006"/>
    <n v="0"/>
    <n v="0"/>
    <n v="401500.00000000006"/>
    <n v="0"/>
    <n v="0"/>
    <n v="5.7568725668020709E-2"/>
    <n v="11556.921677855156"/>
    <n v="0"/>
    <n v="0"/>
    <n v="23113.843355710316"/>
    <s v="PD-070144502017"/>
    <s v="0047572019"/>
    <d v="2019-10-15T00:00:00"/>
    <d v="2024-10-15T00:00:00"/>
    <s v="Rua Darcy Pereira"/>
    <s v="Distrito Industrial De Santa Cruz"/>
    <s v="23.565-190"/>
    <s v="RIO DE JANEIRO"/>
    <s v="RJ"/>
    <s v="(21)2485-2006"/>
    <s v="douglas.coelho@gpssa.com.br"/>
  </r>
  <r>
    <s v="BB-0248"/>
    <x v="1"/>
    <n v="20"/>
    <s v="RH II"/>
    <s v="BB"/>
    <n v="330034099760"/>
    <s v="32.112.435/0001-14"/>
    <s v="ECOBRAS CENTRO ECOBIOTICO DO BRASIL LTDA - EPP"/>
    <x v="3"/>
    <m/>
    <n v="45566"/>
    <x v="220"/>
    <n v="0"/>
    <x v="221"/>
    <m/>
    <m/>
    <s v="OK"/>
    <n v="0"/>
    <n v="0"/>
    <n v="0"/>
    <n v="655.20000000000005"/>
    <n v="0"/>
    <n v="0"/>
    <n v="0"/>
    <n v="5.7568725668020709E-2"/>
    <n v="0"/>
    <n v="0"/>
    <n v="37.718216134015393"/>
    <n v="0"/>
    <s v="PD-070143662016"/>
    <n v="1001912024"/>
    <d v="2024-08-05T00:00:00"/>
    <d v="2029-08-05T00:00:00"/>
    <s v="Estrada do Carapiá"/>
    <s v="Guaratiba"/>
    <s v="23.030-145"/>
    <s v="RIO DE JANEIRO"/>
    <s v="RJ"/>
    <s v="(21) 97546-3387"/>
    <s v="comercial@solydisconsultoria.com.br"/>
  </r>
  <r>
    <s v="BB-0249"/>
    <x v="1"/>
    <m/>
    <s v="RH II"/>
    <s v="BB"/>
    <s v="33.0.0400963/79"/>
    <s v="14.863.079/0001-99"/>
    <s v="F.AB. ZONA OESTE S.A"/>
    <x v="17"/>
    <m/>
    <d v="2025-02-01T00:00:00"/>
    <x v="221"/>
    <m/>
    <x v="222"/>
    <m/>
    <m/>
    <m/>
    <s v="Correspondência Interna - NA 11 (92177935)"/>
    <n v="0"/>
    <n v="372029.76"/>
    <n v="0"/>
    <m/>
    <n v="0"/>
    <m/>
    <m/>
    <n v="0"/>
    <n v="2978.86"/>
    <n v="0"/>
    <n v="0"/>
    <s v="SEI-070002/011054/2022"/>
    <s v="IN101952"/>
    <s v="27/12/2024"/>
    <s v="27/12/2042"/>
    <s v="Rua Nazaré, S/N"/>
    <s v="Deodoro"/>
    <s v="21.615-340"/>
    <s v="RIO DE JANEIRO"/>
    <s v="RJ"/>
    <s v="(21)97608-6012"/>
    <s v="kesiaramos@zonaoestemais.com.br"/>
  </r>
  <r>
    <s v="BB-0250"/>
    <x v="1"/>
    <m/>
    <s v="RH II"/>
    <s v="BB"/>
    <s v=" 33.0.0420440/58"/>
    <s v="14.863.079/0001-99"/>
    <s v="FAB ZONA OESTE S A"/>
    <x v="2"/>
    <m/>
    <d v="2025-02-01T00:00:00"/>
    <x v="222"/>
    <n v="210.53685922928057"/>
    <x v="223"/>
    <m/>
    <m/>
    <m/>
    <s v="Correspondência Interna - NA 11 (92177935)"/>
    <n v="0"/>
    <n v="57378"/>
    <n v="0"/>
    <m/>
    <n v="0"/>
    <m/>
    <m/>
    <n v="0"/>
    <n v="527.64616349413814"/>
    <n v="0"/>
    <n v="0"/>
    <s v="SEI-070002/000803/2024"/>
    <s v="IN100107"/>
    <s v="23/7/2024"/>
    <s v="23/7/2042"/>
    <s v="Rua Nazaré, S/N"/>
    <s v="Deodoro"/>
    <s v="21.615-340"/>
    <s v="RIO DE JANEIRO"/>
    <s v="RJ"/>
    <s v="(21)97608-6012"/>
    <s v="kesiaramos@zonaoestemais.com.br"/>
  </r>
  <r>
    <s v="BS-0001"/>
    <x v="1"/>
    <n v="21"/>
    <s v="RH II"/>
    <s v="BS"/>
    <n v="330005061998"/>
    <s v="07.526.557/0046-01"/>
    <s v="AMBEV S.A."/>
    <x v="3"/>
    <m/>
    <s v="12/12/2017"/>
    <x v="223"/>
    <n v="0"/>
    <x v="224"/>
    <m/>
    <m/>
    <s v="OK"/>
    <s v=""/>
    <n v="5510040"/>
    <n v="3066000"/>
    <n v="0"/>
    <n v="2444040"/>
    <n v="183960"/>
    <n v="98"/>
    <n v="5.7568725668020709E-2"/>
    <n v="126882.38739403771"/>
    <n v="3653.6650199473906"/>
    <n v="0"/>
    <n v="140700.27626418124"/>
    <s v="E07/100.793/2004"/>
    <s v="IN024264"/>
    <d v="2013-08-22T00:00:00"/>
    <d v="2018-08-22T00:00:00"/>
    <s v="Estrada Rio São Paulo, 6011 Km31"/>
    <s v="Campo Grande"/>
    <n v="23075247"/>
    <s v="Rio de Janeiro"/>
    <s v="RJ"/>
    <n v="35065394"/>
    <s v="ariane.andrade@ambev.com.br"/>
  </r>
  <r>
    <s v="BS-0002"/>
    <x v="1"/>
    <n v="21"/>
    <s v="RH II"/>
    <s v="BS"/>
    <n v="330005049351"/>
    <s v="28.944.734/0001-48"/>
    <s v="Fábrica Carioca de Catalisadores S/A"/>
    <x v="3"/>
    <m/>
    <s v="12/12/2017"/>
    <x v="224"/>
    <n v="0"/>
    <x v="225"/>
    <m/>
    <m/>
    <s v="ATENÇÃO: AJUSTE MANUAL REF. AGUA SALOBRA RES. GUANDU 123/2016"/>
    <s v=""/>
    <n v="1016160"/>
    <n v="661380"/>
    <n v="0"/>
    <n v="354780"/>
    <n v="111"/>
    <n v="99"/>
    <n v="5.7568725668020709E-2"/>
    <n v="23399.621077435022"/>
    <n v="0"/>
    <n v="0"/>
    <n v="20424.236514511122"/>
    <s v="E-071009301996"/>
    <s v="IN000341"/>
    <d v="2004-04-19T00:00:00"/>
    <d v="2024-04-19T00:00:00"/>
    <s v="Rua Nelson da Silva, 663"/>
    <s v="Santa Cruz"/>
    <n v="23565160"/>
    <s v="Rio de Janeiro"/>
    <s v="RJ"/>
    <s v="2195-8220"/>
    <s v="csma@fccsa.com.br"/>
  </r>
  <r>
    <s v="BS-0005"/>
    <x v="1"/>
    <n v="21"/>
    <s v="RH II"/>
    <s v="BS"/>
    <n v="330005222916"/>
    <s v="23.274.194/0001-19"/>
    <s v="Furnas Centrais Elétricas S/A"/>
    <x v="12"/>
    <m/>
    <s v="12/12/2017"/>
    <x v="225"/>
    <n v="0"/>
    <x v="226"/>
    <m/>
    <m/>
    <s v="OK SEM CADASTRO REGLA"/>
    <s v=""/>
    <n v="18904320"/>
    <n v="116640"/>
    <n v="0"/>
    <n v="1287705.6000000199"/>
    <n v="1477.1210000000001"/>
    <n v="70"/>
    <n v="5.7568725668020709E-2"/>
    <n v="435319.04815003171"/>
    <n v="2011.0847426914791"/>
    <n v="0"/>
    <n v="74131.572042820873"/>
    <s v="E-07/100870/2002"/>
    <s v="PORTARIA SERLA 347"/>
    <d v="2004-07-28T00:00:00"/>
    <d v="2024-07-28T00:00:00"/>
    <s v="Rua Real Grandeza, 219, bloco B, sala 510, GLA.E"/>
    <s v="Botafogo"/>
    <n v="22281900"/>
    <s v="Rio de Janeiro"/>
    <s v="RJ"/>
    <s v="2528-5020"/>
    <s v="drummond@furnas.com.br"/>
  </r>
  <r>
    <s v="BS-0006"/>
    <x v="1"/>
    <n v="21"/>
    <s v="RH II"/>
    <s v="BS"/>
    <n v="330005204268"/>
    <s v="33.016.494/0015-57"/>
    <s v="JOLIMODE ROUPAS S/A"/>
    <x v="3"/>
    <m/>
    <s v="12/12/2017"/>
    <x v="226"/>
    <n v="0"/>
    <x v="227"/>
    <m/>
    <m/>
    <s v="OK"/>
    <s v=""/>
    <n v="133736"/>
    <n v="200779.2"/>
    <n v="0"/>
    <n v="0.38800000000000001"/>
    <n v="2007.7919999999999"/>
    <n v="90"/>
    <n v="5.7568725668020709E-2"/>
    <n v="3079.6004535710449"/>
    <n v="1155.8670059961325"/>
    <n v="0"/>
    <n v="2.0884948025479178E-2"/>
    <s v="E07.002/2642/2014"/>
    <s v="IN029477"/>
    <d v="2014-12-30T00:00:00"/>
    <d v="2019-12-30T00:00:00"/>
    <s v="RODOVIA PRESIDENTE DUTRA, KM 190"/>
    <s v="VILA SÃO JOÃO"/>
    <n v="26321720"/>
    <s v="Queimados"/>
    <s v="RJ"/>
    <s v="2663-9200"/>
    <s v="ronaldo@duloren.com.br"/>
  </r>
  <r>
    <s v="BS-0007"/>
    <x v="1"/>
    <n v="21"/>
    <s v="RH II"/>
    <s v="BS"/>
    <n v="330005042500"/>
    <s v="33.000.167/0088-62"/>
    <s v="PETROLEO BRASILEIRO SA PETROBRAS (REDUC RH II)"/>
    <x v="3"/>
    <m/>
    <s v="01/06/2022"/>
    <x v="227"/>
    <n v="0"/>
    <x v="228"/>
    <m/>
    <m/>
    <s v="MULTIBACIA"/>
    <s v=""/>
    <n v="19272000"/>
    <n v="0"/>
    <n v="0"/>
    <n v="8253987.5800000001"/>
    <n v="0"/>
    <n v="0"/>
    <n v="5.7568725668020709E-2"/>
    <n v="443785.79563708691"/>
    <n v="0"/>
    <n v="0"/>
    <n v="475171.54933514091"/>
    <s v="E07/100.655/2001"/>
    <s v="IN050257"/>
    <d v="2019-09-18T00:00:00"/>
    <d v="2024-09-18T00:00:00"/>
    <s v="RODOVIA WASHINGTON LUIZ, BR-040, KM 113,7"/>
    <s v="Campos Elyseos"/>
    <n v="25225970"/>
    <s v="Duque de Caxias"/>
    <s v="RJ"/>
    <s v="2677-2149"/>
    <s v="marcio.daniel@petrobras.com.br"/>
  </r>
  <r>
    <s v="BS-0008"/>
    <x v="1"/>
    <n v="21"/>
    <s v="RH II"/>
    <s v="BS"/>
    <n v="330027216234"/>
    <s v="33.000.167/0091-68"/>
    <s v="PETROLEO BRASILEIRO S.A PETROBRAS"/>
    <x v="12"/>
    <m/>
    <s v="12/12/2017"/>
    <x v="228"/>
    <n v="7519.23"/>
    <x v="229"/>
    <m/>
    <m/>
    <s v="REVISÃO: DÉBITO 2024"/>
    <s v=""/>
    <n v="7446000"/>
    <n v="45789.25"/>
    <n v="0"/>
    <n v="7400210.75"/>
    <n v="27473.55"/>
    <n v="97"/>
    <n v="5.7568725668020709E-2"/>
    <n v="171462.68736099271"/>
    <n v="69.901921041278811"/>
    <n v="0"/>
    <n v="426020.70380249794"/>
    <s v="E07/100.974/2000"/>
    <s v="IN024936"/>
    <d v="2013-11-30T00:00:00"/>
    <d v="2018-11-30T00:00:00"/>
    <s v="RODOVIA PRESIDENTE DUTRA, S/N, KM 200"/>
    <s v="JARDIM MARACANÃ"/>
    <n v="23890000"/>
    <s v="Seropédica"/>
    <s v="RJ"/>
    <s v="2665-9244"/>
    <s v="sabrina.alves@petrobras.com.br"/>
  </r>
  <r>
    <s v="BS-0009"/>
    <x v="1"/>
    <n v="21"/>
    <s v="RH II"/>
    <s v="BS"/>
    <n v="330005050872"/>
    <s v="07.358.761/0001-69"/>
    <s v="Gerdau Aços Longos S/A"/>
    <x v="3"/>
    <m/>
    <s v="12/12/2017"/>
    <x v="229"/>
    <n v="0"/>
    <x v="230"/>
    <m/>
    <m/>
    <s v="OK"/>
    <s v=""/>
    <n v="8784000"/>
    <n v="8784000"/>
    <n v="0"/>
    <n v="0"/>
    <n v="111"/>
    <n v="99"/>
    <n v="5.7568725668020709E-2"/>
    <n v="202273.47843990522"/>
    <n v="0"/>
    <n v="0"/>
    <n v="0"/>
    <s v="PROCESSO SERLA N/I"/>
    <s v="DECRETO 27800"/>
    <d v="2001-01-23T00:00:00"/>
    <d v="2011-01-23T00:00:00"/>
    <s v="Av. João XXIII n.º 6777"/>
    <s v="Santa Cruz"/>
    <n v="23560900"/>
    <s v="Rio de Janeiro"/>
    <s v="RJ"/>
    <s v="2414-6807"/>
    <s v="eduardo.dias1@gerdau.com.br"/>
  </r>
  <r>
    <s v="BS-0010"/>
    <x v="1"/>
    <n v="21"/>
    <s v="RH II"/>
    <s v="BS"/>
    <n v="330005297924"/>
    <s v="29.667.227/0005-09"/>
    <s v="ARLANXEO BRASIL S.A. (PETROFLEX)(RH II)"/>
    <x v="3"/>
    <m/>
    <s v="12/12/2017"/>
    <x v="230"/>
    <n v="0"/>
    <x v="231"/>
    <m/>
    <m/>
    <s v="MULTIBACIA - OK"/>
    <s v=""/>
    <n v="2246400"/>
    <n v="0"/>
    <n v="0"/>
    <n v="1332926.14107884"/>
    <n v="0"/>
    <n v="80"/>
    <n v="5.7568725668020709E-2"/>
    <n v="51728.956614226197"/>
    <n v="0"/>
    <n v="0"/>
    <n v="76734.859929248851"/>
    <s v="E-07/100.867/2002"/>
    <s v="PORTARIA SERLA 495"/>
    <d v="2006-11-27T00:00:00"/>
    <d v="2011-11-27T00:00:00"/>
    <s v="RUA MARUMBI, 600"/>
    <n v="0"/>
    <n v="0"/>
    <s v="Duque de Caxias"/>
    <n v="0"/>
    <s v="(21)2677-1297"/>
    <s v="edy.delima@lanxess.com"/>
  </r>
  <r>
    <s v="BS-0017"/>
    <x v="1"/>
    <n v="21"/>
    <s v="RH II"/>
    <s v="BS"/>
    <n v="330005049513"/>
    <s v="42.150.391/0047-53"/>
    <s v="Braskem S.A.(ex-Rio Polímeros) - RH II"/>
    <x v="3"/>
    <m/>
    <s v="12/12/2017"/>
    <x v="231"/>
    <n v="0"/>
    <x v="232"/>
    <m/>
    <m/>
    <s v="MULTIBACIA - OK"/>
    <s v=""/>
    <n v="6499920"/>
    <n v="0"/>
    <n v="0"/>
    <n v="4747920"/>
    <n v="5256"/>
    <n v="80"/>
    <n v="5.7568725668020709E-2"/>
    <n v="149676.84621748645"/>
    <n v="0"/>
    <n v="0"/>
    <n v="273331.70507108868"/>
    <s v="E07/100.872/2002"/>
    <s v="IN030826"/>
    <d v="2015-06-10T00:00:00"/>
    <d v="2024-05-10T00:00:00"/>
    <s v="Rua Marumbi, 1001"/>
    <s v="Jd. Ana Clara"/>
    <n v="25221000"/>
    <s v="Duque de Caxias"/>
    <s v="RJ"/>
    <n v="21877843"/>
    <s v="zaira.pedreira@braskem.com"/>
  </r>
  <r>
    <s v="BS-0019"/>
    <x v="1"/>
    <n v="21"/>
    <s v="RH II"/>
    <s v="BS"/>
    <n v="330005042420"/>
    <s v="33.000.167/0092-49"/>
    <s v="PETROLEO BRASILEIRO S.A. (TERMORIO RH II)"/>
    <x v="12"/>
    <m/>
    <s v="12/12/2017"/>
    <x v="232"/>
    <n v="0"/>
    <x v="233"/>
    <m/>
    <m/>
    <s v="OK MULTIBACIA"/>
    <s v=""/>
    <n v="14121120"/>
    <n v="7358"/>
    <n v="0"/>
    <n v="12487468"/>
    <n v="1234"/>
    <n v="88"/>
    <n v="5.7568725668020709E-2"/>
    <n v="325173.95208587905"/>
    <n v="49.392902080258253"/>
    <n v="0"/>
    <n v="718887.62536302314"/>
    <s v="E07/503268/2012"/>
    <s v="IN030708;AVB004342"/>
    <d v="2015-05-26T00:00:00"/>
    <d v="2024-05-26T00:00:00"/>
    <s v="Rua Teresópolis, n°185"/>
    <s v="Campos Elíseos"/>
    <n v="25225030"/>
    <s v="Duque de Caxias"/>
    <s v="RJ"/>
    <n v="32275713"/>
    <s v="ctspgr_uteglb@petrobras.com.br"/>
  </r>
  <r>
    <s v="BS-0050"/>
    <x v="1"/>
    <n v="21"/>
    <s v="RH II"/>
    <s v="BS"/>
    <n v="330005046336"/>
    <s v="07.005.330/0001-19"/>
    <s v="Ternium Brasil LTDA."/>
    <x v="3"/>
    <m/>
    <s v="01/09/2020"/>
    <x v="233"/>
    <n v="0"/>
    <x v="234"/>
    <m/>
    <m/>
    <s v="OK"/>
    <s v=""/>
    <n v="67819920"/>
    <n v="1839600"/>
    <n v="0"/>
    <n v="16161849.6"/>
    <n v="49056"/>
    <n v="94"/>
    <n v="5.7568725668020709E-2"/>
    <n v="1561722.5510643751"/>
    <n v="5845.8744743898378"/>
    <n v="0"/>
    <n v="930417.09347586636"/>
    <s v="PD-07/014.310/2017"/>
    <s v="AVB IN006406"/>
    <d v="2020-07-03T00:00:00"/>
    <d v="2024-04-15T00:00:00"/>
    <s v="Avenida João XXIII, S/Nº"/>
    <s v="Santa Cruz"/>
    <n v="23560352"/>
    <s v="Rio de Janeiro"/>
    <s v="RJ"/>
    <n v="21412567"/>
    <s v="ana.guilherme@ternium.com.br"/>
  </r>
  <r>
    <s v="BS-0051"/>
    <x v="1"/>
    <m/>
    <s v="RH II"/>
    <s v="BS"/>
    <m/>
    <m/>
    <s v="VOTORANTIM CIMENTOS S.A"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s v="BS-0052"/>
    <x v="1"/>
    <n v="21"/>
    <s v="RH II"/>
    <s v="BS"/>
    <n v="330031531904"/>
    <s v="42.644.220/0001-06"/>
    <s v="Aguas do Rio 4 - LAJES"/>
    <x v="1"/>
    <m/>
    <s v="18/01/2022"/>
    <x v="234"/>
    <n v="0"/>
    <x v="235"/>
    <m/>
    <m/>
    <s v="ATENÇÃO: TERMO DE COMPROMISSO: MULTIBLOCO RATEIO 54,06% "/>
    <s v="CI INEA/SERVREG SEI Nº 10/22 - INCLUSÃO"/>
    <n v="93765988.799999997"/>
    <n v="0"/>
    <n v="0"/>
    <n v="18753197.760000002"/>
    <n v="0"/>
    <n v="0"/>
    <n v="5.7568725668020709E-2"/>
    <n v="2159195.3744441648"/>
    <n v="0"/>
    <n v="0"/>
    <n v="1079597.6924433196"/>
    <s v="E-07/100.616/04"/>
    <s v="IN000517"/>
    <d v="2007-01-17T00:00:00"/>
    <d v="2017-01-14T00:00:00"/>
    <s v="Avenida Barão de Tefé nº 34, sala 701"/>
    <s v="Saúde"/>
    <s v="20.220-903"/>
    <s v="Rio de Janeiro"/>
    <s v="RJ"/>
    <s v="(21)97289-8318"/>
    <s v="daniella.silva@aguasdorio.com.br"/>
  </r>
  <r>
    <s v="BS-0053"/>
    <x v="1"/>
    <n v="21"/>
    <s v="RH II"/>
    <s v="BS"/>
    <n v="330005088098"/>
    <s v="42.310.775/0001-03"/>
    <s v="Aguas do Rio 1 - GUANDU - RH IIBS"/>
    <x v="1"/>
    <m/>
    <s v="18/01/2022"/>
    <x v="235"/>
    <n v="0"/>
    <x v="236"/>
    <m/>
    <m/>
    <s v="OK"/>
    <s v="CI INEA/SERVREG SEI Nº 10/22 - INCLUSÃO"/>
    <n v="176396616"/>
    <n v="0"/>
    <n v="0"/>
    <n v="35279323.200000003"/>
    <n v="0"/>
    <n v="0"/>
    <n v="5.7568725668020709E-2"/>
    <n v="4061971.3196841581"/>
    <n v="0"/>
    <n v="0"/>
    <n v="2030985.6650633158"/>
    <s v="E-07/507904/2010"/>
    <s v="IN031672"/>
    <d v="2015-08-31T00:00:00"/>
    <d v="2020-08-31T00:00:00"/>
    <s v="Avenida Barão de Tefé nº 34, sala 701"/>
    <s v="Saúde"/>
    <s v="20.220-903"/>
    <s v="Rio de Janeiro"/>
    <s v="RJ"/>
    <s v="(21)97289-8318"/>
    <s v="daniella.silva@aguasdorio.com.br"/>
  </r>
  <r>
    <s v="BS-0054"/>
    <x v="1"/>
    <n v="21"/>
    <s v="RH II"/>
    <s v="BS"/>
    <n v="330005088098"/>
    <s v="42.644.220/0001-06"/>
    <s v="Aguas do Rio 4 - GUANDU"/>
    <x v="1"/>
    <m/>
    <s v="18/01/2022"/>
    <x v="236"/>
    <n v="0"/>
    <x v="237"/>
    <m/>
    <m/>
    <s v="ATENÇÃO: TERMO DE COMPROMISSO: MULTIBLOCO RATEIO 69,77%"/>
    <s v="CI INEA/SERVREG SEI Nº 10/22- INCLUSÃO"/>
    <n v="990120024"/>
    <n v="0"/>
    <n v="0"/>
    <n v="198024004.80000001"/>
    <n v="0"/>
    <n v="0"/>
    <n v="5.7568725668020709E-2"/>
    <n v="22799979.007601146"/>
    <n v="0"/>
    <n v="0"/>
    <n v="11399989.503800573"/>
    <s v="E-07/100474/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s v="BS-0055"/>
    <x v="1"/>
    <n v="21"/>
    <s v="RH II"/>
    <s v="BS"/>
    <n v="330031531904"/>
    <s v="42.310.775/0001-03"/>
    <s v="Aguas do Rio 1 - LAJES"/>
    <x v="1"/>
    <m/>
    <s v="18/01/2022"/>
    <x v="237"/>
    <n v="0"/>
    <x v="238"/>
    <m/>
    <m/>
    <s v="OK"/>
    <s v="CI INEA/SERVREG SEI Nº 10/22 - INCLUSÃO"/>
    <n v="23987858.399999999"/>
    <n v="0"/>
    <n v="0"/>
    <n v="4797571.68"/>
    <n v="0"/>
    <n v="0"/>
    <n v="5.7568725668020709E-2"/>
    <n v="552380.17386787373"/>
    <n v="0"/>
    <n v="0"/>
    <n v="276190.08171269984"/>
    <s v="E-07/100.616/04"/>
    <s v="IN000517"/>
    <d v="2007-01-17T00:00:00"/>
    <d v="2017-01-14T00:00:00"/>
    <s v="Avenida Barão de Tefé nº 34, sala 701"/>
    <s v="Saúde"/>
    <s v="20.220-903"/>
    <s v="Rio de Janeiro"/>
    <s v="RJ"/>
    <s v="(21)97289-8318"/>
    <s v="daniella.silva@aguasdorio.com.br"/>
  </r>
  <r>
    <s v="BS-0056"/>
    <x v="1"/>
    <n v="21"/>
    <s v="RH II"/>
    <s v="BS"/>
    <n v="330005088098"/>
    <s v="42.353.180/0001-35"/>
    <s v="IGUA-RJ - GUANDU - RH IIBS"/>
    <x v="1"/>
    <m/>
    <s v="01/10/2022"/>
    <x v="238"/>
    <n v="0"/>
    <x v="239"/>
    <m/>
    <m/>
    <s v="OK - TERMO DE COMPROMISSO RATEIO 9,22%"/>
    <s v="CI INEA/SERVREG SEI Nº 44/22 - INCLUSÃO"/>
    <n v="130842864"/>
    <n v="0"/>
    <n v="0"/>
    <n v="26168573"/>
    <n v="0"/>
    <n v="0"/>
    <n v="5.7568725668020709E-2"/>
    <n v="3012982.7532616169"/>
    <n v="0"/>
    <n v="0"/>
    <n v="1506491.3661883343"/>
    <s v="E-07/507904/2010"/>
    <s v="IN031672"/>
    <d v="2015-08-31T00:00:00"/>
    <d v="2020-08-31T00:00:00"/>
    <s v="Avenida Ayrton Senna, 1791"/>
    <s v="BARRA DA TIJUCA"/>
    <s v="22.775-002"/>
    <s v="Rio de Janeiro"/>
    <s v="RJ"/>
    <s v="(21) 97873-8523"/>
    <s v="licenciamentos.rj@igua.com.br; nathalia.braganca@igua.com.br"/>
  </r>
  <r>
    <s v="BS-0057"/>
    <x v="1"/>
    <n v="21"/>
    <s v="RH II"/>
    <s v="BS"/>
    <n v="330031531904"/>
    <s v="42.353.180/0001-35"/>
    <s v="IGUA RJ - LAJES"/>
    <x v="1"/>
    <m/>
    <s v="01/10/2022"/>
    <x v="239"/>
    <n v="0"/>
    <x v="240"/>
    <m/>
    <m/>
    <s v="OK - TERMO DE COMPROMISSO RATEIO 10,26%"/>
    <s v="CI INEA/SERVREG SEI Nº 44/22 - INCLUSÃO"/>
    <n v="17795764.800000001"/>
    <n v="0"/>
    <n v="0"/>
    <n v="3559153"/>
    <n v="0"/>
    <n v="0"/>
    <n v="5.7568725668020709E-2"/>
    <n v="409791.793877449"/>
    <n v="0"/>
    <n v="0"/>
    <n v="204895.90738119851"/>
    <s v="E-07/100.616/04"/>
    <s v="IN000517"/>
    <d v="2007-01-17T00:00:00"/>
    <d v="2017-01-14T00:00:00"/>
    <s v="Avenida Ayrton Senna, 1791"/>
    <s v="BARRA DA TIJUCA"/>
    <s v="22.775-002"/>
    <s v="Rio de Janeiro"/>
    <s v="RJ"/>
    <s v="(21) 97873-8523"/>
    <s v="licenciamentos.rj@igua.com.br; nathalia.braganca@igua.com.br"/>
  </r>
  <r>
    <s v="BS-0060"/>
    <x v="1"/>
    <n v="21"/>
    <s v="RH II"/>
    <s v="BS"/>
    <n v="330005088098"/>
    <s v="42.292.007/0001-74"/>
    <s v="RIO MAIS SANEAMENTO BL3 S. A. GUANDU"/>
    <x v="1"/>
    <m/>
    <s v="18/01/2022"/>
    <x v="240"/>
    <n v="0"/>
    <x v="241"/>
    <m/>
    <m/>
    <s v="OK"/>
    <s v="CI INEA/SERVREG Nº 33/23 -REVISÃO"/>
    <n v="121760496"/>
    <n v="0"/>
    <n v="0"/>
    <n v="24352099.199999999"/>
    <n v="0"/>
    <n v="0"/>
    <n v="5.7568725668020709E-2"/>
    <n v="2803838.6386025557"/>
    <n v="0"/>
    <n v="0"/>
    <n v="1401919.3140800407"/>
    <s v="E07/507.904/2010"/>
    <s v="IN031672"/>
    <d v="2015-08-31T00:00:00"/>
    <d v="2020-08-31T00:00:00"/>
    <s v="Avenida Presidente Vargas N° 2655"/>
    <s v="Cidade Nova"/>
    <n v="20210030"/>
    <s v="RIO DE JANEIRO"/>
    <s v="RJ"/>
    <n v="25417624"/>
    <s v="recursoshidricos@cedae.com.br"/>
  </r>
  <r>
    <s v="BS-0061"/>
    <x v="1"/>
    <n v="21"/>
    <s v="RH II"/>
    <s v="BS"/>
    <n v="330031531904"/>
    <s v="42.292.007/0001-74"/>
    <s v="RIO MAIS SANEAMENTO BL3 S.A. LAJES MULTIBLOCO"/>
    <x v="1"/>
    <m/>
    <s v="18/01/2022"/>
    <x v="241"/>
    <n v="0"/>
    <x v="242"/>
    <m/>
    <m/>
    <s v="OK"/>
    <s v="CI INEA/SERVREG Nº 33/23 - REVISÃO"/>
    <n v="37898388"/>
    <n v="0"/>
    <n v="0"/>
    <n v="7579677.5999999996"/>
    <n v="0"/>
    <n v="0"/>
    <n v="5.7568725668020709E-2"/>
    <n v="872704.75588945078"/>
    <n v="0"/>
    <n v="0"/>
    <n v="436352.38316596235"/>
    <s v="E-07/100.616/04"/>
    <s v="IN000517"/>
    <d v="2007-01-17T00:00:00"/>
    <d v="2017-01-14T00:00:00"/>
    <s v="Avenida Presidente Vargas N° 2655"/>
    <s v="Cidade Nova"/>
    <n v="20210030"/>
    <s v="RIO DE JANEIRO"/>
    <s v="RJ"/>
    <s v="2332-3600"/>
    <s v="recursoshidricos@cedae.com.br"/>
  </r>
  <r>
    <s v="BS-0062"/>
    <x v="1"/>
    <n v="21"/>
    <s v="RH II"/>
    <s v="BS"/>
    <n v="330042276773"/>
    <s v="03.852.459/0007-05"/>
    <s v="EGTC INFRA S.A."/>
    <x v="2"/>
    <m/>
    <n v="45536"/>
    <x v="242"/>
    <n v="0"/>
    <x v="243"/>
    <m/>
    <m/>
    <s v="OK"/>
    <n v="0"/>
    <n v="288000"/>
    <n v="0"/>
    <n v="0"/>
    <n v="0"/>
    <n v="0"/>
    <n v="0"/>
    <n v="5.7568725668020709E-2"/>
    <n v="6631.9171969559848"/>
    <n v="0"/>
    <n v="0"/>
    <n v="0"/>
    <s v="SEI-0700020038872024"/>
    <s v="0997412024"/>
    <d v="2024-07-05T00:00:00"/>
    <d v="2029-07-05T00:00:00"/>
    <s v="Rua Projetada C"/>
    <s v="Cabral"/>
    <s v="26.600-000"/>
    <s v="PARACAMBI"/>
    <s v="RJ"/>
    <s v="(12) 99730-1491"/>
    <s v="micheleleal@egtc.com.br"/>
  </r>
  <r>
    <s v="CC-0001"/>
    <x v="3"/>
    <n v="30"/>
    <s v="RH III"/>
    <s v="CC"/>
    <n v="330010101030"/>
    <s v="06.697.008/0001-35"/>
    <s v="Servatis S A"/>
    <x v="3"/>
    <m/>
    <s v="12/12/2017"/>
    <x v="243"/>
    <n v="0"/>
    <x v="244"/>
    <m/>
    <m/>
    <s v="OK"/>
    <s v=""/>
    <n v="1314000"/>
    <n v="254040"/>
    <n v="0"/>
    <n v="271560"/>
    <n v="4160.6490000000003"/>
    <n v="95"/>
    <n v="7.8865634401759172E-2"/>
    <n v="41451.776386495454"/>
    <n v="937.64393741042068"/>
    <n v="0"/>
    <n v="21416.743758411503"/>
    <s v="PD-07/014.506/2016"/>
    <s v="IN000270"/>
    <d v="2017-04-06T00:00:00"/>
    <d v="2022-04-06T00:00:00"/>
    <s v="Rodovia Presidente Dutra, Km 300,5"/>
    <s v="Fazenda da Barra"/>
    <n v="27537000"/>
    <s v="Resende"/>
    <s v="RJ"/>
    <s v="3358-1186"/>
    <s v="daiany.gomes@servatis.com.br"/>
  </r>
  <r>
    <s v="CC-0003"/>
    <x v="3"/>
    <n v="30"/>
    <s v="RH III"/>
    <s v="CC"/>
    <n v="330039589294"/>
    <s v="42.353.180/0003-05"/>
    <s v="IGUA-RJ PATY DO ALFERES"/>
    <x v="1"/>
    <m/>
    <n v="45573"/>
    <x v="244"/>
    <n v="-3237.19"/>
    <x v="245"/>
    <m/>
    <m/>
    <s v="OK"/>
    <s v="CI INEA/SERVREG SEI Nº15/22 - ALTERAÇÃO"/>
    <n v="2995920"/>
    <n v="124567.20000000003"/>
    <n v="0"/>
    <n v="599184"/>
    <n v="1234"/>
    <n v="70.39"/>
    <n v="7.8865634401759172E-2"/>
    <n v="89851.064380320429"/>
    <n v="2766.5613112795841"/>
    <n v="0"/>
    <n v="44925.532190160215"/>
    <s v="SEI-070005/000159/2022"/>
    <s v="IN098034"/>
    <d v="2024-04-24T00:00:00"/>
    <d v="2056-08-20T00:00:00"/>
    <s v="Avenida Ayrton Senna, 1791"/>
    <s v="BARRA DA TIJUCA"/>
    <s v="22.775-002"/>
    <s v="RIO DE JANEIRO"/>
    <s v="RJ"/>
    <s v="(21) 978738523"/>
    <s v="licenciamentos.rj@igua.com.br; nathalia.braganca@igua.com.br"/>
  </r>
  <r>
    <s v="CC-0004"/>
    <x v="3"/>
    <n v="30"/>
    <s v="RH III"/>
    <s v="CC"/>
    <n v="330040205259"/>
    <s v="42.292.007/0023-80"/>
    <s v="RIO MAIS SANEAMENTO VASSOURAS"/>
    <x v="1"/>
    <m/>
    <s v="26/12/2017"/>
    <x v="245"/>
    <n v="0"/>
    <x v="246"/>
    <m/>
    <m/>
    <s v="OK"/>
    <s v=""/>
    <n v="704917.2"/>
    <n v="0"/>
    <n v="0"/>
    <n v="140983.44"/>
    <n v="0"/>
    <n v="0"/>
    <n v="7.8865634401759172E-2"/>
    <n v="22237.502102318245"/>
    <n v="0"/>
    <n v="0"/>
    <n v="11118.74507174468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CC-0005"/>
    <x v="3"/>
    <n v="30"/>
    <s v="RH III"/>
    <s v="CC"/>
    <n v="330005066019"/>
    <s v="08.436.584/0001-54"/>
    <s v="CESBRA QUIMICA S.A"/>
    <x v="3"/>
    <m/>
    <s v="12/12/2017"/>
    <x v="246"/>
    <n v="0"/>
    <x v="247"/>
    <m/>
    <m/>
    <s v="OK:"/>
    <s v=""/>
    <n v="3379.2"/>
    <n v="0"/>
    <n v="0"/>
    <n v="844.8"/>
    <n v="110"/>
    <n v="71"/>
    <n v="7.8865634401759172E-2"/>
    <n v="106.60100066419012"/>
    <n v="0"/>
    <n v="0"/>
    <n v="66.634594536781179"/>
    <s v="E-07/002.9101/2018"/>
    <s v="EM ANÁLISE"/>
    <d v="1899-12-30T00:00:00"/>
    <d v="1899-12-30T00:00:00"/>
    <s v="AV PAULO ERLEI ALVES ABRANTES 2500"/>
    <s v="TRES POCOS"/>
    <n v="0"/>
    <s v="VOLTA REDONDA"/>
    <s v="RJ"/>
    <n v="33501535"/>
    <s v="josiane@cesbra.com.br"/>
  </r>
  <r>
    <s v="CC-0006"/>
    <x v="3"/>
    <n v="30"/>
    <s v="RH III"/>
    <s v="CC"/>
    <n v="330005019444"/>
    <s v="09.195.493/0001-37"/>
    <s v="AGUAS DE AGULHAS NEGRAS"/>
    <x v="1"/>
    <m/>
    <s v="26/12/2017"/>
    <x v="247"/>
    <n v="23341.591874545898"/>
    <x v="248"/>
    <m/>
    <m/>
    <s v="OK"/>
    <s v=""/>
    <n v="4994302.3"/>
    <n v="16283088"/>
    <n v="0"/>
    <n v="998860.46"/>
    <n v="79837.72"/>
    <n v="90"/>
    <n v="7.8865634401759172E-2"/>
    <n v="157551.53132660643"/>
    <n v="26043.817953384187"/>
    <n v="0"/>
    <n v="78775.759683888755"/>
    <s v="E07/002.00768/2014"/>
    <s v="IN026787"/>
    <d v="2014-04-29T00:00:00"/>
    <d v="2019-04-29T00:00:00"/>
    <s v="ESTRADA RESENDE RIACHUELO KM 3.5"/>
    <s v="Morada Colina"/>
    <n v="27523000"/>
    <s v="RESENDE"/>
    <s v="RJ"/>
    <s v="(24)3383-4247"/>
    <s v="ivan.moura@aguasdasagulhasnegras.com.br"/>
  </r>
  <r>
    <s v="CC-0008"/>
    <x v="3"/>
    <n v="30"/>
    <s v="RH III"/>
    <s v="CC"/>
    <n v="330005019797"/>
    <s v="33.042.730/0130-01"/>
    <s v="CSN (GALVASUD S.A)"/>
    <x v="3"/>
    <n v="2024"/>
    <s v="12/12/2017"/>
    <x v="248"/>
    <n v="-343.22"/>
    <x v="249"/>
    <m/>
    <m/>
    <s v="OK"/>
    <s v=""/>
    <n v="74825"/>
    <n v="0"/>
    <n v="0"/>
    <n v="58319.7"/>
    <n v="0"/>
    <n v="80"/>
    <n v="7.8865634401759172E-2"/>
    <n v="2360.5335011726938"/>
    <n v="0"/>
    <n v="0"/>
    <n v="4599.5858880167434"/>
    <s v="E-07/101776/2006"/>
    <s v="IN053576"/>
    <d v="2024-04-09T00:00:00"/>
    <d v="2034-04-09T00:00:00"/>
    <s v="AV RENATO MONTEIRO, 7.777"/>
    <s v="POLO INDUSTR"/>
    <n v="0"/>
    <s v="Porto Real"/>
    <s v="RJ"/>
    <n v="33582910"/>
    <s v="fernandapassos.galvasud@csn.com.br"/>
  </r>
  <r>
    <s v="CC-0009"/>
    <x v="3"/>
    <n v="30"/>
    <s v="RH III"/>
    <s v="CC"/>
    <n v="330029302650"/>
    <s v="04.136.367/0037-07"/>
    <s v="FMC Química do Brasil (Ex-Du Pont)"/>
    <x v="3"/>
    <m/>
    <s v="12/12/2017"/>
    <x v="249"/>
    <n v="0"/>
    <x v="250"/>
    <m/>
    <m/>
    <s v="OK"/>
    <s v=""/>
    <n v="63072"/>
    <n v="2625"/>
    <n v="0"/>
    <n v="60447"/>
    <n v="111"/>
    <n v="94"/>
    <n v="7.8865634401759172E-2"/>
    <n v="1989.6860319168302"/>
    <n v="12.413264380685366"/>
    <n v="0"/>
    <n v="4767.1838341673883"/>
    <s v="E-07/100.997/2005"/>
    <s v="IN029708"/>
    <d v="2015-02-03T00:00:00"/>
    <d v="2020-02-03T00:00:00"/>
    <s v="ROD PRES DUTRA KM 280-A"/>
    <s v="POMBAL"/>
    <n v="0"/>
    <s v="BARRA MANSA"/>
    <s v="RJ"/>
    <n v="35123254"/>
    <s v="patricia.voese@bra.dupont.com"/>
  </r>
  <r>
    <s v="CC-0010"/>
    <x v="3"/>
    <n v="30"/>
    <s v="RH III"/>
    <s v="CC"/>
    <n v="330022421999"/>
    <s v="01.410.577/0001-34"/>
    <s v="Guardian do Brasil Vidros Planos Ltda"/>
    <x v="3"/>
    <m/>
    <s v="12/12/2017"/>
    <x v="250"/>
    <n v="0"/>
    <x v="251"/>
    <m/>
    <m/>
    <s v="OK"/>
    <s v=""/>
    <n v="608674"/>
    <n v="201480"/>
    <n v="0"/>
    <n v="387922"/>
    <n v="1007.4"/>
    <n v="94"/>
    <n v="7.8865634401759172E-2"/>
    <n v="19201.382666641195"/>
    <n v="934.31938298091166"/>
    <n v="0"/>
    <n v="30593.709866745165"/>
    <s v="E07/101.472/2001"/>
    <s v="IN024923"/>
    <d v="2013-10-31T00:00:00"/>
    <d v="2018-10-31T00:00:00"/>
    <s v="Rua Fernando Bernadelli Nº 2000"/>
    <s v="Distrito Industrial"/>
    <n v="27570000"/>
    <s v="Porto Real"/>
    <s v="RJ"/>
    <s v="3355-9021"/>
    <s v="joao.fraga@guardian.com"/>
  </r>
  <r>
    <s v="CC-0012"/>
    <x v="3"/>
    <n v="30"/>
    <s v="RH III"/>
    <s v="CC"/>
    <n v="330005047731"/>
    <s v="50.567.288/0006-63"/>
    <s v="Sociedade Michelin de Participações, Indústria e Comércio Ltda"/>
    <x v="3"/>
    <m/>
    <s v="12/12/2017"/>
    <x v="251"/>
    <n v="0"/>
    <x v="252"/>
    <m/>
    <m/>
    <s v="OK"/>
    <s v=""/>
    <n v="711328"/>
    <n v="404064"/>
    <n v="0"/>
    <n v="307264"/>
    <n v="3569.7"/>
    <n v="78"/>
    <n v="7.8865634401759172E-2"/>
    <n v="22439.725898731918"/>
    <n v="6969.2586670485471"/>
    <n v="0"/>
    <n v="24232.569607232486"/>
    <s v="E07/100.699/2001"/>
    <s v="IN033774"/>
    <d v="2016-03-29T00:00:00"/>
    <d v="2021-03-29T00:00:00"/>
    <s v="Rodovia Presidente Dutra, Km 316 Lado direito - Sentido São Paulo"/>
    <s v="Centro"/>
    <n v="27580000"/>
    <s v="Itatiaia"/>
    <s v="RJ"/>
    <n v="32219521"/>
    <s v="miguel.rocha@br.michelin.com"/>
  </r>
  <r>
    <s v="CC-0014"/>
    <x v="3"/>
    <n v="30"/>
    <s v="RH III"/>
    <s v="CC"/>
    <n v="330005027544"/>
    <s v="33.856.394/0013-77"/>
    <s v="PERNOD RICARD BRASIL IND COM"/>
    <x v="3"/>
    <m/>
    <s v="01/06/2019"/>
    <x v="252"/>
    <n v="0"/>
    <x v="253"/>
    <m/>
    <m/>
    <s v="OK"/>
    <s v=""/>
    <n v="467904"/>
    <n v="0"/>
    <n v="0"/>
    <n v="100257.51"/>
    <n v="0"/>
    <n v="0"/>
    <n v="7.8865634401759172E-2"/>
    <n v="14760.627025667629"/>
    <n v="0"/>
    <n v="0"/>
    <n v="7906.8667279723177"/>
    <s v="E-07/101636/2006"/>
    <s v="IN018287"/>
    <d v="2011-10-28T00:00:00"/>
    <d v="2016-11-28T00:00:00"/>
    <s v="ROD PRES DUTRA, S/N"/>
    <s v="POLO INDUST."/>
    <n v="0"/>
    <s v="Resende"/>
    <s v="RJ"/>
    <n v="33834117"/>
    <s v="marcos.gianelli@pernod-ricard.com"/>
  </r>
  <r>
    <s v="CC-0015"/>
    <x v="3"/>
    <n v="30"/>
    <s v="RH III"/>
    <s v="CC"/>
    <n v="330005022909"/>
    <s v="67.405.936/0001-73"/>
    <s v="PEUGEOT CITROEN DO BRASIL"/>
    <x v="3"/>
    <m/>
    <s v="08/03/2018"/>
    <x v="253"/>
    <n v="0"/>
    <x v="254"/>
    <m/>
    <m/>
    <s v="OK"/>
    <s v=""/>
    <n v="584365"/>
    <n v="0"/>
    <n v="0"/>
    <n v="321565"/>
    <n v="111"/>
    <n v="92"/>
    <n v="7.8865634401759172E-2"/>
    <n v="18434.522764510704"/>
    <n v="0"/>
    <n v="0"/>
    <n v="25360.430676857919"/>
    <s v="E-07/002.3522/2015"/>
    <s v="IN042927"/>
    <d v="2017-12-19T00:00:00"/>
    <d v="2022-12-19T00:00:00"/>
    <s v="ESTR.RENATO MONTEIRO 6901 SALA 10"/>
    <s v="POLO INSUTR."/>
    <n v="0"/>
    <s v="Porto Real"/>
    <s v="RJ"/>
    <n v="992126065"/>
    <s v="mirela.siqueira1@mpsa.com"/>
  </r>
  <r>
    <s v="CC-0016"/>
    <x v="3"/>
    <n v="30"/>
    <s v="RH III"/>
    <s v="CC"/>
    <n v="330005045445"/>
    <s v="05.889.170/0001-92"/>
    <s v="Rigotex de Avelar Indústria Têxtil Ltda"/>
    <x v="3"/>
    <m/>
    <s v="01/05/2023"/>
    <x v="254"/>
    <n v="0"/>
    <x v="255"/>
    <m/>
    <m/>
    <s v="OK"/>
    <s v="CI INEA/SERVREG Nº 24/23 - REVISÃO VALOR"/>
    <n v="350400"/>
    <n v="280320"/>
    <n v="0"/>
    <n v="70080"/>
    <n v="122.155"/>
    <n v="82.22"/>
    <n v="7.8865634401759172E-2"/>
    <n v="11053.808630909305"/>
    <n v="3930.2451947817767"/>
    <n v="0"/>
    <n v="5526.9043154546525"/>
    <s v="E-07/002.3787/2018"/>
    <s v="IN052927"/>
    <d v="2022-08-19T00:00:00"/>
    <d v="2027-08-19T00:00:00"/>
    <s v="Rua Jacob nº 3000"/>
    <s v="Avelar"/>
    <n v="26980000"/>
    <s v="Paty do Alferes"/>
    <s v="RJ"/>
    <s v="(21) 2487-8000"/>
    <s v="diego@rgtx.com.br"/>
  </r>
  <r>
    <s v="CC-0017"/>
    <x v="3"/>
    <n v="30"/>
    <s v="RH III"/>
    <s v="CC"/>
    <n v="330005021180"/>
    <s v="29.053.402/0001-36"/>
    <s v="SAAE DE BARRA MANSA"/>
    <x v="1"/>
    <m/>
    <s v="26/12/2017"/>
    <x v="255"/>
    <n v="0"/>
    <x v="256"/>
    <m/>
    <m/>
    <s v="OK"/>
    <s v=""/>
    <n v="835850"/>
    <n v="79804"/>
    <n v="951686"/>
    <n v="202466.67"/>
    <n v="1234"/>
    <n v="63"/>
    <n v="7.8865634401759172E-2"/>
    <n v="26367.938092603563"/>
    <n v="2316.1142251106526"/>
    <n v="75055.320183032556"/>
    <n v="15967.655542499358"/>
    <s v="E-07/002.3787/2014"/>
    <s v="IN049263"/>
    <d v="1899-12-30T00:00:00"/>
    <d v="1899-12-30T00:00:00"/>
    <s v="RUA BERNARDINO INACIO SILVA Nº37"/>
    <s v="CENTRO"/>
    <n v="0"/>
    <s v="BARRA MANSA"/>
    <s v="RJ"/>
    <s v="(24)3323-0198"/>
    <s v="dex-saae@hotmail.com"/>
  </r>
  <r>
    <s v="CC-0018"/>
    <x v="3"/>
    <n v="30"/>
    <s v="RH III"/>
    <s v="CC"/>
    <n v="330005030251"/>
    <s v="32.504.706/0001-87"/>
    <s v="SAAE DE VOLTA REDONDA"/>
    <x v="1"/>
    <n v="2024"/>
    <s v="01/10/2022"/>
    <x v="256"/>
    <n v="-10670.147227272922"/>
    <x v="257"/>
    <m/>
    <m/>
    <s v="OK. FEITA REVISÃO DOS PONTOS EM USO DE ACORDO COM INFORMAÇÃO DO USUÁRIO (EMAIL)"/>
    <s v=""/>
    <n v="0"/>
    <n v="5146675.1999999993"/>
    <n v="0"/>
    <n v="0"/>
    <n v="0"/>
    <n v="83"/>
    <n v="7.8865634401759172E-2"/>
    <n v="0"/>
    <n v="44911.50332727249"/>
    <n v="0"/>
    <n v="0"/>
    <s v="SEI-070005/000482/2022"/>
    <s v="IN097512"/>
    <d v="2024-03-08T00:00:00"/>
    <d v="2029-03-08T00:00:00"/>
    <s v="AV LUCAS EVANGELISTA 643"/>
    <s v="ATERRADO"/>
    <n v="0"/>
    <s v="VOLTA REDONDA"/>
    <s v="RJ"/>
    <s v="(24)3338-9060"/>
    <s v="mneves@saaevr.com.br"/>
  </r>
  <r>
    <s v="CC-0020"/>
    <x v="3"/>
    <n v="30"/>
    <s v="RH III"/>
    <s v="CC"/>
    <n v="330028130139"/>
    <s v="00.322.818/0020-93"/>
    <s v="Industrias Nucleares do Brasil S/A"/>
    <x v="3"/>
    <m/>
    <s v="12/12/2017"/>
    <x v="257"/>
    <n v="0"/>
    <x v="258"/>
    <m/>
    <m/>
    <s v="SEM DBO"/>
    <s v=""/>
    <n v="113610"/>
    <n v="0"/>
    <n v="14835.6"/>
    <n v="95270.399999999994"/>
    <n v="0"/>
    <n v="0"/>
    <n v="7.8865634401759172E-2"/>
    <n v="3583.9773044708472"/>
    <n v="1170.015941438453"/>
    <n v="0"/>
    <n v="7513.5647636640515"/>
    <s v="E-07/101278/2000"/>
    <s v="EM ANÁLISE"/>
    <d v="1899-12-30T00:00:00"/>
    <d v="1899-12-30T00:00:00"/>
    <s v="Rodovia Presidente Dutra Km 330"/>
    <s v="Engenheiro Passos"/>
    <n v="27555000"/>
    <s v="Resende"/>
    <s v="RJ"/>
    <n v="33218637"/>
    <s v="carlosnovaes@inb.gov.br"/>
  </r>
  <r>
    <s v="CC-0025"/>
    <x v="3"/>
    <n v="30"/>
    <s v="RH III"/>
    <s v="CC"/>
    <n v="330005048037"/>
    <s v="02.709.449/0084-86"/>
    <s v="Petrobras Transporte S/A - ESTAP"/>
    <x v="2"/>
    <m/>
    <s v="12/12/2017"/>
    <x v="258"/>
    <n v="0"/>
    <x v="259"/>
    <m/>
    <m/>
    <s v="OK SEM CADASTRO REGLA"/>
    <s v=""/>
    <n v="15181"/>
    <n v="0"/>
    <n v="0"/>
    <n v="13069"/>
    <n v="111"/>
    <n v="85"/>
    <n v="7.8865634401759172E-2"/>
    <n v="478.90326145368601"/>
    <n v="0"/>
    <n v="0"/>
    <n v="1030.6955849500284"/>
    <s v="NÃO LOCALIZADO"/>
    <s v=""/>
    <d v="1899-12-30T00:00:00"/>
    <d v="1899-12-30T00:00:00"/>
    <s v="Estrada Fabor Orbel s/no"/>
    <s v="Campos Eliseos"/>
    <n v="25225030"/>
    <s v="Duque de Caxias"/>
    <s v="RJ"/>
    <s v="3227 6679"/>
    <s v="jsnunes.hope@petrobras.com.br"/>
  </r>
  <r>
    <s v="CC-0031"/>
    <x v="3"/>
    <n v="30"/>
    <s v="RH III"/>
    <s v="CC"/>
    <n v="330005024367"/>
    <s v="39.754.247/0001-39"/>
    <s v="SAAE DE TRES RIOS"/>
    <x v="1"/>
    <n v="2024"/>
    <s v="26/12/2017"/>
    <x v="259"/>
    <n v="0"/>
    <x v="260"/>
    <m/>
    <m/>
    <s v="OK"/>
    <s v=""/>
    <n v="265428"/>
    <n v="6032661.5999999996"/>
    <m/>
    <n v="53085.599999999999"/>
    <n v="125"/>
    <n v="0"/>
    <n v="7.8865634401759172E-2"/>
    <n v="8373.2610544142535"/>
    <n v="475769.62972729607"/>
    <n v="0"/>
    <n v="4186.6305272071268"/>
    <s v="NÃO LOCALIZADO"/>
    <s v=""/>
    <d v="1899-12-30T00:00:00"/>
    <d v="1899-12-30T00:00:00"/>
    <s v="RUA 14 DE DEZEMBRO N 398/402"/>
    <s v="CENTRO"/>
    <n v="0"/>
    <s v="TRES RIOS"/>
    <s v="RJ"/>
    <s v="(24)2255-4200"/>
    <s v="diretoria@saaetri.com.br"/>
  </r>
  <r>
    <s v="CC-0032"/>
    <x v="3"/>
    <n v="30"/>
    <s v="RH III"/>
    <s v="CC"/>
    <n v="330005020370"/>
    <s v="31.846.892/0001-70"/>
    <s v="PREFEITURA MUNICIPAL DE ITATIAIA"/>
    <x v="1"/>
    <m/>
    <s v="26/12/2017"/>
    <x v="260"/>
    <n v="0"/>
    <x v="261"/>
    <m/>
    <m/>
    <s v="OK"/>
    <s v=""/>
    <n v="3520819.2000000002"/>
    <n v="0"/>
    <n v="0"/>
    <n v="1535978"/>
    <n v="0"/>
    <n v="0"/>
    <n v="7.8865634401759172E-2"/>
    <n v="111068.65171132184"/>
    <n v="0"/>
    <n v="0"/>
    <n v="121135.88087703098"/>
    <s v="E-07/002.107561/2018"/>
    <s v="EM ANÁLISE"/>
    <d v="1899-12-30T00:00:00"/>
    <d v="1899-12-30T00:00:00"/>
    <s v="PRACA MARIANA ROCHA LEAO Nº20"/>
    <s v="CENTRO"/>
    <n v="0"/>
    <s v="ITATIAIA"/>
    <s v="RJ"/>
    <s v="(24)3352-1660"/>
    <s v="meioambiente.itatiaia@gmail.com"/>
  </r>
  <r>
    <s v="CC-0035"/>
    <x v="3"/>
    <n v="30"/>
    <s v="RH III"/>
    <s v="CC"/>
    <n v="330005028940"/>
    <s v="06.020.318/0005-44"/>
    <s v="MAN Latin America Indústria e Comércio de Veículos Ltda."/>
    <x v="3"/>
    <m/>
    <s v="12/12/2017"/>
    <x v="261"/>
    <n v="0"/>
    <x v="262"/>
    <m/>
    <m/>
    <s v="OK"/>
    <s v=""/>
    <n v="409121.2"/>
    <n v="0"/>
    <n v="0"/>
    <n v="214433.2"/>
    <n v="0"/>
    <n v="0"/>
    <n v="7.8865634401759172E-2"/>
    <n v="12906.24318373449"/>
    <n v="0"/>
    <n v="0"/>
    <n v="16911.410441469056"/>
    <s v="E- 07/002.8131/2015"/>
    <s v="IN039595"/>
    <d v="2017-05-03T00:00:00"/>
    <d v="2022-05-03T00:00:00"/>
    <s v="Rua Volkswagen, 100 - Km 296, Polo Industrial"/>
    <s v="Pedra Selada"/>
    <n v="27537803"/>
    <s v="Resende"/>
    <s v="RJ"/>
    <n v="33811416"/>
    <s v="yula.maia@volkswagen.com.br"/>
  </r>
  <r>
    <s v="CC-0036"/>
    <x v="3"/>
    <n v="30"/>
    <s v="RH III"/>
    <s v="CC"/>
    <n v="330005507406"/>
    <s v="06.012.414/0002-06"/>
    <s v="Posto Sol da Dutra Ltda"/>
    <x v="2"/>
    <m/>
    <s v="12/12/2017"/>
    <x v="262"/>
    <n v="0"/>
    <x v="263"/>
    <m/>
    <m/>
    <s v="OK"/>
    <s v=""/>
    <n v="10950"/>
    <n v="0"/>
    <n v="0"/>
    <n v="2190"/>
    <n v="0"/>
    <n v="0"/>
    <n v="7.8865634401759172E-2"/>
    <n v="345.43077228911056"/>
    <n v="0"/>
    <n v="0"/>
    <n v="172.72136555899687"/>
    <s v="E07/120.102/2009"/>
    <s v="IN001715"/>
    <d v="2010-05-13T00:00:00"/>
    <d v="2015-05-13T00:00:00"/>
    <s v="Rodovia Presidente Dutra km 296,2"/>
    <s v="Polo Agro Industrial"/>
    <n v="27570000"/>
    <s v="Porto Real"/>
    <s v="RJ"/>
    <s v="3355-7285"/>
    <s v="agnaldo@redeola.com.br"/>
  </r>
  <r>
    <s v="CC-0037"/>
    <x v="3"/>
    <n v="30"/>
    <s v="RH III"/>
    <s v="CC"/>
    <n v="330005569789"/>
    <s v="00.835.301/0006-40"/>
    <s v="LATAPACK-BALL EMBALAGENS LTDA"/>
    <x v="3"/>
    <m/>
    <s v="12/12/2017"/>
    <x v="263"/>
    <n v="0"/>
    <x v="264"/>
    <m/>
    <m/>
    <s v="OK"/>
    <s v=""/>
    <n v="837408"/>
    <n v="234269"/>
    <n v="0"/>
    <n v="603139"/>
    <n v="11476.651"/>
    <n v="80"/>
    <n v="7.8865634401759172E-2"/>
    <n v="26417.076920484331"/>
    <n v="3695.1585365972751"/>
    <n v="0"/>
    <n v="47566.947453539979"/>
    <s v="E07/511.182/2012"/>
    <s v="IN021261"/>
    <d v="2012-10-29T00:00:00"/>
    <d v="2017-10-29T00:00:00"/>
    <s v="RODOVIA BR 040 KM 20 - SENTIDO JUIZ DE FORA"/>
    <s v="MOURA BRASIL"/>
    <n v="25821490"/>
    <s v="Três Rios"/>
    <s v="RJ"/>
    <n v="22522473"/>
    <s v="danielle.soares@ball.com"/>
  </r>
  <r>
    <s v="CC-0042"/>
    <x v="3"/>
    <n v="30"/>
    <s v="RH III"/>
    <s v="CC"/>
    <n v="330005783519"/>
    <s v="04.535.453/0003-35"/>
    <s v="BRASCERAS S.A. INDUSTRIA E COMERCIO"/>
    <x v="3"/>
    <m/>
    <s v="12/12/2017"/>
    <x v="264"/>
    <n v="0"/>
    <x v="265"/>
    <m/>
    <m/>
    <s v="OK"/>
    <s v=""/>
    <n v="2400.029"/>
    <n v="0"/>
    <n v="0"/>
    <n v="1708.83"/>
    <n v="0"/>
    <n v="0"/>
    <n v="7.8865634401759172E-2"/>
    <n v="75.71134565907424"/>
    <n v="0"/>
    <n v="0"/>
    <n v="134.7760015128363"/>
    <s v="E- 07/513.096/2012"/>
    <s v="IN040672"/>
    <d v="2017-07-27T00:00:00"/>
    <d v="2022-07-27T00:00:00"/>
    <s v="RODOVIA LUCIO MEIRA, S/N, km 184"/>
    <s v="ZONA RURAL DO 1 DIST"/>
    <n v="25850000"/>
    <s v="Paraíba do Sul"/>
    <s v="RJ"/>
    <n v="22631258"/>
    <s v="leonardo.rivello@brasceras.com.br"/>
  </r>
  <r>
    <s v="CC-0043"/>
    <x v="3"/>
    <n v="30"/>
    <s v="RH III"/>
    <s v="CC"/>
    <n v="330005857229"/>
    <s v="00.854.639/0001-34"/>
    <s v="POSTO PINHEIRINHO DE RESENDE LTDA"/>
    <x v="2"/>
    <m/>
    <s v="12/12/2017"/>
    <x v="265"/>
    <n v="0"/>
    <x v="266"/>
    <m/>
    <m/>
    <s v="OK"/>
    <s v=""/>
    <n v="2628"/>
    <n v="0"/>
    <n v="0"/>
    <n v="526"/>
    <n v="0"/>
    <n v="0"/>
    <n v="7.8865634401759172E-2"/>
    <n v="82.910560646716419"/>
    <n v="0"/>
    <n v="0"/>
    <n v="41.485177395566026"/>
    <s v="E07/120.121/2007"/>
    <s v="IN017070"/>
    <d v="2011-07-07T00:00:00"/>
    <d v="2016-07-05T00:00:00"/>
    <s v="RODOVIA PRESIDENTE DUTRA, S/N KM 300"/>
    <s v="FAZENDA DA BARRA"/>
    <n v="27537000"/>
    <s v="Resende"/>
    <s v="RJ"/>
    <s v="3354-7724"/>
    <s v="pinheirinho@postosredebrasil.com.br"/>
  </r>
  <r>
    <s v="CC-0045"/>
    <x v="3"/>
    <n v="30"/>
    <s v="RH III"/>
    <s v="CC"/>
    <n v="330005431671"/>
    <s v="39.204.391/0001-00"/>
    <s v="Aldeia das Aguas Park Resort"/>
    <x v="2"/>
    <m/>
    <s v="12/12/2017"/>
    <x v="266"/>
    <n v="0"/>
    <x v="267"/>
    <m/>
    <m/>
    <s v="OK"/>
    <s v=""/>
    <n v="44896"/>
    <n v="0"/>
    <n v="0"/>
    <n v="17958"/>
    <n v="0"/>
    <n v="0"/>
    <n v="7.8865634401759172E-2"/>
    <n v="1416.2960634575611"/>
    <n v="0"/>
    <n v="0"/>
    <n v="1416.272145799795"/>
    <s v="E-07/100.709/2004"/>
    <s v="IN01689"/>
    <d v="2010-04-29T00:00:00"/>
    <d v="2015-04-29T00:00:00"/>
    <s v="Rodovia BR 393 / KM 270"/>
    <s v="Dorandia"/>
    <n v="27160000"/>
    <s v="Barra do Piraí"/>
    <s v="RJ"/>
    <s v="2433-1132"/>
    <s v="luciano@aguasquentes.com.br"/>
  </r>
  <r>
    <s v="CC-0047"/>
    <x v="3"/>
    <n v="30"/>
    <s v="RH III"/>
    <s v="CC"/>
    <n v="330006344993"/>
    <s v="32.289.829/0006-57"/>
    <s v="pedreira são sebastião ltda."/>
    <x v="2"/>
    <m/>
    <s v="12/12/2017"/>
    <x v="267"/>
    <n v="0"/>
    <x v="268"/>
    <m/>
    <m/>
    <s v="OK"/>
    <s v=""/>
    <n v="12444"/>
    <n v="0"/>
    <n v="0"/>
    <n v="2488"/>
    <n v="0"/>
    <n v="0"/>
    <n v="7.8865634401759172E-2"/>
    <n v="392.5605169175123"/>
    <n v="0"/>
    <n v="0"/>
    <n v="196.22046431434057"/>
    <s v="E07/503.155/2010"/>
    <s v="IN018567"/>
    <d v="2011-12-28T00:00:00"/>
    <d v="2016-12-28T00:00:00"/>
    <s v="Rodovia br-040, s/n°, km 14"/>
    <s v="Fernandes Pinheiro"/>
    <n v="25800000"/>
    <s v="Três Rios"/>
    <s v="RJ"/>
    <s v="8896-6418"/>
    <s v="pedreira@grupomil.com.br"/>
  </r>
  <r>
    <s v="CC-0534"/>
    <x v="3"/>
    <n v="30"/>
    <s v="RH III"/>
    <s v="CC"/>
    <n v="330006446486"/>
    <s v="11.799.788/0002-45"/>
    <s v="NESTLÉ SUDESTE ALIMENTOS E BEBIDAS LTDA."/>
    <x v="3"/>
    <m/>
    <s v="01/05/2019"/>
    <x v="268"/>
    <n v="0"/>
    <x v="269"/>
    <m/>
    <m/>
    <s v="OK"/>
    <s v=""/>
    <n v="584000"/>
    <n v="0"/>
    <n v="0"/>
    <n v="58400"/>
    <n v="0"/>
    <n v="0"/>
    <n v="7.8865634401759172E-2"/>
    <n v="18423.018371125137"/>
    <n v="0"/>
    <n v="0"/>
    <n v="4605.7516030740635"/>
    <s v="E07/510.038/2011"/>
    <s v="IN019013"/>
    <d v="2012-02-24T00:00:00"/>
    <d v="2017-02-24T00:00:00"/>
    <s v="RODOVIA BR 040, KM 20"/>
    <s v="MOURA BRASIL"/>
    <n v="0"/>
    <s v="Três Rios"/>
    <s v="RJ"/>
    <n v="22519400"/>
    <s v="carolina.simoes@br.nestle.com"/>
  </r>
  <r>
    <s v="CC-0535"/>
    <x v="3"/>
    <n v="30"/>
    <s v="RH III"/>
    <s v="CC"/>
    <n v="330006523146"/>
    <s v="01.002.047/0005-80"/>
    <s v="Plumatex Colchões Industrial Ltda."/>
    <x v="3"/>
    <m/>
    <s v="12/12/2017"/>
    <x v="269"/>
    <n v="0"/>
    <x v="270"/>
    <m/>
    <m/>
    <s v="OK"/>
    <s v=""/>
    <n v="31886.400000000001"/>
    <n v="0"/>
    <n v="0"/>
    <n v="9577.6"/>
    <n v="0"/>
    <n v="0"/>
    <n v="7.8865634401759172E-2"/>
    <n v="1005.892973846424"/>
    <n v="0"/>
    <n v="0"/>
    <n v="755.34354991603959"/>
    <s v="E07/506.524/2011"/>
    <s v="IN019288"/>
    <d v="2012-03-30T00:00:00"/>
    <d v="2017-03-30T00:00:00"/>
    <s v="Rua Projetada A, S/N, Lote D"/>
    <s v="Vila Isabel"/>
    <n v="25800000"/>
    <s v="Três Rios"/>
    <s v="RJ"/>
    <n v="38684218"/>
    <s v="thiago@sfconsultoriambiental.com.br"/>
  </r>
  <r>
    <s v="CC-0537"/>
    <x v="3"/>
    <n v="30"/>
    <s v="RH III"/>
    <s v="CC"/>
    <n v="330007970707"/>
    <s v="01.417.222/0001-77"/>
    <s v="MRS Logística S/A"/>
    <x v="2"/>
    <m/>
    <s v="12/12/2017"/>
    <x v="270"/>
    <n v="0"/>
    <x v="271"/>
    <m/>
    <m/>
    <s v="OK"/>
    <s v=""/>
    <n v="93352"/>
    <n v="0"/>
    <n v="0"/>
    <n v="18670"/>
    <n v="0"/>
    <n v="0"/>
    <n v="7.8865634401759172E-2"/>
    <n v="2944.8974889565638"/>
    <n v="0"/>
    <n v="0"/>
    <n v="1472.4308062349571"/>
    <s v="E07/510.162/2011"/>
    <s v="IN019205"/>
    <d v="2012-03-23T00:00:00"/>
    <d v="2017-03-23T00:00:00"/>
    <s v="Estrada Barra Mansa Quatis (MRS/ESN Engenharia sistema de aspersor)"/>
    <s v="Vista Alegre"/>
    <n v="27320320"/>
    <s v="Barra Mansa"/>
    <s v="RJ"/>
    <n v="84687515"/>
    <s v="rodrigo.troian@mrs.com.br"/>
  </r>
  <r>
    <s v="CC-0538"/>
    <x v="3"/>
    <n v="30"/>
    <s v="RH III"/>
    <s v="CC"/>
    <n v="330026652782"/>
    <s v="09.392.347/0001-00"/>
    <s v="RESENDE ARMAZÉNS GERAIS E LOGÍSTICA DA AMAZÔNIA S/A"/>
    <x v="2"/>
    <m/>
    <s v="01/03/2019"/>
    <x v="271"/>
    <n v="0"/>
    <x v="272"/>
    <m/>
    <m/>
    <s v="SEM DBO"/>
    <s v=""/>
    <n v="8449.75"/>
    <n v="0"/>
    <n v="0"/>
    <n v="1689.95"/>
    <n v="0"/>
    <n v="0"/>
    <n v="7.8865634401759172E-2"/>
    <n v="266.56229580489094"/>
    <n v="0"/>
    <n v="0"/>
    <n v="133.26918907356236"/>
    <s v="E-07/002.13918/2017"/>
    <s v="IN048392"/>
    <d v="2019-02-18T00:00:00"/>
    <d v="2024-02-18T00:00:00"/>
    <s v="RODOVIA PRESIDENTE DUTRA, KM 298 "/>
    <s v="Vila Pedra Selada"/>
    <n v="0"/>
    <s v="Resende"/>
    <s v="RJ"/>
    <s v="(24) 33584000"/>
    <s v="dmandrade@fmlogistic.com.br"/>
  </r>
  <r>
    <s v="CC-0539"/>
    <x v="3"/>
    <n v="30"/>
    <s v="RH III"/>
    <s v="CC"/>
    <n v="330005070474"/>
    <s v="00.950.859/0001-61"/>
    <s v="Fort Dodge Manufatura Ltda"/>
    <x v="2"/>
    <m/>
    <s v="12/12/2017"/>
    <x v="272"/>
    <n v="0"/>
    <x v="273"/>
    <m/>
    <m/>
    <s v="SEM DBO"/>
    <s v=""/>
    <n v="283089"/>
    <n v="0"/>
    <n v="91173"/>
    <n v="191916"/>
    <n v="0"/>
    <n v="0"/>
    <n v="7.8865634401759172E-2"/>
    <n v="8930.3989744213522"/>
    <n v="7190.4132895842067"/>
    <n v="0"/>
    <n v="15135.572187640295"/>
    <s v="E07/505.761/2009"/>
    <s v="IN001676"/>
    <d v="2010-05-20T00:00:00"/>
    <d v="2015-05-20T00:00:00"/>
    <s v="Rodovia Presidente Dutra, KM 300,5"/>
    <s v="Pq. Embaixador"/>
    <n v="27537000"/>
    <s v="Resende"/>
    <s v="RJ"/>
    <n v="46127799"/>
    <s v="hidroamb@hidroambiente.com.br"/>
  </r>
  <r>
    <s v="CC-0540"/>
    <x v="3"/>
    <n v="30"/>
    <s v="RH III"/>
    <s v="CC"/>
    <n v="330022645838"/>
    <s v="29.291.184/0001-78"/>
    <s v="TRANSPORTES TONIATO LTDA"/>
    <x v="2"/>
    <m/>
    <s v="01/03/2019"/>
    <x v="273"/>
    <n v="0"/>
    <x v="274"/>
    <m/>
    <m/>
    <s v="OK"/>
    <s v=""/>
    <n v="1971"/>
    <n v="0"/>
    <n v="0"/>
    <n v="1423.5"/>
    <n v="0"/>
    <n v="0"/>
    <n v="7.8865634401759172E-2"/>
    <n v="62.173951363374968"/>
    <n v="0"/>
    <n v="0"/>
    <n v="112.2694855547921"/>
    <s v="PD-07/014.745/2017"/>
    <s v="IN001127"/>
    <d v="2018-03-28T00:00:00"/>
    <d v="2023-03-28T00:00:00"/>
    <s v="RODOVIA PRESIDENTE VARGAS, 175 "/>
    <s v="Monte Cristo"/>
    <s v="27.343-450"/>
    <s v="Barra Mansa"/>
    <s v="RJ"/>
    <s v="(21) 994359474"/>
    <s v="marcia@graoambiental.com"/>
  </r>
  <r>
    <s v="CC-0541"/>
    <x v="3"/>
    <n v="30"/>
    <s v="RH III"/>
    <s v="CC"/>
    <n v="330006242309"/>
    <s v="61.409.892/0137-47"/>
    <s v="COMPANHIA BRASILEIRA DE ALUMÍNIO"/>
    <x v="2"/>
    <m/>
    <s v="01/08/2019"/>
    <x v="274"/>
    <n v="0"/>
    <x v="275"/>
    <m/>
    <m/>
    <s v="OK"/>
    <s v=""/>
    <n v="14256"/>
    <n v="0"/>
    <n v="0"/>
    <n v="2851"/>
    <n v="0"/>
    <n v="0"/>
    <n v="7.8865634401759172E-2"/>
    <n v="449.72371897885728"/>
    <n v="0"/>
    <n v="0"/>
    <n v="224.84990066054553"/>
    <s v="E-07/100769/2008"/>
    <s v="IN049650"/>
    <d v="2019-06-26T00:00:00"/>
    <d v="2024-06-26T00:00:00"/>
    <s v="RODOVIA BR-393, KM 177 S/N°"/>
    <s v="BARÃO DE ANGRA"/>
    <n v="25850000"/>
    <s v="Paraíba do Sul"/>
    <s v="RJ"/>
    <n v="22632207"/>
    <s v="sergio.barbosa@vmetaiscba.com.br"/>
  </r>
  <r>
    <s v="CC-0542"/>
    <x v="3"/>
    <n v="30"/>
    <s v="RH III"/>
    <s v="CC"/>
    <n v="330006735321"/>
    <s v="10.430.175/0001-92"/>
    <s v="Liga Forte Concreto Ltda"/>
    <x v="3"/>
    <m/>
    <s v="12/12/2017"/>
    <x v="275"/>
    <n v="0"/>
    <x v="276"/>
    <m/>
    <m/>
    <s v="OK SEM CADASTRO REGLA"/>
    <s v=""/>
    <n v="8160"/>
    <n v="0"/>
    <n v="0"/>
    <n v="1632"/>
    <n v="0"/>
    <n v="0"/>
    <n v="7.8865634401759172E-2"/>
    <n v="257.41379170929912"/>
    <n v="0"/>
    <n v="0"/>
    <n v="128.71287526909111"/>
    <s v="E07/512281/2011"/>
    <s v="IN020718"/>
    <d v="2013-09-10T00:00:00"/>
    <d v="2017-09-10T00:00:00"/>
    <s v="Av. Embaixador Paschoal Carlos Magno, 601"/>
    <s v="Arcozelo"/>
    <n v="26950000"/>
    <s v="Paty do Alferes"/>
    <s v="RJ"/>
    <s v="2484-2326"/>
    <s v="ligaforte2010@gmail.com"/>
  </r>
  <r>
    <s v="CC-0543"/>
    <x v="3"/>
    <n v="30"/>
    <s v="RH III"/>
    <s v="CC"/>
    <n v="330026763002"/>
    <s v="28.690.998/0001-12"/>
    <s v="COLITUR TRANSPORTES RODOVIÁRIOS LTDA"/>
    <x v="2"/>
    <n v="2024"/>
    <s v="12/12/2017"/>
    <x v="276"/>
    <n v="-245.9"/>
    <x v="277"/>
    <m/>
    <m/>
    <s v="OK"/>
    <s v=""/>
    <n v="9636"/>
    <n v="0"/>
    <n v="0"/>
    <n v="0"/>
    <n v="0"/>
    <n v="0"/>
    <n v="7.8865634401759172E-2"/>
    <n v="265.4357012381405"/>
    <n v="0"/>
    <n v="0"/>
    <n v="0"/>
    <s v="PD-070146022018"/>
    <s v="0976042024"/>
    <d v="2024-04-03T00:00:00"/>
    <d v="2029-04-03T00:00:00"/>
    <s v="Rodovia Presidente Vargas "/>
    <s v="Santa Clara"/>
    <s v="27.340-002"/>
    <s v="BARRA MANSA"/>
    <s v="RJ"/>
    <s v="(24) 3323-4151"/>
    <s v="licenciamento@envigeo.eco.br"/>
  </r>
  <r>
    <s v="CC-0544"/>
    <x v="3"/>
    <n v="30"/>
    <s v="RH III"/>
    <s v="CC"/>
    <n v="330006606513"/>
    <s v="31.948.896/0001-69"/>
    <s v="Viviano Auto Posto Comercial Ltda"/>
    <x v="2"/>
    <m/>
    <s v="12/12/2017"/>
    <x v="277"/>
    <n v="0"/>
    <x v="278"/>
    <m/>
    <m/>
    <s v="OK SEM CADASTRO REGLA"/>
    <s v=""/>
    <n v="3285"/>
    <n v="0"/>
    <n v="0"/>
    <n v="401"/>
    <n v="0"/>
    <n v="0"/>
    <n v="7.8865634401759172E-2"/>
    <n v="103.62325227229162"/>
    <n v="0"/>
    <n v="0"/>
    <n v="31.619143566986615"/>
    <s v="E07/507.015/2011"/>
    <s v="IN020206"/>
    <d v="2012-07-11T00:00:00"/>
    <d v="2017-07-11T00:00:00"/>
    <s v="Rod. Ppresidente Dutra, S/n, KM 267"/>
    <s v="Vila Principal"/>
    <n v="27338000"/>
    <s v="Barra Mansa"/>
    <s v="RJ"/>
    <n v="33231744"/>
    <s v="soldadutra@uol.com.br"/>
  </r>
  <r>
    <s v="CC-0546"/>
    <x v="3"/>
    <n v="30"/>
    <s v="RH III"/>
    <s v="CC"/>
    <n v="330033122122"/>
    <s v="04.532.167/0001-54"/>
    <s v="BMB MODE CENTER-INDUSTRIA, COMERCIO E SERVIÇOS LTDA"/>
    <x v="3"/>
    <m/>
    <s v="12/12/2017"/>
    <x v="278"/>
    <n v="0"/>
    <x v="279"/>
    <m/>
    <m/>
    <s v="OK"/>
    <s v=""/>
    <n v="17958"/>
    <n v="0"/>
    <n v="0"/>
    <n v="3592"/>
    <n v="0"/>
    <n v="0"/>
    <n v="7.8865634401759172E-2"/>
    <n v="566.50168302258805"/>
    <n v="0"/>
    <n v="0"/>
    <n v="283.292697412385"/>
    <s v="E07/506.253/2011"/>
    <s v="IN021201"/>
    <d v="2013-10-26T00:00:00"/>
    <d v="2017-10-26T00:00:00"/>
    <s v="RUA RENATO MONTEIRO 8005"/>
    <s v="POLO URBO AGRO IND"/>
    <n v="27570000"/>
    <s v="Porto Real"/>
    <s v="RJ"/>
    <n v="33883200"/>
    <s v="modecenter@modecenter.com.br"/>
  </r>
  <r>
    <s v="CC-0547"/>
    <x v="3"/>
    <n v="30"/>
    <s v="RH III"/>
    <s v="CC"/>
    <n v="330022476629"/>
    <s v="03.883.438/0001-53"/>
    <s v="L2G INDUSTRIAL LTDA"/>
    <x v="3"/>
    <m/>
    <s v="12/12/2017"/>
    <x v="279"/>
    <n v="0"/>
    <x v="280"/>
    <m/>
    <m/>
    <s v="OK"/>
    <s v=""/>
    <n v="34076"/>
    <n v="16425"/>
    <n v="0"/>
    <n v="17651.400000000001"/>
    <n v="32.85"/>
    <n v="87"/>
    <n v="7.8865634401759172E-2"/>
    <n v="1074.9671694753631"/>
    <n v="172.67353024346434"/>
    <n v="0"/>
    <n v="1392.0794349692299"/>
    <s v="E07/101708/2005"/>
    <s v="IN024616"/>
    <d v="2013-09-19T00:00:00"/>
    <d v="2018-09-19T00:00:00"/>
    <s v="ESTRADA UNIÃO INDÚSTRIA, N.º 128, KM 130 - GALPÃO 01"/>
    <s v="CENTRO"/>
    <n v="25870000"/>
    <s v="Comendador Levy Gasparian"/>
    <s v="RJ"/>
    <n v="22541200"/>
    <s v="diretoria@hi-techquimica.com.br"/>
  </r>
  <r>
    <s v="CC-0548"/>
    <x v="3"/>
    <n v="30"/>
    <s v="RH III"/>
    <s v="CC"/>
    <n v="330007952989"/>
    <s v="28.566.065/0001-18"/>
    <s v="OLARIA SÃO SEBASTIÃO LTDA"/>
    <x v="3"/>
    <m/>
    <s v="12/12/2017"/>
    <x v="280"/>
    <n v="0"/>
    <x v="281"/>
    <m/>
    <m/>
    <s v="SEM DBO"/>
    <s v=""/>
    <n v="4388"/>
    <n v="0"/>
    <n v="0"/>
    <n v="1268"/>
    <n v="0"/>
    <n v="0"/>
    <n v="7.8865634401759172E-2"/>
    <n v="138.43540315107302"/>
    <n v="0"/>
    <n v="0"/>
    <n v="99.999727120704279"/>
    <s v="E07/513755/2012"/>
    <s v="IN027038"/>
    <d v="2014-05-27T00:00:00"/>
    <d v="2019-05-27T00:00:00"/>
    <s v="ROD. MIN. LÚCIO MEIRA S/N° - BR-393, km 280"/>
    <s v="CALIFÓRNIA"/>
    <n v="27113580"/>
    <s v="Barra do Piraí"/>
    <s v="RJ"/>
    <s v="3346-6544"/>
    <s v="ossl@ossl.com.br"/>
  </r>
  <r>
    <s v="CC-0549"/>
    <x v="3"/>
    <n v="30"/>
    <s v="RH III"/>
    <s v="CC"/>
    <n v="330005039801"/>
    <s v="32.064.511/0001-63"/>
    <s v="MINERACAO SOUZA FREIRE LTDA EPP"/>
    <x v="4"/>
    <m/>
    <s v="12/12/2017"/>
    <x v="281"/>
    <n v="0"/>
    <x v="282"/>
    <m/>
    <m/>
    <s v="SEM DBO"/>
    <s v=""/>
    <n v="9053"/>
    <n v="2072985.6000000001"/>
    <n v="0"/>
    <n v="1810.56"/>
    <n v="0"/>
    <n v="0"/>
    <n v="7.8865634401759172E-2"/>
    <n v="285.57683372906217"/>
    <n v="0"/>
    <n v="0"/>
    <n v="142.80037569341422"/>
    <s v="E07/002.13647/2013"/>
    <s v="IN027310"/>
    <d v="2014-07-02T00:00:00"/>
    <d v="2019-07-02T00:00:00"/>
    <s v="Praça Padre Humberto,20"/>
    <s v="Pombal"/>
    <n v="27365380"/>
    <s v="Barra Mansa"/>
    <s v="RJ"/>
    <s v="24 3323-3730"/>
    <s v="mineracaofreire@uol.com.br"/>
  </r>
  <r>
    <s v="CC-0550"/>
    <x v="3"/>
    <n v="30"/>
    <s v="RH III"/>
    <s v="CC"/>
    <n v="330026354684"/>
    <s v="04.833.584/0001-37"/>
    <s v="Transmargoo Turismo e Fretamento Ltda"/>
    <x v="2"/>
    <m/>
    <s v="12/12/2017"/>
    <x v="282"/>
    <n v="0"/>
    <x v="283"/>
    <m/>
    <m/>
    <s v="OK"/>
    <s v=""/>
    <n v="2851"/>
    <n v="0"/>
    <n v="0"/>
    <n v="570"/>
    <n v="0"/>
    <n v="0"/>
    <n v="7.8865634401759172E-2"/>
    <n v="89.942352029994822"/>
    <n v="0"/>
    <n v="0"/>
    <n v="44.953237771672732"/>
    <s v="E07/512446/2010"/>
    <s v="IN021777"/>
    <d v="2012-12-10T00:00:00"/>
    <d v="2017-12-10T00:00:00"/>
    <n v="0"/>
    <n v="0"/>
    <n v="0"/>
    <s v="Resende"/>
    <n v="0"/>
    <n v="33549500"/>
    <s v="luisrenato@transmargoo.com.br"/>
  </r>
  <r>
    <s v="CC-0552"/>
    <x v="3"/>
    <n v="30"/>
    <s v="RH III"/>
    <s v="CC"/>
    <n v="330031261419"/>
    <s v="56.993.900/0034-08"/>
    <s v="COMPANHIA METALÚRGICA PRADA"/>
    <x v="3"/>
    <m/>
    <s v="12/12/2017"/>
    <x v="283"/>
    <n v="0"/>
    <x v="284"/>
    <m/>
    <m/>
    <s v="OK: ALTERAÇÃO DE RAZÃO SOCIAL E CNPJ"/>
    <s v="CI INEA/SEREG SEI Nº2 - 11 fev 2020 - ALTERAÇÃO"/>
    <n v="28423.200000000001"/>
    <n v="0"/>
    <n v="0"/>
    <n v="5709.6"/>
    <n v="0"/>
    <n v="0"/>
    <n v="7.8865634401759172E-2"/>
    <n v="896.64907199906293"/>
    <n v="0"/>
    <n v="0"/>
    <n v="450.28578393636423"/>
    <s v="E07.002/13833/2013"/>
    <s v="IN030880"/>
    <d v="2015-06-16T00:00:00"/>
    <d v="2020-06-16T00:00:00"/>
    <s v="Rua Galdino Mariano Pacheco, 1.011"/>
    <s v="Barão de Jiparanã"/>
    <n v="27600000"/>
    <s v="Valença"/>
    <s v="RJ"/>
    <n v="81760832"/>
    <s v="julioaguiar@gmail.com"/>
  </r>
  <r>
    <s v="CC-0554"/>
    <x v="3"/>
    <n v="30"/>
    <s v="RH III"/>
    <s v="CC"/>
    <n v="330005337659"/>
    <s v="60.892.603/0015-10"/>
    <s v="Votorantim Siderurgia S/A"/>
    <x v="3"/>
    <m/>
    <s v="12/12/2017"/>
    <x v="284"/>
    <n v="0"/>
    <x v="285"/>
    <m/>
    <m/>
    <s v="OK"/>
    <s v=""/>
    <n v="141832"/>
    <n v="0"/>
    <n v="0"/>
    <n v="138763.97"/>
    <n v="111"/>
    <n v="76"/>
    <n v="7.8865634401759172E-2"/>
    <n v="4474.27623833297"/>
    <n v="0"/>
    <n v="0"/>
    <n v="10943.71565221124"/>
    <s v="E07/102887/2008"/>
    <s v="IN031887"/>
    <d v="2015-09-22T00:00:00"/>
    <d v="2020-09-22T00:00:00"/>
    <n v="0"/>
    <s v="Jardim Aliança"/>
    <n v="27525598"/>
    <s v="Resende"/>
    <s v="RJ"/>
    <n v="33249813"/>
    <s v="andreia.coutinho@vsiderurgia.com.br"/>
  </r>
  <r>
    <s v="CC-0555"/>
    <x v="3"/>
    <n v="30"/>
    <s v="RH III"/>
    <s v="CC"/>
    <n v="330008965820"/>
    <s v="10.840.738/0001-10"/>
    <s v="Central de Tratamento de Resíduos Barra Mansa"/>
    <x v="2"/>
    <m/>
    <s v="12/12/2017"/>
    <x v="285"/>
    <n v="0"/>
    <x v="286"/>
    <m/>
    <m/>
    <s v="OK"/>
    <s v=""/>
    <n v="0"/>
    <n v="27375"/>
    <n v="0"/>
    <n v="0"/>
    <n v="2080.5"/>
    <n v="97"/>
    <n v="7.8865634401759172E-2"/>
    <n v="0"/>
    <n v="64.769017231013422"/>
    <n v="0"/>
    <n v="0"/>
    <s v="E07.002/13421/2014"/>
    <s v="IN031732"/>
    <d v="2015-09-08T00:00:00"/>
    <d v="2020-09-08T00:00:00"/>
    <s v="Estrada Bananal"/>
    <s v="Cotiara"/>
    <n v="27347580"/>
    <s v="Barra Mansa"/>
    <s v="RJ"/>
    <s v="3974-7783 - 39747780"/>
    <s v="katiellen.costa@haztec.com.br"/>
  </r>
  <r>
    <s v="CC-0559"/>
    <x v="3"/>
    <n v="30"/>
    <s v="RH III"/>
    <s v="CC"/>
    <n v="330005018553"/>
    <s v="33.352.394/0001-04"/>
    <s v="CEDAE BARRA DO PIRAÍ"/>
    <x v="1"/>
    <m/>
    <s v="01/06/2022"/>
    <x v="286"/>
    <n v="0"/>
    <x v="287"/>
    <m/>
    <m/>
    <s v="ALTERAÇÃO: VALOR MENOR: 3 INTERFERÊNCIAS FORAM TRANSFERIDAS PARA A PREFEITURA DE BARRA DO PIRAÍ"/>
    <s v="CI INEA/SERVREG SEI Nº26/22"/>
    <n v="525600"/>
    <n v="0"/>
    <n v="0"/>
    <n v="100915.2"/>
    <n v="0"/>
    <n v="0"/>
    <n v="7.8865634401759172E-2"/>
    <n v="16580.710976625847"/>
    <m/>
    <n v="0"/>
    <n v="7958.7412687804072"/>
    <m/>
    <s v="IN034548"/>
    <d v="2016-06-01T00:00:00"/>
    <d v="2021-06-01T00:00:00"/>
    <s v="Av. Pres. Vargas, 2655 - 7° andar."/>
    <s v="Cidade Nova"/>
    <n v="20210030"/>
    <s v="Barra do Piraí"/>
    <s v="RJ"/>
    <s v="2332-3600"/>
    <s v="eduardodantas@cedae.com.br; marcelo-kauffman@cedae.com.br"/>
  </r>
  <r>
    <s v="CC-0560"/>
    <x v="3"/>
    <n v="30"/>
    <s v="RH III"/>
    <s v="CC"/>
    <n v="330009567390"/>
    <s v="17.382.217/0001-06"/>
    <s v="LOG ITATIAIA SPE LTDA."/>
    <x v="2"/>
    <m/>
    <s v="12/12/2017"/>
    <x v="287"/>
    <n v="0"/>
    <x v="288"/>
    <m/>
    <m/>
    <s v="OK"/>
    <s v=""/>
    <n v="39959.040000000001"/>
    <n v="0"/>
    <n v="0"/>
    <n v="13559.04"/>
    <n v="0"/>
    <n v="0"/>
    <n v="7.8865634401759172E-2"/>
    <n v="1260.5562349126039"/>
    <n v="0"/>
    <n v="0"/>
    <n v="1069.3465199002935"/>
    <s v="E07/002.16243/2014"/>
    <s v="IN036245"/>
    <d v="2016-09-08T00:00:00"/>
    <d v="2021-09-08T00:00:00"/>
    <s v="RODOVIA PRESIDENTE DUTRA"/>
    <n v="0"/>
    <n v="27580000"/>
    <s v="Itatiaia"/>
    <s v="RJ"/>
    <s v="3512-6491"/>
    <s v="jussara.nascimento@logcp.com.br"/>
  </r>
  <r>
    <s v="CC-0561"/>
    <x v="3"/>
    <n v="30"/>
    <s v="RH III"/>
    <s v="CC"/>
    <n v="330038098181"/>
    <s v="79.687.588/0007-49"/>
    <s v="Videplast Indústria de Embalagens Ltda."/>
    <x v="2"/>
    <m/>
    <s v="01/10/2021"/>
    <x v="288"/>
    <n v="0"/>
    <x v="289"/>
    <m/>
    <m/>
    <s v="OK"/>
    <s v=""/>
    <n v="4752"/>
    <n v="0"/>
    <n v="0"/>
    <n v="950.4"/>
    <n v="0"/>
    <n v="0"/>
    <n v="7.8865634401759172E-2"/>
    <n v="149.9039200499914"/>
    <n v="0"/>
    <n v="0"/>
    <n v="74.957939439437254"/>
    <s v="E07/002.10139/2014"/>
    <s v="IN037729"/>
    <d v="2016-11-30T00:00:00"/>
    <d v="2021-11-30T00:00:00"/>
    <s v="Av. Doutor Arthur Sebastião de Toledo Ribas, n° 80"/>
    <s v="Cantagalo"/>
    <n v="25803060"/>
    <s v="Três Rios"/>
    <s v="RJ"/>
    <s v="(21)995223851"/>
    <s v="pachoteki@yahoo.com.br"/>
  </r>
  <r>
    <s v="CC-0562"/>
    <x v="3"/>
    <n v="30"/>
    <s v="RH III"/>
    <s v="CC"/>
    <n v="330005138532"/>
    <s v="73.323.404/0001-90"/>
    <s v="ELC PRODUTOS DE SEGURANÇA INDÚSTRIA E COMÉRCIO LTDA"/>
    <x v="3"/>
    <m/>
    <s v="12/12/2017"/>
    <x v="289"/>
    <n v="3213.49"/>
    <x v="290"/>
    <m/>
    <m/>
    <s v="OK"/>
    <s v=""/>
    <n v="46320"/>
    <n v="0"/>
    <n v="0"/>
    <n v="43920"/>
    <n v="0"/>
    <n v="0"/>
    <n v="7.8865634401759172E-2"/>
    <n v="1461.2224741957939"/>
    <n v="0"/>
    <n v="0"/>
    <n v="3463.7786629252628"/>
    <s v="EXT-PD/005.13664/2021"/>
    <s v="IN013550"/>
    <d v="2023-08-23T00:00:00"/>
    <d v="2033-08-23T00:00:00"/>
    <s v="Estrada Prefeito Antonio da Cruz Barros, 693"/>
    <s v="Limoeiro"/>
    <n v="25850000"/>
    <s v="Paraíba do Sul"/>
    <s v="RJ"/>
    <s v="2263-9540"/>
    <s v="claudio@vicol.com.br"/>
  </r>
  <r>
    <s v="CC-0563"/>
    <x v="3"/>
    <n v="30"/>
    <s v="RH III"/>
    <s v="CC"/>
    <n v="330010065564"/>
    <s v="03.479.108/0001-05"/>
    <s v="Posto Belvedere da Barra LTDA"/>
    <x v="2"/>
    <m/>
    <s v="12/12/2017"/>
    <x v="290"/>
    <n v="0"/>
    <x v="291"/>
    <m/>
    <m/>
    <s v="OK"/>
    <s v=""/>
    <n v="3230.25"/>
    <n v="0"/>
    <n v="0"/>
    <n v="602.25"/>
    <n v="0"/>
    <n v="0"/>
    <n v="7.8865634401759172E-2"/>
    <n v="101.90118091312138"/>
    <n v="0"/>
    <n v="0"/>
    <n v="47.500468323778684"/>
    <s v="PD-07/014.271/2016"/>
    <s v="IN000246"/>
    <d v="2017-03-30T00:00:00"/>
    <d v="2022-03-30T00:00:00"/>
    <s v="Rodovia Lúcio Meira - BR 393, s/nº - Km 255,6"/>
    <s v="Belvedere da Taquara"/>
    <n v="27113580"/>
    <s v="Barra do Piraí"/>
    <s v="RJ"/>
    <s v="2444-7661"/>
    <s v="postoxale@gmail.com"/>
  </r>
  <r>
    <s v="CC-0564"/>
    <x v="3"/>
    <n v="30"/>
    <s v="RH III"/>
    <s v="CC"/>
    <n v="330010372068"/>
    <s v="55.566.871/0005-92"/>
    <s v="Dan Vigor Industria e Comercio de Laticínios LTDA"/>
    <x v="3"/>
    <m/>
    <s v="12/12/2017"/>
    <x v="291"/>
    <n v="0"/>
    <x v="292"/>
    <m/>
    <m/>
    <s v="OK"/>
    <s v=""/>
    <n v="562100"/>
    <n v="455520"/>
    <n v="0"/>
    <n v="106580"/>
    <n v="152599.20000000001"/>
    <n v="90"/>
    <n v="7.8865634401759172E-2"/>
    <n v="17732.156826546914"/>
    <n v="3592.4919906356336"/>
    <n v="0"/>
    <n v="8405.5020570831621"/>
    <s v="E- 07/002.6530/2013"/>
    <s v="IN040680"/>
    <d v="2017-07-27T00:00:00"/>
    <d v="2022-07-27T00:00:00"/>
    <s v="RODOVIA BR 393, KM 297+800, S/N, PISTA NORTE,"/>
    <s v="DORANDIA"/>
    <n v="27160000"/>
    <s v="Barra do Piraí"/>
    <s v="RJ"/>
    <n v="32116310"/>
    <s v="eloana.souza@vigor.com.br"/>
  </r>
  <r>
    <s v="CC-0565"/>
    <x v="3"/>
    <n v="30"/>
    <s v="RH III"/>
    <s v="CC"/>
    <n v="330006432850"/>
    <s v="03.644.593/0001-17"/>
    <s v="Hospital Vita Volta Redonda S/A"/>
    <x v="2"/>
    <m/>
    <s v="12/12/2017"/>
    <x v="1"/>
    <n v="0"/>
    <x v="1"/>
    <m/>
    <m/>
    <s v="ATENÇÃO: averbação para Instituto do Cancer do Ceará CNPJ 07.265.515/0007-58"/>
    <s v=""/>
    <n v="12818.8"/>
    <n v="0"/>
    <n v="0"/>
    <n v="2560.84"/>
    <n v="0"/>
    <n v="0"/>
    <n v="7.8865634401759172E-2"/>
    <n v="404.38779868292454"/>
    <n v="0"/>
    <n v="0"/>
    <n v="201.9726610071244"/>
    <s v="PD- 07/014.471/2016"/>
    <s v="IN000577"/>
    <d v="2017-08-31T00:00:00"/>
    <d v="2022-08-31T00:00:00"/>
    <s v="Rua Lions Club nº 160-Quarenta e um C"/>
    <s v="Vila Santa Cecília"/>
    <n v="27255430"/>
    <s v="Volta Redonda"/>
    <s v="RJ"/>
    <s v="3344-3395"/>
    <s v="jose.paulo@hospitalvita.com.br"/>
  </r>
  <r>
    <s v="CC-0566"/>
    <x v="3"/>
    <n v="30"/>
    <s v="RH III"/>
    <s v="CC"/>
    <n v="330010089900"/>
    <s v="02.712.119/0004-65"/>
    <s v="LITOGRAFIA VALENÇA LTDA"/>
    <x v="3"/>
    <m/>
    <s v="30/01/2018"/>
    <x v="292"/>
    <n v="0"/>
    <x v="293"/>
    <m/>
    <m/>
    <s v="OK"/>
    <s v=""/>
    <n v="16339"/>
    <n v="0"/>
    <n v="0"/>
    <n v="4700"/>
    <n v="0"/>
    <n v="0"/>
    <n v="7.8865634401759172E-2"/>
    <n v="515.43748369163768"/>
    <n v="0"/>
    <n v="0"/>
    <n v="370.66390123250761"/>
    <s v="E- 07/002.5063/2014"/>
    <s v="IN041699"/>
    <d v="2017-10-10T00:00:00"/>
    <d v="2022-10-10T00:00:00"/>
    <s v="Rod. Presidente Dutra"/>
    <s v="Floriano"/>
    <n v="0"/>
    <s v="Barra Mansa"/>
    <s v="RJ"/>
    <s v="24 2106-4867"/>
    <s v="joaopaulo@lvalenca.com.br"/>
  </r>
  <r>
    <s v="CC-0567"/>
    <x v="3"/>
    <n v="30"/>
    <s v="RH III"/>
    <s v="CC"/>
    <n v="700000081247"/>
    <s v="13.783.996/0001-09"/>
    <s v="RITUAALI EMPREENDIMENTOS TURISTICOS LTDA"/>
    <x v="2"/>
    <m/>
    <s v="06/03/2018"/>
    <x v="293"/>
    <n v="0"/>
    <x v="294"/>
    <m/>
    <m/>
    <s v="OK"/>
    <s v=""/>
    <n v="29160"/>
    <n v="0"/>
    <n v="0"/>
    <n v="5832"/>
    <n v="0"/>
    <n v="0"/>
    <n v="7.8865634401759172E-2"/>
    <n v="919.88507651897794"/>
    <n v="0"/>
    <n v="0"/>
    <n v="459.9485176739305"/>
    <s v="E-07/002.13938/2016"/>
    <s v="IN043590"/>
    <d v="2018-01-25T00:00:00"/>
    <d v="2023-01-25T00:00:00"/>
    <s v="RUA HARRY BERTEL, 400"/>
    <s v="PENEDO"/>
    <n v="0"/>
    <s v="Itatiaia"/>
    <s v="RJ"/>
    <s v="24 3351-9201"/>
    <s v="FINANCEIRO@RITUAALI.COM.BR"/>
  </r>
  <r>
    <s v="CC-0568"/>
    <x v="3"/>
    <n v="30"/>
    <s v="RH III"/>
    <s v="CC"/>
    <n v="330003570372"/>
    <s v="42.465.154/0001-07"/>
    <s v="COMPLEXO LOGÍSTICO MULTIMODAL ITATIAIA"/>
    <x v="2"/>
    <n v="2024"/>
    <s v="01/05/2018"/>
    <x v="294"/>
    <n v="2846.27732096825"/>
    <x v="295"/>
    <m/>
    <m/>
    <s v="OK"/>
    <s v=""/>
    <n v="78784"/>
    <n v="0"/>
    <n v="33287.999999999993"/>
    <n v="40676.800000000003"/>
    <m/>
    <n v="0"/>
    <n v="7.8865634401759172E-2"/>
    <n v="2485.3400562832776"/>
    <n v="0"/>
    <n v="2625.2792379657585"/>
    <n v="3208.0016374334778"/>
    <s v="E-07/002.13370/2016"/>
    <s v="IN053487"/>
    <d v="2024-01-29T00:00:00"/>
    <d v="2029-01-29T00:00:00"/>
    <s v="RUA ANARDINO PEREIRA LIMA, 1059"/>
    <s v="JD SANTA TEREZA"/>
    <n v="12045240"/>
    <s v="TAUBATÉ"/>
    <s v="SP"/>
    <n v="36316431"/>
    <s v="contato@taubatepocos.com.br"/>
  </r>
  <r>
    <s v="CC-0569"/>
    <x v="3"/>
    <n v="30"/>
    <s v="RH III"/>
    <s v="CC"/>
    <n v="330001328507"/>
    <s v="08.964.218/0001-78"/>
    <s v="J S FERREIRA FRIGORIFICO LTDA"/>
    <x v="3"/>
    <m/>
    <s v="01/05/2018"/>
    <x v="295"/>
    <n v="0"/>
    <x v="296"/>
    <m/>
    <m/>
    <s v="OK"/>
    <s v=""/>
    <n v="100740"/>
    <n v="80942.399999999994"/>
    <n v="0"/>
    <n v="19767.599999999999"/>
    <n v="1234"/>
    <n v="98"/>
    <n v="7.8865634401759172E-2"/>
    <n v="3177.9631050598177"/>
    <n v="106.60100066419012"/>
    <n v="0"/>
    <n v="1558.9768508621441"/>
    <s v="E-07/002.14381/2015"/>
    <s v="IN042831"/>
    <d v="2017-12-14T00:00:00"/>
    <d v="2022-12-14T00:00:00"/>
    <s v="RUA 29 DE SETEMBRO, Nº 2400"/>
    <s v="MATADOURO"/>
    <n v="27600000"/>
    <s v="VALENÇA "/>
    <s v="RJ"/>
    <n v="24531322"/>
    <s v="nl1nelcont@gmail.com"/>
  </r>
  <r>
    <s v="CC-0570"/>
    <x v="3"/>
    <n v="30"/>
    <s v="RH III"/>
    <s v="CC"/>
    <n v="330026780004"/>
    <s v="11.071.683/0001-94"/>
    <s v="PLÁSTICOS INDEPENDÊNCIA LTDA"/>
    <x v="3"/>
    <m/>
    <s v="01/05/2018"/>
    <x v="296"/>
    <n v="0"/>
    <x v="297"/>
    <m/>
    <m/>
    <s v="OK"/>
    <s v=""/>
    <n v="6336.4"/>
    <n v="0"/>
    <n v="0"/>
    <n v="1270.2"/>
    <n v="0"/>
    <n v="0"/>
    <n v="7.8865634401759172E-2"/>
    <n v="199.8918247814604"/>
    <n v="0"/>
    <n v="0"/>
    <n v="100.17910955395116"/>
    <s v="E-07/508.245/2012"/>
    <s v="IN044472"/>
    <d v="2013-03-18T00:00:00"/>
    <d v="2018-10-31T00:00:00"/>
    <s v="Estrada Governador Chagas Freitas, nº 5642"/>
    <s v="Colônia de Sant. Ant"/>
    <n v="27351720"/>
    <s v="Barra Mansa"/>
    <s v="RJ"/>
    <n v="33255100"/>
    <s v="thiago.brant@valeplast.com.br"/>
  </r>
  <r>
    <s v="CC-0571"/>
    <x v="3"/>
    <n v="30"/>
    <s v="RH III"/>
    <s v="CC"/>
    <n v="330005794553"/>
    <s v="28.372.613/0001-79"/>
    <s v="QUIMINVEST INDÚSTRIA E COMÉRCIO LTDA"/>
    <x v="2"/>
    <m/>
    <s v="01/05/2018"/>
    <x v="297"/>
    <n v="0"/>
    <x v="298"/>
    <m/>
    <m/>
    <s v="OK:"/>
    <s v=""/>
    <n v="16352"/>
    <n v="0"/>
    <n v="0"/>
    <n v="3270.4"/>
    <n v="0"/>
    <n v="0"/>
    <n v="7.8865634401759172E-2"/>
    <n v="515.84408387366409"/>
    <n v="0"/>
    <n v="0"/>
    <n v="257.91606252239046"/>
    <s v="E-07/002.6695/2016"/>
    <s v="IN043155"/>
    <d v="2017-12-26T00:00:00"/>
    <d v="2022-12-26T00:00:00"/>
    <s v="Rod. Presidente Dutra, s/nº Km 296"/>
    <s v="Polo Industrial"/>
    <n v="27570000"/>
    <s v="PORTO REAL "/>
    <s v="RJ"/>
    <n v="33583250"/>
    <s v="tania@quiminvest.com.br"/>
  </r>
  <r>
    <s v="CC-0572"/>
    <x v="3"/>
    <n v="30"/>
    <s v="RH III"/>
    <s v="CC"/>
    <n v="330040068081"/>
    <s v="01.358.874/0013-11"/>
    <s v="PROCTER &amp; GAMBLE INDUSTRIAL E COMERCIAL LTDA"/>
    <x v="11"/>
    <m/>
    <s v="29/07/2022"/>
    <x v="298"/>
    <n v="-5942.5694051548526"/>
    <x v="1"/>
    <n v="-2586.0117270000001"/>
    <m/>
    <s v="ATENÇÃO: EX-REC LOG EM PROCESSO DE AVERBAÇÃO/RENOVAÇÃO PARA A P&amp;G / CRÉDITO 2026: -2586,011727"/>
    <s v="CI INEA/SERVREG Nº35/22 - ALTERAÇÃO TITULARIDADE"/>
    <n v="73912.5"/>
    <n v="0"/>
    <n v="0"/>
    <n v="12995.460000000006"/>
    <n v="0"/>
    <n v="0"/>
    <n v="7.8865634401759172E-2"/>
    <n v="2331.6624810880089"/>
    <n v="0"/>
    <n v="0"/>
    <n v="1024.8951972426853"/>
    <s v="PD-07/014.119/2016"/>
    <s v="IN000809"/>
    <d v="2017-11-29T00:00:00"/>
    <d v="2022-11-29T00:00:00"/>
    <s v="Rod. Presidente Dutra   "/>
    <s v="Centro"/>
    <s v="27.580-000"/>
    <s v="ITATIAIA"/>
    <n v="0"/>
    <s v="(24) 3221-2492"/>
    <s v="ferreira.f.9@pg.com"/>
  </r>
  <r>
    <s v="CC-0573"/>
    <x v="3"/>
    <n v="30"/>
    <s v="RH III"/>
    <s v="CC"/>
    <n v="330022435000"/>
    <s v="20.894.992/0001-55"/>
    <s v="G B DO VALE - ME"/>
    <x v="11"/>
    <m/>
    <s v="01/10/2018"/>
    <x v="299"/>
    <n v="0"/>
    <x v="299"/>
    <m/>
    <m/>
    <s v="OK"/>
    <s v=""/>
    <n v="7489.8"/>
    <n v="0"/>
    <n v="0"/>
    <n v="1496.5"/>
    <n v="0"/>
    <n v="0"/>
    <n v="7.8865634401759172E-2"/>
    <n v="236.27058224393139"/>
    <n v="0"/>
    <n v="0"/>
    <n v="118.03364107645912"/>
    <s v="E-07/002.4111/2016"/>
    <s v="IN045703"/>
    <d v="2018-07-19T00:00:00"/>
    <d v="2023-07-19T00:00:00"/>
    <s v="AV. JEFFERSON GERALDO BRUNO, 450 "/>
    <s v="PARAÍSO"/>
    <s v="27.536-015"/>
    <s v="RESENDE"/>
    <s v="RJ"/>
    <s v="(11)36316431"/>
    <s v="mbiental@pocosdobrasil.com.br"/>
  </r>
  <r>
    <s v="CC-0574"/>
    <x v="3"/>
    <n v="30"/>
    <s v="RH III"/>
    <s v="CC"/>
    <n v="330005040648"/>
    <s v="28.566.933/0001-60"/>
    <s v="METALÚRGICA BARRA DO PIRAÍ S/A"/>
    <x v="3"/>
    <m/>
    <s v="01/10/2018"/>
    <x v="300"/>
    <n v="0"/>
    <x v="300"/>
    <m/>
    <m/>
    <s v="OK"/>
    <s v=""/>
    <n v="10470.24"/>
    <n v="0"/>
    <n v="0"/>
    <n v="2094.0500000000002"/>
    <n v="0"/>
    <n v="0"/>
    <n v="7.8865634401759172E-2"/>
    <n v="330.30285375195547"/>
    <n v="0"/>
    <n v="0"/>
    <n v="165.15142687597773"/>
    <s v="E-07/002.8743/2015"/>
    <s v="IN045702"/>
    <d v="2018-07-19T00:00:00"/>
    <d v="2023-07-19T00:00:00"/>
    <s v="ESTRADA MANOEL COUTINHO DE CARVALHO, 3.380 "/>
    <s v="CAMPO BOM"/>
    <s v="27.110-010"/>
    <s v="BARRA DO PIRAÍ"/>
    <s v="RJ"/>
    <s v="(24)24479780"/>
    <s v="marcosmatos@mbp.com.br"/>
  </r>
  <r>
    <s v="CC-0575"/>
    <x v="3"/>
    <n v="30"/>
    <s v="RH III"/>
    <s v="CC"/>
    <n v="330023085216"/>
    <s v="07.415.588/0001-93"/>
    <s v="CHAPARRAL RS PARTICIPAÇÕES LTDA"/>
    <x v="3"/>
    <m/>
    <s v="01/11/2018"/>
    <x v="301"/>
    <n v="0"/>
    <x v="301"/>
    <m/>
    <m/>
    <s v="OK"/>
    <s v=""/>
    <n v="67196.5"/>
    <n v="0"/>
    <n v="0"/>
    <n v="13439.3"/>
    <n v="0"/>
    <n v="0"/>
    <n v="7.8865634401759172E-2"/>
    <n v="2119.7980901652472"/>
    <n v="0"/>
    <n v="0"/>
    <n v="1059.8990450826236"/>
    <s v="E-07/002.5171/2015"/>
    <s v="IN046230"/>
    <d v="2018-08-28T00:00:00"/>
    <d v="2023-08-28T00:00:00"/>
    <s v="RODOVIA PRESIDENTE DUTRA, KM 298 S/N° - POLO INDUSTRIAL RESENDE"/>
    <s v="PARQUE EMBAIXADOR"/>
    <s v="27.537-000"/>
    <s v="Resende"/>
    <s v="RJ"/>
    <s v="(24) 21089244"/>
    <s v="tatiane.rezende@carboox.com"/>
  </r>
  <r>
    <s v="CC-0576"/>
    <x v="3"/>
    <n v="30"/>
    <s v="RH III"/>
    <s v="CC"/>
    <n v="330026722071"/>
    <s v="05.315.977/0004-64"/>
    <s v="ANTARES BRASIL INDÚSTRIA E COMÉRCIO DE ALIMENTOS LTDA"/>
    <x v="3"/>
    <m/>
    <s v="01/11/2018"/>
    <x v="302"/>
    <n v="0"/>
    <x v="302"/>
    <m/>
    <m/>
    <s v="OK"/>
    <s v=""/>
    <n v="34310"/>
    <n v="0"/>
    <n v="0"/>
    <n v="31645.5"/>
    <n v="0"/>
    <n v="0"/>
    <n v="7.8865634401759172E-2"/>
    <n v="1082.3577257251352"/>
    <n v="0"/>
    <n v="0"/>
    <n v="2495.7477937640965"/>
    <s v="E-07/002.10393/2015"/>
    <s v="IN046119"/>
    <d v="2018-08-21T00:00:00"/>
    <d v="2023-08-21T00:00:00"/>
    <s v="RUA BARÃO DE SANTA MARTA, 411"/>
    <s v="Ponto Azul"/>
    <s v="25.821-120"/>
    <s v="Três Rios"/>
    <s v="RJ "/>
    <s v="(21) 3251-2283"/>
    <s v="camila.regulatorio@antaresbrasil.com.br"/>
  </r>
  <r>
    <s v="CC-0577"/>
    <x v="3"/>
    <n v="30"/>
    <s v="RH III"/>
    <s v="CC"/>
    <n v="330027151000"/>
    <s v="32.414.914/0001-95"/>
    <s v="PARQUE HOTEL SANTA AMALIA LTDA"/>
    <x v="2"/>
    <m/>
    <s v="01/01/2019"/>
    <x v="303"/>
    <n v="0"/>
    <x v="303"/>
    <m/>
    <m/>
    <s v="OK:"/>
    <s v=""/>
    <n v="30842.5"/>
    <n v="0"/>
    <n v="0"/>
    <n v="6168.5"/>
    <n v="0"/>
    <n v="0"/>
    <n v="7.8865634401759172E-2"/>
    <n v="972.97031793117662"/>
    <n v="0"/>
    <n v="0"/>
    <n v="486.47320013670526"/>
    <s v="E-07/002.2871/2015"/>
    <s v="IN047082"/>
    <d v="2018-11-07T00:00:00"/>
    <d v="2023-11-07T00:00:00"/>
    <s v="AV SEBASTIÃO M. FURTADO - 526"/>
    <s v="Centro"/>
    <s v="27700-000"/>
    <s v="Vassouras "/>
    <s v="RJ"/>
    <s v="(24) 24717007"/>
    <s v="rosanacoppede@gmail.com"/>
  </r>
  <r>
    <s v="CC-0578"/>
    <x v="3"/>
    <n v="30"/>
    <s v="RH III"/>
    <s v="CC"/>
    <n v="330026696801"/>
    <s v="32350746/0001-11"/>
    <s v="COOPERATIVA MISTA DE VALENÇA DE RESPONSABILIDADE LTDA"/>
    <x v="3"/>
    <m/>
    <s v="01/01/2019"/>
    <x v="304"/>
    <n v="0"/>
    <x v="304"/>
    <m/>
    <m/>
    <s v="OK:"/>
    <s v=""/>
    <n v="16352"/>
    <n v="30660"/>
    <n v="0"/>
    <n v="3270.4"/>
    <n v="1234"/>
    <n v="77"/>
    <n v="7.8865634401759172E-2"/>
    <n v="515.84408387366409"/>
    <n v="564.121876074846"/>
    <n v="0"/>
    <n v="257.91606252239046"/>
    <s v="E-07/502.438/2012"/>
    <s v="IN046921"/>
    <d v="2018-10-25T00:00:00"/>
    <d v="2023-10-25T00:00:00"/>
    <s v="RUA BOAVENTURA JOSÉ SOARES, 145"/>
    <s v="Canteiro"/>
    <s v="27.600-000"/>
    <s v="Valença"/>
    <s v="RJ"/>
    <s v="(24) 24535117"/>
    <s v="coopvalenca@uol.com.br"/>
  </r>
  <r>
    <s v="CC-0579"/>
    <x v="3"/>
    <n v="30"/>
    <s v="RH III"/>
    <s v="CC"/>
    <n v="330027893929"/>
    <s v="12.342.136/0001-69"/>
    <s v="A.S RIBEIRO CHURRASCARIA LTDAL"/>
    <x v="2"/>
    <m/>
    <s v="01/01/2019"/>
    <x v="305"/>
    <n v="0"/>
    <x v="305"/>
    <m/>
    <m/>
    <s v="OK:"/>
    <s v=""/>
    <n v="4526"/>
    <n v="0"/>
    <n v="0"/>
    <n v="1022"/>
    <n v="0"/>
    <n v="0"/>
    <n v="7.8865634401759172E-2"/>
    <n v="142.78841686453109"/>
    <n v="0"/>
    <n v="0"/>
    <n v="80.602506672272995"/>
    <s v="E-07/510573/2010"/>
    <s v="IN047084"/>
    <d v="2018-11-08T00:00:00"/>
    <d v="2023-11-08T00:00:00"/>
    <s v="RODOVIA PRESIDENTE DUTRA 1043 KM 267 "/>
    <s v="Barra Mansa "/>
    <s v="27338-000"/>
    <s v="Barra Mansa"/>
    <s v="RJ"/>
    <s v="(24) 988540076"/>
    <s v="acquaservtratamento@yahoo.com.br"/>
  </r>
  <r>
    <s v="CC-0580"/>
    <x v="3"/>
    <n v="30"/>
    <s v="RH III"/>
    <s v="CC"/>
    <n v="330003531121"/>
    <s v="026.285.547-04"/>
    <s v="GERALDO CALMON COSTA JUNIOR"/>
    <x v="11"/>
    <m/>
    <s v="01/01/2019"/>
    <x v="306"/>
    <n v="0"/>
    <x v="306"/>
    <m/>
    <m/>
    <s v="OK:"/>
    <s v=""/>
    <n v="9143.25"/>
    <n v="0"/>
    <n v="0"/>
    <n v="1828.65"/>
    <n v="0"/>
    <n v="0"/>
    <n v="7.8865634401759172E-2"/>
    <n v="288.43499383212941"/>
    <n v="0"/>
    <n v="0"/>
    <n v="144.21151750162315"/>
    <s v="E-07/002.13723/2017"/>
    <s v="IN047121"/>
    <d v="2018-11-12T00:00:00"/>
    <d v="2023-11-12T00:00:00"/>
    <s v="ESTRADA DA CANANEIA 1930 "/>
    <s v="Massambará"/>
    <s v="27.700-000"/>
    <s v="Vassouras"/>
    <s v="RJ"/>
    <s v="(24) 24889390"/>
    <s v="contato@fazendacananeia.com.br"/>
  </r>
  <r>
    <s v="CC-0581"/>
    <x v="3"/>
    <n v="30"/>
    <s v="RH III"/>
    <s v="CC"/>
    <n v="330027380034"/>
    <s v="35.917.970/0001-30"/>
    <s v="UNIMED DE VOLTA REDONDA COOPERATIVA DE TRABALHO MÉDICO"/>
    <x v="14"/>
    <m/>
    <s v="01/01/2019"/>
    <x v="307"/>
    <n v="0"/>
    <x v="307"/>
    <m/>
    <m/>
    <s v="OK"/>
    <s v=""/>
    <n v="0"/>
    <n v="32893.800000000003"/>
    <n v="0"/>
    <n v="0"/>
    <n v="111"/>
    <n v="50"/>
    <n v="7.8865634401759172E-2"/>
    <n v="0"/>
    <n v="1297.1024159794388"/>
    <n v="0"/>
    <n v="0"/>
    <s v="E-07/002.6470/2016"/>
    <s v="IN046997"/>
    <d v="2018-10-31T00:00:00"/>
    <d v="2023-10-31T00:00:00"/>
    <s v="RODOVIA DOS METALÚRGICOS, 2500"/>
    <s v="Jardim Belvedere"/>
    <s v="27.253-005"/>
    <s v="Volta Redonda"/>
    <s v="RJ"/>
    <s v="(24) 2102-2545"/>
    <s v="karen.oliveira@unimedvr.com.br"/>
  </r>
  <r>
    <s v="CC-0582"/>
    <x v="3"/>
    <n v="30"/>
    <s v="RH III"/>
    <s v="CC"/>
    <n v="330001233700"/>
    <s v="15.315.510/0001-25"/>
    <s v="CONCRETEIRA FORTEMIX S/A"/>
    <x v="3"/>
    <m/>
    <s v="01/04/2019"/>
    <x v="308"/>
    <n v="0"/>
    <x v="308"/>
    <m/>
    <m/>
    <s v="OK:"/>
    <s v=""/>
    <n v="11534"/>
    <n v="0"/>
    <n v="0"/>
    <n v="2306.8000000000002"/>
    <n v="0"/>
    <n v="0"/>
    <n v="7.8865634401759172E-2"/>
    <n v="363.85932759800863"/>
    <n v="0"/>
    <n v="0"/>
    <n v="181.92966379900432"/>
    <s v="E-07/002.4587/2013"/>
    <s v="IN047133"/>
    <d v="2018-11-13T00:00:00"/>
    <d v="2023-11-13T00:00:00"/>
    <s v="Av. Augusto de Carvalho, s/n"/>
    <s v="Parque Ipiranga"/>
    <s v="27516-240"/>
    <s v="Resende"/>
    <s v="RJ"/>
    <s v="(24) 3354-1213"/>
    <s v="defender.ambiental@yahoo.com.br"/>
  </r>
  <r>
    <s v="CC-0584"/>
    <x v="3"/>
    <n v="30"/>
    <s v="RH III"/>
    <s v="CC"/>
    <n v="330003536433"/>
    <s v="91.830.836/0040-85"/>
    <s v="OLFAR S/A - ALIMENTO E ENERGIA"/>
    <x v="3"/>
    <m/>
    <s v="01/04/2019"/>
    <x v="309"/>
    <n v="0"/>
    <x v="309"/>
    <m/>
    <m/>
    <s v="OK:"/>
    <s v=""/>
    <n v="54086.400000000001"/>
    <n v="0"/>
    <n v="0"/>
    <n v="5126.3999999999896"/>
    <n v="0"/>
    <n v="0"/>
    <n v="7.8865634401759172E-2"/>
    <n v="1706.2139520711983"/>
    <n v="0"/>
    <n v="0"/>
    <n v="404.3040868807426"/>
    <s v="E-07/002.4300/2017"/>
    <s v="IN048375"/>
    <d v="2019-02-15T00:00:00"/>
    <d v="2024-02-15T00:00:00"/>
    <s v="AV. DOM PEDRO II, 4040 - AREA B1"/>
    <s v="Village Porto Real"/>
    <s v="27.570-000"/>
    <s v="Porto Real"/>
    <s v="RJ"/>
    <s v="(21) 433531000"/>
    <s v="domingos.pereira@olfar.ind.br"/>
  </r>
  <r>
    <s v="CC-0585"/>
    <x v="3"/>
    <n v="30"/>
    <s v="RH III"/>
    <s v="CC"/>
    <n v="330005493782"/>
    <s v="62.100.581/0001-90"/>
    <s v="INCOFLANDRES INDÚSTRIA E COMÉRCIO DE FLANDRES LTDA"/>
    <x v="2"/>
    <m/>
    <s v="01/04/2019"/>
    <x v="310"/>
    <n v="0"/>
    <x v="310"/>
    <m/>
    <m/>
    <s v="OK:"/>
    <s v=""/>
    <n v="13200"/>
    <n v="0"/>
    <n v="0"/>
    <n v="8981.2800000000007"/>
    <n v="0"/>
    <n v="0"/>
    <n v="7.8865634401759172E-2"/>
    <n v="416.41838053934981"/>
    <n v="0"/>
    <n v="0"/>
    <n v="708.32143474758584"/>
    <s v="E-07/002.6411/2017"/>
    <s v="IN048450"/>
    <d v="2019-02-21T00:00:00"/>
    <d v="2024-02-21T00:00:00"/>
    <s v="AVENIDA PAULO ERLEI ALVES ABRANTES, 8800"/>
    <s v="Três Poços"/>
    <s v="27.240-560"/>
    <s v="Volta Redonda"/>
    <s v="RJ"/>
    <s v="(24) 21029500"/>
    <s v="omar.carvalho@cinbal.com.br"/>
  </r>
  <r>
    <s v="CC-0586"/>
    <x v="3"/>
    <n v="30"/>
    <s v="RH III"/>
    <s v="CC"/>
    <n v="330027416918"/>
    <s v="03.290.263/0001-70"/>
    <s v="SOLA CONSTRUTORA LTDA"/>
    <x v="2"/>
    <m/>
    <s v="01/04/2019"/>
    <x v="311"/>
    <n v="0"/>
    <x v="311"/>
    <m/>
    <m/>
    <s v="OK:"/>
    <s v=""/>
    <n v="0"/>
    <n v="28032"/>
    <n v="0"/>
    <n v="0"/>
    <n v="1234"/>
    <n v="85"/>
    <n v="7.8865634401759172E-2"/>
    <n v="0"/>
    <n v="331.61832492909946"/>
    <n v="0"/>
    <n v="0"/>
    <s v="PD-07/014.670/2018"/>
    <s v="IN002960"/>
    <d v="2019-02-26T00:00:00"/>
    <d v="2024-02-26T00:00:00"/>
    <s v="PRAÇA SÃO SEBASTIÃO, 330, LOJA 15"/>
    <s v="Centro"/>
    <s v="25.804-080"/>
    <s v="T rês Rios"/>
    <s v="RJ"/>
    <s v="(24) 24421285"/>
    <s v="matheus.aguiar@solaconstrutora.com.br"/>
  </r>
  <r>
    <s v="CC-0587"/>
    <x v="3"/>
    <n v="30"/>
    <s v="RH III"/>
    <s v="CC"/>
    <n v="330027892604"/>
    <s v="15.371.740/0001-01"/>
    <s v="ENTRE RIOS EMPREENDIMENTOS IMOBILIÁRIOS SPE LTDA"/>
    <x v="2"/>
    <m/>
    <s v="01/05/2019"/>
    <x v="312"/>
    <n v="0"/>
    <x v="312"/>
    <m/>
    <m/>
    <s v="OK:"/>
    <s v=""/>
    <n v="1489.2"/>
    <n v="0"/>
    <n v="0"/>
    <n v="297.83999999999997"/>
    <n v="0"/>
    <n v="0"/>
    <n v="7.8865634401759172E-2"/>
    <n v="46.986238681804238"/>
    <n v="0"/>
    <n v="0"/>
    <n v="23.487139926460557"/>
    <s v="E-07/002.6952/2014"/>
    <s v="IN048958"/>
    <d v="2019-04-09T00:00:00"/>
    <d v="2024-04-09T00:00:00"/>
    <s v="ESTRADA UNIÃO INDÚSTRIA, KM 126,20"/>
    <s v="Monte Cristo"/>
    <s v="25.810-440"/>
    <s v="Três Rios"/>
    <s v="RJ"/>
    <s v="(21) 986942236"/>
    <s v="fabricio.pimenta.cunha@gmail.com"/>
  </r>
  <r>
    <s v="CC-0588"/>
    <x v="3"/>
    <n v="30"/>
    <s v="RH III"/>
    <s v="CC"/>
    <n v="330026414253"/>
    <s v="57.512.691/0009-87"/>
    <s v="TURSAN TURISMO SANTO ANDRÉ LTDA"/>
    <x v="2"/>
    <m/>
    <s v="01/05/2019"/>
    <x v="313"/>
    <n v="0"/>
    <x v="313"/>
    <m/>
    <m/>
    <s v="OK:"/>
    <s v=""/>
    <n v="6424"/>
    <n v="0"/>
    <n v="0"/>
    <n v="1898"/>
    <n v="0"/>
    <n v="0"/>
    <n v="7.8865634401759172E-2"/>
    <n v="202.65431425346264"/>
    <n v="0"/>
    <n v="0"/>
    <n v="149.68866113009511"/>
    <s v="E-07/002.2127/2017"/>
    <s v="IN049010"/>
    <d v="2019-04-10T00:00:00"/>
    <d v="2024-04-10T00:00:00"/>
    <s v="RUA HONÓRIO DE ALMEIDA PAIVA, 125 - CENTRO ESPORTIVO QLA-1"/>
    <s v="JARDIM JALISCO"/>
    <s v="27.510-260"/>
    <s v="RESENDE"/>
    <s v="RJ"/>
    <s v="(21)35548000"/>
    <s v="joao.martins@tursan.com.br"/>
  </r>
  <r>
    <s v="CC-0589"/>
    <x v="3"/>
    <n v="30"/>
    <s v="RH III"/>
    <s v="CC"/>
    <n v="330003550347"/>
    <s v="09.414.761/0001-64"/>
    <s v="K-INFRA RODOVIA DO AÇO S/A - Vassouras"/>
    <x v="2"/>
    <m/>
    <s v="01/08/2019"/>
    <x v="314"/>
    <n v="0"/>
    <x v="314"/>
    <m/>
    <m/>
    <s v="OK:"/>
    <s v=""/>
    <n v="23973.200000000001"/>
    <n v="0"/>
    <n v="0"/>
    <n v="4794.6400000000003"/>
    <n v="0"/>
    <n v="0"/>
    <n v="7.8865634401759172E-2"/>
    <n v="756.26437974004023"/>
    <n v="0"/>
    <n v="0"/>
    <n v="378.1381692844617"/>
    <s v="E-07/500.886/2012"/>
    <s v="IN049330"/>
    <d v="2019-05-13T00:00:00"/>
    <d v="2024-05-13T00:00:00"/>
    <s v="RODOVIA BR-393, KM 231"/>
    <s v="Carvalheira"/>
    <s v="27.700-000"/>
    <s v="Vassouras"/>
    <s v="RJ"/>
    <s v="(24) 24919600"/>
    <s v="natalia.faria.marques@acciona.com"/>
  </r>
  <r>
    <s v="CC-0590"/>
    <x v="3"/>
    <n v="30"/>
    <s v="RH III"/>
    <s v="CC"/>
    <n v="330003550347"/>
    <s v="09.414.761/0001-64"/>
    <s v="K-INFRA RODOVIA DO AÇO S/A - Barra do Piraí"/>
    <x v="2"/>
    <m/>
    <s v="01/06/2019"/>
    <x v="315"/>
    <n v="0"/>
    <x v="315"/>
    <m/>
    <m/>
    <s v="OK:"/>
    <s v=""/>
    <n v="26334.75"/>
    <n v="0"/>
    <n v="0"/>
    <n v="5266.95"/>
    <n v="0"/>
    <n v="0"/>
    <n v="7.8865634401759172E-2"/>
    <n v="830.76788368191876"/>
    <n v="0"/>
    <n v="0"/>
    <n v="415.3779624265178"/>
    <s v="E-07/500.890/2012"/>
    <s v="IN049336"/>
    <d v="2019-05-13T00:00:00"/>
    <d v="2024-05-13T00:00:00"/>
    <s v="RODOVIA BR-393, KM 265"/>
    <s v="Carvalheira"/>
    <s v="27.700-000"/>
    <s v="Vassouras"/>
    <s v="RJ"/>
    <s v="(24) 24919600"/>
    <s v="natalia.faria.marques@acciona.com"/>
  </r>
  <r>
    <s v="CC-0591"/>
    <x v="3"/>
    <n v="30"/>
    <s v="RH III"/>
    <s v="CC"/>
    <n v="330005569789"/>
    <s v="00.835.301/0006-40"/>
    <s v="BALL EMBALAGENS LTDA"/>
    <x v="3"/>
    <m/>
    <s v="01/08/2019"/>
    <x v="316"/>
    <n v="0"/>
    <x v="316"/>
    <m/>
    <m/>
    <s v="OK:"/>
    <s v=""/>
    <n v="413362.5"/>
    <n v="0"/>
    <n v="0"/>
    <n v="281962.5"/>
    <n v="0"/>
    <n v="0"/>
    <n v="7.8865634401759172E-2"/>
    <n v="13040.038561278912"/>
    <n v="0"/>
    <n v="0"/>
    <n v="22237.155296280635"/>
    <s v="PD-07/014.605/2017"/>
    <s v="IN003763"/>
    <d v="2019-07-05T00:00:00"/>
    <d v="2024-07-05T00:00:00"/>
    <s v="RODOVIA BR 040, 650, KM 20"/>
    <s v="MOURA BRASIL "/>
    <s v="25821-491"/>
    <s v="TRÊS RIOS"/>
    <s v="RJ"/>
    <s v="(24) 2252-2473"/>
    <s v="Renato.Valente@ball.com"/>
  </r>
  <r>
    <s v="CC-0592"/>
    <x v="3"/>
    <n v="30"/>
    <s v="RH III"/>
    <s v="CC"/>
    <n v="330030331006"/>
    <s v="32.410.037/0001-84"/>
    <s v="FUNDAÇÃO EDUCACIONAL SEVERINO SOMBRA"/>
    <x v="2"/>
    <m/>
    <s v="01/10/2019"/>
    <x v="317"/>
    <n v="0"/>
    <x v="317"/>
    <m/>
    <m/>
    <s v="OK:"/>
    <s v=""/>
    <n v="26772.75"/>
    <n v="0"/>
    <n v="0"/>
    <n v="5354.55"/>
    <n v="0"/>
    <n v="0"/>
    <n v="7.8865634401759172E-2"/>
    <n v="844.56837221304681"/>
    <n v="0"/>
    <n v="0"/>
    <n v="422.29016552096499"/>
    <s v="E-07/002.13713/2013"/>
    <s v="IN050267"/>
    <d v="2019-09-18T00:00:00"/>
    <d v="2024-09-18T00:00:00"/>
    <s v="PRAÇA MARTINHO NÓBREGA, 40 - CASA "/>
    <s v="CENTRO"/>
    <s v="27.700-000"/>
    <s v="VASSOURAS"/>
    <s v="RJ"/>
    <s v="(24) 2471-8200"/>
    <s v="meioambiente@universidadedevassouras.edu.br"/>
  </r>
  <r>
    <s v="CC-0593"/>
    <x v="3"/>
    <n v="30"/>
    <s v="RH III"/>
    <s v="CC"/>
    <n v="330007039035"/>
    <s v="02.750.186/0001-21"/>
    <s v="ENTULIX TRANSPORTE E COMÉRCIO DE RESÍDUOS LTDA"/>
    <x v="3"/>
    <m/>
    <s v="01/10/2019"/>
    <x v="318"/>
    <n v="0"/>
    <x v="318"/>
    <m/>
    <m/>
    <s v="OK:"/>
    <s v=""/>
    <n v="7030.8"/>
    <n v="0"/>
    <n v="0"/>
    <n v="1406.16"/>
    <n v="0"/>
    <n v="0"/>
    <n v="7.8865634401759172E-2"/>
    <n v="221.78844046646515"/>
    <n v="0"/>
    <n v="0"/>
    <n v="110.89422023323257"/>
    <s v="E-07/510055/2012"/>
    <s v="IN050157"/>
    <d v="2019-08-28T00:00:00"/>
    <d v="2024-08-28T00:00:00"/>
    <s v="ESTRADA GOVERNADOR CHAGAS FREITAS, Nº 7.200 "/>
    <s v="RIALTO "/>
    <s v="27.360-000"/>
    <s v="BARRA MANSA"/>
    <s v="RJ"/>
    <s v="(24) 3328-1300"/>
    <s v="entulix@hotmail.com"/>
  </r>
  <r>
    <s v="CC-0594"/>
    <x v="3"/>
    <n v="30"/>
    <s v="RH III"/>
    <s v="CC"/>
    <n v="330030349487"/>
    <s v="32.296.378/0011-42"/>
    <s v="CEREAIS BRAMIL LTDA"/>
    <x v="2"/>
    <m/>
    <s v="01/10/2019"/>
    <x v="319"/>
    <n v="0"/>
    <x v="319"/>
    <m/>
    <m/>
    <s v="OK:"/>
    <s v=""/>
    <n v="5548"/>
    <n v="0"/>
    <n v="0"/>
    <n v="3723"/>
    <n v="0"/>
    <n v="0"/>
    <n v="7.8865634401759172E-2"/>
    <n v="175.01746070455715"/>
    <n v="0"/>
    <n v="0"/>
    <n v="293.6131667385232"/>
    <s v="E-07/002.6315/2014"/>
    <s v="IN050274"/>
    <d v="2019-09-19T00:00:00"/>
    <d v="2024-09-19T00:00:00"/>
    <s v="RUA OCTAVIO GOMES, Nº 11, 11-A E 13"/>
    <s v="CENTRO"/>
    <s v="27.700-000"/>
    <s v="VASSOURAS"/>
    <s v="RJ"/>
    <s v="(24) 2251-6000"/>
    <s v="meioambiente@grupomil.com.br"/>
  </r>
  <r>
    <s v="CC-0595"/>
    <x v="3"/>
    <n v="30"/>
    <s v="RH III"/>
    <s v="CC"/>
    <n v="330030459827"/>
    <s v="33.042.730/0129-78"/>
    <s v="COMPANHIA SIDERÚRGICA NACIONAL - Volta Redonda"/>
    <x v="3"/>
    <m/>
    <s v="01/11/2019"/>
    <x v="320"/>
    <n v="0"/>
    <x v="320"/>
    <m/>
    <m/>
    <s v="OK:"/>
    <s v=""/>
    <n v="0"/>
    <n v="0"/>
    <n v="700800"/>
    <n v="0"/>
    <n v="1234"/>
    <n v="0"/>
    <n v="7.8865634401759172E-2"/>
    <n v="0"/>
    <n v="55269.043154546525"/>
    <n v="55269.043154546525"/>
    <n v="0"/>
    <s v="E07/002.104503/2018"/>
    <s v="IN050370"/>
    <d v="2019-09-25T00:00:00"/>
    <d v="2024-09-25T00:00:00"/>
    <s v="Rodovia Lúcio Meira - BR 393, km 12,5"/>
    <s v="Santo Agostinho"/>
    <s v="27.220-370"/>
    <s v="VOLTA REDONDA"/>
    <s v="RJ"/>
    <s v="(24) 3344-4125"/>
    <s v="antonio.simoes@csn.com.br"/>
  </r>
  <r>
    <s v="CC-0596"/>
    <x v="3"/>
    <n v="30"/>
    <s v="RH III"/>
    <s v="CC"/>
    <n v="330030336318"/>
    <s v="03.585.982/0001-19"/>
    <s v="PORTO REAL TRANSPORTE COLETIVO LTDA"/>
    <x v="2"/>
    <m/>
    <s v="01/11/2019"/>
    <x v="321"/>
    <n v="0"/>
    <x v="321"/>
    <m/>
    <m/>
    <s v="OK:"/>
    <s v=""/>
    <n v="26280"/>
    <n v="0"/>
    <n v="0"/>
    <n v="5256"/>
    <n v="0"/>
    <n v="0"/>
    <n v="7.8865634401759172E-2"/>
    <n v="829.03385349386542"/>
    <n v="0"/>
    <n v="0"/>
    <n v="414.51692674693271"/>
    <s v="E-07/503364/2012"/>
    <s v="IN050277"/>
    <d v="2019-09-19T00:00:00"/>
    <d v="2024-09-19T00:00:00"/>
    <s v="RUA ANTONIO GRACIANO ROCHA, 1100 - - "/>
    <s v="VILA MARIA - "/>
    <s v="27.313-280"/>
    <s v="BARRA MANSA"/>
    <s v="RJ"/>
    <s v="(24) 33226926"/>
    <s v="luizgarcia@viacaofalcao.com.br"/>
  </r>
  <r>
    <s v="CC-0597"/>
    <x v="3"/>
    <n v="30"/>
    <s v="RH III"/>
    <s v="CC"/>
    <n v="330003550347"/>
    <s v="09.414.761/0001-64"/>
    <s v="K-INFRA RODOVIA DO AÇO S/A - Paraíba do Sul"/>
    <x v="2"/>
    <m/>
    <s v="01/11/2019"/>
    <x v="322"/>
    <n v="0"/>
    <x v="322"/>
    <m/>
    <m/>
    <s v="OK:"/>
    <s v=""/>
    <n v="28105"/>
    <n v="0"/>
    <n v="0"/>
    <n v="5621"/>
    <n v="0"/>
    <n v="0"/>
    <n v="7.8865634401759172E-2"/>
    <n v="886.6156145661198"/>
    <n v="0"/>
    <n v="0"/>
    <n v="443.30182786861832"/>
    <s v="E07/500883/2012"/>
    <s v="IN050403"/>
    <d v="2019-09-27T00:00:00"/>
    <d v="2024-09-27T00:00:00"/>
    <s v="RODOVIA BR-393, KM 233+600, 61.701"/>
    <s v="CARVALHEIRA"/>
    <s v="27.700-000"/>
    <s v="VASSOURAS"/>
    <s v="RJ"/>
    <s v="(24) 2491-9600"/>
    <s v="natalia.marques@rodoviadoaco.com.br"/>
  </r>
  <r>
    <s v="CC-0599"/>
    <x v="3"/>
    <n v="30"/>
    <s v="RH III"/>
    <s v="CC"/>
    <n v="330032199300"/>
    <s v="31.045.354/0001-86"/>
    <s v="LATICÍNIOS PEDRA SELADA LTDA"/>
    <x v="11"/>
    <m/>
    <s v="01/11/2019"/>
    <x v="323"/>
    <n v="0"/>
    <x v="323"/>
    <m/>
    <m/>
    <s v="OK"/>
    <s v=""/>
    <n v="35040"/>
    <n v="28032"/>
    <n v="0"/>
    <n v="7008"/>
    <n v="1234"/>
    <n v="95"/>
    <n v="7.8865634401759172E-2"/>
    <n v="1105.3904301540369"/>
    <n v="108.10781310346407"/>
    <n v="0"/>
    <n v="552.68923566257695"/>
    <s v="E-07/002.7379/2016"/>
    <s v="IN050304"/>
    <d v="2019-09-23T00:00:00"/>
    <d v="2024-09-23T00:00:00"/>
    <s v="ESTRADA RIO PRETO, S/Nº - KM 11"/>
    <s v="VISCONDE DE MAUÁ "/>
    <s v="27.553-000"/>
    <s v="RESENDE"/>
    <s v="RJ"/>
    <s v="(24) 7812-3711"/>
    <s v="eduardo.lemos@pedraselada.com"/>
  </r>
  <r>
    <s v="CC-0600"/>
    <x v="3"/>
    <n v="30"/>
    <s v="RH III"/>
    <s v="CC"/>
    <n v="330026596505"/>
    <s v="13.837.846/0001-22"/>
    <s v="HYUNDAI HEAVY INDUSTRIES BRASIL - INDÚSTRIA E COMÉRCIO DEEQUIPAMENTOS DE CONSTRUÇÃO S/A"/>
    <x v="3"/>
    <m/>
    <s v="01/11/2019"/>
    <x v="324"/>
    <n v="0"/>
    <x v="324"/>
    <m/>
    <m/>
    <s v="OK"/>
    <s v=""/>
    <n v="23760"/>
    <n v="19008"/>
    <n v="0"/>
    <n v="4752"/>
    <n v="1234"/>
    <n v="88"/>
    <n v="7.8865634401759172E-2"/>
    <n v="749.54351790772319"/>
    <n v="187.38288976971003"/>
    <n v="0"/>
    <n v="374.76577953942007"/>
    <s v="E-07/514034/2012"/>
    <s v="IN050479"/>
    <d v="2019-10-10T00:00:00"/>
    <d v="2024-10-10T00:00:00"/>
    <s v="RODOVIA PRESIDENTE DUTRA, S/N° - KM 315 - PARTE"/>
    <s v="ITATIAIA "/>
    <s v="27.580-000"/>
    <s v="ITATIAIA"/>
    <s v="RJ"/>
    <s v="(24) 999327361"/>
    <s v="gilson.botelho@hhib.com.br"/>
  </r>
  <r>
    <s v="CC-0602"/>
    <x v="3"/>
    <n v="30"/>
    <s v="RH III"/>
    <s v="CC"/>
    <n v="330026233208"/>
    <s v="07.580.512/0023-29"/>
    <s v="GLOBOAVES SAO PAULO AGROAVICOLA LTDA EM RECUPERAÇÃO JUDICIAL"/>
    <x v="2"/>
    <m/>
    <s v="01/05/2020"/>
    <x v="325"/>
    <n v="0"/>
    <x v="325"/>
    <m/>
    <m/>
    <s v="OK"/>
    <s v="CI INEA/SEREG SEI Nº8  - INCLUSÃO"/>
    <n v="10402.5"/>
    <n v="0"/>
    <n v="0"/>
    <n v="3102.5"/>
    <n v="0"/>
    <n v="0"/>
    <n v="7.8865634401759172E-2"/>
    <n v="328.16222338187589"/>
    <n v="0"/>
    <n v="0"/>
    <n v="244.68959777765249"/>
    <s v="PD-07/014.559/2018"/>
    <s v="IN005880"/>
    <d v="2020-03-25T00:00:00"/>
    <d v="2025-03-25T00:00:00"/>
    <s v="Rodovia Lúcio Meira (BR-393) Km 190"/>
    <s v="Vieira Cortez"/>
    <s v="25.850-000"/>
    <s v="PARAIBA DO SUL"/>
    <s v="RJ"/>
    <s v="(45) 32182000"/>
    <s v="fabiolopes@globoaves.com.br"/>
  </r>
  <r>
    <s v="CC-0603"/>
    <x v="3"/>
    <n v="30"/>
    <s v="RH III"/>
    <s v="CC"/>
    <n v="330005028354"/>
    <s v="28.672.087/0001-62"/>
    <s v="SAINT-GOBAIN CANALIZAÇÃO LTDA"/>
    <x v="3"/>
    <m/>
    <s v="01/07/2020"/>
    <x v="326"/>
    <n v="0"/>
    <x v="326"/>
    <m/>
    <m/>
    <s v="OK"/>
    <s v="CI INEA/SEREG SEI Nº12 - INCLUSÃO"/>
    <n v="0"/>
    <n v="7621.2"/>
    <n v="0"/>
    <n v="0"/>
    <n v="1234"/>
    <n v="89"/>
    <n v="7.8865634401759172E-2"/>
    <n v="0"/>
    <n v="65.642011739481674"/>
    <n v="0"/>
    <n v="0"/>
    <s v="E07/120002/2004"/>
    <s v="IN051340"/>
    <d v="2020-05-29T00:00:00"/>
    <d v="2025-05-29T00:00:00"/>
    <s v="AVENIDA DOUTOR SÉRGIO BRAGA, N° 452"/>
    <s v="BARBARÁ"/>
    <s v="27.330-050"/>
    <s v="BARRA MANSA"/>
    <s v="RJ"/>
    <s v="(24) 40091326"/>
    <s v="fernando.pontinha@saint-gobain.com"/>
  </r>
  <r>
    <s v="CC-0605"/>
    <x v="3"/>
    <n v="30"/>
    <s v="RH III"/>
    <s v="CC"/>
    <n v="330028279876"/>
    <s v="09.637.882/0001-75"/>
    <s v="JG CONSTRUTORA E INSTALADORA EIRELI"/>
    <x v="2"/>
    <m/>
    <s v="01/07/2020"/>
    <x v="327"/>
    <n v="0"/>
    <x v="327"/>
    <m/>
    <m/>
    <s v="OK"/>
    <s v="CI INEA/SEREG SEI Nº12 - INCLUSÃO"/>
    <n v="0"/>
    <n v="140160"/>
    <n v="0"/>
    <n v="0"/>
    <n v="1234"/>
    <n v="87"/>
    <n v="7.8865634401759172E-2"/>
    <n v="0"/>
    <n v="1425.9468383662445"/>
    <n v="0"/>
    <n v="0"/>
    <s v="E-07/002.103818/2018"/>
    <s v="IN051286"/>
    <d v="2020-05-08T00:00:00"/>
    <d v="2025-05-08T00:00:00"/>
    <s v="AVENIDA DAS AMÉRICAS - 700 - LOJA 214, F BLOCO 8"/>
    <s v="BARRA DA TIJUCA"/>
    <s v="22.640-100"/>
    <s v="RIO DE IANEIRO "/>
    <s v="RJ"/>
    <s v="(24) 32122152"/>
    <s v="ambclean@terra.com.br"/>
  </r>
  <r>
    <s v="CC-0606"/>
    <x v="3"/>
    <n v="30"/>
    <s v="RH III"/>
    <s v="CC"/>
    <n v="330028046189"/>
    <s v="29.081.445/0001-25"/>
    <s v="IRMÃOS FAUSTINO PORTO &amp; CIA LTDA"/>
    <x v="3"/>
    <m/>
    <s v="01/07/2020"/>
    <x v="328"/>
    <n v="0"/>
    <x v="328"/>
    <m/>
    <m/>
    <s v="OK"/>
    <s v="CI INEA/SEREG SEI Nº12 - INCLUSÃO"/>
    <n v="59760"/>
    <n v="43200"/>
    <n v="0"/>
    <n v="16560"/>
    <n v="1234"/>
    <n v="95"/>
    <n v="7.8865634401759172E-2"/>
    <n v="1885.2017439649535"/>
    <n v="167.96175166351247"/>
    <n v="0"/>
    <n v="1306.0237023262512"/>
    <s v="E-07/505099/2010"/>
    <s v="IN051298"/>
    <d v="2020-05-22T00:00:00"/>
    <d v="2025-05-22T00:00:00"/>
    <s v="FAZENDA DAS ANTAS, S/N"/>
    <s v="AVELAR"/>
    <s v="26.980-000"/>
    <s v="PATY DO ALFERES"/>
    <s v="RJ"/>
    <s v="(24) 2258-2209"/>
    <s v="altivo.vieira@gmail.com"/>
  </r>
  <r>
    <s v="CC-0607"/>
    <x v="3"/>
    <n v="30"/>
    <s v="RH III"/>
    <s v="CC"/>
    <n v="330005044473"/>
    <s v="05.097.374/0001-90"/>
    <s v="ANTONIO SANTINI AUTO POSTO DE COMBUSTIVEIS LTDA"/>
    <x v="11"/>
    <m/>
    <s v="01/10/2020"/>
    <x v="329"/>
    <n v="0"/>
    <x v="329"/>
    <m/>
    <m/>
    <s v="OK"/>
    <s v="CI INEA/SEREG SEI Nº 21 - INCLUSÃO"/>
    <n v="10950"/>
    <n v="0"/>
    <n v="0"/>
    <n v="8935.2000000000007"/>
    <n v="0"/>
    <n v="0"/>
    <n v="7.8865634401759172E-2"/>
    <n v="345.43077228911056"/>
    <n v="0"/>
    <n v="0"/>
    <n v="704.68595076711551"/>
    <s v="E07/101040/2006"/>
    <s v="IN051607"/>
    <d v="2020-09-14T00:00:00"/>
    <d v="2025-09-14T00:00:00"/>
    <s v="TRAVESSA MALTA 30"/>
    <s v="ABARRACAMENTO"/>
    <s v="25.850-000"/>
    <s v="RIO DAS FLORES"/>
    <s v="RJ"/>
    <s v="(24) 24882349"/>
    <s v="postosantini@gmail.com"/>
  </r>
  <r>
    <s v="CC-0608"/>
    <x v="3"/>
    <n v="30"/>
    <s v="RH III"/>
    <s v="CC"/>
    <n v="350022735386"/>
    <s v="61.156.113/0005-07"/>
    <s v="IOCHPE MAXION S/A"/>
    <x v="11"/>
    <m/>
    <s v="01/10/2020"/>
    <x v="330"/>
    <n v="0"/>
    <x v="330"/>
    <m/>
    <m/>
    <s v="OK"/>
    <s v="CI INEA/SEREG SEI Nº 21 - INCLUSÃO"/>
    <n v="34310"/>
    <n v="0"/>
    <n v="0"/>
    <n v="1547.6"/>
    <n v="0"/>
    <n v="0"/>
    <n v="7.8865634401759172E-2"/>
    <n v="1082.3577257251352"/>
    <n v="0"/>
    <n v="0"/>
    <n v="122.05180758118965"/>
    <s v="E07/002.15589/2014"/>
    <s v="IN051618"/>
    <d v="2020-09-15T00:00:00"/>
    <d v="2025-09-15T00:00:00"/>
    <s v="Rua Projetada, Ãrea C - Q:0 - L:0 "/>
    <s v="Pedra Selada"/>
    <s v="27.511-970"/>
    <s v="RESENDE"/>
    <s v="RJ"/>
    <s v="(11)21224122"/>
    <s v="caiogabriel@maxionsc.com"/>
  </r>
  <r>
    <s v="CC-0609"/>
    <x v="3"/>
    <n v="30"/>
    <s v="RH III"/>
    <s v="CC"/>
    <n v="330027076556"/>
    <s v="39.758.875/0001-92"/>
    <s v="CONDOMÍNIO DO EDIFICIO BEL ARTE"/>
    <x v="2"/>
    <m/>
    <s v="01/02/2021"/>
    <x v="331"/>
    <n v="0"/>
    <x v="331"/>
    <m/>
    <m/>
    <s v="OK"/>
    <s v="CI INEA/SEREG SEI Nº 7/21 - INCLUSÃO"/>
    <n v="2555"/>
    <n v="0"/>
    <n v="0"/>
    <n v="511"/>
    <n v="0"/>
    <n v="0"/>
    <n v="7.8865634401759172E-2"/>
    <n v="80.602506672272995"/>
    <n v="0"/>
    <n v="0"/>
    <n v="40.301253336136497"/>
    <s v="E-07/002.6744/2016"/>
    <s v="IN051746"/>
    <d v="2020-11-16T00:00:00"/>
    <d v="2025-11-16T00:00:00"/>
    <s v="RUA JOÃO VALIANTE, 260 "/>
    <s v="ANO BOM"/>
    <s v="27323-210"/>
    <s v="BARRA MANSA"/>
    <s v="RJ"/>
    <s v="(24) 33410817"/>
    <s v="administrativo@acj.adm.br"/>
  </r>
  <r>
    <s v="CC-0611"/>
    <x v="3"/>
    <n v="30"/>
    <s v="RH III"/>
    <s v="CC"/>
    <n v="330034046640"/>
    <s v="000.151.267-65"/>
    <s v="HERBERT SIQUEIRA DA SILVA"/>
    <x v="11"/>
    <m/>
    <s v="01/02/2021"/>
    <x v="332"/>
    <n v="0"/>
    <x v="332"/>
    <m/>
    <m/>
    <s v="OK"/>
    <s v="CI INEA/SERVREG SEI Nº 7/21 - INCLUSÃO"/>
    <n v="17870.400000000001"/>
    <n v="0"/>
    <n v="0"/>
    <n v="3574.08"/>
    <n v="0"/>
    <n v="0"/>
    <n v="7.8865634401759172E-2"/>
    <n v="563.75115237946909"/>
    <n v="0"/>
    <n v="0"/>
    <n v="281.86959677529291"/>
    <s v="E-07/002.253/2016"/>
    <s v="IN051750"/>
    <d v="2020-11-16T00:00:00"/>
    <d v="2025-11-16T00:00:00"/>
    <s v="RUA PROF JOSE FERNANDO, 623"/>
    <s v="MANEJO"/>
    <s v="27520-221"/>
    <s v="RESENDE"/>
    <s v="RJ"/>
    <s v="(24) 988667111"/>
    <s v="centrogen@bol.com.br"/>
  </r>
  <r>
    <s v="CC-0612"/>
    <x v="3"/>
    <n v="30"/>
    <s v="RH III"/>
    <s v="CC"/>
    <n v="330026740568"/>
    <s v="29.289.428/0001-88"/>
    <s v="ANDES HOTEL LTDA"/>
    <x v="3"/>
    <m/>
    <s v="01/03/2021"/>
    <x v="333"/>
    <n v="0"/>
    <x v="333"/>
    <m/>
    <m/>
    <s v="OK"/>
    <s v="CI INEA/SERVREG SEI Nº 9/21 - INCLUSÃO"/>
    <n v="2263"/>
    <n v="0"/>
    <n v="0"/>
    <n v="1533"/>
    <n v="0"/>
    <n v="0"/>
    <n v="7.8865634401759172E-2"/>
    <n v="71.382249603382405"/>
    <n v="0"/>
    <n v="0"/>
    <n v="120.89180117952635"/>
    <s v="E-07/002.10084/2017"/>
    <s v="IN051744"/>
    <d v="2020-11-16T00:00:00"/>
    <d v="2025-11-16T00:00:00"/>
    <s v="RUA DR. JOSÉ ALVES CALDEIRA, Nº 162"/>
    <s v="CENTRO "/>
    <s v="27330-142"/>
    <s v="BARRA MANSA"/>
    <s v="RJ"/>
    <s v="(24) 974018450"/>
    <s v="jorgejusto@oi.com.br"/>
  </r>
  <r>
    <s v="CC-0613"/>
    <x v="3"/>
    <n v="30"/>
    <s v="RH III"/>
    <s v="CC"/>
    <n v="330032384549"/>
    <s v="04.505.306/0005-84"/>
    <s v="CONCRETEIRA PP DE RESENDE LTDA"/>
    <x v="3"/>
    <m/>
    <s v="29/12/2022"/>
    <x v="334"/>
    <n v="0"/>
    <x v="334"/>
    <m/>
    <m/>
    <s v="ATENÇÃO: REATIVAR MATRÍCULA PELO SEI- VLR ANO  2.271,45 ;VLR TOTAL  3.292,61 - CANCELAMOS A ERRADA - DEBITO  2023 1.021,16"/>
    <s v="CI INEA/SERVREG Nº52/22 - REATIVAMENTO"/>
    <n v="29272.32"/>
    <n v="0"/>
    <n v="0"/>
    <n v="24520.32"/>
    <n v="0"/>
    <n v="0"/>
    <n v="7.8865634401759172E-2"/>
    <n v="923.43684869726633"/>
    <n v="0"/>
    <n v="0"/>
    <n v="1933.8024245459796"/>
    <s v="E07/513018/2012"/>
    <s v="IN051741"/>
    <d v="2020-11-13T00:00:00"/>
    <d v="2025-11-13T00:00:00"/>
    <s v="RODOVIA PRESIDENTE DUTRA, KM 298,5, S/N°- POLO INDUSTRIAL"/>
    <s v="POLO INDUSTRIAL"/>
    <s v="27540-002"/>
    <s v="RESENDE"/>
    <s v="RJ"/>
    <s v="(24) 33551528"/>
    <s v="cintia@atualambiental.com.br"/>
  </r>
  <r>
    <s v="CC-0614"/>
    <x v="3"/>
    <n v="30"/>
    <s v="RH III"/>
    <s v="CC"/>
    <n v="330005488517"/>
    <s v="03.214.786/0001-38"/>
    <s v="TERMINAL LOGÍSTICO DO VALE DO PARAÍBA"/>
    <x v="11"/>
    <m/>
    <s v="01/03/2021"/>
    <x v="335"/>
    <n v="0"/>
    <x v="335"/>
    <m/>
    <m/>
    <s v="OK"/>
    <s v="CI INEA/SERVREG SEI Nº 9/21 - INCLUSÃO"/>
    <n v="19381.5"/>
    <n v="0"/>
    <n v="0"/>
    <n v="8796.5"/>
    <n v="0"/>
    <n v="0"/>
    <n v="7.8865634401759172E-2"/>
    <n v="611.40708547872839"/>
    <n v="0"/>
    <n v="0"/>
    <n v="693.7436223390547"/>
    <s v="E07/002.14156/2013"/>
    <s v="IN051740"/>
    <d v="2020-11-13T00:00:00"/>
    <d v="2025-11-13T00:00:00"/>
    <s v="RODOVIA PRESIDENTE DUTRA, KM 298 - VIA C"/>
    <s v="POLO INDUSTRIAL"/>
    <s v="27540-002"/>
    <s v="RESENDE"/>
    <s v="RJ"/>
    <s v="(24) 33549890"/>
    <s v="jessica.santos@multiterminais.com.br"/>
  </r>
  <r>
    <s v="CC-0615"/>
    <x v="3"/>
    <n v="30"/>
    <s v="RH III"/>
    <s v="CC"/>
    <n v="330003616380"/>
    <s v="02.295.769/0005-33"/>
    <s v="BENTELER SISTEMAS AUTOMOTIVOS LTDA"/>
    <x v="2"/>
    <m/>
    <s v="01/08/2021"/>
    <x v="336"/>
    <n v="0"/>
    <x v="336"/>
    <m/>
    <m/>
    <s v="OK:PAGAMENTO ATÉ FINAL DA OUTORGA EM MAIO DE 2025"/>
    <s v="CI INEA/SERVREG SEI Nº 28/21 - INCLUSÃO"/>
    <n v="0"/>
    <n v="4593.6000000000004"/>
    <n v="0"/>
    <n v="0"/>
    <n v="1234"/>
    <n v="99"/>
    <n v="7.8865634401759172E-2"/>
    <n v="0"/>
    <n v="4.1616724513280419"/>
    <n v="0"/>
    <n v="0"/>
    <s v="PD-07/014.953/2017"/>
    <s v="IN009200"/>
    <d v="2021-05-28T00:00:00"/>
    <d v="2026-05-28T00:00:00"/>
    <s v="AV RENATO MONTEIRO, 6200, D"/>
    <s v="TECNOPOLO I"/>
    <s v="27570-000"/>
    <s v="PORTO REAL"/>
    <s v="RJ"/>
    <s v="(24)33588260"/>
    <s v="mariana.ignacio@benteler.com"/>
  </r>
  <r>
    <s v="CC-0616"/>
    <x v="3"/>
    <n v="30"/>
    <s v="RH III"/>
    <s v="CC"/>
    <n v="330040186289"/>
    <s v="42.292.007/0013-08"/>
    <s v="RIO MAIS SANEAMENTO PIRAÍ RH III MULTIBACIA"/>
    <x v="1"/>
    <m/>
    <s v="18/01/2022"/>
    <x v="337"/>
    <n v="0"/>
    <x v="337"/>
    <m/>
    <m/>
    <s v="OK"/>
    <s v="CI INEA/SERVREG SEI Nº 5/22 - INCLUSÃO"/>
    <n v="2396736"/>
    <n v="0"/>
    <n v="0"/>
    <n v="479347.20000000001"/>
    <n v="0"/>
    <n v="0"/>
    <n v="7.8865634401759172E-2"/>
    <n v="75608.045295181786"/>
    <n v="0"/>
    <n v="0"/>
    <n v="37804.02264759089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CC-0618"/>
    <x v="3"/>
    <n v="30"/>
    <s v="RH III"/>
    <s v="CC"/>
    <n v="330030648204"/>
    <s v="29.042.751/0001-52"/>
    <s v="COREMA COMERCIO E RECUPERAÇÃO DE METAIS LTDA"/>
    <x v="2"/>
    <m/>
    <s v="01/03/2022"/>
    <x v="338"/>
    <n v="0"/>
    <x v="338"/>
    <m/>
    <m/>
    <s v="OK"/>
    <s v="CI INEA/SERVREG SEI Nº 14/22 - INCLUSÃO"/>
    <n v="0"/>
    <n v="2386.56"/>
    <n v="0"/>
    <n v="0"/>
    <n v="1234"/>
    <n v="89"/>
    <n v="7.8865634401759172E-2"/>
    <n v="0"/>
    <n v="20.557226850094555"/>
    <n v="0"/>
    <n v="0"/>
    <s v="PD-07/014.734/2019"/>
    <s v="IN010770"/>
    <d v="2021-12-10T00:00:00"/>
    <d v="2026-12-10T00:00:00"/>
    <s v="RUA MAJOR LUÍS ALVES BOA SORTE"/>
    <s v="BOA SORTE"/>
    <s v="27331-000"/>
    <s v="BARRA MANSA"/>
    <s v="RJ"/>
    <s v="(24) 3323-6310"/>
    <s v="corema.crm@gmail.com"/>
  </r>
  <r>
    <s v="CC-0619"/>
    <x v="3"/>
    <n v="30"/>
    <s v="RH III"/>
    <s v="CC"/>
    <n v="330033116076"/>
    <s v="28.538.734/0001-48"/>
    <s v="TRIBUNAL DE JUSTIÇA DO ESTADO DO RIO DE JANEIRO"/>
    <x v="14"/>
    <m/>
    <s v="01/03/2022"/>
    <x v="339"/>
    <n v="0"/>
    <x v="339"/>
    <m/>
    <m/>
    <s v="OK"/>
    <s v="CI INEA/SERVREG SEI Nº 14/22 - INCLUSÃO"/>
    <n v="0"/>
    <n v="5875.2"/>
    <n v="0"/>
    <n v="0"/>
    <n v="1234"/>
    <n v="75"/>
    <n v="7.8865634401759172E-2"/>
    <n v="0"/>
    <n v="115.09176917120998"/>
    <n v="0"/>
    <n v="0"/>
    <s v="EXT-PD/005.6223/2020"/>
    <s v="IN011405"/>
    <d v="2022-02-02T00:00:00"/>
    <d v="2027-02-02T00:00:00"/>
    <s v="Pça. XV de Novembro, 2"/>
    <s v="CENTRO"/>
    <s v="20010-010"/>
    <s v="BARRA MANSA"/>
    <s v="RJ"/>
    <s v="(21) 98228-6162"/>
    <s v="deplalicenciamento@tjrj.jus.br"/>
  </r>
  <r>
    <s v="CC-0620"/>
    <x v="3"/>
    <n v="30"/>
    <s v="RH III"/>
    <s v="CC"/>
    <n v="330031723218"/>
    <s v="32.415.283/0001-29"/>
    <s v="MUNICÍPIO DE MIGUEL PEREIRA"/>
    <x v="11"/>
    <m/>
    <s v="01/06/2022"/>
    <x v="340"/>
    <n v="0"/>
    <x v="340"/>
    <m/>
    <m/>
    <s v="OK"/>
    <s v="CI INEA/SERVREG SEI Nº 22/22 - INCLUSÃO"/>
    <n v="3264"/>
    <n v="0"/>
    <n v="0"/>
    <n v="2856"/>
    <n v="0"/>
    <n v="0"/>
    <n v="7.8865634401759172E-2"/>
    <n v="102.96551668371964"/>
    <n v="0"/>
    <n v="0"/>
    <n v="225.23258318480555"/>
    <s v="E-07/002.2802/2013"/>
    <s v="IN052740"/>
    <d v="2022-03-25T00:00:00"/>
    <d v="2027-03-25T00:00:00"/>
    <s v="Rua Dr. José Rezende, 499"/>
    <s v="Plante Café"/>
    <s v="26.900-000"/>
    <s v="MIGUEL PEREIRA"/>
    <s v="RJ"/>
    <s v="(24) 2484-4278"/>
    <s v="ambiente.miguelpereira@hotmail.com"/>
  </r>
  <r>
    <s v="CC-0621"/>
    <x v="3"/>
    <n v="30"/>
    <s v="RH III"/>
    <s v="CC"/>
    <n v="330034170066"/>
    <s v="60.922.168/0025-53"/>
    <s v="ASSOCIAÇÃO CONGREGAÇÃO DE SANTA CATARINA"/>
    <x v="11"/>
    <m/>
    <s v="01/06/2022"/>
    <x v="341"/>
    <n v="0"/>
    <x v="341"/>
    <m/>
    <m/>
    <s v="OK"/>
    <s v="CI INEA/SERVREG SEI Nº 22/22 - INCLUSÃO"/>
    <n v="31207.5"/>
    <n v="0"/>
    <n v="0"/>
    <n v="6022.5"/>
    <n v="0"/>
    <n v="0"/>
    <n v="7.8865634401759172E-2"/>
    <n v="984.47471131674433"/>
    <n v="0"/>
    <n v="0"/>
    <n v="474.96880675113749"/>
    <s v="E-07/002.531/2016"/>
    <s v="IN052739"/>
    <d v="2022-03-25T00:00:00"/>
    <d v="2027-03-25T00:00:00"/>
    <s v="RUA MAESTRO COSTA BARROS, 642"/>
    <s v="Centro"/>
    <s v="25.805-090"/>
    <s v="TRÊS RIOS"/>
    <s v="RJ"/>
    <s v="(24) 981400203"/>
    <s v="raiza.neves@redesc.org.br"/>
  </r>
  <r>
    <s v="CC-0622"/>
    <x v="3"/>
    <n v="30"/>
    <s v="RH III"/>
    <s v="CC"/>
    <n v="330042125724"/>
    <s v="29.076.130/0001-90"/>
    <s v="PREFEITURA MUNICIPAL DE VALENÇA"/>
    <x v="1"/>
    <m/>
    <s v="06/10/2023"/>
    <x v="342"/>
    <n v="0"/>
    <x v="342"/>
    <m/>
    <m/>
    <s v="OBS: TROCA DE TITULARIDADE (ANTIGO CEDAE)"/>
    <s v=""/>
    <n v="11802932"/>
    <n v="0"/>
    <n v="0"/>
    <n v="2360586.4"/>
    <n v="0"/>
    <n v="0"/>
    <n v="7.8865634401759172E-2"/>
    <n v="372338.28078209196"/>
    <n v="0"/>
    <n v="0"/>
    <n v="186169.14039104598"/>
    <s v="E- 07002111032013"/>
    <s v="IN044980"/>
    <d v="2018-05-17T00:00:00"/>
    <d v="2039-02-18T00:00:00"/>
    <s v="Rua Doutor Figueiredo"/>
    <s v="Centro"/>
    <n v="27600211"/>
    <s v="VALENÇA"/>
    <s v="RJ"/>
    <n v="981005030"/>
    <s v="servicopublicogaragem@gmail.com"/>
  </r>
  <r>
    <s v="CC-0623"/>
    <x v="3"/>
    <n v="30"/>
    <s v="RH III"/>
    <s v="CC"/>
    <n v="330038385679"/>
    <s v="31.844.889/0001-17"/>
    <s v="MUNICIPIO DE PATY DO ALFERES"/>
    <x v="1"/>
    <m/>
    <d v="1899-12-30T00:00:00"/>
    <x v="343"/>
    <n v="0"/>
    <x v="343"/>
    <m/>
    <m/>
    <s v="OK"/>
    <n v="0"/>
    <n v="201480"/>
    <n v="0"/>
    <n v="0"/>
    <n v="40296"/>
    <n v="0"/>
    <n v="0"/>
    <n v="7.8865634401759172E-2"/>
    <n v="6355.9392077065759"/>
    <n v="0"/>
    <n v="0"/>
    <n v="3177.9696038532888"/>
    <s v="SEI-070005/000765/2022"/>
    <s v="OUT Nº IN005865"/>
    <d v="2023-11-16T00:00:00"/>
    <d v="2028-11-16T00:00:00"/>
    <s v="R. do Recanto"/>
    <s v="Centro"/>
    <n v="26950000"/>
    <s v="PATY DOS ALFERES"/>
    <n v="0"/>
    <s v="(24) 2485-2741"/>
    <s v="meioambiente@patydoalferes.rj.gov.br"/>
  </r>
  <r>
    <s v="CC-0624"/>
    <x v="3"/>
    <n v="30"/>
    <s v="RH III"/>
    <s v="CC"/>
    <n v="330041567456"/>
    <s v="01.417.222/0003-39"/>
    <s v="MRS LOGÍSTICA S.A."/>
    <x v="2"/>
    <m/>
    <d v="2024-05-01T00:00:00"/>
    <x v="344"/>
    <n v="0"/>
    <x v="344"/>
    <m/>
    <m/>
    <n v="0"/>
    <n v="0"/>
    <n v="105120"/>
    <n v="0"/>
    <n v="0"/>
    <n v="0"/>
    <n v="0"/>
    <n v="0"/>
    <n v="7.8865634401759172E-2"/>
    <n v="3316.1473728043443"/>
    <n v="0"/>
    <n v="0"/>
    <n v="0"/>
    <s v="SEI-0700050002362022"/>
    <s v="0073982024"/>
    <d v="2024-03-07T00:00:00"/>
    <d v="2029-03-07T00:00:00"/>
    <s v="Avenida Brasil"/>
    <s v="Centro"/>
    <s v="36.060-010"/>
    <s v="JUIZ DE FORA"/>
    <s v="MG"/>
    <s v="(32) 3239-3553"/>
    <s v="meio.ambiente@mrs.com.br"/>
  </r>
  <r>
    <s v="CC-0625"/>
    <x v="3"/>
    <n v="30"/>
    <s v="RH III"/>
    <s v="CC"/>
    <n v="330032190930"/>
    <s v="43.345.545/0001-42"/>
    <s v="NELBEN - EMPREENDIMENTOS IMOBILIÁRIOS LTDA"/>
    <x v="16"/>
    <m/>
    <d v="2024-05-01T00:00:00"/>
    <x v="345"/>
    <n v="0"/>
    <x v="345"/>
    <m/>
    <m/>
    <n v="0"/>
    <n v="0"/>
    <n v="0"/>
    <n v="11826"/>
    <n v="0"/>
    <n v="0"/>
    <n v="0"/>
    <n v="0"/>
    <n v="7.8865634401759172E-2"/>
    <n v="0"/>
    <n v="163.21409659691125"/>
    <n v="0"/>
    <n v="0"/>
    <s v="PD-07005182020 _x0009__x0009_"/>
    <s v="0126242022"/>
    <d v="2022-10-27T00:00:00"/>
    <d v="2027-10-27T00:00:00"/>
    <n v="0"/>
    <n v="0"/>
    <n v="0"/>
    <n v="0"/>
    <s v="SP"/>
    <s v="(21)32122152"/>
    <s v="contato@vivaconsultoriaambiental.com.br"/>
  </r>
  <r>
    <s v="CC-0626"/>
    <x v="3"/>
    <n v="30"/>
    <s v="RH III"/>
    <s v="CC"/>
    <n v="330032993138"/>
    <s v="00.157.774/0005-54"/>
    <s v="TARGA SA"/>
    <x v="3"/>
    <m/>
    <d v="2024-06-01T00:00:00"/>
    <x v="346"/>
    <n v="0"/>
    <x v="346"/>
    <m/>
    <m/>
    <n v="0"/>
    <n v="0"/>
    <n v="40734"/>
    <n v="0"/>
    <n v="0"/>
    <n v="40515"/>
    <n v="0"/>
    <n v="0"/>
    <n v="7.8865634401759172E-2"/>
    <n v="1285.0051006885026"/>
    <n v="0"/>
    <n v="0"/>
    <n v="3195.2411777872717"/>
    <s v="EXT-PD00651632020"/>
    <s v="0065972024"/>
    <d v="2024-01-08T00:00:00"/>
    <d v="2029-01-08T00:00:00"/>
    <s v="Avenida Irmãos Spino  "/>
    <s v="Cerâmica"/>
    <s v="25.850-000"/>
    <s v="PARAÍBA DO SUL"/>
    <s v="RJ"/>
    <s v="(21) 2543-0335"/>
    <s v="condeleandro@gmail.com"/>
  </r>
  <r>
    <s v="CC-0627"/>
    <x v="3"/>
    <n v="30"/>
    <s v="RH III"/>
    <s v="CC"/>
    <n v="330033998907"/>
    <s v="04.870.142/0001-60"/>
    <s v="MARNANGLO EMPREENDIMENTOS E PARTICIPAÇÕES LTDA"/>
    <x v="2"/>
    <m/>
    <d v="2024-06-01T00:00:00"/>
    <x v="347"/>
    <n v="0"/>
    <x v="347"/>
    <m/>
    <m/>
    <n v="0"/>
    <n v="0"/>
    <n v="15330"/>
    <n v="0"/>
    <n v="0"/>
    <n v="10147"/>
    <n v="0"/>
    <n v="0"/>
    <n v="7.8865634401759172E-2"/>
    <n v="483.60407015158734"/>
    <n v="0"/>
    <n v="0"/>
    <n v="800.24959227465035"/>
    <s v="EXT-PD005209372021"/>
    <s v="0975242024"/>
    <d v="2024-03-08T00:00:00"/>
    <d v="2029-03-08T00:00:00"/>
    <s v="Fazenda São Roque"/>
    <s v="Itakamosi"/>
    <s v="27.115-140"/>
    <s v="VASSOURAS"/>
    <s v="RJ"/>
    <s v="(24) 99885-4607 "/>
    <s v="engenharia@rioviver.com.br"/>
  </r>
  <r>
    <s v="CC-0629"/>
    <x v="3"/>
    <n v="30"/>
    <s v="RH III"/>
    <s v="CC"/>
    <n v="330031309047"/>
    <s v="05.914.226/0001-11"/>
    <s v="VALEPLAST INDÚSTRIA E COMÉRCIO DE PLÁSTICOS VALE DO PARAIBA LTDA"/>
    <x v="3"/>
    <m/>
    <d v="2024-07-01T00:00:00"/>
    <x v="348"/>
    <n v="0"/>
    <x v="348"/>
    <m/>
    <m/>
    <n v="0"/>
    <n v="0"/>
    <n v="11169"/>
    <n v="0"/>
    <n v="0"/>
    <n v="7701.5"/>
    <n v="0"/>
    <n v="0"/>
    <n v="7.8865634401759172E-2"/>
    <n v="352.34010825329915"/>
    <n v="0"/>
    <n v="0"/>
    <n v="607.38368334514803"/>
    <s v="E-075082462012"/>
    <s v="0535782024"/>
    <d v="2024-04-10T00:00:00"/>
    <d v="2029-04-10T00:00:00"/>
    <s v="Estrada Governador Chagas Freitas"/>
    <s v="Colônia Santo Antônio"/>
    <s v="27.353-000"/>
    <s v="BARRA MANSA"/>
    <s v="RJ"/>
    <s v="(4) 3337-4447"/>
    <s v="barbara@ekosambiental.com.br"/>
  </r>
  <r>
    <s v="CC-0630"/>
    <x v="3"/>
    <n v="30"/>
    <s v="RH III"/>
    <s v="CC"/>
    <n v="330026997410"/>
    <s v="29.067.113/0256-95"/>
    <s v="POLIMIX CONCRETO LTDA"/>
    <x v="3"/>
    <m/>
    <d v="2024-09-01T00:00:00"/>
    <x v="349"/>
    <n v="0"/>
    <x v="349"/>
    <m/>
    <m/>
    <n v="0"/>
    <n v="0"/>
    <n v="12264"/>
    <n v="0"/>
    <n v="0"/>
    <n v="10439"/>
    <n v="0"/>
    <n v="0"/>
    <n v="7.8865634401759172E-2"/>
    <n v="386.89719824098785"/>
    <n v="0"/>
    <n v="0"/>
    <n v="823.30802601876871"/>
    <n v="0"/>
    <n v="0"/>
    <d v="1899-12-30T00:00:00"/>
    <d v="1899-12-30T00:00:00"/>
    <s v="Rodovia dos Metalúrgicos"/>
    <s v="Casa de Pedra"/>
    <s v="27.258-000"/>
    <s v="VOLTA REDONDA"/>
    <s v="RJ"/>
    <s v="(24)3348-0851"/>
    <s v="regularizacao@saogeraldopocos.com.br"/>
  </r>
  <r>
    <s v="CC-0631"/>
    <x v="3"/>
    <n v="30"/>
    <s v="RH III"/>
    <s v="CC"/>
    <n v="330037198433"/>
    <s v="37.353.051/0001-07"/>
    <s v="ÁGUAS DA CONDESSA S/A"/>
    <x v="1"/>
    <m/>
    <d v="1899-12-30T00:00:00"/>
    <x v="350"/>
    <n v="0"/>
    <x v="350"/>
    <m/>
    <m/>
    <n v="0"/>
    <s v="INCLUSAO SOLICITADA NA CI NA 46/2025"/>
    <n v="31025"/>
    <n v="0"/>
    <n v="0"/>
    <n v="6205"/>
    <n v="0"/>
    <n v="0"/>
    <n v="7.8865634401759172E-2"/>
    <n v="978.75839111060998"/>
    <n v="0"/>
    <n v="0"/>
    <n v="489.37919555530499"/>
    <n v="0"/>
    <n v="0"/>
    <d v="1899-12-30T00:00:00"/>
    <d v="1899-12-30T00:00:00"/>
    <s v="Pc Garcia"/>
    <s v="Centro"/>
    <n v="25850000"/>
    <s v="PARAÍBA DO SUL"/>
    <s v="RJ"/>
    <n v="999584483"/>
    <s v="thaiane.oliveira@aguasdacondessa.com.br / qssmas.cac@aguasdacondessa.com.br"/>
  </r>
  <r>
    <s v="CC-0632"/>
    <x v="3"/>
    <n v="30"/>
    <s v="RH III"/>
    <s v="CC"/>
    <n v="330030787913"/>
    <s v="10.362.445/0004-18"/>
    <s v="IBR-LAM LAMINAÇÃO DE METAIS LTDA"/>
    <x v="3"/>
    <m/>
    <d v="2024-12-01T00:00:00"/>
    <x v="351"/>
    <n v="0"/>
    <x v="351"/>
    <m/>
    <m/>
    <s v="NOVO:"/>
    <s v="CI INEA/SERVREG Nº 59/24 - INCLUSÃO"/>
    <n v="113259.5"/>
    <n v="0"/>
    <n v="0"/>
    <n v="22651.9"/>
    <n v="0"/>
    <n v="0"/>
    <n v="7.8865634401759172E-2"/>
    <n v="3572.912927810416"/>
    <n v="0"/>
    <n v="0"/>
    <n v="1786.4564639052078"/>
    <s v="EXT-PD/005.6216/2020"/>
    <s v="IN101585"/>
    <d v="2024-11-13T00:00:00"/>
    <d v="2029-11-13T00:00:00"/>
    <s v="RODOVIA PRESIDENTE DUTRA, KM 317 S/N"/>
    <s v="Jardim Itatiaia"/>
    <s v="27580-000"/>
    <s v="ITATIAIA"/>
    <s v="RJ"/>
    <s v="(24) 3351.4300"/>
    <s v="projetosmartins@gmail.com"/>
  </r>
  <r>
    <s v="DD-0002"/>
    <x v="5"/>
    <n v="40"/>
    <s v="RH IV"/>
    <s v="DD"/>
    <n v="330006168060"/>
    <s v="02.150.327/0001-75"/>
    <s v="Aguas do Imperador S/A"/>
    <x v="1"/>
    <m/>
    <s v="01/06/2022"/>
    <x v="352"/>
    <n v="0"/>
    <x v="352"/>
    <m/>
    <m/>
    <s v="REVISÃO: PONTO OUTORGADO - DÉBITO 2023"/>
    <s v=""/>
    <n v="18447234.399999999"/>
    <n v="17763516"/>
    <n v="173682"/>
    <n v="510036.4"/>
    <n v="397056.17"/>
    <n v="91"/>
    <n v="6.8865634401759176E-2"/>
    <n v="508152.19253163453"/>
    <n v="105937.41602793333"/>
    <n v="11960.715751925811"/>
    <n v="35123.981872556491"/>
    <s v="E- 07/002.6761/2016"/>
    <s v="IN040297"/>
    <d v="2017-06-30T00:00:00"/>
    <d v="2022-06-30T00:00:00"/>
    <s v="Rua Dr. Sá Earp Nº 84"/>
    <s v="Morin"/>
    <n v="25625073"/>
    <s v="Petrópolis"/>
    <s v="RJ"/>
    <s v="2103-5600"/>
    <s v="deborah.gama@aguasdoimperador.com.br; diretoria-cai@aguasdoimperador.com.br"/>
  </r>
  <r>
    <s v="DD-0004"/>
    <x v="5"/>
    <n v="40"/>
    <s v="RH IV"/>
    <s v="DD"/>
    <n v="330005018120"/>
    <s v="33.352.394/0001-04"/>
    <s v="CEDAE SAPUCAIA"/>
    <x v="1"/>
    <m/>
    <s v="26/12/2017"/>
    <x v="353"/>
    <n v="1948.0083835825201"/>
    <x v="353"/>
    <m/>
    <m/>
    <s v="AJUSTE 2025: REFERENTE AO VOLUME UTILIZADO PELA ETA ANTA (STAND BY)"/>
    <s v=""/>
    <n v="832200"/>
    <n v="0"/>
    <n v="0"/>
    <n v="166440"/>
    <n v="0"/>
    <n v="0"/>
    <n v="6.8865634401759176E-2"/>
    <n v="22923.98727110276"/>
    <n v="0"/>
    <n v="0"/>
    <n v="11461.99363555138"/>
    <s v="E07/100.648/2004"/>
    <s v="IN027273"/>
    <d v="2014-06-27T00:00:00"/>
    <d v="2019-06-27T00:00:00"/>
    <s v="Av. Pres. Vargas, 2655 - 7° andar."/>
    <s v="CIDADE NOVA"/>
    <n v="20210030"/>
    <s v="SAPUCAIA"/>
    <s v="RJ"/>
    <s v="2332-3600"/>
    <s v="eduardodantas@cedae.com.br; marcelo-kauffman@cedae.com.br"/>
  </r>
  <r>
    <s v="DD-0005"/>
    <x v="5"/>
    <n v="40"/>
    <s v="RH IV"/>
    <s v="DD"/>
    <n v="330040183778"/>
    <s v="42.292.007/0010-65"/>
    <s v="RIO MAIS SANEAMENTO SUMIDOURO"/>
    <x v="1"/>
    <m/>
    <s v="26/12/2017"/>
    <x v="354"/>
    <n v="0"/>
    <x v="354"/>
    <m/>
    <m/>
    <n v="0"/>
    <s v=""/>
    <n v="1040688"/>
    <n v="0"/>
    <n v="0"/>
    <n v="208137.60000000001"/>
    <n v="0"/>
    <n v="0"/>
    <n v="6.8865634401759176E-2"/>
    <n v="28667.055588837178"/>
    <n v="0"/>
    <n v="0"/>
    <n v="14333.527794418589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DD-0008"/>
    <x v="5"/>
    <n v="40"/>
    <s v="RH IV"/>
    <s v="DD"/>
    <n v="330005227551"/>
    <s v="39.462.684/0001-89"/>
    <s v="CONDOMÍNIO FAZENDA ARARAS"/>
    <x v="2"/>
    <m/>
    <s v="12/12/2017"/>
    <x v="355"/>
    <n v="0"/>
    <x v="355"/>
    <m/>
    <m/>
    <s v="OK SEM CADASTRO REGLA"/>
    <s v=""/>
    <n v="40150"/>
    <n v="0"/>
    <n v="0"/>
    <n v="19710"/>
    <n v="0"/>
    <n v="0"/>
    <n v="6.8865634401759176E-2"/>
    <n v="1105.9833076372752"/>
    <n v="0"/>
    <n v="0"/>
    <n v="1357.3440995979299"/>
    <s v="NÃO LOCALIZADO"/>
    <s v=""/>
    <d v="1899-12-30T00:00:00"/>
    <d v="1899-12-30T00:00:00"/>
    <s v="RUA 16 DE MARÇO, 38"/>
    <s v="CENTRO"/>
    <n v="25620040"/>
    <s v="Petrópolis"/>
    <s v="RJ"/>
    <s v="2249-9029"/>
    <s v="cpag@adjuve.com.br"/>
  </r>
  <r>
    <s v="DD-0009"/>
    <x v="5"/>
    <n v="40"/>
    <s v="RH IV"/>
    <s v="DD"/>
    <n v="330005230773"/>
    <s v="36.052.231/0001-96"/>
    <s v="CONDOMÍNIO VARGEM ALEGRE"/>
    <x v="2"/>
    <m/>
    <s v="12/12/2017"/>
    <x v="356"/>
    <n v="0"/>
    <x v="356"/>
    <m/>
    <m/>
    <s v="OK"/>
    <s v=""/>
    <n v="40997"/>
    <n v="0"/>
    <n v="0"/>
    <n v="438"/>
    <n v="0"/>
    <n v="0"/>
    <n v="6.8865634401759176E-2"/>
    <n v="1129.3117945817355"/>
    <n v="0"/>
    <n v="0"/>
    <n v="30.157864948791932"/>
    <s v="E-07/002.17176/2014"/>
    <s v="EM ANÁLISE"/>
    <d v="1899-12-30T00:00:00"/>
    <d v="1899-12-30T00:00:00"/>
    <s v="Estrada Jerônimo Ferreira Alves 2600"/>
    <s v="Manga Larga"/>
    <n v="25740040"/>
    <s v="Petrópolis"/>
    <s v="RJ"/>
    <n v="22224736"/>
    <s v="envirogeo@envirogeo.com.br"/>
  </r>
  <r>
    <s v="DD-0010"/>
    <x v="5"/>
    <n v="40"/>
    <s v="RH IV"/>
    <s v="DD"/>
    <n v="330005047227"/>
    <s v="33.051.491/0001-59"/>
    <s v="Laboratórios Pierre Fabre do Brasil Ltda."/>
    <x v="3"/>
    <m/>
    <s v="12/12/2017"/>
    <x v="357"/>
    <n v="0"/>
    <x v="357"/>
    <m/>
    <m/>
    <s v="OK"/>
    <s v=""/>
    <n v="6862"/>
    <n v="5490"/>
    <n v="0"/>
    <n v="1372"/>
    <n v="8.68"/>
    <n v="87"/>
    <n v="6.8865634401759176E-2"/>
    <n v="189.01922210459929"/>
    <n v="50.395379585481258"/>
    <n v="0"/>
    <n v="94.483504867267811"/>
    <s v="E07/501.878/2010"/>
    <s v="IN022526"/>
    <d v="2013-02-27T00:00:00"/>
    <d v="2018-02-27T00:00:00"/>
    <s v="Rodovia BR-040 - RJ, s/n°, km 37"/>
    <s v="Centro"/>
    <n v="25845000"/>
    <s v="Areal"/>
    <s v="RJ"/>
    <s v="2257-9000"/>
    <s v="geonel@terra.com.br"/>
  </r>
  <r>
    <s v="DD-0011"/>
    <x v="5"/>
    <n v="40"/>
    <s v="RH IV"/>
    <s v="DD"/>
    <n v="330005227390"/>
    <s v="30.877.336/0001-06"/>
    <s v="DeCastro Empreendimentos Imobiliários Ltda"/>
    <x v="2"/>
    <m/>
    <s v="12/12/2017"/>
    <x v="355"/>
    <n v="0"/>
    <x v="355"/>
    <m/>
    <m/>
    <s v="OK SEM CADASTRO REGLA"/>
    <s v=""/>
    <n v="40150"/>
    <n v="0"/>
    <n v="0"/>
    <n v="19710"/>
    <n v="0"/>
    <n v="0"/>
    <n v="6.8865634401759176E-2"/>
    <n v="1105.9833076372752"/>
    <n v="0"/>
    <n v="0"/>
    <n v="1357.3440995979299"/>
    <s v="E-07/203726/2001"/>
    <s v="EM ANÁLISE"/>
    <d v="1899-12-30T00:00:00"/>
    <d v="1899-12-30T00:00:00"/>
    <s v="Rua Ricardo T. Castilho nº 300 Cond. Parque das Rosas"/>
    <s v="Vargem Grande"/>
    <n v="25990120"/>
    <s v="Teresópolis"/>
    <s v="RJ"/>
    <n v="26446781"/>
    <s v="adm@parquedasrosascr.com.br"/>
  </r>
  <r>
    <s v="DD-0012"/>
    <x v="5"/>
    <n v="40"/>
    <s v="RH IV"/>
    <s v="DD"/>
    <n v="330022519379"/>
    <s v="33.435.231/0001-87"/>
    <s v="GE CELMA LTDA"/>
    <x v="2"/>
    <m/>
    <s v="12/12/2017"/>
    <x v="358"/>
    <n v="0"/>
    <x v="358"/>
    <m/>
    <m/>
    <s v="OK"/>
    <s v=""/>
    <n v="255833"/>
    <n v="150672"/>
    <n v="0"/>
    <n v="80799"/>
    <n v="7164.45"/>
    <n v="95"/>
    <n v="6.8865634401759176E-2"/>
    <n v="7047.2393396594771"/>
    <n v="539.5521897642418"/>
    <n v="0"/>
    <n v="5564.2827201623031"/>
    <s v="E07/100279/2006"/>
    <s v="IN025786"/>
    <d v="2013-12-26T00:00:00"/>
    <d v="2018-12-26T00:00:00"/>
    <s v="Rua Alice Hervê, 356"/>
    <s v="Bingen"/>
    <n v="25699900"/>
    <s v="Petrópolis"/>
    <s v="RJ"/>
    <s v="2233-4000"/>
    <s v="walter.gomes@ge.com"/>
  </r>
  <r>
    <s v="DD-0014"/>
    <x v="5"/>
    <n v="40"/>
    <s v="RH IV"/>
    <s v="DD"/>
    <n v="330005047812"/>
    <s v="28.952.091/0001-84"/>
    <s v="COMERCIO E INDUSTRIA PAQUEQUER LTDA."/>
    <x v="3"/>
    <m/>
    <s v="12/12/2017"/>
    <x v="359"/>
    <n v="0"/>
    <x v="359"/>
    <m/>
    <m/>
    <s v="OK"/>
    <s v=""/>
    <n v="532958.4"/>
    <n v="492523.2"/>
    <n v="0"/>
    <n v="40435.199999999997"/>
    <n v="46941.48"/>
    <n v="87"/>
    <n v="6.8865634401759176E-2"/>
    <n v="14681.001117192498"/>
    <n v="4550.3184935252884"/>
    <n v="0"/>
    <n v="2784.5901202371388"/>
    <s v="E07/502.835/2010"/>
    <s v="IN030799"/>
    <d v="2015-06-10T00:00:00"/>
    <d v="2020-06-10T00:00:00"/>
    <s v="ESTRADA CARMO ALEM PARAIBA S/Nº"/>
    <s v="SÍTIO N.S. DO CARMO"/>
    <n v="28640000"/>
    <s v="Carmo"/>
    <s v="RJ"/>
    <n v="25371844"/>
    <s v="paquequer@paquequer.com.br"/>
  </r>
  <r>
    <s v="DD-0015"/>
    <x v="5"/>
    <n v="40"/>
    <s v="RH IV"/>
    <s v="DD"/>
    <n v="330028094078"/>
    <s v="31.146.335/0001-46"/>
    <s v="Posto de Gasolina Alcatraz Ltda"/>
    <x v="2"/>
    <m/>
    <s v="12/12/2017"/>
    <x v="360"/>
    <n v="0"/>
    <x v="360"/>
    <m/>
    <m/>
    <s v="OK"/>
    <s v=""/>
    <n v="22135.7"/>
    <n v="0"/>
    <n v="0"/>
    <n v="4743.3999999999996"/>
    <n v="0"/>
    <n v="0"/>
    <n v="6.8865634401759176E-2"/>
    <n v="609.74650007787739"/>
    <n v="0"/>
    <n v="0"/>
    <n v="326.66147206651982"/>
    <s v="E-07/505.107/2009"/>
    <s v="EM ANÁLISE"/>
    <d v="1899-12-30T00:00:00"/>
    <d v="1899-12-30T00:00:00"/>
    <s v="Estrada União e Indústria 11880"/>
    <s v="ITAIPAVA"/>
    <n v="25750225"/>
    <s v="Petrópolis"/>
    <s v="RJ"/>
    <n v="22222048"/>
    <s v="alcatraz@compuland.com.br"/>
  </r>
  <r>
    <s v="DD-0016"/>
    <x v="5"/>
    <n v="40"/>
    <s v="RH IV"/>
    <s v="DD"/>
    <n v="330038721709"/>
    <s v="07.455.147/0001-15"/>
    <s v="Condomínio Quinta do Lago"/>
    <x v="2"/>
    <m/>
    <s v="12/12/2017"/>
    <x v="361"/>
    <n v="0"/>
    <x v="361"/>
    <m/>
    <m/>
    <s v="OK"/>
    <s v=""/>
    <n v="291635"/>
    <m/>
    <n v="0"/>
    <n v="126947"/>
    <n v="0"/>
    <n v="0"/>
    <n v="6.8865634401759176E-2"/>
    <n v="8033.4579128446421"/>
    <n v="0"/>
    <n v="0"/>
    <n v="8747.3158788295332"/>
    <s v="E-07/101663/2001"/>
    <s v="IN053260"/>
    <d v="2023-05-23T00:00:00"/>
    <d v="2028-05-23T00:00:00"/>
    <s v="Rodovia BR 040 Km 66"/>
    <s v="Rio da Ciadade"/>
    <n v="25725580"/>
    <s v="Petrópolis"/>
    <s v="RJ"/>
    <s v="2225-5006 // 2225-5007"/>
    <s v="adm@cqlago.com.br"/>
  </r>
  <r>
    <s v="DD-0018"/>
    <x v="5"/>
    <n v="40"/>
    <s v="RH IV"/>
    <s v="DD"/>
    <n v="330005093415"/>
    <s v="73.410.326/0009-18"/>
    <s v="CERVEJARIA PETRÓPOLIS SA"/>
    <x v="3"/>
    <m/>
    <s v="12/12/2017"/>
    <x v="362"/>
    <n v="0"/>
    <x v="362"/>
    <m/>
    <m/>
    <s v="OK"/>
    <s v=""/>
    <n v="4936771"/>
    <n v="3317587"/>
    <n v="0"/>
    <n v="1619184"/>
    <n v="109480.38"/>
    <n v="98"/>
    <n v="6.8865634401759176E-2"/>
    <n v="135989.55092734625"/>
    <n v="4615.0409474562484"/>
    <n v="0"/>
    <n v="111506.13679955104"/>
    <s v="E07/101.495/2007"/>
    <s v="IN018040"/>
    <d v="2011-11-07T00:00:00"/>
    <d v="2013-04-03T00:00:00"/>
    <s v="RODOVIA BR 116 Km 50"/>
    <s v="SERRA DO CAPIM"/>
    <n v="25977390"/>
    <s v="Teresópolis"/>
    <s v="RJ"/>
    <s v="2741-4500"/>
    <s v="meioamb.trs@grupopetropolis.com.br"/>
  </r>
  <r>
    <s v="DD-0021"/>
    <x v="5"/>
    <n v="40"/>
    <s v="RH IV"/>
    <s v="DD"/>
    <n v="330028401264"/>
    <s v="31.134.885/0001-45"/>
    <s v="TRANSPORTE UNICA PETRÓPOLIS LTDA"/>
    <x v="2"/>
    <m/>
    <s v="12/12/2017"/>
    <x v="363"/>
    <n v="0"/>
    <x v="363"/>
    <m/>
    <m/>
    <s v="OK"/>
    <s v=""/>
    <n v="13322"/>
    <n v="0"/>
    <n v="0"/>
    <n v="2606"/>
    <n v="0"/>
    <n v="0"/>
    <n v="6.8865634401759176E-2"/>
    <n v="366.96942175569467"/>
    <n v="0"/>
    <n v="0"/>
    <n v="179.46435838294258"/>
    <s v="E-07/150145/2008"/>
    <s v="EM ANÁLISE"/>
    <d v="1899-12-30T00:00:00"/>
    <d v="1899-12-30T00:00:00"/>
    <s v="RUA PADRE SIQUEIRA Nº 419"/>
    <s v="CENTRO"/>
    <n v="25685220"/>
    <s v="Petrópolis"/>
    <s v="RJ"/>
    <s v="2244-1600"/>
    <s v="contabilidade@unica-facil.com.br"/>
  </r>
  <r>
    <s v="DD-0022"/>
    <x v="5"/>
    <n v="40"/>
    <s v="RH IV"/>
    <s v="DD"/>
    <n v="330005313040"/>
    <s v="00.938.574/0001-05"/>
    <s v="CONCESSIONÁRIA RIO-TERESÓPOLIS S.A. (RH IV)"/>
    <x v="2"/>
    <m/>
    <s v="12/12/2017"/>
    <x v="364"/>
    <n v="0"/>
    <x v="364"/>
    <m/>
    <m/>
    <s v="OK SEM CADASTRO REGLA"/>
    <s v=""/>
    <n v="5107"/>
    <n v="0"/>
    <n v="0"/>
    <n v="561.9"/>
    <n v="0"/>
    <n v="0"/>
    <n v="6.8865634401759176E-2"/>
    <n v="140.68100989962772"/>
    <n v="0"/>
    <n v="0"/>
    <n v="38.699808691212915"/>
    <s v="E07/100.049/2007"/>
    <s v="IN00039"/>
    <d v="2009-09-01T00:00:00"/>
    <d v="2014-09-01T00:00:00"/>
    <s v="Rodovia BR-116/RJ, s/nº, Km 133,5 - Pça Eng. Berman"/>
    <s v="PIABETA"/>
    <n v="25915000"/>
    <s v="Magé"/>
    <s v="RJ"/>
    <n v="27778300"/>
    <s v="matilde@crt.com.br"/>
  </r>
  <r>
    <s v="DD-0023"/>
    <x v="5"/>
    <n v="40"/>
    <s v="RH IV"/>
    <s v="DD"/>
    <n v="330005048118"/>
    <s v="33.022.203/0001-38"/>
    <s v="WERNER FÁBRICA DE TECIDOS S/A."/>
    <x v="3"/>
    <m/>
    <s v="12/12/2017"/>
    <x v="365"/>
    <n v="0"/>
    <x v="365"/>
    <m/>
    <m/>
    <s v="OK"/>
    <s v=""/>
    <n v="407278"/>
    <n v="392135"/>
    <n v="0"/>
    <n v="15143"/>
    <n v="6665"/>
    <n v="98"/>
    <n v="6.8865634401759176E-2"/>
    <n v="11218.986822800918"/>
    <n v="564.3948354405494"/>
    <n v="0"/>
    <n v="1042.837667282239"/>
    <s v="E07/501.837/2009"/>
    <s v="IN00064"/>
    <d v="2009-12-07T00:00:00"/>
    <d v="2014-12-07T00:00:00"/>
    <s v="Rua Bingen, 1737"/>
    <s v="Bingen"/>
    <n v="25660007"/>
    <s v="Petrópolis"/>
    <s v="RJ"/>
    <n v="22919500"/>
    <s v="manutencao@wernertecidos.com.br"/>
  </r>
  <r>
    <s v="DD-0025"/>
    <x v="5"/>
    <n v="40"/>
    <s v="RH IV"/>
    <s v="DD"/>
    <n v="330005069972"/>
    <s v="36.057.834/0001-80"/>
    <s v="COND. PARQUE DA BOA VISTA"/>
    <x v="2"/>
    <m/>
    <s v="01/03/2020"/>
    <x v="366"/>
    <n v="0"/>
    <x v="366"/>
    <m/>
    <m/>
    <s v="OK"/>
    <s v=""/>
    <n v="43537.2"/>
    <n v="0"/>
    <n v="0"/>
    <n v="8707.44"/>
    <n v="0"/>
    <n v="0"/>
    <n v="6.8865634401759176E-2"/>
    <n v="1199.2763704670908"/>
    <n v="0"/>
    <n v="0"/>
    <n v="599.64862770755815"/>
    <s v="E-07/002.1770/2013"/>
    <s v="IN050237"/>
    <d v="2019-09-20T00:00:00"/>
    <d v="2024-09-20T00:00:00"/>
    <s v="Estrada da manga Larga 2610"/>
    <s v="Manga Larga"/>
    <n v="25740040"/>
    <s v="Petrópolis"/>
    <s v="RJ"/>
    <s v="(24) 33022865"/>
    <s v="envirogeo@envirogeo.com.br"/>
  </r>
  <r>
    <s v="DD-0032"/>
    <x v="5"/>
    <n v="40"/>
    <s v="RH IV"/>
    <s v="DD"/>
    <n v="330005718458"/>
    <s v="08.998.291/0001-60"/>
    <s v="Reserva do Marques Empreendimentos Imobiliários ltda."/>
    <x v="2"/>
    <m/>
    <s v="12/12/2017"/>
    <x v="367"/>
    <n v="0"/>
    <x v="367"/>
    <m/>
    <m/>
    <s v="OK"/>
    <s v=""/>
    <n v="15797"/>
    <n v="0"/>
    <n v="0"/>
    <n v="2949"/>
    <n v="0"/>
    <n v="0"/>
    <n v="6.8865634401759176E-2"/>
    <n v="435.14833458487141"/>
    <n v="0"/>
    <n v="0"/>
    <n v="203.08523459975953"/>
    <s v="E07/506.250/2009"/>
    <s v="IN002685"/>
    <d v="2010-09-15T00:00:00"/>
    <d v="2015-09-15T00:00:00"/>
    <s v="Rua Doutor Oliveira nº 1342"/>
    <s v="Pimenteiras"/>
    <n v="25965176"/>
    <s v="Teresópolis"/>
    <s v="RJ"/>
    <s v="2132-7141"/>
    <s v="wcozac@reservadomarques.com.br"/>
  </r>
  <r>
    <s v="DD-0036"/>
    <x v="5"/>
    <n v="40"/>
    <s v="RH IV"/>
    <s v="DD"/>
    <n v="330034156233"/>
    <s v="25.354.172/0001-94"/>
    <s v="Condomínio Village Giverny"/>
    <x v="11"/>
    <m/>
    <s v="01/11/2021"/>
    <x v="368"/>
    <n v="0"/>
    <x v="368"/>
    <m/>
    <m/>
    <s v="OK"/>
    <s v="CI INEA/SERVREG SEI Nº 38/21 - ALTERAÇÃO"/>
    <n v="23783.4"/>
    <n v="0"/>
    <n v="0"/>
    <n v="4756.68"/>
    <n v="0"/>
    <n v="0"/>
    <n v="6.8865634401759176E-2"/>
    <n v="655.15037708526904"/>
    <n v="0"/>
    <n v="0"/>
    <n v="327.56996730562815"/>
    <s v="EXT-PD/006.13127/2021"/>
    <s v="IN010304"/>
    <d v="2021-10-05T00:00:00"/>
    <d v="2026-10-05T00:00:00"/>
    <s v="Estrada Franscisco Smolka, nº1420"/>
    <s v="Quebra Frasco"/>
    <n v="2596105"/>
    <s v="Teresópolis"/>
    <s v="RJ"/>
    <s v="(21) 26421161"/>
    <s v="condominio@house.adm.br"/>
  </r>
  <r>
    <s v="DD-0038"/>
    <x v="5"/>
    <n v="40"/>
    <s v="RH IV"/>
    <s v="DD"/>
    <n v="330005720860"/>
    <s v="008.405.487-53"/>
    <s v="ZULEIKA BORGES TORREALBA"/>
    <x v="2"/>
    <m/>
    <s v="12/12/2017"/>
    <x v="369"/>
    <n v="0"/>
    <x v="369"/>
    <m/>
    <m/>
    <s v="OK"/>
    <s v=""/>
    <n v="16128"/>
    <n v="0"/>
    <n v="0"/>
    <n v="806"/>
    <n v="0"/>
    <n v="0"/>
    <n v="6.8865634401759176E-2"/>
    <n v="444.26461439799306"/>
    <n v="0"/>
    <n v="0"/>
    <n v="55.501749377710915"/>
    <s v="E07/101.101/2003"/>
    <s v="IN002794"/>
    <d v="2010-09-24T00:00:00"/>
    <d v="2015-09-23T00:00:00"/>
    <s v="RUA DJANIRA 290"/>
    <s v="SAMAMBAIA"/>
    <n v="0"/>
    <s v="Petrópolis"/>
    <s v="RJ"/>
    <n v="22374206"/>
    <s v="marcio@adconta.com.br"/>
  </r>
  <r>
    <s v="DD-0040"/>
    <x v="5"/>
    <n v="40"/>
    <s v="RH IV"/>
    <s v="DD"/>
    <n v="330005755906"/>
    <s v="61.403.127/0127-48"/>
    <s v="LAFARJE BRASIL S/A"/>
    <x v="3"/>
    <m/>
    <s v="12/12/2017"/>
    <x v="370"/>
    <n v="0"/>
    <x v="370"/>
    <m/>
    <m/>
    <s v="OK"/>
    <s v=""/>
    <n v="3796"/>
    <n v="0"/>
    <n v="0"/>
    <n v="3504"/>
    <n v="0"/>
    <n v="0"/>
    <n v="6.8865634401759176E-2"/>
    <n v="104.57093476357424"/>
    <n v="0"/>
    <n v="0"/>
    <n v="241.30468948638645"/>
    <s v="E07/100.275/2007"/>
    <s v="IN017151"/>
    <d v="2011-07-12T00:00:00"/>
    <d v="2016-02-02T00:00:00"/>
    <s v="Rua José Gama Machado(Madame Machado) n° 19"/>
    <s v="Itaipava"/>
    <n v="25745700"/>
    <s v="Petrópolis"/>
    <s v="RJ"/>
    <s v="2240-5142"/>
    <s v="katia.moreira@lafarge-brasil.lafarge.com"/>
  </r>
  <r>
    <s v="DD-0041"/>
    <x v="5"/>
    <n v="40"/>
    <s v="RH IV"/>
    <s v="DD"/>
    <n v="330005961123"/>
    <s v="01.442.191/0001-04"/>
    <s v="REI DO FRANGO DE SÃO JOSÉ LTDA.-ME"/>
    <x v="3"/>
    <m/>
    <s v="12/12/2017"/>
    <x v="371"/>
    <n v="0"/>
    <x v="371"/>
    <m/>
    <m/>
    <s v="OK"/>
    <s v=""/>
    <n v="21600"/>
    <n v="15120"/>
    <n v="0"/>
    <n v="6480"/>
    <n v="30.24"/>
    <n v="87"/>
    <n v="6.8865634401759176E-2"/>
    <n v="595.00172677188891"/>
    <n v="135.3657906271433"/>
    <n v="0"/>
    <n v="446.24868446041359"/>
    <s v="E07/507.379/2010"/>
    <s v="IN017308"/>
    <d v="2011-08-02T00:00:00"/>
    <d v="2016-08-02T00:00:00"/>
    <s v="Estrada Alto Pinheiros, s/n°"/>
    <s v="Torrões de Ouro"/>
    <n v="25780000"/>
    <s v="São José do Vale do Rio Preto"/>
    <s v="RJ"/>
    <n v="98458037"/>
    <s v="magranicoelho@ig.com.br"/>
  </r>
  <r>
    <s v="DD-0043"/>
    <x v="5"/>
    <n v="40"/>
    <s v="RH IV"/>
    <s v="DD"/>
    <n v="330005210071"/>
    <s v="58.309.998/0007-86"/>
    <s v="XERIUM TECHNOLOGIES BRASIL INDÚSTRIA E COMÉRCIO LTDA"/>
    <x v="3"/>
    <m/>
    <s v="12/12/2017"/>
    <x v="372"/>
    <n v="0"/>
    <x v="372"/>
    <m/>
    <m/>
    <s v="OK"/>
    <s v=""/>
    <n v="9120"/>
    <n v="7296"/>
    <n v="0"/>
    <n v="1824"/>
    <n v="211.59"/>
    <n v="93"/>
    <n v="6.8865634401759176E-2"/>
    <n v="251.22503979848906"/>
    <n v="36.318924616308294"/>
    <n v="0"/>
    <n v="125.61251989924453"/>
    <s v="E07/101.055/2007"/>
    <s v="IN018213"/>
    <d v="2011-11-11T00:00:00"/>
    <d v="2016-11-11T00:00:00"/>
    <s v="AVENIDA BARÃO DO RIO BRANCO"/>
    <s v="CENTRO"/>
    <n v="25680276"/>
    <s v="Petrópolis"/>
    <s v="RJ"/>
    <s v="2104-9950"/>
    <s v="joana.moreira@huyck.wangner.com.br"/>
  </r>
  <r>
    <s v="DD-0044"/>
    <x v="5"/>
    <n v="40"/>
    <s v="RH IV"/>
    <s v="DD"/>
    <n v="330006558446"/>
    <s v="73.410.326/0004-03"/>
    <s v="Cervejaria Petrópolis S/A"/>
    <x v="3"/>
    <m/>
    <s v="12/12/2017"/>
    <x v="373"/>
    <n v="0"/>
    <x v="373"/>
    <m/>
    <m/>
    <s v="OK"/>
    <s v=""/>
    <n v="2859491"/>
    <n v="1341331"/>
    <n v="0"/>
    <n v="1518160"/>
    <n v="18778.64"/>
    <n v="99"/>
    <n v="6.8865634401759176E-2"/>
    <n v="78768.270681379567"/>
    <n v="1154.6452365366417"/>
    <n v="0"/>
    <n v="104549.04733804353"/>
    <s v="E07/507.105/2011"/>
    <s v="IN019758"/>
    <d v="2012-06-01T00:00:00"/>
    <d v="2017-06-01T00:00:00"/>
    <s v="Rua Trajano de Paula Filho, nº 199"/>
    <s v="Pedro do Rio"/>
    <n v="25750160"/>
    <s v="Petrópolis"/>
    <s v="RJ"/>
    <s v="2103-8000"/>
    <s v="ngranja@grupopetropolis.com.br"/>
  </r>
  <r>
    <s v="DD-0045"/>
    <x v="5"/>
    <n v="40"/>
    <s v="RH IV"/>
    <s v="DD"/>
    <n v="330006575960"/>
    <s v="03.191.480/0001-03"/>
    <s v="PEDREIRA NOVA ROCHA LTDA."/>
    <x v="4"/>
    <m/>
    <s v="12/12/2017"/>
    <x v="374"/>
    <n v="0"/>
    <x v="374"/>
    <m/>
    <m/>
    <s v="ATENÇÃO: AJUSTE MANUAL DUAS FINALIDADES"/>
    <s v=""/>
    <n v="1500"/>
    <n v="192"/>
    <n v="0"/>
    <n v="1308"/>
    <n v="111"/>
    <n v="87"/>
    <n v="6.8865634401759176E-2"/>
    <n v="41.320869668410552"/>
    <n v="1.754335634140251"/>
    <n v="0"/>
    <n v="90.076780833891689"/>
    <s v="E07/504.841/2011"/>
    <s v="IN020025"/>
    <d v="2012-06-27T00:00:00"/>
    <d v="2017-06-27T00:00:00"/>
    <s v="R. DR. PAULO HERVÉ, N° 1.539, A PARTE 1"/>
    <s v="BINGEN"/>
    <n v="25655002"/>
    <s v="Petrópolis"/>
    <s v="RJ"/>
    <n v="22430862"/>
    <s v="pedreiranovarocha@hotmail.com"/>
  </r>
  <r>
    <s v="DD-0048"/>
    <x v="5"/>
    <n v="40"/>
    <s v="RH IV"/>
    <s v="DD"/>
    <n v="330006710507"/>
    <s v="29.588.019/0001-82"/>
    <s v="COMARY INDUSTRIA DE BEBIDAS LTDA"/>
    <x v="3"/>
    <m/>
    <s v="12/12/2017"/>
    <x v="375"/>
    <n v="0"/>
    <x v="375"/>
    <m/>
    <m/>
    <s v="OK"/>
    <s v=""/>
    <n v="131116"/>
    <n v="16978"/>
    <n v="0"/>
    <n v="114138"/>
    <n v="3386.27"/>
    <n v="98"/>
    <n v="6.8865634401759176E-2"/>
    <n v="3611.7489292602545"/>
    <n v="25.959990395670616"/>
    <n v="0"/>
    <n v="7860.1859415512545"/>
    <s v="E07/505.492/2009"/>
    <s v="IN020472"/>
    <d v="2012-08-14T00:00:00"/>
    <d v="2017-08-14T00:00:00"/>
    <s v="AV. MELVYN JONES 402"/>
    <s v="MEUDON"/>
    <n v="25954220"/>
    <s v="Teresópolis"/>
    <s v="RJ"/>
    <n v="21524000"/>
    <s v="marister@arborbrasil.com.br"/>
  </r>
  <r>
    <s v="DD-0049"/>
    <x v="5"/>
    <n v="40"/>
    <s v="RH IV"/>
    <s v="DD"/>
    <n v="330007012269"/>
    <s v="35.875.640/0001-20"/>
    <s v="PEDRA NEGRA EMPREENDIMENTO LTDA"/>
    <x v="2"/>
    <m/>
    <s v="12/12/2017"/>
    <x v="376"/>
    <n v="0"/>
    <x v="376"/>
    <m/>
    <m/>
    <s v="SEM DBO"/>
    <s v=""/>
    <n v="12775"/>
    <n v="0"/>
    <n v="0"/>
    <n v="2555"/>
    <n v="0"/>
    <n v="0"/>
    <n v="6.8865634401759176E-2"/>
    <n v="351.90093175531138"/>
    <n v="0"/>
    <n v="0"/>
    <n v="175.95568711466208"/>
    <s v="E07/504.556/2012"/>
    <s v="IN021768"/>
    <d v="2012-12-10T00:00:00"/>
    <d v="2017-12-10T00:00:00"/>
    <s v="RUA DA ASSEMBLÉIA, N° 10, GRUPO 2810 PARTE"/>
    <s v="CENTRO"/>
    <n v="20011000"/>
    <s v="Rio de Janeiro"/>
    <s v="RJ"/>
    <s v="2222-7075"/>
    <s v="alexandre@ns.eng.br"/>
  </r>
  <r>
    <s v="DD-0051"/>
    <x v="5"/>
    <n v="40"/>
    <s v="RH IV"/>
    <s v="DD"/>
    <n v="330007252901"/>
    <s v="31.120.686/0001-88"/>
    <s v="Alfa Laval Aalborg Indústria e Comércio Ltda."/>
    <x v="2"/>
    <m/>
    <s v="12/12/2017"/>
    <x v="377"/>
    <n v="0"/>
    <x v="377"/>
    <m/>
    <m/>
    <s v="SEM DBO"/>
    <s v=""/>
    <n v="31680"/>
    <n v="0"/>
    <n v="11880"/>
    <n v="19800"/>
    <n v="0"/>
    <n v="0"/>
    <n v="6.8865634401759176E-2"/>
    <n v="872.66711077063474"/>
    <n v="818.12606900209585"/>
    <n v="0"/>
    <n v="1363.5364866874845"/>
    <s v="E07/502.193/2011"/>
    <s v="IN022511"/>
    <d v="2013-02-26T00:00:00"/>
    <d v="2018-02-26T00:00:00"/>
    <s v="Rua Divino Espírito Santo - 1100"/>
    <s v="Carangola"/>
    <n v="25715410"/>
    <s v="Petrópolis"/>
    <s v="RJ"/>
    <s v="2233-9963"/>
    <s v="vanessa.nogueira@alfalaval.com"/>
  </r>
  <r>
    <s v="DD-0052"/>
    <x v="5"/>
    <n v="40"/>
    <s v="RH IV"/>
    <s v="DD"/>
    <s v="SEM CNARH (1)"/>
    <s v="27.708.016/0001-00"/>
    <s v="Jotade Empreendimentos e Participações LTDA(EX-CHRON EPIGEN)"/>
    <x v="3"/>
    <m/>
    <s v="05/01/2022"/>
    <x v="378"/>
    <n v="0"/>
    <x v="378"/>
    <m/>
    <m/>
    <s v="ALTERAÇÃO: TROCA DE TITULARIDADE - SEM CADASTRO REGLA"/>
    <s v="CI INEA/SERVREG SEI Nº 2/22 - ALTERAÇÃO TITULARIDADE"/>
    <n v="13320"/>
    <n v="0"/>
    <n v="0"/>
    <n v="2664"/>
    <n v="0"/>
    <n v="0"/>
    <n v="6.8865634401759176E-2"/>
    <n v="366.91720938563094"/>
    <n v="0"/>
    <n v="0"/>
    <n v="183.45338345580913"/>
    <s v="E07/512164/2010"/>
    <s v="IN023750"/>
    <d v="2013-07-11T00:00:00"/>
    <d v="2018-07-11T00:00:00"/>
    <s v="Rua Joaquim Manoel D'avila, 21"/>
    <s v="São Sebastiao"/>
    <n v="25645720"/>
    <s v="Petrópolis"/>
    <s v="RJ"/>
    <s v="(24) 2233-1717"/>
    <s v="eduardo@gsegmento.com.br"/>
  </r>
  <r>
    <s v="DD-0053"/>
    <x v="5"/>
    <n v="40"/>
    <s v="RH IV"/>
    <s v="DD"/>
    <n v="330006926186"/>
    <s v="36.426.252/0001-24"/>
    <s v="PLUMA INDUSTRIA E COMERCIO LTDA"/>
    <x v="3"/>
    <m/>
    <s v="12/12/2017"/>
    <x v="379"/>
    <n v="0"/>
    <x v="379"/>
    <m/>
    <m/>
    <s v="OK"/>
    <s v=""/>
    <n v="6479"/>
    <n v="0"/>
    <n v="0"/>
    <n v="4654"/>
    <n v="0"/>
    <n v="0"/>
    <n v="6.8865634401759176E-2"/>
    <n v="178.46188087771958"/>
    <n v="0"/>
    <n v="0"/>
    <n v="320.50041239900344"/>
    <s v="E07/511232/2012"/>
    <s v="IN021510"/>
    <d v="2012-11-23T00:00:00"/>
    <d v="2017-11-23T00:00:00"/>
    <s v="Rua Darcy Menezes de Aragão nº:30"/>
    <s v="Várzea"/>
    <n v="25963160"/>
    <s v="Teresópolis"/>
    <s v="RJ"/>
    <s v="2742-4200"/>
    <s v="pluma@plumabijoux.com.br"/>
  </r>
  <r>
    <s v="DD-0054"/>
    <x v="5"/>
    <n v="40"/>
    <s v="RH IV"/>
    <s v="DD"/>
    <n v="330007526106"/>
    <s v="32.193.369/0001-54"/>
    <s v="ALBACETE INDUSTRIA E COMERCIO DE EQUIPAMENTOS DE LAZER LTDA"/>
    <x v="3"/>
    <m/>
    <s v="12/12/2017"/>
    <x v="380"/>
    <n v="0"/>
    <x v="380"/>
    <m/>
    <m/>
    <s v="SEM DBO"/>
    <s v=""/>
    <n v="25412"/>
    <n v="0"/>
    <n v="0"/>
    <n v="5336"/>
    <n v="0"/>
    <n v="0"/>
    <n v="6.8865634401759176E-2"/>
    <n v="700.01124544399829"/>
    <n v="0"/>
    <n v="0"/>
    <n v="367.47066050830608"/>
    <s v="E07/509.003/2012"/>
    <s v="IN024492"/>
    <d v="2013-09-12T00:00:00"/>
    <d v="2018-09-12T00:00:00"/>
    <s v="Rua XAVANTE Nº: 120 COMPLEMENTO"/>
    <s v="Meudom"/>
    <n v="25954260"/>
    <s v="Teresópolis"/>
    <s v="RJ"/>
    <s v="2741-8000"/>
    <s v="roberto@albacete.com.br"/>
  </r>
  <r>
    <s v="DD-0055"/>
    <x v="5"/>
    <n v="40"/>
    <s v="RH IV"/>
    <s v="DD"/>
    <n v="330007435577"/>
    <s v="32.262.248/0001-17"/>
    <s v="Sebastião Antonio Costa Serafim - ME"/>
    <x v="4"/>
    <m/>
    <s v="01/03/2023"/>
    <x v="381"/>
    <n v="-621.54"/>
    <x v="1"/>
    <n v="-1.7478"/>
    <m/>
    <s v="ATENÇÃO: CRÉDITO 2026: -1,7478"/>
    <s v=""/>
    <n v="18000"/>
    <n v="0"/>
    <n v="0"/>
    <n v="1800"/>
    <n v="0"/>
    <n v="0"/>
    <n v="6.8865634401759176E-2"/>
    <n v="495.83999354691389"/>
    <n v="0"/>
    <n v="0"/>
    <n v="123.95216653121892"/>
    <s v="PD-07/009.79/2018"/>
    <s v="IN012652"/>
    <d v="2022-10-28T00:00:00"/>
    <d v="2027-10-28T00:00:00"/>
    <s v="ESTRADA CARMO-SUMIDOURO, S/N°, KM 07"/>
    <s v="Zona Rural"/>
    <n v="28640000"/>
    <s v="Carmo"/>
    <s v="RJ"/>
    <s v="(22) 2537-1168"/>
    <s v="sacserafim2705@hotmail.com"/>
  </r>
  <r>
    <s v="DD-0058"/>
    <x v="5"/>
    <n v="40"/>
    <s v="RH IV"/>
    <s v="DD"/>
    <n v="330008325090"/>
    <s v="12.746.778/0001-23"/>
    <s v="AGROPECUÁRIA CORRE BEIRADA LTDA - ME"/>
    <x v="4"/>
    <m/>
    <s v="12/12/2017"/>
    <x v="382"/>
    <n v="0"/>
    <x v="381"/>
    <m/>
    <m/>
    <s v="OK"/>
    <s v=""/>
    <n v="13512"/>
    <n v="12816"/>
    <n v="0"/>
    <n v="696"/>
    <n v="44.85"/>
    <n v="0"/>
    <n v="6.8865634401759176E-2"/>
    <n v="372.20110123607719"/>
    <n v="882.57701860872453"/>
    <n v="0"/>
    <n v="47.930955718474706"/>
    <s v="E07/511439/2011"/>
    <s v="IN028560"/>
    <d v="2014-10-24T00:00:00"/>
    <d v="2019-10-24T00:00:00"/>
    <s v="RUA AUGUSTO FREDERICO SCHIMIDT, N° 18"/>
    <s v="IUCAS"/>
    <n v="25964100"/>
    <s v="Teresópolis"/>
    <s v="RJ"/>
    <s v="(21) 2642-3182"/>
    <s v="luizalbuquerque2009@gmail.com"/>
  </r>
  <r>
    <s v="DD-0059"/>
    <x v="5"/>
    <n v="40"/>
    <s v="RH IV"/>
    <s v="DD"/>
    <n v="330008329673"/>
    <s v="31.159.437/0002-87"/>
    <s v="CASABLANCA CENTER HOTEL LTDA"/>
    <x v="2"/>
    <m/>
    <s v="12/12/2017"/>
    <x v="383"/>
    <n v="0"/>
    <x v="382"/>
    <m/>
    <m/>
    <s v="OK"/>
    <s v=""/>
    <n v="14600"/>
    <n v="5840"/>
    <n v="0"/>
    <n v="8760"/>
    <n v="11.68"/>
    <n v="87"/>
    <n v="6.8865634401759176E-2"/>
    <n v="402.18144412665254"/>
    <n v="53.611661581405052"/>
    <n v="0"/>
    <n v="603.26172371596601"/>
    <s v="E-07/500.968/2012"/>
    <s v="IN028254"/>
    <d v="2014-09-26T00:00:00"/>
    <d v="2019-09-26T00:00:00"/>
    <n v="0"/>
    <n v="0"/>
    <n v="0"/>
    <s v="Petrópolis"/>
    <n v="0"/>
    <n v="22218128"/>
    <s v="marcelo@valereal.com.br"/>
  </r>
  <r>
    <s v="DD-0061"/>
    <x v="5"/>
    <n v="40"/>
    <s v="RH IV"/>
    <s v="DD"/>
    <n v="330008627348"/>
    <s v="17.285.550/0001-05"/>
    <s v="NOGUEIRA RAPOSO EMPREENDIMENTOS LTDA."/>
    <x v="2"/>
    <m/>
    <s v="12/12/2017"/>
    <x v="384"/>
    <n v="0"/>
    <x v="383"/>
    <m/>
    <m/>
    <s v="OK"/>
    <s v=""/>
    <n v="5427"/>
    <n v="0"/>
    <n v="0"/>
    <n v="2361"/>
    <n v="0"/>
    <n v="0"/>
    <n v="6.8865634401759176E-2"/>
    <n v="149.49445796637994"/>
    <n v="0"/>
    <n v="0"/>
    <n v="162.59976285236814"/>
    <s v="E07/002.6714/2013"/>
    <s v="IN030210"/>
    <d v="2015-03-30T00:00:00"/>
    <d v="2020-03-30T00:00:00"/>
    <s v="Estrada União Indústria 9153 - Sala 104 Tangara"/>
    <s v="Itaipava"/>
    <n v="25730736"/>
    <s v="Petrópolis"/>
    <s v="RJ"/>
    <n v="78572411"/>
    <s v="ph_nogueirab@hotmail.com"/>
  </r>
  <r>
    <s v="DD-0062"/>
    <x v="5"/>
    <n v="40"/>
    <s v="RH IV"/>
    <s v="DD"/>
    <n v="330009174908"/>
    <s v="05.746.239/0001-29"/>
    <s v="Quinta Verde Imóveis SPE Ltda"/>
    <x v="2"/>
    <m/>
    <s v="12/12/2017"/>
    <x v="385"/>
    <n v="0"/>
    <x v="384"/>
    <m/>
    <m/>
    <s v="ATENÇÃO: CANCELAR MINERAÇÃO DE AREIA, OUTORGA VENCEU EM 2021"/>
    <s v=""/>
    <n v="18907"/>
    <n v="0"/>
    <n v="0"/>
    <n v="4307"/>
    <n v="0"/>
    <n v="0"/>
    <n v="6.8865634401759176E-2"/>
    <n v="520.81839138538703"/>
    <n v="0"/>
    <n v="0"/>
    <n v="296.59758938384255"/>
    <s v="E07/002.14888/2013"/>
    <s v="IN032619"/>
    <d v="2015-12-08T00:00:00"/>
    <d v="2017-12-08T00:00:00"/>
    <s v="Rua Victor Civita, 77, bloco 01, Sala 602"/>
    <s v="Barra da Tijuca"/>
    <n v="22775906"/>
    <s v="Rio de Janeiro"/>
    <s v="RJ"/>
    <s v="3535-1850"/>
    <s v="williamcorrea@plarcon.com.br"/>
  </r>
  <r>
    <s v="DD-0064"/>
    <x v="5"/>
    <n v="40"/>
    <s v="RH IV"/>
    <s v="DD"/>
    <n v="330009898663"/>
    <s v="08.592.913/0001-56"/>
    <s v="POSSE DE AREIA COMÉRCIO E EXTRAÇÃO DE AREIA LTDA - ME"/>
    <x v="4"/>
    <m/>
    <s v="12/12/2017"/>
    <x v="386"/>
    <n v="0"/>
    <x v="385"/>
    <m/>
    <m/>
    <s v="SEM DBO"/>
    <s v=""/>
    <n v="89992.320000000007"/>
    <n v="0"/>
    <n v="71976.960000000006"/>
    <n v="18015.36"/>
    <n v="0"/>
    <n v="0"/>
    <n v="6.8865634401759176E-2"/>
    <n v="2478.9597908322767"/>
    <n v="4956.7291396271003"/>
    <n v="0"/>
    <n v="1240.6390100315523"/>
    <s v="PD-07/014.104/2016"/>
    <s v="IN000144"/>
    <d v="2016-12-28T00:00:00"/>
    <d v="2021-12-28T00:00:00"/>
    <s v="Estrada União e Indústria, n° 34295"/>
    <n v="0"/>
    <n v="0"/>
    <s v="Petrópolis"/>
    <n v="0"/>
    <s v="(0024) 22592715"/>
    <s v="eletricaposse@gmail.com"/>
  </r>
  <r>
    <s v="DD-0065"/>
    <x v="5"/>
    <n v="40"/>
    <s v="RH IV"/>
    <s v="DD"/>
    <n v="330009779060"/>
    <s v="31.134.851/0001-50"/>
    <s v="PETROITA TRANSPORTES COLETIVOS DE PASSAGEIROS LTDA"/>
    <x v="2"/>
    <m/>
    <s v="12/12/2017"/>
    <x v="387"/>
    <n v="0"/>
    <x v="386"/>
    <m/>
    <m/>
    <s v="OK"/>
    <s v=""/>
    <n v="13614.5"/>
    <n v="0"/>
    <n v="0"/>
    <n v="6314.5"/>
    <n v="0"/>
    <n v="0"/>
    <n v="6.8865634401759176E-2"/>
    <n v="375.0205692195168"/>
    <n v="0"/>
    <n v="0"/>
    <n v="434.85594531251473"/>
    <s v="PD-07/014.100/2016"/>
    <s v="IN000073"/>
    <d v="2016-09-29T00:00:00"/>
    <d v="2021-09-29T00:00:00"/>
    <s v="Rua Coronel veiga, 1157"/>
    <s v="Coronel Veiga"/>
    <n v="25655152"/>
    <s v="Petrópolis"/>
    <s v="RJ"/>
    <s v="2103-0599"/>
    <s v="compras@petroita.com.br"/>
  </r>
  <r>
    <s v="DD-0066"/>
    <x v="5"/>
    <n v="40"/>
    <s v="RH IV"/>
    <s v="DD"/>
    <n v="330005791376"/>
    <s v="32.175.325/0001-00"/>
    <s v="Viação Dedo de Deus Ltda"/>
    <x v="2"/>
    <m/>
    <s v="12/12/2017"/>
    <x v="388"/>
    <n v="0"/>
    <x v="387"/>
    <m/>
    <m/>
    <s v="OK"/>
    <s v=""/>
    <n v="14600"/>
    <n v="0"/>
    <n v="0"/>
    <n v="10950"/>
    <n v="0"/>
    <n v="0"/>
    <n v="6.8865634401759176E-2"/>
    <n v="402.18144412665254"/>
    <n v="0"/>
    <n v="0"/>
    <n v="754.08237588196391"/>
    <s v="E07/510094/2010"/>
    <s v="IN037726"/>
    <d v="2016-11-30T00:00:00"/>
    <d v="2021-11-30T00:00:00"/>
    <s v="Rua Manoel Jose Lebrao,1520"/>
    <s v="Volta do O"/>
    <n v="25975201"/>
    <s v="Teresópolis"/>
    <s v="RJ"/>
    <n v="27435552"/>
    <s v="fabiano@dedodedeus.com.br"/>
  </r>
  <r>
    <s v="DD-0067"/>
    <x v="5"/>
    <n v="40"/>
    <s v="RH IV"/>
    <s v="DD"/>
    <n v="330010324926"/>
    <s v="17.667.029/0001-24"/>
    <s v="EMPÓRIO SANTO ANTÔNIO DE SAPUCAIA COMÉRCIO DE ALIMENTOS LTDA"/>
    <x v="3"/>
    <m/>
    <s v="12/12/2017"/>
    <x v="389"/>
    <n v="0"/>
    <x v="388"/>
    <m/>
    <m/>
    <s v="OK"/>
    <s v=""/>
    <n v="30000.3"/>
    <n v="23360"/>
    <n v="0"/>
    <n v="6640.3"/>
    <n v="7008"/>
    <n v="91"/>
    <n v="6.8865634401759176E-2"/>
    <n v="826.39650842018568"/>
    <n v="150.73711237389597"/>
    <n v="0"/>
    <n v="457.28637949187936"/>
    <s v="E07/002.5780/2016"/>
    <s v="IN039978"/>
    <d v="2017-06-01T00:00:00"/>
    <d v="2022-06-01T00:00:00"/>
    <s v="ESTRADA FAZENDA SANTO ANTÔNIO, 9.001"/>
    <s v="ZONA RURAL"/>
    <n v="25886000"/>
    <s v="Sapucaia"/>
    <s v="RJ"/>
    <n v="22582209"/>
    <s v="altivo.vieira@gmail.com"/>
  </r>
  <r>
    <s v="DD-0068"/>
    <x v="5"/>
    <n v="40"/>
    <s v="RH IV"/>
    <s v="DD"/>
    <n v="330010062034"/>
    <s v="29.156.577/0001-79"/>
    <s v="Refortec Materiais de Construção Ltda"/>
    <x v="4"/>
    <m/>
    <s v="12/12/2017"/>
    <x v="390"/>
    <n v="0"/>
    <x v="389"/>
    <m/>
    <m/>
    <s v="OK"/>
    <s v=""/>
    <n v="7920"/>
    <n v="0"/>
    <n v="0"/>
    <n v="396"/>
    <n v="0"/>
    <n v="0"/>
    <n v="6.8865634401759176E-2"/>
    <n v="218.16416707415547"/>
    <n v="0"/>
    <n v="0"/>
    <n v="27.275742121275808"/>
    <s v="E07/002.08039/2015"/>
    <s v="IN039861"/>
    <d v="2017-05-30T00:00:00"/>
    <d v="2022-05-30T00:00:00"/>
    <s v="RUA MANUEL VIEIRA, 294"/>
    <s v="TANQUE"/>
    <n v="22730050"/>
    <s v="Rio de Janeiro"/>
    <s v="RJ"/>
    <n v="26778390"/>
    <s v="porcioli@terra.com.br"/>
  </r>
  <r>
    <s v="DD-0069"/>
    <x v="5"/>
    <n v="40"/>
    <s v="RH IV"/>
    <s v="DD"/>
    <n v="330010072501"/>
    <s v="32.279.655/0001-37"/>
    <s v="ABATEDOURO ANDRIAVES LTDA"/>
    <x v="3"/>
    <m/>
    <s v="12/12/2017"/>
    <x v="391"/>
    <n v="0"/>
    <x v="390"/>
    <m/>
    <m/>
    <s v="OK"/>
    <s v=""/>
    <n v="60517"/>
    <n v="53837.5"/>
    <n v="0"/>
    <n v="6679.5"/>
    <n v="21.535"/>
    <n v="89"/>
    <n v="6.8865634401759176E-2"/>
    <n v="1667.0261089197354"/>
    <n v="404.12374429302207"/>
    <n v="0"/>
    <n v="459.98053778716616"/>
    <s v="E07/002.5218/2014"/>
    <s v="IN039880"/>
    <d v="2017-05-29T00:00:00"/>
    <d v="2022-05-29T00:00:00"/>
    <s v="ESTRADA SILVEIRA DA MOTTA, 12777"/>
    <s v="BARRINHA"/>
    <n v="25780000"/>
    <s v="São José do Vale do Rio Preto"/>
    <s v="RJ"/>
    <n v="22311657"/>
    <s v="stein@envirogeo.com.br"/>
  </r>
  <r>
    <s v="DD-0070"/>
    <x v="5"/>
    <n v="40"/>
    <s v="RH IV"/>
    <s v="DD"/>
    <n v="330005928347"/>
    <s v="33.435.231/0004-20"/>
    <s v="GE CELMA LTDA"/>
    <x v="2"/>
    <m/>
    <s v="01/01/2022"/>
    <x v="392"/>
    <n v="0"/>
    <x v="391"/>
    <m/>
    <m/>
    <s v="OK"/>
    <s v=""/>
    <n v="4872"/>
    <n v="11520"/>
    <n v="0"/>
    <n v="974.4"/>
    <n v="195.84"/>
    <n v="95"/>
    <n v="6.8865634401759176E-2"/>
    <n v="134.2066760117292"/>
    <n v="39.660516300384955"/>
    <n v="0"/>
    <n v="67.1033380058646"/>
    <s v="E07/515245/2012"/>
    <s v="IN038229"/>
    <d v="2017-01-09T00:00:00"/>
    <d v="2022-01-09T00:00:00"/>
    <s v="RUA LUIZ WINTER N°381/393"/>
    <s v="BINGEN"/>
    <n v="25655431"/>
    <s v="Petrópolis"/>
    <s v="RJ"/>
    <s v="24 22334000"/>
    <s v="caroline.machado@ge.com"/>
  </r>
  <r>
    <s v="DD-0071"/>
    <x v="5"/>
    <n v="40"/>
    <s v="RH IV"/>
    <s v="DD"/>
    <n v="330009881930"/>
    <s v="03.120.537/0001-83"/>
    <s v="Administradora Moura Brasil Ltda-ME"/>
    <x v="2"/>
    <m/>
    <s v="12/12/2017"/>
    <x v="393"/>
    <n v="0"/>
    <x v="392"/>
    <m/>
    <m/>
    <s v="OK"/>
    <s v=""/>
    <n v="10202.4"/>
    <n v="0"/>
    <n v="0"/>
    <n v="2059.1999999999998"/>
    <n v="0"/>
    <n v="0"/>
    <n v="6.8865634401759176E-2"/>
    <n v="281.03830310486057"/>
    <n v="0"/>
    <n v="0"/>
    <n v="141.79835461899089"/>
    <s v="E07/002.16805/2013"/>
    <s v="IN039582"/>
    <d v="2017-05-03T00:00:00"/>
    <d v="2022-05-03T00:00:00"/>
    <s v="BR-040, s/n°, Km 22"/>
    <s v="Moura Brasil"/>
    <n v="25821380"/>
    <s v="Três Rios"/>
    <s v="RJ"/>
    <n v="22517500"/>
    <s v="sf@sfconsultoriambiental.com.br"/>
  </r>
  <r>
    <s v="DD-0073"/>
    <x v="5"/>
    <n v="40"/>
    <s v="RH IV"/>
    <s v="DD"/>
    <n v="330009654799"/>
    <s v="29.067.113/0267-48"/>
    <s v="POLIMIX CONCRETO LTDA"/>
    <x v="3"/>
    <m/>
    <s v="30/01/2018"/>
    <x v="394"/>
    <n v="0"/>
    <x v="393"/>
    <m/>
    <m/>
    <s v="OK"/>
    <s v=""/>
    <n v="25085"/>
    <n v="0"/>
    <n v="0"/>
    <n v="17691"/>
    <n v="0"/>
    <n v="0"/>
    <n v="6.8865634401759176E-2"/>
    <n v="690.9993903710041"/>
    <n v="0"/>
    <n v="0"/>
    <n v="1218.3025581183024"/>
    <s v="E- 07/509.731/2012"/>
    <s v="IN041418"/>
    <d v="2017-09-21T00:00:00"/>
    <d v="2022-09-21T00:00:00"/>
    <s v="Rua Manoel Jose Lebrão n° 891 Parte B"/>
    <s v="Ermitage"/>
    <n v="0"/>
    <s v="TERESÓPOLIS"/>
    <s v="RJ"/>
    <s v="21 98618-7706"/>
    <s v="pxts@polimix.com.br"/>
  </r>
  <r>
    <s v="DD-0074"/>
    <x v="5"/>
    <n v="40"/>
    <s v="RH IV"/>
    <s v="DD"/>
    <n v="330028999291"/>
    <s v="05.320.357/0001-70"/>
    <s v="CONDOMÍNIO FAZENDA BELMONTE"/>
    <x v="2"/>
    <m/>
    <s v="01/05/2018"/>
    <x v="395"/>
    <n v="-1634.85"/>
    <x v="394"/>
    <m/>
    <m/>
    <s v="OK"/>
    <s v=""/>
    <n v="65700"/>
    <n v="0"/>
    <n v="0"/>
    <n v="13140"/>
    <n v="0"/>
    <n v="0"/>
    <n v="6.8865634401759176E-2"/>
    <n v="1809.8540914763821"/>
    <n v="0"/>
    <n v="0"/>
    <n v="904.92704573819105"/>
    <s v="E-07/002.10709/2015"/>
    <s v="IN043238"/>
    <d v="2018-01-05T00:00:00"/>
    <d v="2023-01-05T00:00:00"/>
    <s v="ESTRADA JOSÉ XAVIER S/N"/>
    <n v="0"/>
    <n v="25845000"/>
    <s v="AREAL "/>
    <s v="RJ"/>
    <n v="999883255"/>
    <s v="mypamplona@yahoo.com.br"/>
  </r>
  <r>
    <s v="DD-0075"/>
    <x v="5"/>
    <n v="40"/>
    <s v="RH IV"/>
    <s v="DD"/>
    <n v="330031500260"/>
    <s v="07.438.998/0001-50"/>
    <s v="DISTRIBUIDORA DE Aguas VITALLI LTDA - ME"/>
    <x v="3"/>
    <m/>
    <s v="01/05/2018"/>
    <x v="396"/>
    <n v="0"/>
    <x v="395"/>
    <m/>
    <m/>
    <s v="OK"/>
    <s v=""/>
    <n v="48960"/>
    <n v="24000"/>
    <n v="0"/>
    <n v="24960"/>
    <n v="1234"/>
    <n v="92"/>
    <n v="6.8865634401759176E-2"/>
    <n v="1348.6664036933435"/>
    <n v="128.25446582446762"/>
    <n v="0"/>
    <n v="1718.883434867"/>
    <s v="E-07/002.4857/2016"/>
    <s v="IN041039"/>
    <d v="2017-08-21T00:00:00"/>
    <d v="2022-08-21T00:00:00"/>
    <s v="RODOVIA BR-393, KM. 155,8"/>
    <s v="BEMPOSTA"/>
    <n v="25840000"/>
    <s v="TRÊS RIOS "/>
    <s v="RJ"/>
    <n v="22582209"/>
    <s v="altivo.vieira@gmail.com"/>
  </r>
  <r>
    <s v="DD-0076"/>
    <x v="5"/>
    <n v="40"/>
    <s v="RH IV"/>
    <s v="DD"/>
    <n v="330003572669"/>
    <s v="29.733.292/0001-53"/>
    <s v="EXTRATORA DE AREIAS COEXA LTDA - EPP"/>
    <x v="4"/>
    <m/>
    <s v="01/05/2018"/>
    <x v="397"/>
    <n v="0"/>
    <x v="396"/>
    <m/>
    <m/>
    <s v="ATENÇÃO: CANCELAR - MINERAÇÃO DE AREIA - OUTORGA VENCE 2022"/>
    <s v=""/>
    <n v="89992.320000000007"/>
    <n v="0"/>
    <n v="0"/>
    <n v="18015.36"/>
    <n v="0"/>
    <n v="0"/>
    <n v="6.8865634401759176E-2"/>
    <n v="2478.9597908322767"/>
    <n v="0"/>
    <n v="0"/>
    <n v="1240.6390100315523"/>
    <s v="PD-07/014.53/2016"/>
    <s v="IN000879"/>
    <d v="2017-12-22T00:00:00"/>
    <d v="2022-12-22T00:00:00"/>
    <s v="Estrada Silvério da Motta, s/n° - KM 21"/>
    <s v="Águas Claras"/>
    <n v="25780000"/>
    <s v="São Jose do Vale do Rio Preto "/>
    <s v="RJ"/>
    <n v="988657193"/>
    <s v="granigeo@gmail.com"/>
  </r>
  <r>
    <s v="DD-0077"/>
    <x v="5"/>
    <n v="40"/>
    <s v="RH IV"/>
    <s v="DD"/>
    <n v="330026522730"/>
    <s v="072.145.587-50"/>
    <s v="JURANDYR TAYT- SOHN JUNIOR"/>
    <x v="8"/>
    <m/>
    <s v="01/07/2018"/>
    <x v="398"/>
    <n v="0"/>
    <x v="397"/>
    <m/>
    <m/>
    <s v="REVISADO - unificação do ppu"/>
    <s v=""/>
    <n v="3686.4"/>
    <n v="0"/>
    <n v="0"/>
    <n v="3686.4"/>
    <n v="0"/>
    <n v="0"/>
    <n v="6.8865634401759176E-2"/>
    <n v="101.54261729987977"/>
    <n v="0"/>
    <n v="0"/>
    <n v="253.8565432496994"/>
    <s v="E-07/002.10683/2017"/>
    <s v="IN045212"/>
    <d v="2018-05-30T00:00:00"/>
    <d v="2023-05-30T00:00:00"/>
    <s v="ESTRADA TERESOPOLIS-FRIBURGO - KM-30"/>
    <s v="MOTAS"/>
    <s v="25995-290"/>
    <s v="TERESÓPOLIS"/>
    <s v="RJ"/>
    <s v="2126-4111"/>
    <s v="ronnysklen@hotmail.com"/>
  </r>
  <r>
    <s v="DD-0078"/>
    <x v="5"/>
    <n v="40"/>
    <s v="RH IV"/>
    <s v="DD"/>
    <n v="330026797322"/>
    <s v="05.370.571/0001-31"/>
    <s v="CONDOMÍNIO QUINTA DO IPÊ"/>
    <x v="2"/>
    <m/>
    <s v="01/03/2019"/>
    <x v="399"/>
    <n v="0"/>
    <x v="398"/>
    <m/>
    <m/>
    <s v="OK:"/>
    <s v=""/>
    <n v="32850"/>
    <n v="0"/>
    <n v="0"/>
    <n v="6570"/>
    <n v="0"/>
    <n v="0"/>
    <n v="6.8865634401759176E-2"/>
    <n v="904.89258557394896"/>
    <n v="0"/>
    <n v="0"/>
    <n v="452.45151402398085"/>
    <s v="PD-07/014.730/2017"/>
    <s v="IN001520"/>
    <d v="2018-07-31T00:00:00"/>
    <d v="2023-07-31T00:00:00"/>
    <s v="RODOVIA BR-040, S/N, KM 38"/>
    <s v="Faisões"/>
    <s v="25.845-000"/>
    <s v="Areal"/>
    <s v="RJ"/>
    <s v="(21) 988152691"/>
    <s v="romulo.totalhydro@gmail.com"/>
  </r>
  <r>
    <s v="DD-0079"/>
    <x v="5"/>
    <n v="40"/>
    <s v="RH IV"/>
    <s v="DD"/>
    <n v="330027919073"/>
    <s v="20.393.360/0001-08"/>
    <s v="REGINA CELIA DE OLIVEIRA"/>
    <x v="2"/>
    <m/>
    <s v="01/03/2019"/>
    <x v="400"/>
    <n v="0"/>
    <x v="399"/>
    <m/>
    <m/>
    <s v="OK:"/>
    <s v=""/>
    <n v="47304"/>
    <n v="0"/>
    <n v="0"/>
    <n v="46287.839999999997"/>
    <n v="0"/>
    <n v="0"/>
    <n v="6.8865634401759176E-2"/>
    <n v="1303.0432347316839"/>
    <n v="0"/>
    <n v="0"/>
    <n v="3187.6382897068488"/>
    <s v="E-07/002.7297/2015"/>
    <s v="IN047648"/>
    <d v="2018-12-14T00:00:00"/>
    <d v="2023-12-14T00:00:00"/>
    <s v="RUA BERNARDO COUTINHO - PROXIMO AO Nº 520 - PARTE"/>
    <s v="Araras"/>
    <s v="25.725-022"/>
    <s v="Petrópolis"/>
    <s v="RJ"/>
    <s v="(24) 992186690"/>
    <s v="reginapipadagua@outlook.com"/>
  </r>
  <r>
    <s v="DD-0080"/>
    <x v="5"/>
    <n v="40"/>
    <s v="RH IV"/>
    <s v="DD"/>
    <n v="330027063659"/>
    <s v="25.245.395/0001-13"/>
    <s v="ABATEDOURO SAUDAVES LTDA"/>
    <x v="3"/>
    <m/>
    <s v="01/03/2019"/>
    <x v="401"/>
    <n v="0"/>
    <x v="400"/>
    <m/>
    <m/>
    <s v="OK:"/>
    <s v=""/>
    <n v="30860.75"/>
    <n v="30076"/>
    <n v="0"/>
    <n v="784.75"/>
    <n v="111"/>
    <n v="90"/>
    <n v="6.8865634401759176E-2"/>
    <n v="850.10092442910457"/>
    <n v="207.12647204268973"/>
    <n v="0"/>
    <n v="54.039803015927369"/>
    <s v="PD-07/006.87/2018"/>
    <s v="IN002606"/>
    <d v="2018-12-19T00:00:00"/>
    <d v="2023-12-19T00:00:00"/>
    <s v="ESTRADA DOS PINHEIROS, N° 710"/>
    <s v="Águas Claras"/>
    <s v="25780-000"/>
    <s v="São José do Vale do Rio Preto "/>
    <s v="RJ"/>
    <s v="(24) 992684579"/>
    <s v="saudavesalimentos@hotmail.com"/>
  </r>
  <r>
    <s v="DD-0081"/>
    <x v="5"/>
    <n v="40"/>
    <s v="RH IV"/>
    <s v="DD"/>
    <n v="330003504230"/>
    <s v="07.505.281/0001-83"/>
    <s v="CONDOMÍNIO RESIDENCIAL DEL PARAÍSO"/>
    <x v="2"/>
    <m/>
    <s v="01/04/2019"/>
    <x v="402"/>
    <n v="69.240438483333492"/>
    <x v="401"/>
    <m/>
    <m/>
    <s v="OK:"/>
    <s v=""/>
    <n v="14965.000000000002"/>
    <n v="6044.4"/>
    <n v="0"/>
    <n v="8920.6000000000022"/>
    <n v="0"/>
    <n v="0"/>
    <n v="6.8865634401759176E-2"/>
    <n v="344.61018436414889"/>
    <n v="52.195835241496695"/>
    <n v="0"/>
    <n v="513.55322596706094"/>
    <s v="PD-07/014.880/2017"/>
    <s v="IN002950"/>
    <d v="2019-02-26T00:00:00"/>
    <d v="2024-02-26T00:00:00"/>
    <s v="Rua Vital Brasil Filho"/>
    <s v="Santa Rosa"/>
    <s v="24.230-340"/>
    <s v="Niteroí"/>
    <s v="RJ"/>
    <s v="(21) 981813727"/>
    <s v="fabiogomesgeo@gmail.com"/>
  </r>
  <r>
    <s v="DD-0082"/>
    <x v="5"/>
    <n v="40"/>
    <s v="RH IV"/>
    <s v="DD"/>
    <n v="330029308187"/>
    <s v="19.318.293/0001-88"/>
    <s v="CONDOMÍNIO RESIDENCIAL VILLA DOMENICO"/>
    <x v="11"/>
    <m/>
    <s v="01/05/2019"/>
    <x v="403"/>
    <n v="0"/>
    <x v="402"/>
    <m/>
    <m/>
    <s v="OK:"/>
    <s v=""/>
    <n v="14600"/>
    <n v="0"/>
    <n v="0"/>
    <n v="2920"/>
    <n v="0"/>
    <n v="0"/>
    <n v="6.8865634401759176E-2"/>
    <n v="402.18144412665254"/>
    <n v="0"/>
    <n v="0"/>
    <n v="201.08027958931353"/>
    <s v="E-07/002.4197/2015"/>
    <s v="IN049012"/>
    <d v="2019-04-10T00:00:00"/>
    <d v="2024-04-10T00:00:00"/>
    <s v="ESTRADA NEUZA BRIZOLA, 2.225"/>
    <s v="ITAIPAVA"/>
    <s v="25750-037"/>
    <s v="PETRÓPOLIS "/>
    <s v="RJ"/>
    <s v="(24)2222-8274"/>
    <s v="adm.escritorio1@hotmail.com"/>
  </r>
  <r>
    <s v="DD-0083"/>
    <x v="5"/>
    <n v="40"/>
    <s v="RH IV"/>
    <s v="DD"/>
    <n v="330028327196"/>
    <s v="36.220.366/0001-13"/>
    <s v="393 COMERCIAL LTDA"/>
    <x v="11"/>
    <m/>
    <s v="01/08/2019"/>
    <x v="404"/>
    <n v="0"/>
    <x v="403"/>
    <m/>
    <m/>
    <s v="OK:"/>
    <s v=""/>
    <n v="31733.1"/>
    <n v="0"/>
    <n v="0"/>
    <n v="29908.1"/>
    <n v="0"/>
    <n v="0"/>
    <n v="6.8865634401759176E-2"/>
    <n v="874.12905713241832"/>
    <n v="0"/>
    <n v="0"/>
    <n v="2059.642246850718"/>
    <s v="E-07/002.7286/2017"/>
    <s v="IN049651"/>
    <d v="2019-06-26T00:00:00"/>
    <d v="2024-06-26T00:00:00"/>
    <s v="RODOVIA BR 393, S/N - KM 103 "/>
    <s v="JAMAPARÁ"/>
    <s v="25887-000"/>
    <s v="SAPUCAIA"/>
    <s v="RJ"/>
    <s v="(32) 98808-6407"/>
    <s v="haggeconsultoria@gmail.com"/>
  </r>
  <r>
    <s v="DD-0084"/>
    <x v="5"/>
    <n v="40"/>
    <s v="RH IV"/>
    <s v="DD"/>
    <n v="330026355141"/>
    <s v="28.826.394/0009-08"/>
    <s v="CARL ZEISS VISION BRASIL INDÚSTRIA ÓPTICA LTDA"/>
    <x v="2"/>
    <m/>
    <s v="01/09/2019"/>
    <x v="405"/>
    <n v="0"/>
    <x v="404"/>
    <m/>
    <m/>
    <s v="OK"/>
    <s v=""/>
    <n v="29565"/>
    <n v="109850.4"/>
    <n v="0"/>
    <n v="23652"/>
    <n v="1234"/>
    <n v="90"/>
    <n v="6.8865634401759176E-2"/>
    <n v="814.40854825356053"/>
    <n v="756.49458737890689"/>
    <n v="0"/>
    <n v="1628.8066540331083"/>
    <s v="E-07/500211/2010"/>
    <s v="IN048819"/>
    <d v="2019-03-29T00:00:00"/>
    <d v="2024-03-29T00:00:00"/>
    <s v="RUA LUIZ WINTER, 222"/>
    <s v="Duarte Silveira"/>
    <s v="25.665-431"/>
    <s v="Petrópolis"/>
    <s v="RJ"/>
    <s v="(24) 22337017"/>
    <s v="felipe.silva@zeiss.com"/>
  </r>
  <r>
    <s v="DD-0085"/>
    <x v="5"/>
    <n v="40"/>
    <s v="RH IV"/>
    <s v="DD"/>
    <n v="330028332513"/>
    <s v="575.026.256-15"/>
    <s v="IVAN ADHEMAR DE CARVALHO FILHO"/>
    <x v="11"/>
    <m/>
    <s v="01/06/2020"/>
    <x v="406"/>
    <n v="0"/>
    <x v="405"/>
    <m/>
    <m/>
    <s v="OK:"/>
    <s v="CI INEA/SEREG SEI Nº9 - INCLUSÃO"/>
    <n v="25568.25"/>
    <n v="0"/>
    <n v="0"/>
    <n v="25020.75"/>
    <n v="0"/>
    <n v="0"/>
    <n v="6.8865634401759176E-2"/>
    <n v="704.31354473724707"/>
    <n v="0"/>
    <n v="0"/>
    <n v="1723.0708669461085"/>
    <s v="PD-07/006.5/2019"/>
    <s v="IN006397"/>
    <d v="2020-05-13T00:00:00"/>
    <d v="2025-05-13T00:00:00"/>
    <s v="RUA ALCÂNTARA MACHADO, 36, APT. 806"/>
    <s v="CENTRO"/>
    <s v="20.081-010 "/>
    <s v="RIO DE JANEIRO"/>
    <s v="RJ"/>
    <s v="(24) 988172273"/>
    <s v="mcarouca@gmail.com"/>
  </r>
  <r>
    <s v="DD-0086"/>
    <x v="5"/>
    <n v="40"/>
    <s v="RH IV"/>
    <s v="DD"/>
    <n v="330030790973"/>
    <s v="32.001.836/0001-05"/>
    <s v="MUNICÍPIO DE SÃO JOSÉ DO VALE DO RIO PRETO"/>
    <x v="1"/>
    <m/>
    <s v="01/02/2021"/>
    <x v="407"/>
    <n v="0"/>
    <x v="406"/>
    <m/>
    <m/>
    <s v="OK:"/>
    <s v="CI INEA/SERVREG SEI Nº 7/21 - INCLUSÃO"/>
    <n v="1051200"/>
    <n v="0"/>
    <n v="0"/>
    <n v="210240"/>
    <n v="0"/>
    <n v="0"/>
    <n v="6.8865634401759176E-2"/>
    <n v="28956.625393210445"/>
    <n v="0"/>
    <n v="0"/>
    <n v="14478.302254131209"/>
    <s v="PD-07/006.163/2019"/>
    <s v="IN007684"/>
    <d v="2020-11-03T00:00:00"/>
    <d v="2025-11-03T00:00:00"/>
    <s v="RUA CORONEL FRANCISCO LIMONGI, 159"/>
    <s v="CENTRO"/>
    <s v=" 25780-000 "/>
    <s v="São jOSÉ DO VALE DO RIO PRETOSÃO JOSÉ DO VALE DO RIO PRETO"/>
    <s v="RJ"/>
    <s v="(24) 22241305"/>
    <s v="gabinete@sjvriopreto.rj.gov.br"/>
  </r>
  <r>
    <s v="DD-0087"/>
    <x v="5"/>
    <n v="40"/>
    <s v="RH IV"/>
    <s v="DD"/>
    <n v="330032468211"/>
    <s v="36.462.778/0001-60"/>
    <s v="ALTERDATA TECNOLOGIA EM INFORMÁTICA LTDA"/>
    <x v="2"/>
    <m/>
    <s v="01/02/2021"/>
    <x v="408"/>
    <n v="0"/>
    <x v="407"/>
    <m/>
    <m/>
    <s v="OK:"/>
    <s v="CI INEA/SERVREG SEI Nº 7/21 - INCLUSÃO"/>
    <n v="4818"/>
    <n v="0"/>
    <n v="0"/>
    <n v="1095"/>
    <n v="0"/>
    <n v="0"/>
    <n v="6.8865634401759176E-2"/>
    <n v="132.72384470192017"/>
    <n v="0"/>
    <n v="0"/>
    <n v="75.405104845992568"/>
    <s v="E-07/002.974/2016"/>
    <s v="IN051743"/>
    <d v="2020-11-16T00:00:00"/>
    <d v="2025-11-16T00:00:00"/>
    <s v="RUA PREFEITO SEBASTIÃO TEIXEIRA, 227"/>
    <s v="VÁRZEA"/>
    <s v="25953-200"/>
    <s v="TERESÓPOLIS"/>
    <s v="RJ"/>
    <s v="(21) 992088393"/>
    <s v="amilcar.geo@gmail.com"/>
  </r>
  <r>
    <s v="DD-0088"/>
    <x v="5"/>
    <n v="40"/>
    <s v="RH IV"/>
    <s v="DD"/>
    <n v="330007933259"/>
    <s v="39.970.139/0001-01"/>
    <s v="CONDOMÍNIO ALTO DOS GERIBÁS"/>
    <x v="11"/>
    <m/>
    <s v="01/03/2021"/>
    <x v="409"/>
    <n v="0"/>
    <x v="408"/>
    <m/>
    <m/>
    <s v="OK:"/>
    <s v="CI INEA/SERVREG SEI Nº 9/21 - INCLUSÃO"/>
    <n v="18907"/>
    <n v="0"/>
    <n v="0"/>
    <n v="16790"/>
    <n v="0"/>
    <n v="0"/>
    <n v="6.8865634401759176E-2"/>
    <n v="520.81839138538703"/>
    <n v="0"/>
    <n v="0"/>
    <n v="1156.2533775346037"/>
    <s v="E07/002.13366/2015"/>
    <s v="IN051738"/>
    <d v="2020-11-13T00:00:00"/>
    <d v="2025-11-13T00:00:00"/>
    <s v="Estr. União Indústria nº 11460"/>
    <s v="ITAIPAVA"/>
    <s v="25730-745"/>
    <s v="PETRÓPOLIS"/>
    <s v="RJ"/>
    <s v="(24) 992782154"/>
    <s v="adconta@adconta.com.br"/>
  </r>
  <r>
    <s v="DD-0089"/>
    <x v="5"/>
    <n v="40"/>
    <s v="RH IV"/>
    <s v="DD"/>
    <n v="330038081378"/>
    <s v="04.277.350/0001-50"/>
    <s v="CONDOMÍNIO VALE DOS ESQUILOS"/>
    <x v="11"/>
    <m/>
    <s v="01/07/2021"/>
    <x v="410"/>
    <n v="0"/>
    <x v="409"/>
    <m/>
    <m/>
    <s v="OK:"/>
    <s v="CI INEA/SERVREG SEI Nº 25/21 - INCLUSÃO"/>
    <n v="11300.4"/>
    <n v="0"/>
    <n v="0"/>
    <n v="2260.08"/>
    <n v="0"/>
    <n v="0"/>
    <n v="6.8865634401759176E-2"/>
    <n v="311.27970784575439"/>
    <n v="0"/>
    <n v="0"/>
    <n v="155.64507515988359"/>
    <s v="EXT-PD/006.11649/2021"/>
    <s v="IN009173"/>
    <d v="2021-05-27T00:00:00"/>
    <d v="2026-05-27T00:00:00"/>
    <s v="ESTRADA SERRINHA, 1890"/>
    <s v="VARGEM GRANDE"/>
    <s v="25990-040"/>
    <s v="TERESÓPOLIS "/>
    <s v="RJ"/>
    <s v="(21) 993072493"/>
    <s v="condeleandro@gmail.com"/>
  </r>
  <r>
    <s v="DD-0090"/>
    <x v="5"/>
    <n v="40"/>
    <s v="RH IV"/>
    <s v="DD"/>
    <n v="330026631785"/>
    <s v="36.519.361/0001-96"/>
    <s v="CONDOMÍNIO RESIDENCIA CHÁCARA DAS ROSAS"/>
    <x v="11"/>
    <m/>
    <s v="01/07/2021"/>
    <x v="411"/>
    <n v="0"/>
    <x v="410"/>
    <m/>
    <m/>
    <s v="OK:"/>
    <s v="CI INEA/SERVREG SEI Nº 25/21 - INCLUSÃO"/>
    <n v="7300"/>
    <n v="0"/>
    <n v="0"/>
    <n v="1460"/>
    <n v="0"/>
    <n v="0"/>
    <n v="6.8865634401759176E-2"/>
    <n v="201.08027958931353"/>
    <n v="0"/>
    <n v="0"/>
    <n v="100.5505822686695"/>
    <s v="EXT-PD/006.3232/2018"/>
    <s v="IN009366"/>
    <d v="2021-06-17T00:00:00"/>
    <d v="2026-06-17T00:00:00"/>
    <s v="AVENIDA PRESIDENTE CASTELO BRANCO, 401"/>
    <s v="RETIRO"/>
    <s v="25.745-071"/>
    <s v="PETRÓPOLIS"/>
    <s v="RJ"/>
    <s v="(24) 992187906"/>
    <s v="rodrigeol@gmail.com"/>
  </r>
  <r>
    <s v="DD-0091"/>
    <x v="5"/>
    <n v="40"/>
    <s v="RH IV"/>
    <s v="DD"/>
    <n v="330038170478"/>
    <s v="18.594.749/0001-70"/>
    <s v="BG ARQ EMPREENDIMENTOS IMOBILIARIOS LTDA"/>
    <x v="11"/>
    <m/>
    <s v="01/08/2021"/>
    <x v="412"/>
    <n v="0"/>
    <x v="411"/>
    <m/>
    <m/>
    <s v="OK:"/>
    <s v="CI INEA/SERVREG SEI Nº 28/21 - INCLUSÃO"/>
    <n v="6570"/>
    <n v="2555"/>
    <n v="0"/>
    <n v="0"/>
    <n v="1234"/>
    <n v="52"/>
    <n v="6.8865634401759176E-2"/>
    <n v="180.97851711478981"/>
    <n v="84.072358276566433"/>
    <n v="0"/>
    <n v="0"/>
    <s v="EXT-PD/006.12148/2021"/>
    <s v="IN009438"/>
    <d v="2021-06-25T00:00:00"/>
    <d v="2026-06-25T00:00:00"/>
    <s v="RUA HENRIQUE DIAS, 634"/>
    <s v="RETIRO"/>
    <s v="25.680-301"/>
    <s v="PETRÓPOLIS"/>
    <s v="RJ"/>
    <s v="(24)992432294"/>
    <s v="marceloavlis10@gmail.com"/>
  </r>
  <r>
    <s v="DD-0092"/>
    <x v="5"/>
    <n v="40"/>
    <s v="RH IV"/>
    <s v="DD"/>
    <n v="330027535259"/>
    <s v="09.685.580/0001-72"/>
    <s v="CONDOMINIO VILLA MOLLICA"/>
    <x v="2"/>
    <m/>
    <s v="01/08/2021"/>
    <x v="413"/>
    <n v="0"/>
    <x v="412"/>
    <m/>
    <m/>
    <s v="OK:"/>
    <s v="CI INEA/SERVREG SEI Nº 28/21 - INCLUSÃO"/>
    <n v="71394"/>
    <n v="0"/>
    <n v="0"/>
    <n v="12994"/>
    <n v="0"/>
    <n v="0"/>
    <n v="6.8865634401759176E-2"/>
    <n v="1966.6415732932594"/>
    <n v="0"/>
    <n v="0"/>
    <n v="894.83648309968078"/>
    <s v="E-07/002.9853/2015"/>
    <s v="IN048710"/>
    <d v="2019-03-21T00:00:00"/>
    <d v="2024-03-21T00:00:00"/>
    <s v="RUA BARTOLOMEU DE GUSMÃO, 382"/>
    <s v="CENTRO"/>
    <s v="25625-190"/>
    <s v="PETRÓPOLIS"/>
    <s v="RJ"/>
    <s v="(21)993220065"/>
    <s v="ACQUASERVTRATAMENTO@YAHOO.COM.BR"/>
  </r>
  <r>
    <s v="DD-0093"/>
    <x v="5"/>
    <n v="40"/>
    <s v="RH IV"/>
    <s v="DD"/>
    <n v="330031679561"/>
    <s v="36.057.693/0001-04"/>
    <s v="CONDOMÍNIO DO EDIFÍCIO PROFISSIONAL E 16 DE MARÇO"/>
    <x v="2"/>
    <m/>
    <s v="01/09/2021"/>
    <x v="414"/>
    <n v="0"/>
    <x v="413"/>
    <m/>
    <m/>
    <s v="OK:"/>
    <s v="CI INEA/SERVREG SEI Nº 31/21 - INCLUSÃO"/>
    <n v="5475"/>
    <n v="0"/>
    <n v="0"/>
    <n v="4599"/>
    <n v="0"/>
    <n v="0"/>
    <n v="6.8865634401759176E-2"/>
    <n v="150.8206521659979"/>
    <n v="0"/>
    <n v="0"/>
    <n v="316.70979433237898"/>
    <s v="PD-07/006.307/2019"/>
    <s v="IN009826"/>
    <d v="2021-08-09T00:00:00"/>
    <d v="2026-08-09T00:00:00"/>
    <s v="Rua do Imperador, 970"/>
    <s v="Centro"/>
    <s v="25620-001"/>
    <s v="PETRÓPOLIS"/>
    <s v="RJ"/>
    <s v="(21)988610743"/>
    <s v="renata@sennacanedo.com"/>
  </r>
  <r>
    <s v="DD-0094"/>
    <x v="5"/>
    <n v="40"/>
    <s v="RH IV"/>
    <s v="DD"/>
    <n v="330006007130"/>
    <s v="31.130.537/0001-08"/>
    <s v="CASA DO ALEMÃO IND. E COM. DE LANCHES"/>
    <x v="3"/>
    <m/>
    <s v="01/09/2021"/>
    <x v="415"/>
    <n v="0"/>
    <x v="414"/>
    <m/>
    <m/>
    <s v="OK"/>
    <s v="CI INEA/SERVREG SEI Nº 31/21 - INCLUSÃO"/>
    <n v="6862"/>
    <n v="0"/>
    <n v="0"/>
    <n v="1314"/>
    <n v="0"/>
    <n v="0"/>
    <n v="6.8865634401759176E-2"/>
    <n v="189.01922210459929"/>
    <n v="0"/>
    <n v="0"/>
    <n v="90.484037320388538"/>
    <s v="PD-07/014.164/2016"/>
    <s v="IN000081"/>
    <d v="2016-09-30T00:00:00"/>
    <d v="2021-09-30T00:00:00"/>
    <s v="Av. Airton Senna, 927"/>
    <s v="Quitandinha"/>
    <n v="25650340"/>
    <s v="Petrópolis"/>
    <s v="RJ"/>
    <n v="22554306"/>
    <s v="financeiro@casadoalemao.com.br"/>
  </r>
  <r>
    <s v="DD-0095"/>
    <x v="5"/>
    <n v="40"/>
    <s v="RH IV"/>
    <s v="DD"/>
    <n v="330026681880"/>
    <s v="03.096.306/0001-81"/>
    <s v="JULIO CESAR DA COSTA ME"/>
    <x v="3"/>
    <m/>
    <s v="01/03/2022"/>
    <x v="416"/>
    <n v="0"/>
    <x v="415"/>
    <m/>
    <m/>
    <s v="OK"/>
    <s v="CI INEA/SERVREG SEI Nº 14/22 - INCLUSÃO"/>
    <n v="0"/>
    <n v="2342.4"/>
    <n v="0"/>
    <n v="0"/>
    <n v="123"/>
    <n v="90"/>
    <n v="6.8865634401759176E-2"/>
    <n v="0"/>
    <n v="16.112737401657185"/>
    <n v="0"/>
    <n v="0"/>
    <s v="PD-07/006.173/2019"/>
    <s v="IN011321"/>
    <d v="2022-01-28T00:00:00"/>
    <d v="2027-01-28T00:00:00"/>
    <s v="CHÁCARA DO BARRO BRANCO"/>
    <s v="CENTRO"/>
    <s v="28640-000"/>
    <s v="CARMO"/>
    <s v="RJ"/>
    <s v="(21) 98857-6932"/>
    <s v="laticiniodacosta@yahoo.com.br"/>
  </r>
  <r>
    <s v="DD-0096"/>
    <x v="5"/>
    <n v="40"/>
    <s v="RH IV"/>
    <s v="DD"/>
    <n v="330038387299"/>
    <s v="04.382.714/0001-62"/>
    <s v="PEDRATER INDUSTRIA E COMERCIO LTDA"/>
    <x v="3"/>
    <m/>
    <s v="01/11/2022"/>
    <x v="417"/>
    <n v="0"/>
    <x v="416"/>
    <m/>
    <m/>
    <s v="OK"/>
    <s v="CI INEA/SERVREG Nº 46/22 - INCLUSÃO"/>
    <n v="12823.2"/>
    <n v="0"/>
    <n v="0"/>
    <n v="11596.8"/>
    <n v="0"/>
    <n v="0"/>
    <n v="6.8865634401759176E-2"/>
    <n v="353.23756842894204"/>
    <n v="0"/>
    <n v="0"/>
    <n v="798.61952754629817"/>
    <s v="EXT-PD/014.14237/2021"/>
    <s v="IN012477"/>
    <d v="2022-09-20T00:00:00"/>
    <d v="2027-09-20T00:00:00"/>
    <s v="Rua Tenente Luiz Meirelles"/>
    <s v="Várzea"/>
    <s v="25.955-001"/>
    <s v="TERESÓPOLIS"/>
    <s v="RJ"/>
    <s v="(21) 27421541"/>
    <s v="elivania@geoprime.com.br"/>
  </r>
  <r>
    <s v="DD-0097"/>
    <x v="5"/>
    <n v="40"/>
    <s v="RH IV"/>
    <s v="DD"/>
    <n v="330026755751"/>
    <s v="30.202.683/0001-20"/>
    <s v="ASSOCIAÇÃO DE MORADORES E AMIGOS DO VALE BONSUCESSO"/>
    <x v="11"/>
    <m/>
    <s v="01/01/2023"/>
    <x v="418"/>
    <n v="0"/>
    <x v="417"/>
    <m/>
    <m/>
    <s v="OK"/>
    <s v="CI INEA/SERVREG Nº 51/22 - INCLUSÃO"/>
    <n v="176514"/>
    <n v="0"/>
    <n v="0"/>
    <n v="34164"/>
    <n v="0"/>
    <n v="0"/>
    <n v="6.8865634401759176E-2"/>
    <n v="4862.2978471298975"/>
    <n v="0"/>
    <n v="0"/>
    <n v="2352.7311649662806"/>
    <s v="E-07/002.15017/2013"/>
    <s v="IN053001"/>
    <d v="2022-10-17T00:00:00"/>
    <d v="2027-10-17T00:00:00"/>
    <s v="Rdovia BR - 040 - KM 64,5"/>
    <s v="Bonsucesso"/>
    <s v="25.725-030"/>
    <s v="PETRÓPOLIS"/>
    <n v="853.97454559384698"/>
    <s v="(24) 98802-3963"/>
    <s v="amavale@valebonsucesso.com.br"/>
  </r>
  <r>
    <s v="DD-0099"/>
    <x v="5"/>
    <n v="40"/>
    <s v="RH IV"/>
    <s v="DD"/>
    <n v="330038725364"/>
    <s v="09.336.989/0001-83"/>
    <s v="ARMAZEM DO GRAO LTDA"/>
    <x v="2"/>
    <m/>
    <s v="01/02/2023"/>
    <x v="419"/>
    <n v="0"/>
    <x v="418"/>
    <m/>
    <m/>
    <s v="OK"/>
    <s v="CI INEA/SERVREG Nº 12/23 - INCLUSÃO"/>
    <n v="13440"/>
    <n v="0"/>
    <n v="0"/>
    <n v="13440"/>
    <n v="0"/>
    <n v="0"/>
    <n v="6.8865634401759176E-2"/>
    <n v="370.2274736476694"/>
    <n v="0"/>
    <n v="0"/>
    <n v="925.54779917114797"/>
    <s v="EXT-PD/006.22697/2021"/>
    <s v="IN012740"/>
    <d v="1899-12-30T00:00:00"/>
    <d v="2027-12-19T00:00:00"/>
    <s v="Rua Doutor Paulo Herve"/>
    <s v="Bingen"/>
    <s v="25.665-134"/>
    <s v="PETRÓPOLIS"/>
    <s v="RJ"/>
    <s v="(24) 98123-0827"/>
    <s v="victor@maisrural.org"/>
  </r>
  <r>
    <s v="DD-0100"/>
    <x v="5"/>
    <n v="40"/>
    <s v="RH IV"/>
    <s v="DD"/>
    <n v="330038466911"/>
    <s v="03.965.524/0001-05"/>
    <s v="SLOOP INDÚSTRIA E COMÉRCIO DE ALIMENTOS LTDA - ME"/>
    <x v="3"/>
    <m/>
    <s v="01/02/2023"/>
    <x v="420"/>
    <n v="0"/>
    <x v="419"/>
    <m/>
    <m/>
    <s v="OK"/>
    <s v="CI INEA/SERVREG Nº 12/23 - INCLUSÃO"/>
    <n v="7113.6"/>
    <n v="0"/>
    <n v="0"/>
    <n v="6926.4"/>
    <n v="0"/>
    <n v="0"/>
    <n v="6.8865634401759176E-2"/>
    <n v="195.95302484905838"/>
    <n v="0"/>
    <n v="0"/>
    <n v="476.99132795391893"/>
    <s v="E-07/002.8126/2016"/>
    <s v="IN053083"/>
    <d v="2022-11-30T00:00:00"/>
    <d v="2027-11-30T00:00:00"/>
    <s v="ESTRADA RIO PRETO"/>
    <s v="Sebastiana"/>
    <s v="25.980-350"/>
    <s v="TERESÓPOLIS"/>
    <s v="RJ"/>
    <s v="(21) 99442-4507"/>
    <s v="elivania@geoprime.com.br"/>
  </r>
  <r>
    <s v="DD-0101"/>
    <x v="5"/>
    <n v="40"/>
    <s v="RH IV"/>
    <s v="DD"/>
    <n v="330038403405"/>
    <s v="21.746.980/0001-46"/>
    <s v="GREENPEOPLE INDÚSTRIA E COMÉRCIO DE ALIMENTOS LTDA."/>
    <x v="3"/>
    <m/>
    <s v="01/02/2023"/>
    <x v="421"/>
    <n v="0"/>
    <x v="420"/>
    <m/>
    <m/>
    <s v="OK"/>
    <s v="CI INEA/SERVREG Nº 12/23 - INCLUSÃO"/>
    <n v="54000"/>
    <n v="0"/>
    <n v="0"/>
    <n v="10800"/>
    <n v="0"/>
    <n v="0"/>
    <n v="6.8865634401759176E-2"/>
    <n v="1487.4990956927161"/>
    <n v="0"/>
    <n v="0"/>
    <n v="743.74432660935179"/>
    <s v="EXT-PD/006.19857/2021"/>
    <s v="IN012755"/>
    <d v="2022-12-26T00:00:00"/>
    <d v="2027-12-26T00:00:00"/>
    <s v="RODOVIA BR-393, KM 155,8. SÍTIO CHACRINHA"/>
    <s v="BEMPOSTA"/>
    <s v="25.840-000"/>
    <s v="TRÊS RIOS"/>
    <s v="RJ"/>
    <s v="(21) 2537-9427"/>
    <s v="altivo.vieira@gmail.com"/>
  </r>
  <r>
    <s v="DD-0102"/>
    <x v="5"/>
    <n v="40"/>
    <s v="RH IV"/>
    <s v="DD"/>
    <n v="330001211227"/>
    <s v="30.191.365/0001-01"/>
    <s v="CONDOMÍNIO SÍTIO DA PONTE"/>
    <x v="11"/>
    <m/>
    <s v="01/02/2023"/>
    <x v="422"/>
    <n v="0"/>
    <x v="421"/>
    <m/>
    <m/>
    <s v="OK"/>
    <s v="CI INEA/SERVREG Nº 12/23 - INCLUSÃO"/>
    <n v="8628.6"/>
    <n v="0"/>
    <n v="0"/>
    <n v="1725.72"/>
    <n v="0"/>
    <n v="0"/>
    <n v="6.8865634401759176E-2"/>
    <n v="237.68115100396579"/>
    <n v="0"/>
    <n v="0"/>
    <n v="118.84579673898926"/>
    <s v="EXT-PD/006.23318/2021"/>
    <s v="IN012739"/>
    <d v="2022-12-16T00:00:00"/>
    <d v="2027-12-16T00:00:00"/>
    <s v="Rua Desembargador Luiz Antônio Severo da Costa"/>
    <s v="Bonsucesso"/>
    <s v="25.730-680"/>
    <s v="PETRÓPOLIS"/>
    <s v="RJ"/>
    <s v="(24) 2237-3932"/>
    <s v="obraun@geostud.com.br"/>
  </r>
  <r>
    <s v="DD-0103"/>
    <x v="5"/>
    <n v="40"/>
    <s v="RH IV"/>
    <s v="DD"/>
    <n v="330040183697"/>
    <s v="42.292.007/0012-27"/>
    <s v="RIO MAIS SANEAMENTO CARMO"/>
    <x v="1"/>
    <m/>
    <s v="01/02/2023"/>
    <x v="423"/>
    <n v="0"/>
    <x v="422"/>
    <m/>
    <m/>
    <n v="0"/>
    <s v="CI INEA/SERVREG Nº 12/23 - INCLUSÃO"/>
    <n v="2843145.6"/>
    <n v="0"/>
    <n v="0"/>
    <n v="568699.19999999995"/>
    <n v="0"/>
    <n v="0"/>
    <n v="6.8865634401759176E-2"/>
    <n v="78318.012086898249"/>
    <n v="0"/>
    <n v="0"/>
    <n v="39163.830466443011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s v="DD-0104"/>
    <x v="5"/>
    <n v="40"/>
    <s v="RH IV"/>
    <s v="DD"/>
    <n v="330032119551"/>
    <s v="05.371.152/0001-14"/>
    <s v="Ledistri Lavanderia Industrial Ltda"/>
    <x v="3"/>
    <m/>
    <s v="01/03/2023"/>
    <x v="424"/>
    <n v="0"/>
    <x v="423"/>
    <m/>
    <m/>
    <s v="NOVO:"/>
    <s v="CI INEA/SERVREG Nº 18/23 - INCLUSÃO"/>
    <n v="38400"/>
    <n v="38376"/>
    <e v="#REF!"/>
    <n v="7680"/>
    <n v="1234"/>
    <n v="36.54"/>
    <n v="6.8865634401759176E-2"/>
    <n v="1057.7704051204566"/>
    <n v="1677.1553087120926"/>
    <n v="0"/>
    <n v="528.89042379723469"/>
    <s v="PD-07/006.12/2020"/>
    <s v="IN012702"/>
    <d v="2022-11-25T00:00:00"/>
    <d v="2027-11-25T00:00:00"/>
    <s v="Estrada União e Indústria, Km 130, Galpão B"/>
    <s v="Reta"/>
    <s v="25.870-000"/>
    <s v="COMENDADOR LEVY GASPARIAN"/>
    <s v="RJ"/>
    <s v="(24) 98113-779"/>
    <s v="murilo@junglelavanderia.com.br"/>
  </r>
  <r>
    <s v="DD-0105"/>
    <x v="5"/>
    <n v="40"/>
    <s v="RH IV"/>
    <s v="DD"/>
    <n v="330003550347"/>
    <s v="09.414.761/0001-64"/>
    <s v="K-INFRA RODOVIA DO AÇO S/A KM 233+600"/>
    <x v="2"/>
    <m/>
    <s v="01/04/2023"/>
    <x v="425"/>
    <n v="0"/>
    <x v="424"/>
    <m/>
    <m/>
    <s v="NOVO:"/>
    <s v="CI INEA/SERVREG Nº 21/23 - INCLUSÃO"/>
    <n v="15439.5"/>
    <n v="0"/>
    <n v="0"/>
    <n v="3175.5"/>
    <n v="0"/>
    <n v="0"/>
    <n v="6.8865634401759176E-2"/>
    <n v="425.30108159085796"/>
    <n v="0"/>
    <n v="0"/>
    <n v="218.67584830077973"/>
    <s v="E-07/500880/2012"/>
    <s v="IN053009"/>
    <d v="2022-10-17T00:00:00"/>
    <d v="2027-10-17T00:00:00"/>
    <s v="RODOVIA BR-393"/>
    <s v="CARVALHEIRA"/>
    <s v="28.360-000"/>
    <s v="VASSOURAS"/>
    <s v="RJ"/>
    <s v="(22)98530368"/>
    <s v="CONTROLADORIA@RODOVIADOACO.COM.BR"/>
  </r>
  <r>
    <s v="DD-0106"/>
    <x v="5"/>
    <n v="40"/>
    <s v="RH IV"/>
    <s v="DD"/>
    <n v="330030064300"/>
    <s v="33.984.550/0003-03"/>
    <s v="ASSOCIAÇÃO DOS FUNCIONÁRIOS DO BANCO NACIONAL DE DESENVOLVIMENTO ECONOMICO E SOCIAL"/>
    <x v="11"/>
    <m/>
    <s v="01/04/2023"/>
    <x v="426"/>
    <n v="0"/>
    <x v="425"/>
    <m/>
    <m/>
    <s v="NOVO:"/>
    <s v="CI INEA/SERVREG Nº 21/23 - INCLUSÃO"/>
    <n v="2615.5500000000002"/>
    <n v="0"/>
    <n v="0"/>
    <n v="523.11"/>
    <n v="0"/>
    <n v="0"/>
    <n v="6.8865634401759176E-2"/>
    <n v="72.04262821389041"/>
    <n v="0"/>
    <n v="0"/>
    <n v="36.026535343951586"/>
    <s v="E-07/502358/2011"/>
    <s v="IN053149"/>
    <d v="2023-02-15T00:00:00"/>
    <d v="2028-02-15T00:00:00"/>
    <s v="Estrada Itaipava, Km 5"/>
    <s v="Itaipava"/>
    <s v="25.745-071"/>
    <s v="PETRÓPOLIS"/>
    <s v="RJ"/>
    <s v="(21) 97913-8778"/>
    <s v="henriquebarreto@rioserviceambiental.com.br"/>
  </r>
  <r>
    <s v="DD-0107"/>
    <x v="5"/>
    <n v="40"/>
    <s v="RH IV"/>
    <s v="DD"/>
    <n v="330026244234"/>
    <s v="12.364.702/0001-33"/>
    <s v="BACCO PATRIMONIAL S.A."/>
    <x v="2"/>
    <m/>
    <s v="01/05/2023"/>
    <x v="427"/>
    <n v="0"/>
    <x v="426"/>
    <m/>
    <m/>
    <s v="OK"/>
    <s v="CI INEA/SERVREG Nº 24/23 - INCLUSÃO"/>
    <n v="25550"/>
    <n v="0"/>
    <n v="0"/>
    <n v="21316"/>
    <n v="0"/>
    <n v="0"/>
    <n v="6.8865634401759176E-2"/>
    <n v="703.80186351062275"/>
    <n v="0"/>
    <n v="0"/>
    <n v="1467.9403418668549"/>
    <s v="PD-07/014.159/2018"/>
    <s v="IN012631"/>
    <d v="2022-10-27T00:00:00"/>
    <d v="2027-10-27T00:00:00"/>
    <s v="ESTRADA JERÔNIMO FERREIRA ALVES"/>
    <s v="ITAIPAVA"/>
    <n v="25740040"/>
    <s v="PETRÓPOLIS"/>
    <s v="RJ"/>
    <n v="994093882"/>
    <s v="romulo.totalhydro@gmail.com"/>
  </r>
  <r>
    <s v="DD-0108"/>
    <x v="5"/>
    <n v="40"/>
    <s v="RH IV"/>
    <s v="DD"/>
    <n v="330034846760"/>
    <s v="31.103.427/0001-49"/>
    <s v="JAGUARA EMPREENDIMENTOS IMOBILIÁRIO -ME"/>
    <x v="11"/>
    <m/>
    <s v="01/05/2023"/>
    <x v="428"/>
    <n v="0"/>
    <x v="427"/>
    <m/>
    <m/>
    <s v="NOVO:"/>
    <s v="CI INEA/SERVREG Nº 24/23 - INCLUSÃO"/>
    <n v="53436"/>
    <n v="0"/>
    <n v="0"/>
    <n v="9986.3999999999796"/>
    <n v="0"/>
    <n v="0"/>
    <n v="6.8865634401759176E-2"/>
    <n v="1471.9606943617596"/>
    <n v="0"/>
    <n v="0"/>
    <n v="687.72045353100395"/>
    <s v="SEI-070007/000720/2021"/>
    <s v="IN001892"/>
    <d v="2022-11-10T00:00:00"/>
    <d v="2027-11-10T00:00:00"/>
    <s v="Rua Antônio da Silva Ponto 550"/>
    <s v="ZONA RURAL"/>
    <n v="25780000"/>
    <s v="SÃO JOSÉ DO VALE DO RIO PRETO"/>
    <s v="RJ"/>
    <n v="997286342"/>
    <s v="lfaustino1899@yahoo.com.br"/>
  </r>
  <r>
    <s v="DD-0109"/>
    <x v="5"/>
    <n v="40"/>
    <s v="RH IV"/>
    <s v="DD"/>
    <n v="330039292445"/>
    <s v="05.746.239/0001-29"/>
    <s v="QUINTA VERDE IMÓVEIS SPE LTDA"/>
    <x v="2"/>
    <m/>
    <s v="30/05/2023"/>
    <x v="429"/>
    <n v="0"/>
    <x v="428"/>
    <m/>
    <m/>
    <s v="NOVO:"/>
    <s v="CI INEA/SERVREG Nº 28/23 - INCLUSÃO"/>
    <n v="19144.25"/>
    <n v="0"/>
    <n v="0"/>
    <n v="12902.75"/>
    <n v="0"/>
    <n v="0"/>
    <n v="6.8865634401759176E-2"/>
    <n v="527.34493764334923"/>
    <n v="0"/>
    <n v="0"/>
    <n v="888.56055621802432"/>
    <s v="PD-07/014.911/2017"/>
    <s v="IN012834"/>
    <d v="2023-02-10T00:00:00"/>
    <d v="2028-02-10T00:00:00"/>
    <s v="Rua Victor Civita 77 bloco 01 Sala 602"/>
    <s v="Barra da Tijuca"/>
    <n v="22775906"/>
    <s v="RIO DE JANEIRO"/>
    <s v="RJ"/>
    <n v="994093882"/>
    <s v="williamcorrea@plarcon.com.br"/>
  </r>
  <r>
    <s v="DD-0110"/>
    <x v="5"/>
    <n v="40"/>
    <s v="RH IV"/>
    <s v="DD"/>
    <n v="330003550347"/>
    <s v="09.414.761/0001-64"/>
    <s v="K-INFRA RODOVIA DO AÇO S/A"/>
    <x v="11"/>
    <m/>
    <s v="08/08/2023"/>
    <x v="430"/>
    <n v="0"/>
    <x v="429"/>
    <m/>
    <m/>
    <s v="NOVO:"/>
    <s v="CI INEA/SERVREG Nº xx/23 - INCLUSÃO"/>
    <n v="25885.8"/>
    <n v="0"/>
    <n v="0"/>
    <n v="5177.16"/>
    <n v="0"/>
    <n v="0"/>
    <n v="6.8865634401759176E-2"/>
    <n v="713.05389548591018"/>
    <n v="0"/>
    <n v="0"/>
    <n v="356.52694774295509"/>
    <s v="E-07/500884/2012"/>
    <s v="IN053281"/>
    <d v="2023-06-22T00:00:00"/>
    <d v="2028-06-22T00:00:00"/>
    <s v="Rodovia BR 393"/>
    <s v="CARVALHEIRA"/>
    <n v="27700000"/>
    <s v="VASSOURAS"/>
    <s v="RJ"/>
    <n v="24919600"/>
    <s v="lidiane.vieira@rodoviadoaco.com.br"/>
  </r>
  <r>
    <s v="DD-0111"/>
    <x v="5"/>
    <n v="40"/>
    <s v="RH IV"/>
    <s v="DD"/>
    <n v="330029297800"/>
    <s v="07.932.004/0001-57"/>
    <s v="NOVA KAERU INDUSTRIA DE COUROS S.A."/>
    <x v="11"/>
    <m/>
    <n v="45292"/>
    <x v="431"/>
    <n v="0"/>
    <x v="430"/>
    <m/>
    <m/>
    <n v="0"/>
    <n v="0"/>
    <n v="27740"/>
    <n v="2587.1999999999998"/>
    <n v="0"/>
    <n v="25152.799999999999"/>
    <n v="0"/>
    <n v="61.08"/>
    <n v="6.8865634401759176E-2"/>
    <n v="764.13307959716747"/>
    <n v="69.34151418666373"/>
    <n v="0"/>
    <n v="1732.1635289805674"/>
    <s v="SEI-0700060001412023"/>
    <s v="0055952023"/>
    <d v="2023-10-25T00:00:00"/>
    <d v="2028-10-25T00:00:00"/>
    <s v="Estrada São Joaquim"/>
    <s v="Bemposta"/>
    <s v="25.840-000"/>
    <s v="TRÊS RIOS"/>
    <s v="RJ"/>
    <s v="(24) 2258-2034"/>
    <s v="conscienceconsultoria@gmail.com"/>
  </r>
  <r>
    <s v="DD-0112"/>
    <x v="5"/>
    <n v="40"/>
    <s v="RH IV"/>
    <s v="DD"/>
    <n v="330026667704"/>
    <s v="03.752.681/0001-32"/>
    <s v="POSTO IPIRANGÃO DE TRÊS RIOS LTDA"/>
    <x v="11"/>
    <m/>
    <n v="45413"/>
    <x v="432"/>
    <n v="0"/>
    <x v="431"/>
    <m/>
    <m/>
    <n v="0"/>
    <n v="0"/>
    <n v="17839.38"/>
    <n v="0"/>
    <n v="0"/>
    <n v="3567.88"/>
    <n v="0"/>
    <n v="0"/>
    <n v="6.8865634401759176E-2"/>
    <n v="491.4123845655123"/>
    <n v="0"/>
    <n v="0"/>
    <n v="245.70097104574978"/>
    <s v="SEI-0700060000172023"/>
    <s v="0042192023"/>
    <d v="2023-07-12T00:00:00"/>
    <d v="2028-07-12T00:00:00"/>
    <s v="Rodovia BR-040"/>
    <s v="Moura Brasil"/>
    <s v="25.812-470"/>
    <s v="TRÊS RIOS"/>
    <s v="RJ"/>
    <s v="(24) 98107-9999"/>
    <s v="cardosogestor@gmail.com"/>
  </r>
  <r>
    <s v="DD-0113"/>
    <x v="5"/>
    <n v="40"/>
    <s v="RH IV"/>
    <s v="DD"/>
    <n v="33008927900"/>
    <s v="07.487.711/0004-24"/>
    <s v="REDUX"/>
    <x v="3"/>
    <m/>
    <n v="45292"/>
    <x v="433"/>
    <n v="0"/>
    <x v="432"/>
    <m/>
    <m/>
    <n v="0"/>
    <n v="0"/>
    <n v="23126.400000000001"/>
    <n v="0"/>
    <n v="0"/>
    <n v="4625.28"/>
    <n v="0"/>
    <n v="0"/>
    <n v="6.8865634401759176E-2"/>
    <n v="637.04312714717855"/>
    <n v="0"/>
    <n v="0"/>
    <n v="318.5267848105957"/>
    <s v="SEI-070006/000121/2023"/>
    <s v="IN003458"/>
    <d v="2023-04-20T00:00:00"/>
    <d v="2026-04-20T00:00:00"/>
    <s v="Estrada União e Industria"/>
    <s v="Centro"/>
    <s v="25.870-000"/>
    <s v="COMENDADOR LEVY GASPARIAN"/>
    <s v="RJ"/>
    <s v="(21) 99522-3851"/>
    <s v="tatiana@redux.ind.br"/>
  </r>
  <r>
    <s v="DD-0114"/>
    <x v="5"/>
    <n v="40"/>
    <s v="RH IV"/>
    <s v="DD"/>
    <n v="330040598200"/>
    <s v="08.304.713/0001-50"/>
    <s v="ZAPIRANGA INDÚSTRIA DE PRODUTOS SIDERURGICOS LTDA"/>
    <x v="3"/>
    <m/>
    <n v="45413"/>
    <x v="434"/>
    <n v="0"/>
    <x v="433"/>
    <m/>
    <m/>
    <n v="0"/>
    <n v="0"/>
    <n v="13140"/>
    <n v="0"/>
    <n v="0"/>
    <n v="2628"/>
    <n v="0"/>
    <n v="0"/>
    <n v="6.8865634401759176E-2"/>
    <n v="361.96747670359235"/>
    <n v="0"/>
    <n v="0"/>
    <n v="180.98895958880257"/>
    <s v="SEI-0700060005602022"/>
    <s v="0039222023"/>
    <d v="2023-06-16T00:00:00"/>
    <d v="2028-06-16T00:00:00"/>
    <s v="Rua Rabino Francisco Duarte "/>
    <s v="Monte Castelo"/>
    <s v="25.810-445"/>
    <s v="TRÊS RIOS"/>
    <s v="RJ"/>
    <s v="(24) 99312-6523"/>
    <s v="romulo.totalhydro@gmail.com"/>
  </r>
  <r>
    <s v="DD-0115"/>
    <x v="5"/>
    <n v="40"/>
    <s v="RH IV"/>
    <s v="DD"/>
    <n v="330040878911"/>
    <s v="29.227.365/0001-35"/>
    <s v="ASSOCIAÇÃO DE MORADORES LOTEAMENTO PARQUE SANTA JULIA (RESIDENCIAL)"/>
    <x v="11"/>
    <m/>
    <n v="45444"/>
    <x v="435"/>
    <n v="0"/>
    <x v="434"/>
    <m/>
    <m/>
    <n v="0"/>
    <n v="0"/>
    <n v="32302.500000000007"/>
    <n v="0"/>
    <n v="0"/>
    <n v="6460.5000000000018"/>
    <n v="0"/>
    <n v="0"/>
    <n v="6.8865634401759176E-2"/>
    <n v="889.84492830922125"/>
    <n v="0"/>
    <n v="0"/>
    <n v="444.92246415461074"/>
    <s v="SEI-0700060000272023"/>
    <s v="0042892023"/>
    <d v="2023-07-17T00:00:00"/>
    <d v="2028-07-17T00:00:00"/>
    <s v="Estrada União e Indústria"/>
    <s v="Itaipava"/>
    <s v="25.750-020"/>
    <s v="PETRÓPOLIS"/>
    <s v="RJ"/>
    <s v="(24) 99947-4413"/>
    <s v="romulo.totalhydro@gmail.com"/>
  </r>
  <r>
    <s v="DD-0116"/>
    <x v="5"/>
    <n v="40"/>
    <s v="RH IV"/>
    <s v="DD"/>
    <n v="330041392982"/>
    <s v="00.079.831/0001-09"/>
    <s v="CONDOMÍNIO SERRA VILLE I"/>
    <x v="11"/>
    <m/>
    <n v="45444"/>
    <x v="436"/>
    <n v="0"/>
    <x v="435"/>
    <m/>
    <m/>
    <n v="0"/>
    <n v="0"/>
    <n v="44675.999999999993"/>
    <n v="0"/>
    <n v="0"/>
    <n v="8935.1999999999989"/>
    <n v="0"/>
    <n v="0"/>
    <n v="6.8865634401759176E-2"/>
    <n v="1230.6564330131966"/>
    <n v="0"/>
    <n v="0"/>
    <n v="615.32821650659832"/>
    <s v="SEI-0700060001782023"/>
    <s v="0055912023"/>
    <d v="2023-10-25T00:00:00"/>
    <d v="2028-10-25T00:00:00"/>
    <s v="Estrada do Cantagalo"/>
    <s v="Cuiabá"/>
    <s v="25.745-200"/>
    <s v="PETRÓPOLIS"/>
    <s v="RJ"/>
    <s v="(55) 99409-3882"/>
    <s v="romulo.totalhydro@gmail.com"/>
  </r>
  <r>
    <s v="DD-0117"/>
    <x v="5"/>
    <n v="40"/>
    <s v="RH IV"/>
    <s v="DD"/>
    <n v="330022518640"/>
    <s v="044.684.057-24"/>
    <s v="MARLENE RAPOSO SCISTOWICZ"/>
    <x v="2"/>
    <m/>
    <n v="45444"/>
    <x v="437"/>
    <n v="0"/>
    <x v="436"/>
    <m/>
    <m/>
    <n v="0"/>
    <n v="0"/>
    <n v="30295"/>
    <n v="0"/>
    <n v="0"/>
    <n v="29857"/>
    <n v="0"/>
    <n v="0"/>
    <n v="6.8865634401759176E-2"/>
    <n v="834.51375768051741"/>
    <n v="0"/>
    <n v="0"/>
    <n v="2056.1212463333227"/>
    <s v="PD-07006132018"/>
    <s v="0975222024"/>
    <d v="2024-03-08T00:00:00"/>
    <d v="2029-03-08T00:00:00"/>
    <s v="Estrada Silveira da Mota"/>
    <s v="Posse"/>
    <s v="25.980-190"/>
    <s v="NOVA PETRÓPOLIS"/>
    <s v="RJ"/>
    <s v="(24) 2259-5200"/>
    <s v="geonel@terra.com.br"/>
  </r>
  <r>
    <s v="DD-0118"/>
    <x v="5"/>
    <n v="40"/>
    <s v="RH IV"/>
    <s v="DD"/>
    <n v="330042137498"/>
    <s v="46.353.480/0001-75"/>
    <s v="CONDOMÍNIO SERRA SANTA"/>
    <x v="11"/>
    <m/>
    <n v="45444"/>
    <x v="438"/>
    <n v="0"/>
    <x v="437"/>
    <m/>
    <m/>
    <n v="0"/>
    <n v="0"/>
    <n v="6570"/>
    <n v="0"/>
    <n v="0"/>
    <n v="1314"/>
    <n v="0"/>
    <n v="0"/>
    <n v="6.8865634401759176E-2"/>
    <n v="180.97888720782305"/>
    <n v="0"/>
    <n v="0"/>
    <n v="90.489443603911525"/>
    <s v="SEI-0700060004512023"/>
    <s v="0073272024"/>
    <d v="2024-02-27T00:00:00"/>
    <d v="2029-02-27T00:00:00"/>
    <s v="Estrada Silveira da Motta"/>
    <s v="Rio Bonito"/>
    <s v="25.780-000"/>
    <s v="SÃO JOSÉ DO VALE DO RIO PRETO"/>
    <s v="RJ"/>
    <s v="(21) 99409-3882"/>
    <s v="romulo.totalhydro@gmail.com"/>
  </r>
  <r>
    <s v="DD-0119"/>
    <x v="5"/>
    <n v="40"/>
    <s v="RH IV"/>
    <s v="DD"/>
    <n v="330042187916"/>
    <s v="05.079.440/0003-61"/>
    <s v="SUPREMA-SOCIEDADE UNIVERSITARIA PARA O ENSINO MEDICO ASSISTENCIAL LTDA"/>
    <x v="2"/>
    <m/>
    <n v="45444"/>
    <x v="439"/>
    <n v="0"/>
    <x v="438"/>
    <m/>
    <m/>
    <n v="0"/>
    <n v="0"/>
    <n v="8236.7999999999993"/>
    <n v="0"/>
    <n v="0"/>
    <n v="1647.36"/>
    <n v="0"/>
    <n v="0"/>
    <n v="6.8865634401759176E-2"/>
    <n v="226.89298297616389"/>
    <n v="0"/>
    <n v="0"/>
    <n v="113.44649148808195"/>
    <s v="SEI-0700060004322023"/>
    <s v="0073282024"/>
    <d v="2024-02-27T00:00:00"/>
    <d v="2029-02-27T00:00:00"/>
    <s v="Rua Isaltino Silveira "/>
    <s v="Cantagalo "/>
    <s v="25.804-250"/>
    <s v="TRÊS RIOS"/>
    <s v="RJ"/>
    <s v="(21) 98526-1983"/>
    <s v="rbkiffer.geologia@gmail.com"/>
  </r>
  <r>
    <s v="DD-0120"/>
    <x v="5"/>
    <n v="40"/>
    <s v="RH IV"/>
    <s v="DD"/>
    <n v="330040322808"/>
    <s v="30.261.796/0001-05"/>
    <s v="VALE DA BOA ESPERANCA EMPREENDIMENTOS IMOBILIARIOS E AGROPECUARIOS LTDA"/>
    <x v="11"/>
    <m/>
    <n v="45444"/>
    <x v="440"/>
    <n v="0"/>
    <x v="439"/>
    <m/>
    <m/>
    <n v="0"/>
    <n v="0"/>
    <n v="27594"/>
    <n v="0"/>
    <n v="0"/>
    <n v="5518.800000000002"/>
    <n v="0"/>
    <n v="0"/>
    <n v="6.8865634401759176E-2"/>
    <n v="760.11132627285701"/>
    <n v="0"/>
    <n v="0"/>
    <n v="380.05566313642851"/>
    <s v="SEI-0700060004082022"/>
    <s v="0035802023"/>
    <d v="2023-05-11T00:00:00"/>
    <d v="2028-05-11T00:00:00"/>
    <s v="Estrada Philuvio Cerqueira Rodrigues"/>
    <s v="Itaipava"/>
    <s v="25.745-071"/>
    <s v="PETRÓPOLIS"/>
    <s v="RJ"/>
    <s v="(21) 98861-0743"/>
    <s v="rodrigeol@gmail.com"/>
  </r>
  <r>
    <s v="DD-0121"/>
    <x v="5"/>
    <n v="40"/>
    <s v="RH IV"/>
    <s v="DD"/>
    <n v="330042132003"/>
    <s v="39.523.638/0001-42 "/>
    <s v="ÁGUAS DA IMPERATRIZ  S.A"/>
    <x v="1"/>
    <m/>
    <n v="45444"/>
    <x v="441"/>
    <n v="0"/>
    <x v="440"/>
    <m/>
    <m/>
    <n v="0"/>
    <n v="0"/>
    <n v="18133200"/>
    <n v="0"/>
    <n v="0"/>
    <n v="3626640"/>
    <n v="0"/>
    <n v="0"/>
    <n v="6.8865634401759176E-2"/>
    <n v="499501.73059927311"/>
    <n v="0"/>
    <n v="0"/>
    <n v="249750.86529963656"/>
    <s v="E-075005392009"/>
    <s v="0020062009"/>
    <d v="2010-06-16T00:00:00"/>
    <d v="2013-06-16T00:00:00"/>
    <s v="Rua Avenida Lúcio_x000a_Meira"/>
    <s v="Várzea"/>
    <s v="25.953-007"/>
    <s v="Teresópolis"/>
    <s v="RJ"/>
    <s v="(24) 992583377"/>
    <s v="diretoria@aguasdaimperatriz.com.br"/>
  </r>
  <r>
    <s v="DD-0122"/>
    <x v="5"/>
    <n v="40"/>
    <s v="RH IV"/>
    <s v="DD"/>
    <n v="330032469617"/>
    <s v="11.431.133/0001-39"/>
    <s v="A.R. EMPREENDIMENTOS IMOBILIÁRIOS LTDA"/>
    <x v="2"/>
    <m/>
    <n v="45536"/>
    <x v="442"/>
    <n v="0"/>
    <x v="441"/>
    <m/>
    <m/>
    <n v="0"/>
    <n v="0"/>
    <n v="28470"/>
    <n v="0"/>
    <n v="0"/>
    <n v="6570"/>
    <n v="0"/>
    <n v="0"/>
    <n v="6.8865634401759176E-2"/>
    <n v="784.24184456723322"/>
    <n v="0"/>
    <n v="0"/>
    <n v="452.44721801955762"/>
    <s v="PD-070141562020"/>
    <s v="0995312024"/>
    <d v="2024-06-26T00:00:00"/>
    <d v="2029-06-26T00:00:00"/>
    <s v="Rua Doutor Nelson de Sá Earp"/>
    <s v="Centro"/>
    <s v="25.680-195"/>
    <s v="PETRÓPOLIS"/>
    <s v="RJ"/>
    <s v="(24) 2245-8111"/>
    <s v="licenciamento@soloterra.net.br"/>
  </r>
  <r>
    <s v="DD-0123"/>
    <x v="5"/>
    <n v="40"/>
    <s v="RH IV"/>
    <s v="DD"/>
    <n v="330042159114"/>
    <s v="095.492.727-37"/>
    <s v="GUSTAVO ARANHA ALVES BARRETO"/>
    <x v="2"/>
    <m/>
    <n v="45536"/>
    <x v="443"/>
    <n v="0"/>
    <x v="442"/>
    <m/>
    <m/>
    <n v="0"/>
    <n v="0"/>
    <n v="14600"/>
    <n v="0"/>
    <n v="0"/>
    <n v="11680"/>
    <n v="0"/>
    <n v="0"/>
    <n v="6.8865634401759176E-2"/>
    <n v="402.17530490627348"/>
    <n v="0"/>
    <n v="0"/>
    <n v="804.35060981254685"/>
    <s v="SEI-0700060000202024"/>
    <n v="1001982024"/>
    <d v="2024-08-08T00:00:00"/>
    <d v="2029-08-08T00:00:00"/>
    <s v="Rua Dias Ferreira"/>
    <s v="Leblon"/>
    <s v="22.431-050"/>
    <s v="RIO DE JANEIRO"/>
    <s v="RJ"/>
    <s v="(21) 99307-2493"/>
    <s v="condeleandro@gmail.com"/>
  </r>
  <r>
    <s v="DD-0124"/>
    <x v="5"/>
    <n v="40"/>
    <s v="RH IV"/>
    <s v="DD"/>
    <n v="330037198433"/>
    <s v="37.353.051/0001-07"/>
    <s v="ÁGUAS DA CONDESSA S/A"/>
    <x v="1"/>
    <m/>
    <n v="0"/>
    <x v="444"/>
    <n v="0"/>
    <x v="443"/>
    <m/>
    <m/>
    <n v="0"/>
    <s v="INCLUSAO SOLICITADA NA CI NA 46/2025"/>
    <n v="61320"/>
    <n v="0"/>
    <n v="0"/>
    <n v="0"/>
    <n v="0"/>
    <n v="12624"/>
    <n v="6.8865634401759176E-2"/>
    <n v="1689.1954812487813"/>
    <n v="0"/>
    <n v="0"/>
    <n v="844.59774062439067"/>
    <n v="0"/>
    <n v="0"/>
    <d v="1899-12-30T00:00:00"/>
    <d v="1899-12-30T00:00:00"/>
    <s v="Pc Garcia"/>
    <s v="Centro"/>
    <n v="25850000"/>
    <s v="PARAÍBA DO SUL"/>
    <s v="RJ"/>
    <n v="999584483"/>
    <s v="thaiane.oliveira@aguasdacondessa.com.br / qssmas.cac@aguasdacondessa.com.br"/>
  </r>
  <r>
    <s v="DD-0125"/>
    <x v="5"/>
    <n v="40"/>
    <s v="RH IV"/>
    <s v="DD"/>
    <n v="330042005311"/>
    <s v="22.744.903/0001-10"/>
    <s v="ALTO DAS PEROBAS SPE EMPREENDIMENTOS IMOBILIÁRIOS LTDA"/>
    <x v="2"/>
    <m/>
    <n v="45575"/>
    <x v="445"/>
    <n v="0"/>
    <x v="444"/>
    <m/>
    <m/>
    <n v="0"/>
    <n v="0"/>
    <n v="5139.2"/>
    <m/>
    <m/>
    <n v="1027.8399999999999"/>
    <m/>
    <m/>
    <n v="6.8865634401759176E-2"/>
    <n v="141.56862019071062"/>
    <n v="0"/>
    <n v="0"/>
    <n v="70.789531332361676"/>
    <s v="SEI-0700060003682023"/>
    <s v="IN006106"/>
    <s v="4/12/2023"/>
    <s v="4/12/2028"/>
    <s v="Rua Orestes"/>
    <s v="Santo Cristo"/>
    <s v="20.220-070"/>
    <s v="RIO DE JANEIRO"/>
    <s v="RJ"/>
    <s v="(21) 2485-2006"/>
    <s v="licenciamento@soloterra.net.br"/>
  </r>
  <r>
    <s v="DD-0126"/>
    <x v="5"/>
    <n v="40"/>
    <s v="RH IV"/>
    <s v="DD"/>
    <n v="330041379293"/>
    <s v="31.144.884/0001-81"/>
    <s v="ANÁPOLIS COUNTRY CLUB"/>
    <x v="11"/>
    <m/>
    <n v="45575"/>
    <x v="446"/>
    <n v="0"/>
    <x v="445"/>
    <m/>
    <m/>
    <n v="0"/>
    <n v="0"/>
    <n v="13811.6"/>
    <m/>
    <m/>
    <n v="2762.32"/>
    <m/>
    <m/>
    <n v="6.8865634401759176E-2"/>
    <n v="380.46109818015412"/>
    <n v="0"/>
    <n v="0"/>
    <n v="190.23054909007706"/>
    <s v="SEI-0700060002912023"/>
    <s v="IN005529"/>
    <s v="23/10/2023"/>
    <s v="23/10/2028"/>
    <s v="Estrada do Fagundes"/>
    <s v="Fagundes"/>
    <s v="25.755-090"/>
    <s v="PETRÓPOLIS"/>
    <s v="RJ"/>
    <s v="(31) 98860-2206"/>
    <s v="walmor@dromos.net.br"/>
  </r>
  <r>
    <s v="DD-0127"/>
    <x v="5"/>
    <n v="40"/>
    <s v="RH IV"/>
    <s v="DD"/>
    <n v="330040760910"/>
    <s v="07.705.381/0001-53"/>
    <s v="ASSOCIAÇÃO DE MORADORES DAS TERRAS DA BOA ESPERANÇA"/>
    <x v="2"/>
    <m/>
    <n v="45575"/>
    <x v="447"/>
    <n v="0"/>
    <x v="446"/>
    <m/>
    <m/>
    <n v="0"/>
    <n v="0"/>
    <n v="16443.25"/>
    <m/>
    <m/>
    <n v="3288.65"/>
    <m/>
    <m/>
    <n v="6.8865634401759176E-2"/>
    <n v="452.95275277659243"/>
    <n v="0"/>
    <n v="0"/>
    <n v="226.47637638829622"/>
    <s v="SEI-0700060004052023"/>
    <s v="IN006105"/>
    <s v="4/12/2023"/>
    <s v="4/12/2028"/>
    <s v="Rodovia Philuvio Cerqueira Rodrigues"/>
    <s v="Itaipava"/>
    <s v="25.745-075"/>
    <s v="PETRÓPOLIS"/>
    <s v="RJ"/>
    <s v="(24) 99966-5141"/>
    <s v="licenciamento@soloterra.net.br"/>
  </r>
  <r>
    <s v="DD-0128"/>
    <x v="5"/>
    <n v="40"/>
    <s v="RH IV"/>
    <s v="DD"/>
    <n v="330040784690"/>
    <s v="46.204.766/0001-99"/>
    <s v="ASSOCIAÇÃO DOS PROPRIETÁRIOS DAS TERRAS NOBRES DO GRÃO-PARÁ"/>
    <x v="2"/>
    <m/>
    <n v="45575"/>
    <x v="448"/>
    <n v="0"/>
    <x v="447"/>
    <m/>
    <m/>
    <n v="0"/>
    <n v="0"/>
    <n v="32893.800000000003"/>
    <m/>
    <m/>
    <n v="32893.800000000003"/>
    <m/>
    <m/>
    <n v="6.8865634401759176E-2"/>
    <n v="906.10391255942693"/>
    <n v="0"/>
    <n v="0"/>
    <n v="453.0467350427071"/>
    <s v="SEI-0700060006282022"/>
    <s v="IN006169"/>
    <s v="5/12/2023"/>
    <s v="5/12/2028"/>
    <s v="Rua dos Angicos"/>
    <s v="Albuquerque"/>
    <s v="25.977-000"/>
    <s v="TERESÓPOLIS"/>
    <s v="RJ"/>
    <s v="(21) 99515-3886"/>
    <s v="contato@greengeoambiental.com.br"/>
  </r>
  <r>
    <s v="DD-0129"/>
    <x v="5"/>
    <n v="40"/>
    <s v="RH IV"/>
    <s v="DD"/>
    <s v="33.0.0297944/21"/>
    <s v="32.296.378/0007-66"/>
    <s v="CEREAIS BRAMIL LTDA. - PV04"/>
    <x v="2"/>
    <m/>
    <n v="45575"/>
    <x v="449"/>
    <n v="0"/>
    <x v="448"/>
    <m/>
    <m/>
    <n v="0"/>
    <n v="0"/>
    <m/>
    <n v="1095"/>
    <m/>
    <m/>
    <m/>
    <m/>
    <n v="6.8865634401759176E-2"/>
    <n v="0"/>
    <n v="8.3017668401279732"/>
    <n v="0"/>
    <n v="0"/>
    <s v="SEI-070006/000256/2023"/>
    <s v="IN006246"/>
    <s v="7/12/2023"/>
    <s v="7/12/2028"/>
    <s v="Estrada União e Indústria"/>
    <s v="Itaipava"/>
    <s v="25.730-770"/>
    <s v="PETRÓPOLIS"/>
    <s v="RJ"/>
    <s v="(24) 2251-6000"/>
    <s v="meioambiente@grupomil.com.br"/>
  </r>
  <r>
    <s v="DD-0130"/>
    <x v="5"/>
    <n v="40"/>
    <s v="RH IV"/>
    <s v="DD"/>
    <s v="33.0.0104004/52"/>
    <s v="32.296.378/0005-02"/>
    <s v="CEREAIS BRAMIL LTDA. - PV03"/>
    <x v="2"/>
    <m/>
    <n v="45575"/>
    <x v="450"/>
    <n v="0"/>
    <x v="449"/>
    <m/>
    <m/>
    <n v="0"/>
    <n v="0"/>
    <m/>
    <n v="3131.7"/>
    <m/>
    <m/>
    <m/>
    <m/>
    <n v="6.8865634401759176E-2"/>
    <n v="0"/>
    <n v="94.274655387013013"/>
    <n v="0"/>
    <n v="0"/>
    <s v="SEI-070006/000258/2023"/>
    <s v="IN005568"/>
    <s v="24/10/2023"/>
    <s v="24/10/2028"/>
    <s v="Praça Flávio Castrioto"/>
    <s v="Posse"/>
    <s v="25.770-200"/>
    <s v="PETRÓPOLIS"/>
    <s v="RJ"/>
    <s v="(24) 2251-6000"/>
    <s v="meioambiente@grupomil.com.br"/>
  </r>
  <r>
    <s v="DD-0131"/>
    <x v="5"/>
    <n v="40"/>
    <s v="RH IV"/>
    <s v="DD"/>
    <s v="33.0.0104000/29"/>
    <s v="32.296.378/0030-05"/>
    <s v="CEREAIS BRAMIL LTDA. - PV22"/>
    <x v="2"/>
    <m/>
    <n v="45575"/>
    <x v="451"/>
    <n v="0"/>
    <x v="450"/>
    <m/>
    <m/>
    <n v="0"/>
    <n v="0"/>
    <m/>
    <n v="5621"/>
    <m/>
    <m/>
    <m/>
    <m/>
    <n v="6.8865634401759176E-2"/>
    <n v="0"/>
    <n v="61.433074616947003"/>
    <n v="0"/>
    <n v="0"/>
    <s v="SEI-070006/000257/2023"/>
    <s v="IN005569"/>
    <s v="25/10/2023"/>
    <s v="25/10/2028"/>
    <s v="Rua Bernardo Proença"/>
    <s v="Itamarati"/>
    <s v="25.710-082"/>
    <s v="PETRÓPOLIS"/>
    <s v="RJ"/>
    <s v="(24) 2251-6000"/>
    <s v="meioambiente@grupomil.com.br"/>
  </r>
  <r>
    <s v="DD-0132"/>
    <x v="5"/>
    <n v="40"/>
    <s v="RH IV"/>
    <s v="DD"/>
    <n v="330041914350"/>
    <s v="39.502.458/0001-84"/>
    <s v="CONDOMÍNIO EDILÍCIO DO TERESÓPOLIS SHOPPING CENTER"/>
    <x v="2"/>
    <m/>
    <n v="45575"/>
    <x v="452"/>
    <n v="0"/>
    <x v="451"/>
    <m/>
    <m/>
    <n v="0"/>
    <n v="0"/>
    <n v="9855"/>
    <m/>
    <m/>
    <n v="1971"/>
    <m/>
    <m/>
    <n v="6.8865634401759176E-2"/>
    <n v="271.47299690919112"/>
    <n v="0"/>
    <n v="0"/>
    <n v="135.73127721758917"/>
    <s v="SEI-0700060003422023"/>
    <s v="IN006120"/>
    <s v="5/12/2023"/>
    <s v="5/12/2028"/>
    <s v="Rua Edmundo Bittencourt"/>
    <s v="Várzea"/>
    <s v="25.953-030"/>
    <s v="TERESÓPOLIS"/>
    <s v="RJ"/>
    <s v="(21) 99932-8829"/>
    <s v="condeleandro@gmail.com"/>
  </r>
  <r>
    <s v="DD-0133"/>
    <x v="5"/>
    <n v="40"/>
    <s v="RH IV"/>
    <s v="DD"/>
    <n v="330041686463"/>
    <s v="36.067.601/0001-69"/>
    <s v="CONDOMÍNIO SHOPPING CENTER VILAREJO DE ITAIPAVA"/>
    <x v="2"/>
    <m/>
    <n v="45575"/>
    <x v="453"/>
    <n v="0"/>
    <x v="452"/>
    <m/>
    <m/>
    <n v="0"/>
    <n v="0"/>
    <n v="17629.5"/>
    <m/>
    <m/>
    <n v="3525.9"/>
    <m/>
    <m/>
    <n v="6.8865634401759176E-2"/>
    <n v="485.62725396245457"/>
    <n v="0"/>
    <n v="0"/>
    <n v="242.81884821823368"/>
    <s v="SEI-0700060002792023"/>
    <s v="IN005530"/>
    <s v="23/10/2023"/>
    <s v="23/10/2028"/>
    <s v="Estrada União e Indústria"/>
    <s v="Itaipava"/>
    <s v="25.730-735"/>
    <s v="PETRÓPOLIS"/>
    <s v="RJ"/>
    <s v="(21) 98861-0743"/>
    <s v="rodrigeol@gmail.com"/>
  </r>
  <r>
    <s v="DD-0134"/>
    <x v="5"/>
    <n v="40"/>
    <s v="RH IV"/>
    <s v="DD"/>
    <n v="330041445695"/>
    <s v="36.549.459/0001-96"/>
    <s v="CONDOMÍNIO VALE DAS SAMAMBAIAS"/>
    <x v="2"/>
    <m/>
    <n v="45575"/>
    <x v="454"/>
    <n v="0"/>
    <x v="453"/>
    <m/>
    <m/>
    <n v="0"/>
    <n v="0"/>
    <n v="47012"/>
    <m/>
    <m/>
    <n v="9402.4"/>
    <m/>
    <m/>
    <n v="6.8865634401759176E-2"/>
    <n v="1295.0025297418747"/>
    <n v="0"/>
    <n v="0"/>
    <n v="647.52737105596918"/>
    <s v="SEI-0700060001682023"/>
    <s v="IN005593"/>
    <s v="25/10/2023"/>
    <s v="25/10/2028"/>
    <s v="Rua Djanira "/>
    <s v="Samambaia"/>
    <s v="25.710-290"/>
    <s v="PETRÓPOLIS"/>
    <s v="RJ"/>
    <s v="(55) 99318-0016"/>
    <s v="altivo.vieira@gmail.com"/>
  </r>
  <r>
    <s v="DD-0135"/>
    <x v="5"/>
    <n v="40"/>
    <s v="RH IV"/>
    <s v="DD"/>
    <n v="330041804687"/>
    <s v="41.301.021/0001-24"/>
    <s v="VILLA LOCANDA EMPREENDIMENTOS IMOBILIARIOS SPE LTDA"/>
    <x v="18"/>
    <n v="2024"/>
    <n v="45575"/>
    <x v="455"/>
    <n v="0"/>
    <x v="454"/>
    <m/>
    <m/>
    <n v="0"/>
    <n v="0"/>
    <n v="36332.100000000006"/>
    <m/>
    <n v="0"/>
    <n v="7266.42"/>
    <n v="0"/>
    <n v="0"/>
    <n v="6.8865634401759176E-2"/>
    <n v="1000.817151854975"/>
    <n v="0"/>
    <n v="0"/>
    <n v="500.40335469048108"/>
    <s v="SEI-0700060003212023"/>
    <s v="IN006243"/>
    <d v="2023-12-07T00:00:00"/>
    <d v="2028-12-07T00:00:00"/>
    <s v="Alameda das Mimosas"/>
    <s v="Fazendo Inglesa"/>
    <s v="25.655-157"/>
    <s v="PETROPÓLIS"/>
    <s v="RJ"/>
    <s v="(24) 99266-1284"/>
    <s v="nelsonquintella@gmail.com"/>
  </r>
  <r>
    <s v="DD-0136"/>
    <x v="5"/>
    <n v="40"/>
    <s v="RH IV"/>
    <s v="DD"/>
    <n v="330038466750"/>
    <s v="36.548.303/0001-90"/>
    <s v="ASSOCIAÇÃO DOS MORADORES PROPRIETÁRIOS E AMIGOS DO PARQUE DOS EUCALÍPTOS"/>
    <x v="19"/>
    <n v="2024"/>
    <n v="45575"/>
    <x v="456"/>
    <n v="0"/>
    <x v="455"/>
    <m/>
    <m/>
    <n v="0"/>
    <n v="0"/>
    <n v="6891.2"/>
    <m/>
    <n v="0"/>
    <n v="1378.24"/>
    <n v="0"/>
    <n v="0"/>
    <n v="6.8865634401759176E-2"/>
    <n v="189.82674391576103"/>
    <n v="0"/>
    <n v="0"/>
    <n v="94.913371957880514"/>
    <s v="SEI-0700060000542022"/>
    <s v="IN000715"/>
    <d v="2022-06-02T00:00:00"/>
    <d v="2027-06-02T00:00:00"/>
    <s v="Rua Maria Rosa Cardoso Vieira"/>
    <s v="Itaipava"/>
    <s v="25.740-190"/>
    <s v="PETRÓPOLIS"/>
    <s v="RJ"/>
    <s v="(21) 98261-9658"/>
    <s v="danilo.mgsambiental@gmail.com"/>
  </r>
  <r>
    <s v="DD-0137"/>
    <x v="5"/>
    <n v="40"/>
    <s v="RH IV"/>
    <s v="DD"/>
    <n v="330040075533"/>
    <s v="028.557.067-69"/>
    <s v="PAULO FERNANDO CARVALHO DE OLIVEIRA"/>
    <x v="19"/>
    <n v="2024"/>
    <n v="45575"/>
    <x v="457"/>
    <n v="0"/>
    <x v="456"/>
    <m/>
    <m/>
    <n v="0"/>
    <n v="0"/>
    <n v="18250"/>
    <m/>
    <n v="0"/>
    <n v="3650"/>
    <n v="0"/>
    <n v="0"/>
    <n v="6.8865634401759176E-2"/>
    <n v="502.71913113284171"/>
    <n v="0"/>
    <n v="0"/>
    <n v="251.35956556642086"/>
    <s v="SEI-0700060003522022"/>
    <s v="IN003456"/>
    <d v="2023-04-20T00:00:00"/>
    <d v="2028-04-20T00:00:00"/>
    <s v="Rua Prudente de Morais"/>
    <s v="Ipanema"/>
    <s v="22.420-042"/>
    <s v="RIO DE JANEIRO"/>
    <s v="RJ"/>
    <s v="(24) 98140-0203"/>
    <s v="rodrigo.terrapocos@gmail.com"/>
  </r>
  <r>
    <s v="DD-0138"/>
    <x v="5"/>
    <n v="40"/>
    <s v="RH IV"/>
    <s v="DD"/>
    <n v="330040446370"/>
    <s v="055.038.847-87"/>
    <s v="KARL WOLFGANG LIEBING"/>
    <x v="19"/>
    <n v="2024"/>
    <n v="45575"/>
    <x v="458"/>
    <n v="0"/>
    <x v="457"/>
    <m/>
    <m/>
    <n v="0"/>
    <n v="0"/>
    <n v="29346.000000000007"/>
    <m/>
    <n v="0"/>
    <n v="5869.2000000000016"/>
    <n v="0"/>
    <n v="0"/>
    <n v="6.8865634401759176E-2"/>
    <n v="808.37236286160987"/>
    <n v="0"/>
    <n v="0"/>
    <n v="404.18618143080488"/>
    <s v="SEI-0700060004622022"/>
    <s v="IN003698"/>
    <d v="2023-05-18T00:00:00"/>
    <d v="2028-05-18T00:00:00"/>
    <s v="Estrada União E Indústria"/>
    <s v="Itaipava"/>
    <s v="25.730-736"/>
    <s v="PETRÓPOLIS "/>
    <s v="RJ"/>
    <s v="(21) 98861-0743"/>
    <s v="rodrigeol@gmail.com"/>
  </r>
  <r>
    <s v="DD-0139"/>
    <x v="5"/>
    <n v="40"/>
    <s v="RH IV"/>
    <s v="DD"/>
    <n v="330041204736"/>
    <s v="06.153.195/0001-96"/>
    <s v="EXPRESSO JEANS LAVANDERIA LTDA"/>
    <x v="19"/>
    <n v="2024"/>
    <n v="45575"/>
    <x v="459"/>
    <n v="0"/>
    <x v="458"/>
    <m/>
    <m/>
    <n v="0"/>
    <n v="0"/>
    <n v="37800"/>
    <n v="37800"/>
    <n v="0"/>
    <m/>
    <n v="0"/>
    <n v="0"/>
    <n v="6.8865634401759176E-2"/>
    <n v="1041.2483921545982"/>
    <n v="86.776959045865979"/>
    <n v="0"/>
    <n v="0"/>
    <s v="SEI-0700060001072023"/>
    <s v="IN005349"/>
    <d v="2023-10-05T00:00:00"/>
    <d v="2028-10-05T00:00:00"/>
    <s v="Rua Vereador Arnaldo De Azevedo"/>
    <s v="Alto Da Serra"/>
    <s v="25.625-040"/>
    <s v="PETRÓPOLIS"/>
    <s v="RJ"/>
    <s v="(24) 99266-1284"/>
    <s v="nelsonquintella@gmail.com"/>
  </r>
  <r>
    <s v="DD-0140"/>
    <x v="5"/>
    <n v="40"/>
    <s v="RH IV"/>
    <s v="DD"/>
    <n v="330040179908"/>
    <s v="10.319.400/0001-18"/>
    <s v="ASSOCIAÇÃO DE MORADORES DAS TERRAS DE SANTO ANTÔNIO"/>
    <x v="19"/>
    <n v="2024"/>
    <n v="45575"/>
    <x v="460"/>
    <n v="0"/>
    <x v="459"/>
    <m/>
    <m/>
    <n v="0"/>
    <n v="0"/>
    <n v="43799.999999999993"/>
    <m/>
    <n v="0"/>
    <n v="43799.999999999993"/>
    <n v="0"/>
    <n v="0"/>
    <n v="6.8865634401759176E-2"/>
    <n v="1206.5259147188203"/>
    <n v="0"/>
    <n v="0"/>
    <n v="603.26295735941005"/>
    <s v="SEI-0700060003482022"/>
    <s v="IN003497"/>
    <d v="2023-04-27T00:00:00"/>
    <d v="2028-04-27T00:00:00"/>
    <s v="Estrada Philuvio Cerqueira Rodrigues"/>
    <s v="Itaipava"/>
    <s v="25.745-075"/>
    <s v="PETRÓPOLIS"/>
    <s v="RJ"/>
    <s v="(21) 3251-2283"/>
    <s v="licenciamento@soloterra.net.br"/>
  </r>
  <r>
    <s v="DD-0141"/>
    <x v="5"/>
    <n v="40"/>
    <s v="RH IV"/>
    <s v="DD"/>
    <n v="330041352921"/>
    <s v=" 32.175.044/0005-72"/>
    <s v="ARMAZEM E BAR FLOR DA POSSE LTDA"/>
    <x v="3"/>
    <n v="2024"/>
    <n v="45597"/>
    <x v="461"/>
    <n v="0"/>
    <x v="460"/>
    <m/>
    <m/>
    <n v="0"/>
    <n v="0"/>
    <n v="3723"/>
    <n v="0"/>
    <n v="0"/>
    <n v="744.59999999999991"/>
    <n v="0"/>
    <n v="0"/>
    <n v="6.8865634401759176E-2"/>
    <n v="102.5547027510997"/>
    <n v="0"/>
    <n v="0"/>
    <n v="51.277351375549856"/>
    <s v="SEI-070006/000140/2023"/>
    <s v="IN003742"/>
    <d v="2023-05-25T00:00:00"/>
    <d v="2028-05-25T00:00:00"/>
    <s v="RUA SÃO PEDRO"/>
    <s v="SÃO PEDRO"/>
    <n v="25956280"/>
    <s v="TERESÓPOLIS"/>
    <s v="RJ"/>
    <n v="981813727"/>
    <s v="fabiogomes@arqambiental.com.br"/>
  </r>
  <r>
    <s v="DD-0142"/>
    <x v="5"/>
    <n v="40"/>
    <s v="RH IV"/>
    <s v="DD"/>
    <n v="330038952697"/>
    <s v=" 06.329.978/0001-88"/>
    <s v=" CONDOMÍNIO PARADISO"/>
    <x v="2"/>
    <n v="2024"/>
    <n v="45638"/>
    <x v="462"/>
    <n v="0"/>
    <x v="461"/>
    <m/>
    <m/>
    <n v="0"/>
    <n v="0"/>
    <n v="38325"/>
    <n v="0"/>
    <n v="0"/>
    <n v="7665"/>
    <n v="0"/>
    <n v="0"/>
    <n v="6.8865634401759176E-2"/>
    <n v="1055.7132377399471"/>
    <n v="0"/>
    <n v="0"/>
    <n v="527.85661886997354"/>
    <s v="SEI-070006/000332/2021"/>
    <s v="IN003302"/>
    <d v="2023-04-03T00:00:00"/>
    <d v="2028-04-03T00:00:00"/>
    <s v="ESTRADA ISAÍAS VIDAL"/>
    <s v="ALBUQUERQUE "/>
    <n v="25976810"/>
    <s v="Teresópolis"/>
    <s v="RJ"/>
    <e v="#N/A"/>
    <e v="#N/A"/>
  </r>
  <r>
    <s v="DD-0143"/>
    <x v="5"/>
    <n v="40"/>
    <s v="RH IV"/>
    <s v="DD"/>
    <n v="330005794987"/>
    <s v="06.982.741/0002-82"/>
    <s v="MONTE SERRAT ENERGETICA S/A"/>
    <x v="3"/>
    <n v="2024"/>
    <n v="45638"/>
    <x v="399"/>
    <n v="0"/>
    <x v="398"/>
    <m/>
    <m/>
    <n v="0"/>
    <n v="0"/>
    <n v="32850"/>
    <n v="0"/>
    <n v="0"/>
    <n v="6570"/>
    <n v="0"/>
    <n v="0"/>
    <n v="6.8865634401759176E-2"/>
    <n v="904.89258557394896"/>
    <n v="0"/>
    <n v="0"/>
    <n v="452.45151402398085"/>
    <s v="SEI-0700050004722023"/>
    <s v="IN005528"/>
    <d v="2023-10-24T00:00:00"/>
    <d v="2028-10-24T00:00:00"/>
    <s v="Avenida Vereador José Francisco Xavier nº 01"/>
    <s v="DISTRITO DE MONTE SERRAT"/>
    <n v="25870000"/>
    <s v="COMENDADOR LEVY GASPARIAN"/>
    <s v="RJ"/>
    <n v="22541105"/>
    <s v="prefeituralevy.adm@levygasparian.rj.gov.br"/>
  </r>
  <r>
    <s v="DD-0144"/>
    <x v="5"/>
    <m/>
    <s v="RH IV"/>
    <s v="DD"/>
    <s v="33.0.0430750/62"/>
    <s v="44.701.966/0001-21"/>
    <s v="SPE RESIDENCIAL GOLDEN GREEN LTDA"/>
    <x v="2"/>
    <m/>
    <d v="2025-02-01T00:00:00"/>
    <x v="463"/>
    <n v="160.4725503807928"/>
    <x v="462"/>
    <m/>
    <m/>
    <m/>
    <s v="Correspondência Interna - NA 11 (92177935)"/>
    <n v="29200"/>
    <n v="0"/>
    <n v="0"/>
    <m/>
    <n v="17520"/>
    <m/>
    <m/>
    <n v="804.35060981254742"/>
    <n v="0"/>
    <n v="0"/>
    <n v="1206.5259147188208"/>
    <s v="SEI-070002/019546/2024"/>
    <s v="IN101278"/>
    <s v="13/12/2024"/>
    <s v="13/12/2029"/>
    <s v="Estrada Doutor Rogério De Moura Estevão, 4000"/>
    <s v="Albuquerque"/>
    <s v="25.975-440"/>
    <s v="TERESÓPOLIS"/>
    <s v="RJ"/>
    <s v="(21)99979-5751"/>
    <s v="leonidascastromello0@gmail.com"/>
  </r>
  <r>
    <s v="EE-0001"/>
    <x v="6"/>
    <n v="50"/>
    <s v="RH V"/>
    <s v="EE"/>
    <n v="330005088179"/>
    <s v="02.150.336/0001-66"/>
    <s v="Aguas de Niterói"/>
    <x v="1"/>
    <m/>
    <s v="26/12/2017"/>
    <x v="464"/>
    <n v="-204206.15862320387"/>
    <x v="463"/>
    <m/>
    <m/>
    <s v="OK"/>
    <s v=""/>
    <n v="58461770.909999996"/>
    <n v="14332674"/>
    <n v="0"/>
    <n v="11692354.1826816"/>
    <n v="0"/>
    <n v="96"/>
    <n v="5.7568725668020709E-2"/>
    <n v="1346227.8607122633"/>
    <n v="26885.613960916766"/>
    <n v="0"/>
    <n v="673113.93035613152"/>
    <s v="E07/002.1306/2013"/>
    <s v="IN039191"/>
    <d v="2017-03-30T00:00:00"/>
    <d v="2022-03-30T00:00:00"/>
    <s v="Rua Marques do Paraná, 110"/>
    <s v="Centro"/>
    <n v="24030211"/>
    <s v="Niterói"/>
    <s v="RJ"/>
    <n v="27299200"/>
    <s v="fabio.coelho@aguasdeniteroi.com.br"/>
  </r>
  <r>
    <s v="EE-0002"/>
    <x v="6"/>
    <n v="50"/>
    <s v="RH V"/>
    <s v="EE"/>
    <n v="330005049947"/>
    <s v="33.017.088/0001-03"/>
    <s v="Apolo Tubos e Equipamentos S.A."/>
    <x v="3"/>
    <m/>
    <s v="12/12/2017"/>
    <x v="465"/>
    <n v="0"/>
    <x v="464"/>
    <m/>
    <m/>
    <s v="OK"/>
    <s v=""/>
    <n v="46720"/>
    <n v="12147.2"/>
    <n v="0"/>
    <n v="34572.800000000003"/>
    <n v="1234"/>
    <n v="94"/>
    <n v="5.7568725668020709E-2"/>
    <n v="1075.8463276365089"/>
    <n v="41.957860583187667"/>
    <n v="0"/>
    <n v="1990.3146618801404"/>
    <s v="E-07/100.932/2007"/>
    <s v="IN002177"/>
    <d v="2010-07-13T00:00:00"/>
    <d v="2015-07-12T00:00:00"/>
    <s v="Avenida Chrisóstomo Pimentel de Oliveira, 2651"/>
    <s v="Pavuna"/>
    <n v="21650001"/>
    <s v="Rio de Janeiro"/>
    <s v="RJ"/>
    <n v="34529100"/>
    <s v="danielhaubrick@yahoo.com.br "/>
  </r>
  <r>
    <s v="EE-0003"/>
    <x v="6"/>
    <n v="50"/>
    <s v="RH V"/>
    <s v="EE"/>
    <n v="330037872452"/>
    <s v="33.845.801/0001-07"/>
    <s v="Associação Civil das Servas de Maria do Brasil"/>
    <x v="2"/>
    <m/>
    <s v="23/02/2023"/>
    <x v="466"/>
    <n v="198.64"/>
    <x v="465"/>
    <m/>
    <m/>
    <s v="RENOVAÇÃO: DÉBITO 2024"/>
    <s v=""/>
    <n v="7020"/>
    <n v="0"/>
    <n v="0"/>
    <n v="3180"/>
    <n v="0"/>
    <n v="0"/>
    <n v="5.7568725668020709E-2"/>
    <n v="161.64949771720885"/>
    <n v="0"/>
    <n v="0"/>
    <n v="183.06701191733774"/>
    <s v="E-07/100291/2006"/>
    <s v="IN053165"/>
    <d v="2023-02-23T00:00:00"/>
    <d v="2028-02-23T00:00:00"/>
    <s v="Estrada do Capenha nº 856"/>
    <s v="Jacarepagua"/>
    <n v="22743040"/>
    <s v="Rio de Janeiro"/>
    <s v="RJ"/>
    <s v="(21) 3299-3928"/>
    <s v="rosanacoppede@gmail.com"/>
  </r>
  <r>
    <s v="EE-0004"/>
    <x v="6"/>
    <n v="50"/>
    <s v="RH V"/>
    <s v="EE"/>
    <n v="330005050368"/>
    <s v="18.459.628/0033-00"/>
    <s v="Bayer S.A."/>
    <x v="3"/>
    <n v="2024"/>
    <s v="12/12/2017"/>
    <x v="467"/>
    <n v="16303.589769732702"/>
    <x v="466"/>
    <m/>
    <m/>
    <s v="OK"/>
    <s v=""/>
    <n v="1576800"/>
    <n v="1138800"/>
    <n v="534360"/>
    <n v="0"/>
    <m/>
    <n v="85"/>
    <n v="5.7568725668020709E-2"/>
    <n v="36309.746653334019"/>
    <n v="9268.794173486398"/>
    <n v="30762.424247963547"/>
    <n v="0"/>
    <s v="E-07/100044/2004"/>
    <s v="IN005624"/>
    <d v="2023-10-27T00:00:00"/>
    <d v="2033-10-27T00:00:00"/>
    <s v="Estrada da Boa Esperança 650"/>
    <s v="Centro"/>
    <n v="26110100"/>
    <s v="Belford Roxo"/>
    <s v="RJ"/>
    <n v="21890493"/>
    <s v="ricardo.amaral@bayer.com"/>
  </r>
  <r>
    <s v="EE-0006"/>
    <x v="6"/>
    <n v="50"/>
    <s v="RH V"/>
    <s v="EE"/>
    <n v="330005050600"/>
    <s v="35.402.759/0015-80"/>
    <s v="Bimbo do Brasil LTDA"/>
    <x v="3"/>
    <m/>
    <s v="12/12/2017"/>
    <x v="468"/>
    <n v="0"/>
    <x v="467"/>
    <m/>
    <m/>
    <s v="OK"/>
    <s v=""/>
    <n v="10234"/>
    <n v="9360"/>
    <n v="0"/>
    <n v="874"/>
    <n v="65.52"/>
    <n v="99"/>
    <n v="5.7568725668020709E-2"/>
    <n v="235.65531104549427"/>
    <n v="1.8900877963058658"/>
    <n v="0"/>
    <n v="50.322282267392076"/>
    <s v="E-07/101.287/2005"/>
    <s v="IN000051"/>
    <d v="2009-11-06T00:00:00"/>
    <d v="2014-11-06T00:00:00"/>
    <s v="Est Adhermar Bebiano nº 2890"/>
    <s v="Inhauma"/>
    <n v="20766720"/>
    <s v="Rio de Janeiro"/>
    <s v="RJ"/>
    <n v="21899402"/>
    <s v="marcio.salgado@ecopolo.com.br"/>
  </r>
  <r>
    <s v="EE-0008"/>
    <x v="6"/>
    <n v="50"/>
    <s v="RH V"/>
    <s v="EE"/>
    <n v="330005059586"/>
    <s v="46.076.909/0002-05"/>
    <s v="TIVIT INFRAESTRUTURA DE TECNOLOGIA S.A."/>
    <x v="2"/>
    <m/>
    <s v="12/12/2017"/>
    <x v="469"/>
    <n v="2751.1608843318072"/>
    <x v="468"/>
    <m/>
    <m/>
    <s v="ALTERAÇÃO:   TITULARIDADE A PEDIDO DA EMPRESA"/>
    <s v="CI INEA/SERVREG Nº5 /2023-ALTERAÇÃO"/>
    <n v="179799"/>
    <n v="0"/>
    <n v="0"/>
    <n v="159359"/>
    <n v="0"/>
    <n v="0"/>
    <n v="5.7568725668020709E-2"/>
    <n v="4140.3197225537824"/>
    <n v="0"/>
    <n v="0"/>
    <n v="9174.0945537301122"/>
    <s v="E07/002.13938/2015"/>
    <s v="IN006569"/>
    <d v="2024-01-08T00:00:00"/>
    <d v="2029-01-08T00:00:00"/>
    <s v="ESTRADA DOS BANDEIRANTES 10916"/>
    <s v="VARGEM PEQUENA"/>
    <n v="22783111"/>
    <s v="Rio de Janeiro"/>
    <s v="RJ"/>
    <n v="21318000"/>
    <s v="andre.oliva@tivit.com.br"/>
  </r>
  <r>
    <s v="EE-0013"/>
    <x v="6"/>
    <n v="50"/>
    <s v="RH V"/>
    <s v="EE"/>
    <n v="330005051844"/>
    <s v="35.503.800/0001-00"/>
    <s v="TOP PAPER &amp; BOX INDUSTRIA DE PAPEL E EMBALAGENS LTDA"/>
    <x v="3"/>
    <m/>
    <s v="01/10/2020"/>
    <x v="470"/>
    <n v="0"/>
    <x v="469"/>
    <m/>
    <m/>
    <s v="OK"/>
    <s v=""/>
    <n v="438000"/>
    <n v="350400"/>
    <n v="0"/>
    <n v="87600"/>
    <n v="0"/>
    <n v="98"/>
    <n v="5.7568725668020709E-2"/>
    <n v="10086.04073703723"/>
    <n v="470.68190106173688"/>
    <n v="0"/>
    <n v="5043.0203685186143"/>
    <s v="PD-07/014.468/2018"/>
    <s v="IN007284 / AVB IN006908"/>
    <d v="2020-09-04T00:00:00"/>
    <d v="2025-09-04T00:00:00"/>
    <s v="Comandante Barcelar, 731"/>
    <s v="Centro"/>
    <n v="25940000"/>
    <s v="Guapimirim"/>
    <s v="RJ"/>
    <s v="(21) 2632-2313"/>
    <s v="ailtonbs@terra.com.br"/>
  </r>
  <r>
    <s v="EE-0015"/>
    <x v="6"/>
    <n v="50"/>
    <s v="RH V"/>
    <s v="EE"/>
    <n v="330005052654"/>
    <s v="68.639.715/0001-22"/>
    <s v="Condomínio do Edificio Teatro Regina"/>
    <x v="2"/>
    <m/>
    <s v="12/12/2017"/>
    <x v="155"/>
    <n v="0"/>
    <x v="156"/>
    <m/>
    <m/>
    <s v="OK"/>
    <s v=""/>
    <n v="4380"/>
    <n v="0"/>
    <n v="0"/>
    <n v="876"/>
    <n v="0"/>
    <n v="0"/>
    <n v="5.7568725668020709E-2"/>
    <n v="100.86385648905168"/>
    <n v="0"/>
    <n v="0"/>
    <n v="50.426707007519475"/>
    <s v="E-07/100077/2006"/>
    <s v="IN002233"/>
    <d v="2010-11-24T00:00:00"/>
    <d v="2015-07-13T00:00:00"/>
    <s v="Rua Alcindo Guanabara n° 17 a 21"/>
    <s v="Centro"/>
    <n v="20031130"/>
    <s v="Rio de Janeiro"/>
    <s v="RJ"/>
    <s v="2240-1811"/>
    <s v="jwservicosrj@hotmail.com"/>
  </r>
  <r>
    <s v="EE-0016"/>
    <x v="6"/>
    <n v="50"/>
    <s v="RH V"/>
    <s v="EE"/>
    <n v="330005097593"/>
    <s v="29.209.285/0001-57"/>
    <s v="CONDOMINIO GERAL NORTESHOPPING"/>
    <x v="2"/>
    <m/>
    <s v="12/12/2017"/>
    <x v="471"/>
    <n v="0"/>
    <x v="470"/>
    <m/>
    <m/>
    <s v="OK"/>
    <s v=""/>
    <n v="104536"/>
    <n v="0"/>
    <n v="0"/>
    <n v="21024"/>
    <n v="0"/>
    <n v="0"/>
    <n v="5.7568725668020709E-2"/>
    <n v="2407.1991094167297"/>
    <n v="0"/>
    <n v="0"/>
    <n v="1210.3245079725693"/>
    <s v="E-07/002.12610/2015"/>
    <s v="IN044235"/>
    <d v="2018-02-27T00:00:00"/>
    <d v="2023-02-27T00:00:00"/>
    <s v="AVENIDA DOM HÉLDER CÂMARA , 5474"/>
    <s v="CACHAMBI"/>
    <n v="20771004"/>
    <s v="Rio de Janeiro"/>
    <s v="RJ"/>
    <s v="2178-4302"/>
    <s v="pedro.irineu@brmallsadm.com.br"/>
  </r>
  <r>
    <s v="EE-0017"/>
    <x v="6"/>
    <n v="50"/>
    <s v="RH V"/>
    <s v="EE"/>
    <n v="330027904980"/>
    <s v="32.542.375/0001-70"/>
    <s v="CONDOMÍNIO JARDIM UBÁ VI"/>
    <x v="2"/>
    <m/>
    <s v="01/04/2019"/>
    <x v="472"/>
    <n v="0"/>
    <x v="471"/>
    <m/>
    <m/>
    <s v="OK"/>
    <s v=""/>
    <n v="6148.8"/>
    <n v="0"/>
    <n v="0"/>
    <n v="6148.8"/>
    <n v="0"/>
    <n v="0"/>
    <n v="5.7568725668020709E-2"/>
    <n v="141.58950513873611"/>
    <n v="0"/>
    <n v="0"/>
    <n v="353.97898408384663"/>
    <s v="E-07/002.5201/2013"/>
    <s v="IN048499"/>
    <d v="2019-02-26T00:00:00"/>
    <d v="2024-02-26T00:00:00"/>
    <s v="ESTR. FRANCISCO DA CRUZ NUNES, S/N"/>
    <s v="ITAIPU"/>
    <n v="24350310"/>
    <s v="Niterói"/>
    <s v="RJ"/>
    <n v="26096200"/>
    <s v="barbolr@oi.com.br"/>
  </r>
  <r>
    <s v="EE-0018"/>
    <x v="6"/>
    <n v="50"/>
    <s v="RH V"/>
    <s v="EE"/>
    <n v="330005052816"/>
    <s v="04.711.184/0001-59"/>
    <s v="CONDOMINIO NOVA AMERICA"/>
    <x v="2"/>
    <m/>
    <s v="12/12/2017"/>
    <x v="473"/>
    <n v="0"/>
    <x v="472"/>
    <m/>
    <m/>
    <s v="OK"/>
    <s v=""/>
    <n v="79752.5"/>
    <n v="0"/>
    <n v="0"/>
    <n v="10840.5"/>
    <n v="0"/>
    <n v="0"/>
    <n v="5.7568725668020709E-2"/>
    <n v="1836.5074621464987"/>
    <n v="0"/>
    <n v="0"/>
    <n v="624.07357442335604"/>
    <s v="E- 07/101.227/2005"/>
    <s v="IN040466"/>
    <d v="2017-07-18T00:00:00"/>
    <d v="2022-07-18T00:00:00"/>
    <s v="AV. AUTOMÓVEL CLUBE - 126"/>
    <s v="DEL CASTILHO"/>
    <n v="20760000"/>
    <s v="Rio de Janeiro"/>
    <s v="RJ"/>
    <n v="30831014"/>
    <s v="monica.miguez@novaamerica.com.br"/>
  </r>
  <r>
    <s v="EE-0019"/>
    <x v="6"/>
    <n v="50"/>
    <s v="RH V"/>
    <s v="EE"/>
    <n v="330031498184"/>
    <s v="35.905.199/0001-81"/>
    <s v="Condominio Parque do Lazer"/>
    <x v="2"/>
    <m/>
    <s v="12/12/2017"/>
    <x v="474"/>
    <n v="0"/>
    <x v="473"/>
    <m/>
    <m/>
    <s v="OK"/>
    <s v=""/>
    <n v="10950"/>
    <n v="0"/>
    <n v="0"/>
    <n v="6605.04"/>
    <n v="0"/>
    <n v="0"/>
    <n v="5.7568725668020709E-2"/>
    <n v="252.1439775116101"/>
    <n v="0"/>
    <n v="0"/>
    <n v="380.24180622588665"/>
    <s v="NÃO LOCALIZADO"/>
    <s v=""/>
    <d v="1899-12-30T00:00:00"/>
    <d v="1899-12-30T00:00:00"/>
    <s v="Rua Marques de Jacarepagua 707"/>
    <s v="Taquara"/>
    <n v="22730290"/>
    <s v="Rio de Janeiro"/>
    <s v="RJ"/>
    <n v="24254501"/>
    <s v="parquedolazer.rj@gmail.com"/>
  </r>
  <r>
    <s v="EE-0020"/>
    <x v="6"/>
    <n v="50"/>
    <s v="RH V"/>
    <s v="EE"/>
    <n v="330005095205"/>
    <s v="05.501.964/0001-37"/>
    <s v="Condomínio Residencial Village São Francisco III"/>
    <x v="2"/>
    <m/>
    <s v="12/12/2017"/>
    <x v="475"/>
    <n v="0"/>
    <x v="474"/>
    <m/>
    <m/>
    <s v="SEM DBO"/>
    <s v=""/>
    <n v="35916"/>
    <n v="0"/>
    <n v="0"/>
    <n v="9636"/>
    <n v="0"/>
    <n v="0"/>
    <n v="5.7568725668020709E-2"/>
    <n v="827.05438428298817"/>
    <n v="0"/>
    <n v="0"/>
    <n v="554.73554697876523"/>
    <s v="E07/180.048/2006"/>
    <s v="IN002329"/>
    <d v="2010-07-29T00:00:00"/>
    <d v="2015-07-28T00:00:00"/>
    <s v="Estrada do Campinho S/N"/>
    <s v="Aldeia Velha"/>
    <n v="24800000"/>
    <s v="Itaboraí"/>
    <s v="RJ"/>
    <n v="36388306"/>
    <s v="saofrancisco3@hotmail.com"/>
  </r>
  <r>
    <s v="EE-0023"/>
    <x v="6"/>
    <n v="50"/>
    <s v="RH V"/>
    <s v="EE"/>
    <n v="330005053200"/>
    <s v="04.574.135/0002-00"/>
    <s v="Empresa de Mineração de Aguas Sant`Anna LTDA"/>
    <x v="3"/>
    <m/>
    <s v="12/12/2017"/>
    <x v="476"/>
    <n v="0"/>
    <x v="475"/>
    <m/>
    <m/>
    <s v="OK SEM CADASTRO REGLA"/>
    <s v=""/>
    <n v="15206.4"/>
    <n v="4608"/>
    <n v="0"/>
    <n v="10598.4"/>
    <n v="352.8"/>
    <n v="90"/>
    <n v="5.7568725668020709E-2"/>
    <n v="350.16748106919664"/>
    <n v="26.523883992358556"/>
    <n v="0"/>
    <n v="610.13287161634867"/>
    <s v="E-07/100.857/2005"/>
    <s v="IN030132 - INDEFERIMENTO"/>
    <d v="2015-03-20T00:00:00"/>
    <d v="2015-03-20T00:00:00"/>
    <s v="Avenida Antônio Ribeiro Seabra, 302"/>
    <s v="Inhomirim"/>
    <n v="25935000"/>
    <s v="Magé"/>
    <s v="RJ"/>
    <n v="26777700"/>
    <s v="qualidade@refrigerantespakera.com.br"/>
  </r>
  <r>
    <s v="EE-0024"/>
    <x v="6"/>
    <n v="50"/>
    <s v="RH V"/>
    <s v="EE"/>
    <n v="330005352704"/>
    <s v="48.122.295/0025-72"/>
    <s v="FMC TECHNOLOGIES DO BRASIL LTDA"/>
    <x v="3"/>
    <m/>
    <s v="01/04/2019"/>
    <x v="477"/>
    <n v="0"/>
    <x v="476"/>
    <m/>
    <m/>
    <s v="OK"/>
    <s v=""/>
    <n v="50520"/>
    <n v="0"/>
    <n v="0"/>
    <n v="120"/>
    <n v="0"/>
    <n v="0"/>
    <n v="5.7568725668020709E-2"/>
    <n v="1163.3542598632666"/>
    <n v="0"/>
    <n v="0"/>
    <n v="6.9129177964336082"/>
    <s v="E-07/100.564/2004"/>
    <s v="IN048394"/>
    <d v="2019-02-18T00:00:00"/>
    <d v="2024-02-18T00:00:00"/>
    <s v="RODOVIA PRESIDENTE DUTRA, 2660"/>
    <s v="JARDIM AMÉRICA"/>
    <n v="21538900"/>
    <s v="Rio de Janeiro"/>
    <s v="RJ"/>
    <s v="2472-7777"/>
    <s v="contasapagar.rj@gpssa.com.br"/>
  </r>
  <r>
    <s v="EE-0027"/>
    <x v="6"/>
    <n v="50"/>
    <s v="RH V"/>
    <s v="EE"/>
    <n v="330007449101"/>
    <s v="33.255.787/0001-91"/>
    <s v="Industria Brasileira de Filmes S/A"/>
    <x v="3"/>
    <m/>
    <s v="12/12/2017"/>
    <x v="478"/>
    <n v="0"/>
    <x v="477"/>
    <m/>
    <m/>
    <s v="OK"/>
    <s v=""/>
    <n v="255770.1"/>
    <n v="247295"/>
    <n v="0"/>
    <n v="8475.1"/>
    <n v="457692.48"/>
    <n v="92"/>
    <n v="5.7568725668020709E-2"/>
    <n v="5889.7433077173582"/>
    <n v="1128.9463079912896"/>
    <n v="0"/>
    <n v="487.89327082321915"/>
    <s v="E-071013772001"/>
    <s v="IN00023401"/>
    <d v="2013-06-06T00:00:00"/>
    <d v="2018-06-06T00:00:00"/>
    <s v="Rua Pastor Manuel Avelino de Souza 187"/>
    <s v="Xerém"/>
    <n v="25250000"/>
    <s v="Duque de Caxias"/>
    <s v="RJ"/>
    <n v="26791511"/>
    <s v="cap@ibf.com.br"/>
  </r>
  <r>
    <s v="EE-0028"/>
    <x v="6"/>
    <n v="50"/>
    <s v="RH V"/>
    <s v="EE"/>
    <n v="330005061726"/>
    <s v="42.234.005/0003-90"/>
    <s v="Reginaves Industria e Comércio de Aves Ltda"/>
    <x v="3"/>
    <m/>
    <s v="12/12/2017"/>
    <x v="479"/>
    <n v="0"/>
    <x v="478"/>
    <m/>
    <m/>
    <s v="OK"/>
    <s v=""/>
    <n v="43920"/>
    <n v="18480"/>
    <n v="0"/>
    <n v="25440"/>
    <n v="1293.5999999999999"/>
    <n v="97"/>
    <n v="5.7568725668020709E-2"/>
    <n v="1011.3640506078419"/>
    <n v="29.792378358346049"/>
    <n v="0"/>
    <n v="1464.5465378127146"/>
    <s v="E-07/101560/2006"/>
    <s v="IN002940"/>
    <d v="2010-10-19T00:00:00"/>
    <d v="2015-10-18T00:00:00"/>
    <s v="Estrada dos Teixeiras, 1091"/>
    <s v="Jacarepaguá"/>
    <n v="22723200"/>
    <s v="Rio de Janeiro"/>
    <s v="RJ"/>
    <n v="22464525"/>
    <s v="jorge.caldas@ricaalimentos.com.br"/>
  </r>
  <r>
    <s v="EE-0029"/>
    <x v="6"/>
    <n v="50"/>
    <s v="RH V"/>
    <s v="EE"/>
    <n v="330005054002"/>
    <s v="33.621.756/0003-79"/>
    <s v="JOCKEY CLUB BRASILEIRO"/>
    <x v="2"/>
    <m/>
    <s v="12/12/2017"/>
    <x v="480"/>
    <n v="1441.25"/>
    <x v="479"/>
    <m/>
    <m/>
    <s v="OK SEM CADASTRO REGLA"/>
    <s v=""/>
    <n v="116800"/>
    <n v="0"/>
    <n v="0"/>
    <n v="68437.5"/>
    <n v="0"/>
    <n v="0"/>
    <n v="5.7568725668020709E-2"/>
    <n v="2689.6108632099281"/>
    <n v="0"/>
    <n v="0"/>
    <n v="3939.8596629051663"/>
    <s v="E-07/100565/2001"/>
    <s v="EM ANÁLISE"/>
    <d v="1899-12-30T00:00:00"/>
    <d v="1899-12-30T00:00:00"/>
    <s v="PRAÇA SANTOS DUMONT 31"/>
    <s v="GÁVEA"/>
    <n v="0"/>
    <s v="Rio de Janeiro"/>
    <s v="RJ"/>
    <n v="22976655"/>
    <s v="marcio.salgado@ecopolo.com.br"/>
  </r>
  <r>
    <s v="EE-0031"/>
    <x v="6"/>
    <n v="50"/>
    <s v="RH V"/>
    <s v="EE"/>
    <n v="330005204500"/>
    <s v="00.886.257/0005-16"/>
    <s v="Atmosfera Gestão e Higienização de Têxteis S.A."/>
    <x v="2"/>
    <m/>
    <s v="12/12/2017"/>
    <x v="481"/>
    <n v="0"/>
    <x v="480"/>
    <m/>
    <m/>
    <s v="OK"/>
    <s v=""/>
    <n v="183000"/>
    <n v="182707"/>
    <n v="0"/>
    <n v="30744.166666666701"/>
    <n v="7288.32"/>
    <n v="94"/>
    <n v="5.7568725668020709E-2"/>
    <n v="4214.0290604190232"/>
    <n v="587.97394176131525"/>
    <n v="0"/>
    <n v="1769.8949204192331"/>
    <s v="NÃO LOCALIZADO"/>
    <s v=""/>
    <d v="1899-12-30T00:00:00"/>
    <d v="1899-12-30T00:00:00"/>
    <s v="Rua Projetada A nº 240"/>
    <s v="Distrito Industrial"/>
    <n v="25245390"/>
    <s v="Duque de Caxias"/>
    <s v="RJ"/>
    <s v="2672-6100"/>
    <s v="contasapagar@atmosfera.com.br"/>
  </r>
  <r>
    <s v="EE-0033"/>
    <x v="6"/>
    <n v="50"/>
    <s v="RH V"/>
    <s v="EE"/>
    <n v="330005054517"/>
    <s v="50.142.223/0003-23"/>
    <s v="Panamericana s/a Industrias Químicas"/>
    <x v="3"/>
    <m/>
    <s v="12/12/2017"/>
    <x v="482"/>
    <n v="0"/>
    <x v="481"/>
    <m/>
    <m/>
    <s v="OK SEM CADASTRO REGLA"/>
    <s v=""/>
    <n v="0"/>
    <n v="0"/>
    <n v="4380"/>
    <n v="0"/>
    <n v="1533"/>
    <n v="0"/>
    <n v="5.7568725668020709E-2"/>
    <n v="0"/>
    <n v="252.1439775116101"/>
    <n v="252.1439775116101"/>
    <n v="0"/>
    <s v="NÃO LOCALIZADO"/>
    <s v=""/>
    <d v="1899-12-30T00:00:00"/>
    <d v="1899-12-30T00:00:00"/>
    <s v="Rua Nelson da Silva, 288"/>
    <s v="Santa Cruz"/>
    <n v="23565160"/>
    <s v="Rio de Janeiro"/>
    <s v="RJ"/>
    <n v="24181033"/>
    <s v="carlos@panamericana.com.br"/>
  </r>
  <r>
    <s v="EE-0035"/>
    <x v="6"/>
    <n v="50"/>
    <s v="RH V"/>
    <s v="EE"/>
    <n v="330005058342"/>
    <s v="01.945.808/0001-04"/>
    <s v="ADMINISTRADORA CARIOCA DE SHOPPING CENTERS S/C LTDA"/>
    <x v="2"/>
    <m/>
    <s v="12/12/2017"/>
    <x v="483"/>
    <n v="0"/>
    <x v="482"/>
    <m/>
    <m/>
    <s v="OK"/>
    <s v=""/>
    <n v="31185.599999999999"/>
    <n v="0"/>
    <n v="0"/>
    <n v="6263.4"/>
    <n v="0"/>
    <n v="0"/>
    <n v="5.7568725668020709E-2"/>
    <n v="718.12893785610152"/>
    <n v="0"/>
    <n v="0"/>
    <n v="360.57862765989802"/>
    <s v="E-07/506.933/2012"/>
    <s v="IN021783"/>
    <d v="2012-12-11T00:00:00"/>
    <d v="2017-12-11T00:00:00"/>
    <s v="Av. Vicente de Carvalho, 909 - Vicente de Carvalho"/>
    <s v="Vicente de Carvalho"/>
    <n v="21210000"/>
    <s v="Rio de Janeiro"/>
    <s v="RJ"/>
    <n v="36882001"/>
    <s v="orlando.barros@cariocashopping.com.br"/>
  </r>
  <r>
    <s v="EE-0036"/>
    <x v="6"/>
    <n v="50"/>
    <s v="RH V"/>
    <s v="EE"/>
    <n v="330005042500"/>
    <s v="33.000.167/0088-62"/>
    <s v="PETROLEO BRASILEIRO SA PETROBRAS (REDUC RH V)"/>
    <x v="3"/>
    <m/>
    <s v="01/06/2022"/>
    <x v="484"/>
    <n v="0"/>
    <x v="483"/>
    <m/>
    <m/>
    <s v="MULTIBACIA"/>
    <s v=""/>
    <n v="11755920"/>
    <n v="17739000"/>
    <n v="0"/>
    <n v="5034932.42"/>
    <n v="269808"/>
    <n v="92"/>
    <n v="5.7568725668020709E-2"/>
    <n v="270709.33878463943"/>
    <n v="84352.080827945683"/>
    <n v="0"/>
    <n v="289854.64373691432"/>
    <s v="E07/1006.55/2001"/>
    <s v="IN050257"/>
    <d v="2019-09-18T00:00:00"/>
    <d v="2024-09-18T00:00:00"/>
    <s v="Rodovia Washington Luiz Km 113,7"/>
    <n v="0"/>
    <n v="25225010"/>
    <s v="Duque de Caxias"/>
    <s v="RJ"/>
    <s v="2677 4069"/>
    <s v="marcio.daniel@petrobras.com.br"/>
  </r>
  <r>
    <s v="EE-0037"/>
    <x v="6"/>
    <n v="50"/>
    <s v="RH V"/>
    <s v="EE"/>
    <n v="330028423748"/>
    <s v="01.721.654/0001-77"/>
    <s v="COND. ALPHA I DO LIMOEIRO"/>
    <x v="2"/>
    <m/>
    <s v="12/12/2017"/>
    <x v="485"/>
    <n v="0"/>
    <x v="484"/>
    <m/>
    <m/>
    <s v="OK"/>
    <s v=""/>
    <n v="136875"/>
    <n v="0"/>
    <n v="0"/>
    <n v="27375"/>
    <n v="0"/>
    <n v="90"/>
    <n v="5.7568725668020709E-2"/>
    <n v="3151.8832586872281"/>
    <n v="0"/>
    <n v="0"/>
    <n v="1575.9468505806205"/>
    <s v="E-07/513373/2012"/>
    <s v="EM ANÁLISE"/>
    <d v="1899-12-30T00:00:00"/>
    <d v="1899-12-30T00:00:00"/>
    <s v="CONDOMÍNIO ALPHA I LIMOEIRO"/>
    <s v="LIMOEIRO"/>
    <n v="25940000"/>
    <s v="Guapimirim"/>
    <s v="RJ"/>
    <n v="26328553"/>
    <s v="alfaguapi@gmail.com"/>
  </r>
  <r>
    <s v="EE-0038"/>
    <x v="6"/>
    <n v="50"/>
    <s v="RH V"/>
    <s v="EE"/>
    <n v="330005057532"/>
    <s v="00.060.586/0002-60"/>
    <s v="Poland Química Ltda"/>
    <x v="3"/>
    <m/>
    <s v="12/12/2017"/>
    <x v="486"/>
    <n v="0"/>
    <x v="485"/>
    <m/>
    <m/>
    <s v="OK SEM CADASTRO REGLA"/>
    <s v=""/>
    <n v="1056"/>
    <n v="6336"/>
    <n v="0"/>
    <n v="885.42700000000002"/>
    <n v="1393.92"/>
    <n v="94"/>
    <n v="5.7568725668020709E-2"/>
    <n v="24.320521975670502"/>
    <n v="23.422469210574896"/>
    <n v="0"/>
    <n v="50.980158130194674"/>
    <s v="E-07/002.10230/2013"/>
    <s v="IN048930"/>
    <d v="1899-12-30T00:00:00"/>
    <d v="1899-12-30T00:00:00"/>
    <s v="Rua Capitão Guynemer, 1080"/>
    <s v="Xerém"/>
    <n v="25250615"/>
    <s v="Duque de Caxias"/>
    <s v="RJ"/>
    <s v="3680-5500"/>
    <s v="poland@poland.com.br"/>
  </r>
  <r>
    <s v="EE-0042"/>
    <x v="6"/>
    <n v="50"/>
    <s v="RH V"/>
    <s v="EE"/>
    <n v="330005061807"/>
    <s v="42.234.005/0014-43"/>
    <s v="Reginaves Industria e Comércio de Aves Ltda"/>
    <x v="3"/>
    <m/>
    <s v="12/12/2017"/>
    <x v="487"/>
    <n v="0"/>
    <x v="486"/>
    <m/>
    <m/>
    <s v="OK"/>
    <s v=""/>
    <n v="294839"/>
    <n v="0"/>
    <n v="0"/>
    <n v="257879"/>
    <n v="1848"/>
    <n v="98"/>
    <n v="5.7568725668020709E-2"/>
    <n v="6789.4042138109244"/>
    <n v="0"/>
    <n v="0"/>
    <n v="14845.762472165503"/>
    <s v="E07/101.629/2005"/>
    <s v="IN002228"/>
    <d v="2010-07-22T00:00:00"/>
    <d v="2015-07-21T00:00:00"/>
    <s v="Estrada do Caribú, 418"/>
    <s v="Freguesia"/>
    <n v="22765010"/>
    <s v="Rio de Janeiro"/>
    <s v="RJ"/>
    <n v="30817788"/>
    <s v="pigayara@ricaalimentos.com.br"/>
  </r>
  <r>
    <s v="EE-0044"/>
    <x v="6"/>
    <n v="50"/>
    <s v="RH V"/>
    <s v="EE"/>
    <n v="330005091129"/>
    <s v="39.539.135/0001-65"/>
    <s v="REVEST LART ARTE E REVESTIMENTO EM RELEVO LTDA"/>
    <x v="3"/>
    <m/>
    <s v="12/12/2017"/>
    <x v="488"/>
    <n v="0"/>
    <x v="487"/>
    <m/>
    <m/>
    <s v="OK SEM CADASTRO REGLA"/>
    <s v=""/>
    <n v="1320"/>
    <n v="0"/>
    <n v="0"/>
    <n v="264"/>
    <n v="0"/>
    <n v="30"/>
    <n v="5.7568725668020709E-2"/>
    <n v="30.387599377072203"/>
    <n v="0"/>
    <n v="0"/>
    <n v="15.204242162548841"/>
    <s v="NÃO LOCALIZADO"/>
    <s v=""/>
    <d v="1899-12-30T00:00:00"/>
    <d v="1899-12-30T00:00:00"/>
    <s v="AVENIDA FRANCISCO DE AZEREDO COUTINHO Nº1022"/>
    <s v="IPIIBA"/>
    <n v="24738275"/>
    <s v="São Gonçalo"/>
    <s v="RJ"/>
    <s v="2617-0233"/>
    <s v="luizcarlos@grupopasseio.com.br"/>
  </r>
  <r>
    <s v="EE-0045"/>
    <x v="6"/>
    <n v="50"/>
    <s v="RH V"/>
    <s v="EE"/>
    <n v="330005055165"/>
    <s v="00.074.569/0001-00"/>
    <s v="RIO DE JANEIRO REFRESCOS LTDA_Taquara"/>
    <x v="3"/>
    <m/>
    <n v="45573"/>
    <x v="489"/>
    <n v="2955.8"/>
    <x v="488"/>
    <m/>
    <m/>
    <s v="OK"/>
    <s v=""/>
    <n v="598395.6"/>
    <n v="0"/>
    <n v="0"/>
    <n v="533581.81999999995"/>
    <n v="0"/>
    <n v="0"/>
    <n v="5.7568725668020709E-2"/>
    <n v="13779.54885494026"/>
    <n v="0"/>
    <n v="0"/>
    <n v="30717.625417023202"/>
    <s v="PD-07/014.293/2017"/>
    <s v="IN006524"/>
    <d v="2020-05-22T00:00:00"/>
    <d v="2025-05-22T00:00:00"/>
    <s v="RUA ANDRE ROCHA, 2299"/>
    <s v="TAQUARA"/>
    <n v="22710561"/>
    <s v="Rio de Janeiro"/>
    <s v="RJ"/>
    <s v="2429-1632"/>
    <s v="lmenezes@koandina.com"/>
  </r>
  <r>
    <s v="EE-0046"/>
    <x v="6"/>
    <n v="50"/>
    <s v="RH V"/>
    <s v="EE"/>
    <n v="330005049513"/>
    <s v="42.150.391/0047-53"/>
    <s v="Braskem S.A. (ex-Rio Polímeros) - RH V"/>
    <x v="3"/>
    <m/>
    <s v="12/12/2017"/>
    <x v="490"/>
    <n v="0"/>
    <x v="489"/>
    <m/>
    <m/>
    <s v="OK"/>
    <s v=""/>
    <n v="0"/>
    <n v="1752000"/>
    <n v="0"/>
    <n v="0"/>
    <n v="5256"/>
    <n v="99"/>
    <n v="5.7568725668020709E-2"/>
    <n v="0"/>
    <n v="756.45281748285572"/>
    <n v="0"/>
    <n v="0"/>
    <s v="E07/100.872/2002"/>
    <s v="IN030826"/>
    <d v="2015-06-10T00:00:00"/>
    <d v="2024-05-10T00:00:00"/>
    <s v="Rua Marumbi, 1001"/>
    <s v="Jd. Ana Clara"/>
    <n v="25221000"/>
    <s v="Duque de Caxias"/>
    <s v="RJ"/>
    <n v="21877843"/>
    <s v="zaira.pedreira@braskem.com"/>
  </r>
  <r>
    <s v="EE-0047"/>
    <x v="6"/>
    <n v="50"/>
    <s v="RH V"/>
    <s v="EE"/>
    <n v="330005055408"/>
    <s v="30.344.477/0001-55"/>
    <s v="SPAR PRE MOLDADOS DE CONCRETO LTDA"/>
    <x v="2"/>
    <m/>
    <s v="12/12/2017"/>
    <x v="491"/>
    <n v="0"/>
    <x v="490"/>
    <m/>
    <m/>
    <s v="OK"/>
    <s v=""/>
    <n v="8144.9279999999999"/>
    <n v="0"/>
    <n v="0"/>
    <n v="1628.9849999999999"/>
    <n v="0"/>
    <n v="90"/>
    <n v="5.7568725668020709E-2"/>
    <n v="187.55727574281576"/>
    <n v="0"/>
    <n v="0"/>
    <n v="93.783859108414262"/>
    <s v="E07/504.356/2011"/>
    <s v="IN018554"/>
    <d v="2011-12-28T00:00:00"/>
    <d v="2016-12-28T00:00:00"/>
    <s v="RUA DA QUITANDA 30 SALA 802"/>
    <s v="CENTRO"/>
    <n v="20011030"/>
    <s v="Rio de Janeiro"/>
    <s v="RJ"/>
    <s v="2508-9081"/>
    <s v="spar@riospar.com.br"/>
  </r>
  <r>
    <s v="EE-0049"/>
    <x v="6"/>
    <n v="50"/>
    <s v="RH V"/>
    <s v="EE"/>
    <n v="330005204772"/>
    <s v="30.757.561/0001-09"/>
    <s v="USIMECA - USINA MECÂNICA CARIOCA S/A."/>
    <x v="3"/>
    <m/>
    <s v="12/12/2017"/>
    <x v="492"/>
    <n v="0"/>
    <x v="491"/>
    <m/>
    <m/>
    <s v="OK SEM CADASTRO REGLA"/>
    <s v=""/>
    <n v="7008"/>
    <n v="0"/>
    <n v="0"/>
    <n v="166.857"/>
    <n v="0"/>
    <n v="90"/>
    <n v="5.7568725668020709E-2"/>
    <n v="161.37799339287761"/>
    <n v="0"/>
    <n v="0"/>
    <n v="9.6070760917204208"/>
    <s v="E-07/101758/2005"/>
    <s v="EM ANÁLISE"/>
    <d v="1899-12-30T00:00:00"/>
    <d v="1899-12-30T00:00:00"/>
    <s v="RODOVIA PRESIDENTE DUTRA, KM 181"/>
    <s v="POSSE"/>
    <n v="26020005"/>
    <s v="Nova Iguaçu"/>
    <s v="RJ"/>
    <n v="21074022"/>
    <s v="secretaria@usimeca.com.br"/>
  </r>
  <r>
    <s v="EE-0051"/>
    <x v="6"/>
    <n v="50"/>
    <s v="RH V"/>
    <s v="EE"/>
    <n v="700000078313"/>
    <s v="02.709.449/0002-30"/>
    <s v="Petrobras Transporte S/A- TECAM"/>
    <x v="2"/>
    <m/>
    <s v="16/01/2020"/>
    <x v="493"/>
    <n v="0"/>
    <x v="492"/>
    <m/>
    <m/>
    <s v="OK"/>
    <s v="CI INEA/GEAGUA SEI Nº2 - REATIVAMENTO"/>
    <n v="0"/>
    <n v="389395"/>
    <n v="0"/>
    <n v="0"/>
    <n v="1234"/>
    <n v="78"/>
    <n v="5.7568725668020709E-2"/>
    <n v="0"/>
    <n v="4987.7746148669758"/>
    <n v="0"/>
    <n v="0"/>
    <s v="NÃO LOCALIZADO"/>
    <s v=""/>
    <d v="1899-12-30T00:00:00"/>
    <d v="1899-12-30T00:00:00"/>
    <s v="Estrada Fabor Orbel S/N"/>
    <s v="Campos Elyseos"/>
    <n v="25225030"/>
    <s v="Duque de Caxias"/>
    <s v="RJ"/>
    <s v="3227 6679"/>
    <s v="luciamorais.hope@petrobras.com.br"/>
  </r>
  <r>
    <s v="EE-0053"/>
    <x v="6"/>
    <n v="50"/>
    <s v="RH V"/>
    <s v="EE"/>
    <n v="330005050791"/>
    <s v="45.543.915/0002-62"/>
    <s v="Carrefour Comércio e Indústria Ltda"/>
    <x v="2"/>
    <m/>
    <s v="12/12/2017"/>
    <x v="494"/>
    <n v="0"/>
    <x v="493"/>
    <m/>
    <m/>
    <s v="OK SEM CADASTRO REGLA"/>
    <s v=""/>
    <n v="116800"/>
    <n v="0"/>
    <n v="0"/>
    <n v="43800"/>
    <n v="0"/>
    <n v="90"/>
    <n v="5.7568725668020709E-2"/>
    <n v="2689.6158190912724"/>
    <n v="0"/>
    <n v="0"/>
    <n v="2521.5024299601773"/>
    <s v="E-07/501.778/2012"/>
    <s v="IN041414"/>
    <d v="2017-08-17T00:00:00"/>
    <d v="1899-12-30T00:00:00"/>
    <s v="Avenida das Américas nº 5.150"/>
    <s v="Barra da Tijuca"/>
    <n v="22640102"/>
    <s v="Rio de Janeiro"/>
    <s v="RJ"/>
    <n v="38684248"/>
    <s v="luciane_maria_anatolio@carrefour.com"/>
  </r>
  <r>
    <s v="EE-0054"/>
    <x v="6"/>
    <n v="50"/>
    <s v="RH V"/>
    <s v="EE"/>
    <n v="330026790158"/>
    <s v="03.496.829/0001-15"/>
    <s v="CONDOMÍNIO CITTÀ AMÉRICA"/>
    <x v="2"/>
    <m/>
    <s v="01/03/2019"/>
    <x v="495"/>
    <n v="0"/>
    <x v="494"/>
    <m/>
    <m/>
    <s v="OK"/>
    <s v=""/>
    <n v="42310.8"/>
    <n v="0"/>
    <n v="0"/>
    <n v="8464.35"/>
    <n v="0"/>
    <n v="90"/>
    <n v="5.7568725668020709E-2"/>
    <n v="974.30371033662902"/>
    <n v="0"/>
    <n v="0"/>
    <n v="487.27716485646744"/>
    <s v="E-07/002.9955/2015"/>
    <s v="IN047361"/>
    <d v="2018-11-29T00:00:00"/>
    <d v="2023-11-29T00:00:00"/>
    <s v="AVENIDA DAS AMÉRICAS, 700 - - BARRA DA TIJUCA - RIO DE JANEIRO"/>
    <s v="Barra da Tijuca"/>
    <s v="22.640-100"/>
    <s v="Rio de Janeiro"/>
    <s v="RJ"/>
    <s v="(21) 21327777"/>
    <s v="Juridico@citta-america.com.br"/>
  </r>
  <r>
    <s v="EE-0055"/>
    <x v="6"/>
    <n v="50"/>
    <s v="RH V"/>
    <s v="EE"/>
    <n v="330005052573"/>
    <s v="02.686.197/0001-90"/>
    <s v="Condomínio do Conjunto Arquitetonico Downtown"/>
    <x v="2"/>
    <m/>
    <s v="12/12/2017"/>
    <x v="496"/>
    <n v="0"/>
    <x v="495"/>
    <m/>
    <m/>
    <s v="OK"/>
    <s v=""/>
    <n v="0"/>
    <n v="222621"/>
    <n v="0"/>
    <n v="0"/>
    <n v="10643.75"/>
    <n v="93"/>
    <n v="5.7568725668020709E-2"/>
    <n v="0"/>
    <n v="907.36745191496834"/>
    <n v="0"/>
    <n v="0"/>
    <s v="E07/100.897/2003"/>
    <s v="IN034162"/>
    <d v="2016-04-29T00:00:00"/>
    <d v="2021-04-29T00:00:00"/>
    <s v="Avenida das Américas, 500"/>
    <s v="Barra da Tijuca"/>
    <n v="22640100"/>
    <s v="Rio de Janeiro"/>
    <s v="RJ"/>
    <n v="24947072"/>
    <s v="operacional@downtown.com.br"/>
  </r>
  <r>
    <s v="EE-0056"/>
    <x v="6"/>
    <n v="50"/>
    <s v="RH V"/>
    <s v="EE"/>
    <n v="330005959730"/>
    <s v="29.269.610/0001-77"/>
    <s v="CONDOMÍNIO SÃO CONRADO FASHION MALL"/>
    <x v="3"/>
    <m/>
    <s v="01/03/2019"/>
    <x v="497"/>
    <n v="0"/>
    <x v="496"/>
    <m/>
    <m/>
    <s v="OK"/>
    <s v=""/>
    <n v="49581.599999999999"/>
    <n v="0"/>
    <n v="0"/>
    <n v="37901.599999999999"/>
    <n v="0"/>
    <n v="90"/>
    <n v="5.7568725668020709E-2"/>
    <n v="1141.7383386568956"/>
    <n v="0"/>
    <n v="0"/>
    <n v="2181.9445024879242"/>
    <s v="PD07/014.181/2017"/>
    <s v="IN002648"/>
    <d v="2018-12-26T00:00:00"/>
    <d v="2023-12-26T00:00:00"/>
    <s v="ESTRADA DA GÁVEA - 2º ANDAR, 899"/>
    <s v="São Conrado"/>
    <n v="22610901"/>
    <s v="Rio de Janeiro"/>
    <s v="RJ"/>
    <s v="(21)21114444"/>
    <s v="diogo.atayde@fashionmall.com.br"/>
  </r>
  <r>
    <s v="EE-0063"/>
    <x v="6"/>
    <n v="50"/>
    <s v="RH V"/>
    <s v="EE"/>
    <n v="330005054860"/>
    <s v="33.009.945/0023-39"/>
    <s v="Produtos Roche Químicos e Farmacêuticos S/A"/>
    <x v="3"/>
    <n v="2024"/>
    <n v="45252"/>
    <x v="498"/>
    <n v="-156.34"/>
    <x v="1"/>
    <n v="-45.232076499999998"/>
    <m/>
    <s v="ATENÇÃO: CRÉDITO 2026: -45,2320765"/>
    <s v=""/>
    <n v="0"/>
    <n v="58867.199999999997"/>
    <n v="0"/>
    <n v="0"/>
    <n v="305"/>
    <n v="97"/>
    <n v="5.7568725668020709E-2"/>
    <n v="0"/>
    <n v="111.10792349554923"/>
    <n v="0"/>
    <n v="0"/>
    <s v="SEI-0700020120242021"/>
    <s v="IN005745"/>
    <d v="2023-11-22T00:00:00"/>
    <d v="2033-11-22T00:00:00"/>
    <s v="Estrada dos Bandeirantes"/>
    <s v="Taquara"/>
    <n v="22775109"/>
    <s v="RIO DE JANEIRO"/>
    <s v="RJ"/>
    <s v="(21) 3089-2100"/>
    <s v="marco_aurelio.kurlbaum@roche.com"/>
  </r>
  <r>
    <s v="EE-0064"/>
    <x v="6"/>
    <n v="50"/>
    <s v="RH V"/>
    <s v="EE"/>
    <n v="330005051097"/>
    <s v="42.610.477/0001-39"/>
    <s v="ASSOCIAÇÃO COMERCIAL DOS PRODUTORES E USUÁRIOS DA CEASA GRANDE RIO"/>
    <x v="2"/>
    <m/>
    <s v="12/12/2017"/>
    <x v="499"/>
    <n v="0"/>
    <x v="497"/>
    <m/>
    <m/>
    <s v="OK"/>
    <s v=""/>
    <n v="35251.199999999997"/>
    <n v="0"/>
    <n v="0"/>
    <n v="0"/>
    <n v="0"/>
    <n v="90"/>
    <n v="5.7568725668020709E-2"/>
    <n v="811.74571738031193"/>
    <n v="0"/>
    <n v="0"/>
    <n v="0"/>
    <s v="E-07/507.192/2009"/>
    <s v="IN046522"/>
    <d v="2018-11-30T00:00:00"/>
    <d v="1899-12-30T00:00:00"/>
    <s v="AVENIDA BRASIL, 19001"/>
    <s v="IRAJÁ"/>
    <n v="21370070"/>
    <s v="Rio de Janeiro"/>
    <s v="RJ"/>
    <n v="24713122"/>
    <s v="rmaengenharia@rmaengenharia.com.br"/>
  </r>
  <r>
    <s v="EE-0065"/>
    <x v="6"/>
    <n v="50"/>
    <s v="RH V"/>
    <s v="EE"/>
    <n v="330005053545"/>
    <s v="27.865.757/0021-48"/>
    <s v="GLOBO COMUNICAÇÃO E PARTICIPAÇÕES S.A. - Est. Bandeirantes"/>
    <x v="2"/>
    <m/>
    <s v="12/12/2017"/>
    <x v="500"/>
    <n v="0"/>
    <x v="498"/>
    <m/>
    <m/>
    <s v="OK"/>
    <s v=""/>
    <n v="183551.2"/>
    <n v="0"/>
    <n v="0"/>
    <n v="25871.200000000001"/>
    <n v="0"/>
    <n v="90"/>
    <n v="5.7568725668020709E-2"/>
    <n v="4226.7166663445014"/>
    <n v="0"/>
    <n v="0"/>
    <n v="1489.3682985409966"/>
    <s v="E-07/102225/2008"/>
    <s v="IN045968"/>
    <d v="2018-08-07T00:00:00"/>
    <d v="2023-08-07T00:00:00"/>
    <s v="ESTRADA DOS BANDEIRANTES, 6700"/>
    <s v="JACAREPAGUA"/>
    <n v="22780086"/>
    <s v="Rio de Janeiro"/>
    <s v="RJ"/>
    <n v="24447451"/>
    <s v="juliana.correa@g.globo"/>
  </r>
  <r>
    <s v="EE-0066"/>
    <x v="6"/>
    <n v="50"/>
    <s v="RH V"/>
    <s v="EE"/>
    <n v="330005058261"/>
    <s v="02.914.460/0202-67"/>
    <s v="SEARA ALIMENTOS LTDA"/>
    <x v="3"/>
    <m/>
    <s v="12/12/2017"/>
    <x v="501"/>
    <n v="0"/>
    <x v="499"/>
    <m/>
    <m/>
    <s v="OK"/>
    <s v=""/>
    <n v="493407"/>
    <n v="126720"/>
    <n v="0"/>
    <n v="366687"/>
    <n v="4818"/>
    <n v="99"/>
    <n v="5.7568725668020709E-2"/>
    <n v="11361.923407087297"/>
    <n v="70.037673203444413"/>
    <n v="0"/>
    <n v="21109.70139365537"/>
    <s v="E07/102724/2008"/>
    <s v="IN031627"/>
    <d v="2015-08-28T00:00:00"/>
    <d v="2015-11-25T00:00:00"/>
    <s v="Estrada Venâncio Pereira Veloso, 1479"/>
    <s v="Capivari"/>
    <n v="25213010"/>
    <s v="Duque de Caxias"/>
    <s v="RJ"/>
    <n v="32894319"/>
    <s v="tatiane.lima1@jbsfoods.com.br"/>
  </r>
  <r>
    <s v="EE-0069"/>
    <x v="6"/>
    <n v="50"/>
    <s v="RH V"/>
    <s v="EE"/>
    <n v="330005055599"/>
    <s v="33.225.335/0001-67"/>
    <s v="VIAÇÃO NOVACAP S/A"/>
    <x v="2"/>
    <m/>
    <s v="12/12/2017"/>
    <x v="502"/>
    <n v="0"/>
    <x v="500"/>
    <m/>
    <m/>
    <s v="OK"/>
    <s v=""/>
    <n v="4380"/>
    <n v="0"/>
    <n v="0"/>
    <n v="3066"/>
    <n v="0"/>
    <n v="90"/>
    <n v="5.7568725668020709E-2"/>
    <n v="100.86385648905168"/>
    <n v="0"/>
    <n v="0"/>
    <n v="176.49869576332455"/>
    <s v="E07/101.637/2006"/>
    <s v="IN017040"/>
    <d v="2011-07-06T00:00:00"/>
    <d v="2016-07-06T00:00:00"/>
    <s v="Estrada Intendente Magalhães, 1.154"/>
    <s v="Bento Ribeiro"/>
    <n v="21331720"/>
    <s v="Rio de Janeiro"/>
    <s v="RJ"/>
    <s v="2450-8080"/>
    <s v="novacap@viacaonovacap.com.br"/>
  </r>
  <r>
    <s v="EE-0070"/>
    <x v="6"/>
    <n v="50"/>
    <s v="RH V"/>
    <s v="EE"/>
    <n v="330005055327"/>
    <s v="07.510.982/0001-00"/>
    <s v="Serra Azul Produtora e Distribuidora de Legumes Ltda."/>
    <x v="2"/>
    <m/>
    <s v="12/12/2017"/>
    <x v="503"/>
    <n v="0"/>
    <x v="501"/>
    <m/>
    <m/>
    <s v="OK SEM CADASTRO REGLA"/>
    <s v=""/>
    <n v="10897"/>
    <n v="0"/>
    <n v="8701"/>
    <n v="2196"/>
    <n v="126.72"/>
    <n v="90"/>
    <n v="5.7568725668020709E-2"/>
    <n v="250.93265052613233"/>
    <n v="500.90459344309266"/>
    <n v="500.90459344309266"/>
    <n v="126.42703287223819"/>
    <s v="NÃO LOCALIZADO"/>
    <s v=""/>
    <d v="1899-12-30T00:00:00"/>
    <d v="1899-12-30T00:00:00"/>
    <s v="Av. Brasil, 19001"/>
    <s v="Irajá"/>
    <n v="21530000"/>
    <s v="Rio de Janeiro"/>
    <s v="RJ"/>
    <s v="2471-3394"/>
    <s v="rodrigo@serraazul.net.br"/>
  </r>
  <r>
    <s v="EE-0071"/>
    <x v="6"/>
    <n v="50"/>
    <s v="RH V"/>
    <s v="EE"/>
    <n v="330031471901"/>
    <s v="00.950.442/0001-07"/>
    <s v="CONDOMÍNIO ELISA LAKE &amp; BEACH"/>
    <x v="2"/>
    <m/>
    <s v="12/12/2017"/>
    <x v="504"/>
    <n v="0"/>
    <x v="502"/>
    <m/>
    <m/>
    <s v="OK"/>
    <s v=""/>
    <n v="159651"/>
    <n v="0"/>
    <n v="0"/>
    <n v="63072"/>
    <n v="0"/>
    <n v="30"/>
    <n v="5.7568725668020709E-2"/>
    <n v="3676.3565159770742"/>
    <n v="0"/>
    <n v="0"/>
    <n v="3630.9735239177076"/>
    <s v="E-07/100502/2006"/>
    <s v="EM ANÁLISE"/>
    <d v="1899-12-30T00:00:00"/>
    <d v="1899-12-30T00:00:00"/>
    <s v="RUA IRINEU FERREIRA PINTO 374"/>
    <s v="PONTA GROSSA"/>
    <n v="24900000"/>
    <s v="Maricá"/>
    <s v="RJ"/>
    <n v="26342461"/>
    <s v="adm.condominioelisa@gmail.com"/>
  </r>
  <r>
    <s v="EE-0072"/>
    <x v="6"/>
    <n v="50"/>
    <s v="RH V"/>
    <s v="EE"/>
    <n v="330005054355"/>
    <s v="30.985.147/0001-49"/>
    <s v="MARIMAR PEDRAS DECORATIVAS LTDA."/>
    <x v="2"/>
    <m/>
    <s v="12/12/2017"/>
    <x v="505"/>
    <n v="0"/>
    <x v="503"/>
    <m/>
    <m/>
    <s v="OK SEM CADASTRO REGLA"/>
    <s v=""/>
    <n v="1728"/>
    <n v="0"/>
    <n v="0"/>
    <n v="1728"/>
    <n v="0"/>
    <n v="90"/>
    <n v="5.7568725668020709E-2"/>
    <n v="39.796268462550579"/>
    <n v="0"/>
    <n v="0"/>
    <n v="99.485449919370055"/>
    <s v="E-07/002.7685/2013"/>
    <s v="IN029232 CA"/>
    <d v="2014-12-12T00:00:00"/>
    <d v="2999-12-12T00:00:00"/>
    <s v="ROD. AMARAL PEIXOTO KM 28"/>
    <s v="CAXITO"/>
    <n v="24900000"/>
    <s v="Maricá"/>
    <s v="RJ"/>
    <s v="2637-1873/4230"/>
    <s v="mperim@bol.com.br"/>
  </r>
  <r>
    <s v="EE-0073"/>
    <x v="6"/>
    <n v="50"/>
    <s v="RH V"/>
    <s v="EE"/>
    <n v="330005054274"/>
    <s v="60.619.202/0034-06"/>
    <s v="Linde Gases Ltda"/>
    <x v="3"/>
    <m/>
    <s v="12/12/2017"/>
    <x v="506"/>
    <n v="92.71"/>
    <x v="504"/>
    <m/>
    <m/>
    <s v="OK"/>
    <s v=""/>
    <n v="23025.599999999999"/>
    <n v="0"/>
    <n v="0"/>
    <n v="18420.48"/>
    <n v="0"/>
    <n v="0"/>
    <n v="5.7568725668020709E-2"/>
    <n v="530.21661799685262"/>
    <n v="0"/>
    <n v="0"/>
    <n v="1060.4435597932618"/>
    <s v="E-07/101057/2004"/>
    <s v="IN044840"/>
    <d v="2018-04-27T00:00:00"/>
    <d v="2023-04-27T00:00:00"/>
    <s v="Av. Brasil, 20491"/>
    <s v="Barros Filho"/>
    <n v="21515000"/>
    <s v="Rio de Janeiro"/>
    <s v="RJ"/>
    <s v="2156 5590"/>
    <s v="priscila.nunes@linde.com "/>
  </r>
  <r>
    <s v="EE-0075"/>
    <x v="6"/>
    <n v="50"/>
    <s v="RH V"/>
    <s v="EE"/>
    <n v="330005054193"/>
    <s v="31.673.254/0001-02"/>
    <s v="Laboratórios B.Braun S.A. - ARSENAL - LANÇAMENTO"/>
    <x v="3"/>
    <m/>
    <s v="12/12/2017"/>
    <x v="507"/>
    <n v="0"/>
    <x v="505"/>
    <m/>
    <m/>
    <s v="OK"/>
    <s v=""/>
    <n v="0"/>
    <n v="78840"/>
    <n v="0"/>
    <n v="0"/>
    <n v="867.23900000000003"/>
    <n v="97"/>
    <n v="5.7568725668020709E-2"/>
    <n v="0"/>
    <n v="118.0103988179701"/>
    <n v="0"/>
    <n v="0"/>
    <s v="E07/180036/2006"/>
    <s v="IN027746"/>
    <d v="2014-08-12T00:00:00"/>
    <d v="2019-08-12T00:00:00"/>
    <s v="Av. Eugênio Borges, 1092"/>
    <s v="Arsenal"/>
    <n v="24751000"/>
    <s v="São Gonçalo"/>
    <s v="RJ"/>
    <s v="2602-3305"/>
    <s v="thaynara.nascimento@bbraun.com"/>
  </r>
  <r>
    <s v="EE-0077"/>
    <x v="6"/>
    <n v="50"/>
    <s v="RH V"/>
    <s v="EE"/>
    <n v="330005088250"/>
    <s v="19.726.111/0001-08"/>
    <s v="CONCESSIONÁRIA AEROPORTO RIO DE JANEIRO S.A."/>
    <x v="2"/>
    <m/>
    <s v="12/12/2017"/>
    <x v="508"/>
    <n v="0"/>
    <x v="506"/>
    <m/>
    <m/>
    <s v="OK"/>
    <s v=""/>
    <n v="549074"/>
    <n v="0"/>
    <n v="0"/>
    <n v="192224"/>
    <n v="0"/>
    <n v="90"/>
    <n v="5.7568725668020709E-2"/>
    <n v="12643.799746995159"/>
    <n v="0"/>
    <n v="0"/>
    <n v="11066.088118306385"/>
    <s v="E-07/501.699/2011"/>
    <s v="IN018314"/>
    <d v="2011-11-29T00:00:00"/>
    <d v="2013-11-29T00:00:00"/>
    <s v="RUA VINTE DE JANEIRO S/Nº Ed. UAC Unidade de Administração e Controle"/>
    <s v="Ilha do Governador"/>
    <n v="21942900"/>
    <s v="Rio de Janeiro"/>
    <s v="RJ"/>
    <s v="3398-5050"/>
    <s v="milenamartorelli@riogaleao.com"/>
  </r>
  <r>
    <s v="EE-0080"/>
    <x v="6"/>
    <n v="50"/>
    <s v="RH V"/>
    <s v="EE"/>
    <n v="330039675107"/>
    <s v="42.310.775/0001-03"/>
    <s v="Aguas do Rio 1 S.A MAGE"/>
    <x v="1"/>
    <m/>
    <s v="01/11/2021"/>
    <x v="509"/>
    <n v="0"/>
    <x v="507"/>
    <m/>
    <m/>
    <s v=""/>
    <s v="SEI-120800/008380/2021 - INTEGRAL BLOCO 1"/>
    <n v="16241040"/>
    <n v="0"/>
    <n v="0"/>
    <n v="3248208"/>
    <n v="0"/>
    <n v="0"/>
    <n v="5.7568725668020709E-2"/>
    <n v="373990.38783073804"/>
    <n v="0"/>
    <n v="0"/>
    <n v="186995.18869413206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EE-0081"/>
    <x v="6"/>
    <n v="50"/>
    <s v="RH V"/>
    <s v="EE"/>
    <n v="330027924158"/>
    <s v="42.310.775/0001-03"/>
    <s v="Aguas do Rio 1 S.A INTERM. RIO BONITO / TANGUÁ E RIO BONITO"/>
    <x v="1"/>
    <m/>
    <s v="01/11/2021"/>
    <x v="510"/>
    <n v="0"/>
    <x v="508"/>
    <m/>
    <m/>
    <s v=""/>
    <s v="SEI-120800/008380/2021- INTEGRAL BLOCO 1"/>
    <n v="3066000"/>
    <n v="0"/>
    <n v="0"/>
    <n v="613200"/>
    <n v="0"/>
    <n v="0"/>
    <n v="5.7568725668020709E-2"/>
    <n v="70602.287330839245"/>
    <n v="0"/>
    <n v="0"/>
    <n v="35301.148886656621"/>
    <s v="E-07/100046/2007"/>
    <s v="IN052000"/>
    <d v="2021-04-05T00:00:00"/>
    <d v="2034-04-05T00:00:00"/>
    <s v="Avenida Barão de Tefé nº 34, sala 701"/>
    <s v="Saúde"/>
    <s v="20.220-903"/>
    <s v="Rio de Janeiro"/>
    <s v="RJ"/>
    <s v="(21)97289-8318"/>
    <s v="daniella.silva@aguasdorio.com.br"/>
  </r>
  <r>
    <s v="EE-0082"/>
    <x v="6"/>
    <n v="50"/>
    <s v="RH V"/>
    <s v="EE"/>
    <n v="330040184669"/>
    <s v="42.292.007/0003-36"/>
    <s v="RIO MAIS SANEAMENTO RIO DE JANEIRO - PEQUENOS MANANCIAIS"/>
    <x v="1"/>
    <m/>
    <s v="18/01/2022"/>
    <x v="511"/>
    <n v="0"/>
    <x v="509"/>
    <m/>
    <m/>
    <n v="0"/>
    <s v=""/>
    <n v="8640864"/>
    <n v="0"/>
    <n v="0"/>
    <n v="1728172.8"/>
    <n v="0"/>
    <n v="0"/>
    <n v="5.7568725668020709E-2"/>
    <n v="198977.40550005008"/>
    <n v="0"/>
    <n v="0"/>
    <n v="99488.697528788034"/>
    <s v="PD-07/014.451/2017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EE-0083"/>
    <x v="6"/>
    <n v="50"/>
    <s v="RH V"/>
    <s v="EE"/>
    <n v="330039570275"/>
    <s v="28.304.087/0001-00"/>
    <s v="INDUSTRIA E COMÉRCIO DE PRÉ-MOLDADOS CRUZEIRO DO SUL"/>
    <x v="3"/>
    <m/>
    <s v="12/12/2017"/>
    <x v="512"/>
    <n v="-171.99791378478216"/>
    <x v="1"/>
    <n v="-24.271958219999998"/>
    <m/>
    <s v="ATENÇÃO: CRÉDITO 2026: -24,27195822"/>
    <s v=""/>
    <n v="6415.2000000000007"/>
    <n v="0"/>
    <n v="0"/>
    <n v="0"/>
    <n v="0"/>
    <n v="0"/>
    <n v="5.7568725668020709E-2"/>
    <n v="147.72595556219457"/>
    <n v="0"/>
    <n v="0"/>
    <n v="0"/>
    <s v="E07/101.174/2006"/>
    <s v="IN00071"/>
    <d v="1899-12-30T00:00:00"/>
    <d v="1899-12-30T00:00:00"/>
    <s v="RODOVIA PRESIDENTE DUTRA, 24000"/>
    <s v="AUSTIN"/>
    <n v="26335180"/>
    <s v="Nova Iguaçu"/>
    <s v="RJ"/>
    <n v="26672337"/>
    <s v="valdete@grupoartesul.com.br"/>
  </r>
  <r>
    <s v="EE-0085"/>
    <x v="6"/>
    <n v="50"/>
    <s v="RH V"/>
    <s v="EE"/>
    <n v="330005126798"/>
    <s v="30.741.128/0001-77"/>
    <s v="Quimisa galvanização ltda"/>
    <x v="3"/>
    <m/>
    <s v="12/12/2017"/>
    <x v="513"/>
    <n v="0"/>
    <x v="510"/>
    <m/>
    <m/>
    <s v="OK"/>
    <s v=""/>
    <n v="720"/>
    <n v="0"/>
    <n v="0"/>
    <n v="182.4"/>
    <n v="0"/>
    <n v="90"/>
    <n v="5.7568725668020709E-2"/>
    <n v="16.572206258217729"/>
    <n v="0"/>
    <n v="0"/>
    <n v="10.505128856816027"/>
    <s v="NÃO LOCALIZADO"/>
    <s v=""/>
    <d v="1899-12-30T00:00:00"/>
    <d v="1899-12-30T00:00:00"/>
    <s v="Estrada do Mugango nº 1.500"/>
    <s v="Ypiranga - Cabuçu"/>
    <n v="26293363"/>
    <s v="Nova Iguaçu"/>
    <s v="RJ"/>
    <s v="2882-7346"/>
    <s v="quimisarj@uol.com.br"/>
  </r>
  <r>
    <s v="EE-0086"/>
    <x v="6"/>
    <n v="50"/>
    <s v="RH V"/>
    <s v="EE"/>
    <n v="330005051410"/>
    <s v="28.149.680/0001-29"/>
    <s v="Cerâmica São Silvestre de Rio Bonito Ltda"/>
    <x v="3"/>
    <m/>
    <s v="12/12/2017"/>
    <x v="514"/>
    <n v="0"/>
    <x v="511"/>
    <m/>
    <m/>
    <s v="OK SEM CADASTRO REGLA"/>
    <s v=""/>
    <n v="6969.6"/>
    <n v="0"/>
    <n v="0"/>
    <n v="5702.4"/>
    <n v="0"/>
    <n v="30"/>
    <n v="5.7568725668020709E-2"/>
    <n v="160.50082557580748"/>
    <n v="0"/>
    <n v="0"/>
    <n v="328.28005553849442"/>
    <s v="NÃO LOCALIZADO"/>
    <s v=""/>
    <d v="1899-12-30T00:00:00"/>
    <d v="1899-12-30T00:00:00"/>
    <s v="Rodovia Br 101- Km: 270 - s/nº"/>
    <s v="Basílio"/>
    <n v="28800000"/>
    <s v="Rio Bonito"/>
    <s v="RJ"/>
    <s v="2734-8777"/>
    <s v="saosilvestrerio@ig.com.br"/>
  </r>
  <r>
    <s v="EE-0087"/>
    <x v="6"/>
    <n v="50"/>
    <s v="RH V"/>
    <s v="EE"/>
    <n v="330022731912"/>
    <s v="05.810.266/0001-13"/>
    <s v="Condomínio Village dos Oitis"/>
    <x v="2"/>
    <m/>
    <s v="12/12/2017"/>
    <x v="515"/>
    <n v="0"/>
    <x v="512"/>
    <m/>
    <m/>
    <s v="OK"/>
    <s v=""/>
    <n v="8176"/>
    <n v="0"/>
    <n v="0"/>
    <n v="1606"/>
    <n v="0"/>
    <n v="90"/>
    <n v="5.7568725668020709E-2"/>
    <n v="188.27780644969479"/>
    <n v="0"/>
    <n v="0"/>
    <n v="92.447222434783583"/>
    <s v="E-07/100.487/2002"/>
    <s v="PORTARIA SERLA 336"/>
    <d v="2004-03-26T00:00:00"/>
    <d v="2007-03-26T00:00:00"/>
    <s v="Rua Rosa Antunes nº 400"/>
    <s v="Vargem Pequena"/>
    <n v="22783225"/>
    <s v="Rio de Janeiro"/>
    <s v="RJ"/>
    <s v="3358-4292"/>
    <s v="ig@igig.com.br"/>
  </r>
  <r>
    <s v="EE-0089"/>
    <x v="6"/>
    <n v="50"/>
    <s v="RH V"/>
    <s v="EE"/>
    <n v="700000045897"/>
    <s v="31.069.347/0001-14"/>
    <s v="IMS COMERCIAL E INDUSTRIAL LTDA."/>
    <x v="3"/>
    <m/>
    <s v="12/12/2017"/>
    <x v="516"/>
    <n v="0"/>
    <x v="513"/>
    <m/>
    <m/>
    <s v="SEM DBO"/>
    <s v=""/>
    <n v="7680"/>
    <n v="0"/>
    <n v="0"/>
    <n v="1536"/>
    <n v="0"/>
    <n v="90"/>
    <n v="5.7568725668020709E-2"/>
    <n v="176.85373987975771"/>
    <n v="0"/>
    <n v="0"/>
    <n v="88.416427465866093"/>
    <s v="E-071009492005"/>
    <s v="IN000665"/>
    <d v="2008-06-13T00:00:00"/>
    <d v="2013-06-13T00:00:00"/>
    <s v="RUA OTÁVIO PAULINO, 10"/>
    <s v="TRÊS CORAÇÕES"/>
    <n v="26033220"/>
    <s v="Nova Iguaçu"/>
    <s v="RJ"/>
    <s v="2667-4549"/>
    <s v="jsouza@imscosmeticos.com.br"/>
  </r>
  <r>
    <s v="EE-0090"/>
    <x v="6"/>
    <n v="50"/>
    <s v="RH V"/>
    <s v="EE"/>
    <n v="330005079005"/>
    <s v="28.789.998/0002-55"/>
    <s v="KATRIUM INDÚSTRIAS QUÍMICAS S.A. (Ex-Pan Americana)"/>
    <x v="3"/>
    <m/>
    <s v="12/12/2017"/>
    <x v="517"/>
    <n v="0"/>
    <x v="514"/>
    <m/>
    <m/>
    <s v="SEM DBO"/>
    <s v=""/>
    <n v="613200"/>
    <n v="0"/>
    <n v="262800"/>
    <n v="350400"/>
    <n v="0"/>
    <n v="90"/>
    <n v="5.7568725668020709E-2"/>
    <n v="14120.459554662651"/>
    <n v="15129.056349657118"/>
    <n v="0"/>
    <n v="20172.0820945255"/>
    <s v="E07/503092/2010"/>
    <s v="IN040461"/>
    <d v="2017-07-18T00:00:00"/>
    <d v="2022-07-18T00:00:00"/>
    <s v="ESTRADA JOÃO PAULO, 530"/>
    <s v="HONÓRIO GURGEL"/>
    <n v="21512002"/>
    <s v="Rio de Janeiro"/>
    <s v="RJ"/>
    <n v="24729060"/>
    <s v="ccastro@katrium.com.br"/>
  </r>
  <r>
    <s v="EE-0092"/>
    <x v="6"/>
    <n v="50"/>
    <s v="RH V"/>
    <s v="EE"/>
    <n v="330005069387"/>
    <s v="74.386.137/0013-04"/>
    <s v="Para Automoveis Ltda"/>
    <x v="2"/>
    <m/>
    <s v="12/12/2017"/>
    <x v="518"/>
    <n v="0"/>
    <x v="515"/>
    <m/>
    <m/>
    <s v="OK SEM CADASTRO REGLA"/>
    <s v=""/>
    <n v="6570"/>
    <n v="0"/>
    <n v="0"/>
    <n v="1314"/>
    <n v="0"/>
    <n v="90"/>
    <n v="5.7568725668020709E-2"/>
    <n v="151.29056349657117"/>
    <n v="0"/>
    <n v="0"/>
    <n v="75.645281748285583"/>
    <s v="E-07/002.4311/2013"/>
    <s v="EM ANÁLISE"/>
    <d v="1899-12-30T00:00:00"/>
    <d v="1899-12-30T00:00:00"/>
    <s v="Av. das Américas 5655"/>
    <s v="Barra da Tijuca"/>
    <n v="22793080"/>
    <s v="Rio de Janeiro"/>
    <s v="RJ"/>
    <s v="2136-8500"/>
    <e v="#N/A"/>
  </r>
  <r>
    <s v="EE-0093"/>
    <x v="6"/>
    <n v="50"/>
    <s v="RH V"/>
    <s v="EE"/>
    <n v="330037881109"/>
    <s v="61.142.063/0003-39"/>
    <s v="Rassini-nik Autopeças Ltda"/>
    <x v="2"/>
    <m/>
    <s v="12/12/2017"/>
    <x v="519"/>
    <n v="0"/>
    <x v="516"/>
    <m/>
    <m/>
    <s v="OK"/>
    <s v=""/>
    <n v="4672"/>
    <n v="0"/>
    <n v="0"/>
    <n v="2803"/>
    <n v="0"/>
    <n v="90"/>
    <n v="5.7568725668020709E-2"/>
    <n v="107.58880975325599"/>
    <n v="0"/>
    <n v="0"/>
    <n v="161.36755091886488"/>
    <s v="E-071015462001"/>
    <s v="IN052311"/>
    <d v="2021-08-23T00:00:00"/>
    <d v="2021-08-23T00:00:00"/>
    <s v="Rodovia presidente Dutra Km 178"/>
    <s v="Rancho Novo"/>
    <n v="26030003"/>
    <s v="Nova Iguaçu"/>
    <s v="RJ"/>
    <s v="2667-2120 R:226"/>
    <s v="jcuri@rassini-nhk.com.br"/>
  </r>
  <r>
    <s v="EE-0094"/>
    <x v="6"/>
    <n v="50"/>
    <s v="RH V"/>
    <s v="EE"/>
    <n v="700000045473"/>
    <s v="30.161.582/0003-10"/>
    <s v="Ibrata Mineração Ltda."/>
    <x v="4"/>
    <m/>
    <s v="12/12/2017"/>
    <x v="520"/>
    <n v="0"/>
    <x v="517"/>
    <m/>
    <m/>
    <s v="OK"/>
    <s v=""/>
    <n v="12600"/>
    <n v="0"/>
    <n v="0"/>
    <n v="2520"/>
    <n v="0"/>
    <n v="90"/>
    <n v="5.7568725668020709E-2"/>
    <n v="290.15458291798222"/>
    <n v="0"/>
    <n v="0"/>
    <n v="145.07729145899111"/>
    <s v="E-07/100138/2003"/>
    <s v="IN028778"/>
    <d v="2014-11-12T00:00:00"/>
    <d v="2019-11-12T00:00:00"/>
    <s v="Estrada dos Bandeirantes 13840"/>
    <s v="Vargem Pequena"/>
    <n v="22783112"/>
    <s v="Rio de Janeiro"/>
    <s v="RJ"/>
    <s v="2196-9900"/>
    <s v="cristiano@ibratamineracao.com.br"/>
  </r>
  <r>
    <s v="EE-0096"/>
    <x v="6"/>
    <n v="50"/>
    <s v="RH V"/>
    <s v="EE"/>
    <n v="330008389498"/>
    <s v="02.256.554/0002-60"/>
    <s v="MAIS MIX LTDA"/>
    <x v="2"/>
    <m/>
    <s v="12/12/2017"/>
    <x v="521"/>
    <n v="0"/>
    <x v="518"/>
    <m/>
    <m/>
    <s v="OK"/>
    <s v=""/>
    <n v="6144"/>
    <n v="0"/>
    <n v="0"/>
    <n v="5049"/>
    <n v="0"/>
    <n v="90"/>
    <n v="5.7568725668020709E-2"/>
    <n v="141.48508039860872"/>
    <n v="0"/>
    <n v="0"/>
    <n v="290.66626414460649"/>
    <s v="E-075015532010"/>
    <s v="IN049987"/>
    <d v="2019-08-07T00:00:00"/>
    <d v="9999-01-01T00:00:00"/>
    <s v="ESTRADA DOS BANDEIRANTES"/>
    <s v="VARGEM PEQUENA"/>
    <n v="22783112"/>
    <s v="Rio de Janeiro"/>
    <s v="RJ"/>
    <s v="2442-2030"/>
    <s v="relva@riomix.com.br"/>
  </r>
  <r>
    <s v="EE-0097"/>
    <x v="6"/>
    <n v="50"/>
    <s v="RH V"/>
    <s v="EE"/>
    <n v="330005072094"/>
    <s v="33.645.516/0001-42"/>
    <s v="COUNTRY CLUB DA TIJUCA"/>
    <x v="2"/>
    <m/>
    <s v="12/12/2017"/>
    <x v="522"/>
    <n v="0"/>
    <x v="519"/>
    <m/>
    <m/>
    <s v="OK"/>
    <s v=""/>
    <n v="10950"/>
    <n v="0"/>
    <n v="0"/>
    <n v="1752"/>
    <n v="0"/>
    <n v="90"/>
    <n v="5.7568725668020709E-2"/>
    <n v="252.1439775116101"/>
    <n v="0"/>
    <n v="0"/>
    <n v="100.86385648905168"/>
    <s v="PROCESSO SERLA N/I"/>
    <s v="IN0005"/>
    <d v="2009-07-21T00:00:00"/>
    <d v="2014-07-21T00:00:00"/>
    <s v="Av. Brás de Pina, 846 s/ 207"/>
    <s v="Penha."/>
    <n v="21210670"/>
    <s v="Rio de Janeiro"/>
    <s v="RJ"/>
    <s v="2485-3668"/>
    <s v="solus@solussondagens.com.br"/>
  </r>
  <r>
    <s v="EE-0098"/>
    <x v="6"/>
    <n v="50"/>
    <s v="RH V"/>
    <s v="EE"/>
    <n v="330005063346"/>
    <s v="33.660.887/0001-01"/>
    <s v="Paissandu Atlético Clube"/>
    <x v="2"/>
    <m/>
    <s v="12/12/2017"/>
    <x v="523"/>
    <n v="0"/>
    <x v="520"/>
    <m/>
    <m/>
    <s v="OK SEM CADASTRO REGLA"/>
    <s v=""/>
    <n v="2340"/>
    <n v="0"/>
    <n v="0"/>
    <n v="468"/>
    <n v="0"/>
    <n v="90"/>
    <n v="5.7568725668020709E-2"/>
    <n v="53.883165905736284"/>
    <n v="0"/>
    <n v="0"/>
    <n v="26.941582952868142"/>
    <s v="NÃO LOCALIZADO"/>
    <s v=""/>
    <d v="1899-12-30T00:00:00"/>
    <d v="1899-12-30T00:00:00"/>
    <s v="Av. Afrânio de Melo Franco, nº 330"/>
    <s v="Leblon"/>
    <n v="22430060"/>
    <s v="Rio de Janeiro"/>
    <s v="RJ"/>
    <n v="25128858"/>
    <s v="operacional@paissandu.net"/>
  </r>
  <r>
    <s v="EE-0099"/>
    <x v="6"/>
    <n v="50"/>
    <s v="RH V"/>
    <s v="EE"/>
    <n v="330005071950"/>
    <s v="31.923.667/0001-90"/>
    <s v="Empresa Santa Teresinha Ltda"/>
    <x v="2"/>
    <m/>
    <s v="12/12/2017"/>
    <x v="524"/>
    <n v="0"/>
    <x v="521"/>
    <m/>
    <m/>
    <s v="OK"/>
    <s v=""/>
    <n v="3066"/>
    <n v="0"/>
    <n v="0"/>
    <n v="511"/>
    <n v="0"/>
    <n v="90"/>
    <n v="5.7568725668020709E-2"/>
    <n v="70.60156680013236"/>
    <n v="0"/>
    <n v="0"/>
    <n v="29.416449293887425"/>
    <s v="E-07/101767/2005"/>
    <s v="IN046802"/>
    <d v="2018-10-17T00:00:00"/>
    <d v="2023-10-17T00:00:00"/>
    <s v="– R. Jorge Alves Souza n° 23"/>
    <s v="Tomazinho"/>
    <n v="25530290"/>
    <s v="São João de Meriti"/>
    <s v="RJ"/>
    <s v="9675-6195"/>
    <s v="empstaterezinha@uol.com.br"/>
  </r>
  <r>
    <s v="EE-0101"/>
    <x v="6"/>
    <n v="50"/>
    <s v="RH V"/>
    <s v="EE"/>
    <n v="330005126526"/>
    <s v="33.632.464/0001-70"/>
    <s v="AGENA RESINAS E COLAS LTDA"/>
    <x v="3"/>
    <m/>
    <s v="12/12/2017"/>
    <x v="525"/>
    <n v="0"/>
    <x v="522"/>
    <m/>
    <m/>
    <s v="OK"/>
    <s v=""/>
    <n v="16556"/>
    <n v="0"/>
    <n v="0"/>
    <n v="13928"/>
    <n v="0"/>
    <n v="90"/>
    <n v="5.7568725668020709E-2"/>
    <n v="381.24428373110965"/>
    <n v="0"/>
    <n v="0"/>
    <n v="801.81492459419667"/>
    <s v="E07/101121/2006"/>
    <s v="IN039887"/>
    <d v="2017-05-29T00:00:00"/>
    <d v="2022-05-29T00:00:00"/>
    <s v="Estrada Adrianópolis, 3123 – Adrianópolis"/>
    <s v="Adrianópolis"/>
    <n v="26050000"/>
    <s v="Nova Iguaçu"/>
    <s v="RJ"/>
    <n v="26691910"/>
    <s v="mauricio@agena.com.br"/>
  </r>
  <r>
    <s v="EE-0106"/>
    <x v="6"/>
    <n v="50"/>
    <s v="RH V"/>
    <s v="EE"/>
    <n v="330005119236"/>
    <s v="42.120.394/0006-76"/>
    <s v="WAYNE INDÚSTRIA E COMÉRCIO LTDA (EX-Dresser)"/>
    <x v="3"/>
    <m/>
    <s v="01/08/2021"/>
    <x v="526"/>
    <n v="0"/>
    <x v="523"/>
    <m/>
    <m/>
    <s v="OK"/>
    <s v=""/>
    <n v="0"/>
    <n v="5760"/>
    <n v="0"/>
    <n v="0"/>
    <n v="86.4"/>
    <n v="50"/>
    <n v="5.7568725668020709E-2"/>
    <n v="0"/>
    <n v="165.8056023742792"/>
    <n v="0"/>
    <n v="0"/>
    <s v="E-07/100.882/2007"/>
    <s v="PORTARIA SERLA 707"/>
    <d v="2008-12-15T00:00:00"/>
    <d v="2013-12-15T00:00:00"/>
    <s v="Estrada do Timbó, 126"/>
    <s v="Bonsucesso"/>
    <n v="21061280"/>
    <s v="Rio de Janeiro"/>
    <s v="RJ"/>
    <s v="2598-7722"/>
    <s v="fabiano.barros@wayne.com; contabilidade@gontijo.com.br"/>
  </r>
  <r>
    <s v="EE-0107"/>
    <x v="6"/>
    <n v="50"/>
    <s v="RH V"/>
    <s v="EE"/>
    <n v="330005132925"/>
    <s v="09.341.891/0001-14"/>
    <s v="SNL INDUSTRIA E COMERCIO TEXTIL LTDA"/>
    <x v="3"/>
    <m/>
    <s v="12/12/2017"/>
    <x v="527"/>
    <n v="0"/>
    <x v="524"/>
    <m/>
    <m/>
    <s v="OK"/>
    <s v=""/>
    <n v="12960"/>
    <n v="2099"/>
    <n v="0"/>
    <n v="10860.48"/>
    <n v="188.96"/>
    <n v="40"/>
    <n v="5.7568725668020709E-2"/>
    <n v="298.43546481008474"/>
    <n v="72.502097070450972"/>
    <n v="0"/>
    <n v="625.23268903877022"/>
    <s v="E-071009622007"/>
    <s v="IN001842"/>
    <d v="2010-05-27T00:00:00"/>
    <d v="2014-07-28T00:00:00"/>
    <s v="RUA AGAI 1861"/>
    <s v="SANTA CRUZ"/>
    <n v="23065620"/>
    <s v="Rio de Janeiro"/>
    <s v="RJ"/>
    <s v="3198 5100"/>
    <s v="raul.alves@avantitapetes.com.br"/>
  </r>
  <r>
    <s v="EE-0109"/>
    <x v="6"/>
    <n v="50"/>
    <s v="RH V"/>
    <s v="EE"/>
    <n v="330005118930"/>
    <s v="32.094.187/0001-26"/>
    <s v="Condomínio Edifício Franco Hara Center bloco d"/>
    <x v="2"/>
    <m/>
    <s v="12/12/2017"/>
    <x v="528"/>
    <n v="0"/>
    <x v="525"/>
    <m/>
    <m/>
    <s v="OK"/>
    <s v=""/>
    <n v="3504"/>
    <n v="0"/>
    <n v="0"/>
    <n v="1752"/>
    <n v="0"/>
    <n v="90"/>
    <n v="5.7568725668020709E-2"/>
    <n v="80.688996696438807"/>
    <n v="0"/>
    <n v="0"/>
    <n v="100.86385648905168"/>
    <s v="PROCESSO SERLA N/I"/>
    <s v="PORTARIA SERLA 695"/>
    <d v="2008-12-01T00:00:00"/>
    <d v="2013-12-01T00:00:00"/>
    <s v="Rua Uruguai 380 bloco d"/>
    <s v="Tijuca"/>
    <n v="20510060"/>
    <s v="Rio de Janeiro"/>
    <s v="RJ"/>
    <n v="999999999"/>
    <s v="csfanzeres@hotmail.com"/>
  </r>
  <r>
    <s v="EE-0112"/>
    <x v="6"/>
    <n v="50"/>
    <s v="RH V"/>
    <s v="EE"/>
    <n v="330005080780"/>
    <s v="33.932.567/0001-55"/>
    <s v="Assistência Médico Hospitalar São Jorge Ltda"/>
    <x v="2"/>
    <m/>
    <s v="12/12/2017"/>
    <x v="529"/>
    <n v="0"/>
    <x v="526"/>
    <m/>
    <m/>
    <s v="OK"/>
    <s v=""/>
    <n v="3558.75"/>
    <n v="0"/>
    <n v="0"/>
    <n v="711.75"/>
    <n v="0"/>
    <n v="90"/>
    <n v="5.7568725668020709E-2"/>
    <n v="81.952536051980289"/>
    <n v="0"/>
    <n v="0"/>
    <n v="40.965825551977403"/>
    <s v="E-071012482008"/>
    <s v="IN000720"/>
    <d v="2008-12-30T00:00:00"/>
    <d v="2013-12-30T00:00:00"/>
    <s v="Rua Candido Benício, 3698"/>
    <s v="Jacarepagua"/>
    <n v="22733001"/>
    <s v="Rio de Janeiro"/>
    <s v="RJ"/>
    <s v="2423-3148/3392-1182/2435-5557"/>
    <s v="luizlima@stizone.com.br"/>
  </r>
  <r>
    <s v="EE-0113"/>
    <x v="6"/>
    <n v="50"/>
    <s v="RH V"/>
    <s v="EE"/>
    <n v="330003595367"/>
    <s v="01.637.895/0126-53"/>
    <s v="Votorantim Cimentos S/A"/>
    <x v="3"/>
    <m/>
    <s v="12/12/2017"/>
    <x v="530"/>
    <n v="0"/>
    <x v="527"/>
    <m/>
    <m/>
    <s v="OK"/>
    <s v=""/>
    <n v="10560"/>
    <n v="0"/>
    <n v="0"/>
    <n v="4224"/>
    <n v="0"/>
    <n v="90"/>
    <n v="5.7568725668020709E-2"/>
    <n v="243.17389233466679"/>
    <n v="0"/>
    <n v="0"/>
    <n v="243.17389233466679"/>
    <s v="E-07/101306/2006"/>
    <s v="IN025677"/>
    <d v="2013-12-17T00:00:00"/>
    <d v="2014-10-07T00:00:00"/>
    <s v="Estrada dos Bandeirantes nº 1873"/>
    <s v="Jacarepaguá"/>
    <n v="22710571"/>
    <s v="Rio de Janeiro"/>
    <s v="RJ"/>
    <n v="25802327"/>
    <s v="carlos.lima1@engemix.com.br"/>
  </r>
  <r>
    <s v="EE-0114"/>
    <x v="6"/>
    <n v="50"/>
    <s v="RH V"/>
    <s v="EE"/>
    <n v="330005070393"/>
    <s v="04.406.386/0002-78"/>
    <s v="NITJAP COMERCIO DE MOTOS LTDA"/>
    <x v="2"/>
    <m/>
    <s v="12/12/2017"/>
    <x v="531"/>
    <n v="0"/>
    <x v="528"/>
    <m/>
    <m/>
    <s v="OK"/>
    <s v=""/>
    <n v="6679.8"/>
    <n v="0"/>
    <n v="0"/>
    <n v="1337.4"/>
    <n v="0"/>
    <n v="90"/>
    <n v="5.7568725668020709E-2"/>
    <n v="153.81764220765416"/>
    <n v="0"/>
    <n v="0"/>
    <n v="76.992360895928996"/>
    <s v="E-07/101.165/2008"/>
    <s v="IN000030"/>
    <d v="2009-09-02T00:00:00"/>
    <d v="2014-09-02T00:00:00"/>
    <s v="RUA CAPITÃO JUVENAL FIGUEIREDO, Nº 3150 - PARTE"/>
    <s v="TRIBOBÓ"/>
    <n v="24744560"/>
    <s v="São Gonçalo"/>
    <s v="RJ"/>
    <n v="21136000"/>
    <s v="dicasamotos@dicasamotos.com.br"/>
  </r>
  <r>
    <s v="EE-0115"/>
    <x v="6"/>
    <n v="50"/>
    <s v="RH V"/>
    <s v="EE"/>
    <n v="330001190203"/>
    <s v="07.085.695/0002-81"/>
    <s v="CENTRAL DE TRATAMENTO DE RESÍDUOS NOVA IGUAÇU S/A"/>
    <x v="2"/>
    <m/>
    <s v="12/12/2017"/>
    <x v="532"/>
    <n v="0"/>
    <x v="529"/>
    <m/>
    <m/>
    <s v="OK"/>
    <s v=""/>
    <n v="44337.45"/>
    <n v="729970.8"/>
    <n v="0"/>
    <n v="8867.49"/>
    <n v="109.5"/>
    <n v="90"/>
    <n v="5.7568725668020709E-2"/>
    <n v="1020.9815691735751"/>
    <n v="4202.3439319987674"/>
    <n v="0"/>
    <n v="510.49078458678753"/>
    <s v="E-07/502.732/2009"/>
    <s v="IN050369"/>
    <d v="2019-09-25T00:00:00"/>
    <d v="2024-09-25T00:00:00"/>
    <s v="ESTRADA DE ADRIANÓPOLIS, Nº 5213"/>
    <s v="SANTA RITA"/>
    <n v="26053550"/>
    <s v="Nova Iguaçu"/>
    <s v="RJ"/>
    <n v="26666100"/>
    <s v="elis.maia@haztec.com.br "/>
  </r>
  <r>
    <s v="EE-0116"/>
    <x v="6"/>
    <n v="50"/>
    <s v="RH V"/>
    <s v="EE"/>
    <n v="330005071365"/>
    <s v="30.217.517/0001-06"/>
    <s v="LANCHONETE STOP DA DUTRA LTDA, KM 177."/>
    <x v="2"/>
    <m/>
    <s v="12/12/2017"/>
    <x v="533"/>
    <n v="0"/>
    <x v="530"/>
    <m/>
    <m/>
    <s v="OK SEM CADASTRO REGLA"/>
    <s v=""/>
    <n v="19856"/>
    <n v="0"/>
    <n v="0"/>
    <n v="4088"/>
    <n v="0"/>
    <n v="90"/>
    <n v="5.7568725668020709E-2"/>
    <n v="457.22372464780295"/>
    <n v="0"/>
    <n v="0"/>
    <n v="235.3420368251121"/>
    <s v="NÃO LOCALIZADO"/>
    <s v=""/>
    <d v="1899-12-30T00:00:00"/>
    <d v="1899-12-30T00:00:00"/>
    <s v="Rod. Presidente Dutra, Km 177"/>
    <s v="Jardim Tropical"/>
    <n v="26015003"/>
    <s v="Nova Iguaçu"/>
    <s v="RJ"/>
    <s v="2667-4662"/>
    <s v="miriamgiehl@ig.com.br"/>
  </r>
  <r>
    <s v="EE-0117"/>
    <x v="6"/>
    <n v="50"/>
    <s v="RH V"/>
    <s v="EE"/>
    <n v="330005222088"/>
    <s v="00.620.303/0001-07"/>
    <s v="HOTEL BARÃO DA TAQUARA LTDA."/>
    <x v="2"/>
    <m/>
    <s v="12/12/2017"/>
    <x v="534"/>
    <n v="0"/>
    <x v="531"/>
    <m/>
    <m/>
    <s v="OK SEM CADASTRO REGLA"/>
    <s v=""/>
    <n v="23360"/>
    <n v="0"/>
    <n v="0"/>
    <n v="7008"/>
    <n v="0"/>
    <n v="90"/>
    <n v="5.7568725668020709E-2"/>
    <n v="537.92316381825447"/>
    <n v="0"/>
    <n v="0"/>
    <n v="403.44498348219406"/>
    <s v="E-07/002.956/2015"/>
    <s v="EM ANÁLISE"/>
    <d v="1899-12-30T00:00:00"/>
    <d v="1899-12-30T00:00:00"/>
    <s v="RUA CANDIDO BENÍCIO, 2319"/>
    <s v="JACAREPAGUÁ"/>
    <n v="22733000"/>
    <s v="Rio de Janeiro"/>
    <s v="RJ"/>
    <n v="33923766"/>
    <s v="reservas@hotelbarao.com.br"/>
  </r>
  <r>
    <s v="EE-0118"/>
    <x v="6"/>
    <n v="50"/>
    <s v="RH V"/>
    <s v="EE"/>
    <n v="330005095620"/>
    <s v="21.233.698/0001-65"/>
    <s v="BR LOG 3091 EMPREENDIMENTOS E LOGÍSTICA Ltda."/>
    <x v="3"/>
    <m/>
    <s v="12/12/2017"/>
    <x v="535"/>
    <n v="0"/>
    <x v="532"/>
    <m/>
    <m/>
    <s v="OK SEM CADASTRO REGLA"/>
    <s v=""/>
    <n v="0"/>
    <n v="1238544"/>
    <n v="0"/>
    <n v="0"/>
    <n v="17292.240000000002"/>
    <n v="95"/>
    <n v="5.7568725668020709E-2"/>
    <n v="0"/>
    <n v="3500.9020676150235"/>
    <n v="0"/>
    <n v="0"/>
    <s v="E-07/101.591/2008"/>
    <s v="EM ANÁLISE"/>
    <d v="1899-12-30T00:00:00"/>
    <d v="1899-12-30T00:00:00"/>
    <s v="ESTRADA DOS BANDEIRANTES, Nº 3091"/>
    <s v="TAQUARA"/>
    <n v="22775111"/>
    <s v="Rio de Janeiro"/>
    <s v="RJ"/>
    <s v="2126-3350"/>
    <s v="lfagundes@mantecorp.com"/>
  </r>
  <r>
    <s v="EE-0119"/>
    <x v="6"/>
    <n v="50"/>
    <s v="RH V"/>
    <s v="EE"/>
    <n v="330005213330"/>
    <s v="03.767.873/0001-12"/>
    <s v="Centro Automotivo Muzema Ltda."/>
    <x v="2"/>
    <m/>
    <s v="12/12/2017"/>
    <x v="536"/>
    <n v="0"/>
    <x v="533"/>
    <m/>
    <m/>
    <s v="OK SEM CADASTRO REGLA"/>
    <s v=""/>
    <n v="8760"/>
    <n v="0"/>
    <n v="0"/>
    <n v="1752"/>
    <n v="0"/>
    <n v="90"/>
    <n v="5.7568725668020709E-2"/>
    <n v="201.71727050409064"/>
    <n v="0"/>
    <n v="0"/>
    <n v="100.86385648905168"/>
    <s v="E-07/101.978/2007"/>
    <s v="EM ANÁLISE"/>
    <d v="1899-12-30T00:00:00"/>
    <d v="1899-12-30T00:00:00"/>
    <s v="Av. Engenheiro Souza Filho, 400"/>
    <s v="Itanhagá"/>
    <n v="22753050"/>
    <s v="Rio de Janeiro"/>
    <s v="RJ"/>
    <e v="#N/A"/>
    <s v="lana@forza.com.br"/>
  </r>
  <r>
    <s v="EE-0120"/>
    <x v="6"/>
    <n v="50"/>
    <s v="RH V"/>
    <s v="EE"/>
    <n v="330005233446"/>
    <s v="03.797.808/0002-10"/>
    <s v="Auto Posto do Trabalho V Ltda."/>
    <x v="2"/>
    <m/>
    <s v="12/12/2017"/>
    <x v="537"/>
    <n v="0"/>
    <x v="534"/>
    <m/>
    <m/>
    <s v="OK SEM CADASTRO REGLA"/>
    <s v=""/>
    <n v="1314"/>
    <n v="0"/>
    <n v="0"/>
    <n v="262.8"/>
    <n v="0"/>
    <n v="90"/>
    <n v="5.7568725668020709E-2"/>
    <n v="30.262289688919331"/>
    <n v="0"/>
    <n v="0"/>
    <n v="15.120702370446926"/>
    <s v="E-07/100.019/2008"/>
    <s v=""/>
    <d v="1899-12-30T00:00:00"/>
    <d v="1899-12-30T00:00:00"/>
    <s v="Estrada do Pontal, 459"/>
    <s v="recreio dos band"/>
    <n v="22785560"/>
    <s v="Rio de Janeiro"/>
    <s v="RJ"/>
    <e v="#N/A"/>
    <s v="lana@forza.com.br"/>
  </r>
  <r>
    <s v="EE-0121"/>
    <x v="6"/>
    <n v="50"/>
    <s v="RH V"/>
    <s v="EE"/>
    <n v="330005247404"/>
    <s v="88.531.629/0002-90"/>
    <s v="LEGEP Mineração Ltda."/>
    <x v="2"/>
    <m/>
    <s v="12/12/2017"/>
    <x v="538"/>
    <n v="0"/>
    <x v="535"/>
    <m/>
    <m/>
    <s v="OK SEM CADASTRO REGLA"/>
    <s v=""/>
    <n v="4118.3999999999996"/>
    <n v="0"/>
    <n v="0"/>
    <n v="1921.92"/>
    <n v="0"/>
    <n v="90"/>
    <n v="5.7568725668020709E-2"/>
    <n v="94.838548983700932"/>
    <n v="0"/>
    <n v="0"/>
    <n v="110.63801216497595"/>
    <s v="E-07/100.206/2006"/>
    <s v="EM ANÁLISE"/>
    <d v="1899-12-30T00:00:00"/>
    <d v="1899-12-30T00:00:00"/>
    <s v="Avenida das Américas, nº 16551, Recreio dos Bandeirantes"/>
    <s v="Recreio dos Bandeira"/>
    <n v="22790701"/>
    <s v="Rio de Janeiro"/>
    <s v="RJ"/>
    <n v="24378574"/>
    <s v="exportrio@legep.com.br"/>
  </r>
  <r>
    <s v="EE-0122"/>
    <x v="6"/>
    <n v="50"/>
    <s v="RH V"/>
    <s v="EE"/>
    <n v="330041378050"/>
    <s v="08.146.691/0001-48"/>
    <s v="VITON 44 INDÚSTRIA, COMÉRCIO E EXPORTAÇÃO DE ALIMENTOS LTDA"/>
    <x v="3"/>
    <m/>
    <s v="12/12/2017"/>
    <x v="539"/>
    <n v="8383.8700000000008"/>
    <x v="536"/>
    <m/>
    <m/>
    <s v="OK"/>
    <s v="CI INEA/SERVREG Nº51/23 - ALTERAÇÃO Nº CNARH"/>
    <n v="207586.45"/>
    <n v="35040"/>
    <n v="0"/>
    <n v="172546.45"/>
    <n v="11232"/>
    <n v="100"/>
    <n v="5.7568725668020709E-2"/>
    <n v="4780.1949569793187"/>
    <n v="8.3370687134539203"/>
    <n v="0"/>
    <n v="9933.2792450408524"/>
    <s v="E-07/100.931/2007"/>
    <s v="IN005622"/>
    <d v="2023-10-27T00:00:00"/>
    <d v="2028-10-27T00:00:00"/>
    <s v="Avenida Isabel Domingues"/>
    <s v="Gardênia Azul"/>
    <n v="22763627"/>
    <s v="RIO DE JANEIRO"/>
    <n v="0"/>
    <s v="(21) 96822-9354"/>
    <s v="licenciamento@soloterra.net.br"/>
  </r>
  <r>
    <s v="EE-0123"/>
    <x v="6"/>
    <n v="50"/>
    <s v="RH V"/>
    <s v="EE"/>
    <n v="330005271372"/>
    <s v="56.998.701/0012-79"/>
    <s v="ABBOTT LABORATORIOS DO BRASIL LTDA."/>
    <x v="3"/>
    <m/>
    <s v="01/10/2020"/>
    <x v="540"/>
    <n v="0"/>
    <x v="537"/>
    <m/>
    <m/>
    <s v="OK"/>
    <s v=""/>
    <n v="66868"/>
    <n v="100126.8"/>
    <n v="0"/>
    <n v="13373.6"/>
    <n v="83.438999999999993"/>
    <n v="99"/>
    <n v="5.7568725668020709E-2"/>
    <n v="1539.8054480225287"/>
    <n v="4.0307949689174816"/>
    <n v="0"/>
    <n v="769.89228153725162"/>
    <s v="E07/500411/2009"/>
    <s v="IN051523"/>
    <d v="2020-09-01T00:00:00"/>
    <d v="2025-09-01T00:00:00"/>
    <s v="Esrada dos Bandeirantes, 2400."/>
    <s v="Taquara"/>
    <n v="22910104"/>
    <s v="Rio de Janeiro"/>
    <s v="RJ"/>
    <s v="(21)24482836"/>
    <s v="sylvio.claro@abbott.com"/>
  </r>
  <r>
    <s v="EE-0133"/>
    <x v="6"/>
    <n v="50"/>
    <s v="RH V"/>
    <s v="EE"/>
    <n v="330005290407"/>
    <s v="29.489.895/0001-51"/>
    <s v="JOY MOTÉIS E TURISMO LTDA"/>
    <x v="2"/>
    <m/>
    <s v="12/12/2017"/>
    <x v="541"/>
    <n v="0"/>
    <x v="538"/>
    <m/>
    <m/>
    <s v="OK"/>
    <s v=""/>
    <n v="25550"/>
    <n v="0"/>
    <n v="0"/>
    <n v="5110"/>
    <n v="0"/>
    <n v="0"/>
    <n v="5.7568725668020709E-2"/>
    <n v="588.34987082577391"/>
    <n v="0"/>
    <n v="0"/>
    <n v="294.17493541288695"/>
    <s v="E-07/101459/2005"/>
    <s v="IN00033"/>
    <d v="2009-09-03T00:00:00"/>
    <d v="2014-09-03T00:00:00"/>
    <s v="Estrada dos Bandeirantes, 5940"/>
    <s v="Jacarepaguá"/>
    <n v="22780083"/>
    <s v="Rio de Janeiro"/>
    <s v="RJ"/>
    <s v="2441-1705"/>
    <s v="solus@solussondagens.com.br"/>
  </r>
  <r>
    <s v="EE-0134"/>
    <x v="6"/>
    <n v="50"/>
    <s v="RH V"/>
    <s v="EE"/>
    <n v="330005293260"/>
    <s v="33.333.675/0001-01"/>
    <s v="Transportes Vila Isabel S A"/>
    <x v="2"/>
    <m/>
    <s v="12/12/2017"/>
    <x v="542"/>
    <n v="0"/>
    <x v="539"/>
    <m/>
    <m/>
    <s v="OK SEM CADASTRO REGLA"/>
    <s v=""/>
    <n v="4200"/>
    <n v="0"/>
    <n v="0"/>
    <n v="900"/>
    <n v="111"/>
    <n v="99"/>
    <n v="5.7568725668020709E-2"/>
    <n v="96.718194305994089"/>
    <n v="0"/>
    <n v="0"/>
    <n v="51.815556051213839"/>
    <s v="NÃO LOCALIZADO"/>
    <s v=""/>
    <d v="1899-12-30T00:00:00"/>
    <d v="1899-12-30T00:00:00"/>
    <s v="Rua Viana Drumond 45"/>
    <s v="Vila Isabel"/>
    <n v="20560070"/>
    <s v="Rio de Janeiro"/>
    <s v="RJ"/>
    <n v="25772141"/>
    <s v="contabilidade@vilaisabel.net"/>
  </r>
  <r>
    <s v="EE-0135"/>
    <x v="6"/>
    <n v="50"/>
    <s v="RH V"/>
    <s v="EE"/>
    <n v="330005231150"/>
    <s v="31.678.030/0014-08"/>
    <s v="Império da Banha Auto Serviço LTDA"/>
    <x v="2"/>
    <m/>
    <s v="12/12/2017"/>
    <x v="543"/>
    <n v="0"/>
    <x v="540"/>
    <m/>
    <m/>
    <s v="OK"/>
    <s v=""/>
    <n v="4343.5"/>
    <n v="0"/>
    <n v="0"/>
    <n v="876"/>
    <n v="0"/>
    <n v="0"/>
    <n v="5.7568725668020709E-2"/>
    <n v="100.01801609401979"/>
    <n v="0"/>
    <n v="0"/>
    <n v="50.426707007519475"/>
    <s v="PROCESSO SERLA N/I"/>
    <s v="IN00029"/>
    <d v="2009-09-02T00:00:00"/>
    <d v="2014-09-02T00:00:00"/>
    <s v="Estrada Francisco da Cruz Nunes, 6870"/>
    <s v="Piratininga"/>
    <n v="24350310"/>
    <s v="Niterói"/>
    <s v="RJ"/>
    <n v="26094455"/>
    <s v="sergioestrella@superig.com.br"/>
  </r>
  <r>
    <s v="EE-0136"/>
    <x v="6"/>
    <n v="50"/>
    <s v="RH V"/>
    <s v="EE"/>
    <n v="330005231400"/>
    <s v="33.693.664/0001-32"/>
    <s v="POSTO DE GASOLINA SÃO RAFAEL LTDA"/>
    <x v="2"/>
    <m/>
    <s v="12/12/2017"/>
    <x v="544"/>
    <n v="0"/>
    <x v="541"/>
    <m/>
    <m/>
    <s v="OK"/>
    <s v=""/>
    <n v="4964"/>
    <n v="0"/>
    <n v="0"/>
    <n v="1022"/>
    <n v="0"/>
    <n v="0"/>
    <n v="5.7568725668020709E-2"/>
    <n v="114.31376301746029"/>
    <n v="0"/>
    <n v="0"/>
    <n v="58.832898587774849"/>
    <s v="E-071006172006"/>
    <s v="IN000037"/>
    <d v="2009-09-10T00:00:00"/>
    <d v="2014-09-10T00:00:00"/>
    <s v="Av.Pastor Martin Luther King, 4315."/>
    <s v="Tomás Coelho"/>
    <n v="21370540"/>
    <s v="Rio de Janeiro"/>
    <s v="RJ"/>
    <n v="22891842"/>
    <s v="postociel@ibest.com.br"/>
  </r>
  <r>
    <s v="EE-0141"/>
    <x v="6"/>
    <n v="50"/>
    <s v="RH V"/>
    <s v="EE"/>
    <n v="330005352615"/>
    <s v="28.850.659/0001-56"/>
    <s v="KS Academia Esportiva Ltda."/>
    <x v="2"/>
    <m/>
    <s v="12/12/2017"/>
    <x v="545"/>
    <n v="0"/>
    <x v="542"/>
    <m/>
    <m/>
    <s v="OK SEM CADASTRO REGLA"/>
    <s v=""/>
    <n v="2150.4"/>
    <n v="0"/>
    <n v="0"/>
    <n v="430.08"/>
    <n v="0"/>
    <n v="0"/>
    <n v="5.7568725668020709E-2"/>
    <n v="49.518211768411135"/>
    <n v="0"/>
    <n v="0"/>
    <n v="24.759105884205567"/>
    <s v="E07/101.329/2005"/>
    <s v="IN00065"/>
    <d v="1899-12-30T00:00:00"/>
    <d v="1899-12-30T00:00:00"/>
    <s v="Avenida Armando Lombardi n°663"/>
    <s v="Barra da Tijuca"/>
    <n v="22640020"/>
    <s v="Rio de Janeiro"/>
    <s v="RJ"/>
    <s v="2494-2540"/>
    <s v="carloscastroz@yahoo.com.br"/>
  </r>
  <r>
    <s v="EE-0142"/>
    <x v="6"/>
    <n v="50"/>
    <s v="RH V"/>
    <s v="EE"/>
    <n v="330005222592"/>
    <s v="04.718.462/0001-08"/>
    <s v="CONDOMÍNIO GOLDEN GARDEN"/>
    <x v="2"/>
    <m/>
    <s v="12/12/2017"/>
    <x v="546"/>
    <n v="0"/>
    <x v="543"/>
    <m/>
    <m/>
    <s v="OK SEM CADASTRO REGLA"/>
    <s v=""/>
    <n v="6605.04"/>
    <n v="0"/>
    <n v="0"/>
    <n v="1322.76"/>
    <n v="0"/>
    <n v="0"/>
    <n v="5.7568725668020709E-2"/>
    <n v="152.09463399555213"/>
    <n v="0"/>
    <n v="0"/>
    <n v="76.146520500897083"/>
    <s v="E07/101.337/2006"/>
    <s v="IN00059"/>
    <d v="1899-12-30T00:00:00"/>
    <d v="1899-12-30T00:00:00"/>
    <s v="Rua Eduardo Guinle, 55"/>
    <s v="Botafogo"/>
    <n v="22260090"/>
    <s v="Rio de Janeiro"/>
    <s v="RJ"/>
    <s v="2226-8521"/>
    <s v="lima.genival@yahoo.com.br"/>
  </r>
  <r>
    <s v="EE-0143"/>
    <x v="6"/>
    <n v="50"/>
    <s v="RH V"/>
    <s v="EE"/>
    <n v="330005371083"/>
    <s v="33.174.616/0001-38"/>
    <s v="UNA - Usina Nova América de Produtos Químicos"/>
    <x v="3"/>
    <m/>
    <s v="12/12/2017"/>
    <x v="547"/>
    <n v="0"/>
    <x v="544"/>
    <m/>
    <m/>
    <s v="OK SEM CADASTRO REGLA"/>
    <s v=""/>
    <n v="15590.4"/>
    <n v="0"/>
    <n v="0"/>
    <n v="3118.08"/>
    <n v="0"/>
    <n v="0"/>
    <n v="5.7568725668020709E-2"/>
    <n v="359.01225655798709"/>
    <n v="0"/>
    <n v="0"/>
    <n v="179.49568580498078"/>
    <s v="E07/101.163/2005"/>
    <s v="IN00070"/>
    <d v="1899-12-30T00:00:00"/>
    <d v="1899-12-30T00:00:00"/>
    <s v="Rua Menezes Brum 1033"/>
    <s v="Honório Gurgel"/>
    <n v="21675580"/>
    <s v="Rio de Janeiro"/>
    <s v="RJ"/>
    <s v="2662-2224"/>
    <s v="ivanil@una-prosil.com.br"/>
  </r>
  <r>
    <s v="EE-0144"/>
    <x v="6"/>
    <n v="50"/>
    <s v="RH V"/>
    <s v="EE"/>
    <n v="330005289310"/>
    <s v="28.248.938/0001-44"/>
    <s v="Condomínio do Edifício do Shopping Center da Gávea"/>
    <x v="2"/>
    <m/>
    <s v="12/12/2017"/>
    <x v="548"/>
    <n v="0"/>
    <x v="545"/>
    <m/>
    <m/>
    <s v="OK SEM CADASTRO REGLA"/>
    <s v=""/>
    <n v="41012"/>
    <n v="0"/>
    <n v="0"/>
    <n v="8249.0000000000091"/>
    <n v="0"/>
    <n v="0"/>
    <n v="5.7568725668020709E-2"/>
    <n v="944.39646476414293"/>
    <n v="0"/>
    <n v="0"/>
    <n v="474.88194820334553"/>
    <s v="E07/502.110/2009"/>
    <s v="IN00053"/>
    <d v="1899-12-30T00:00:00"/>
    <d v="1899-12-30T00:00:00"/>
    <s v="Rua Marques de São Vicente, 52"/>
    <s v="Gávea"/>
    <n v="22451041"/>
    <s v="Rio de Janeiro"/>
    <s v="RJ"/>
    <s v="2609-8901"/>
    <s v="operacional@shoppingdagavea.com.br"/>
  </r>
  <r>
    <s v="EE-0145"/>
    <x v="6"/>
    <n v="50"/>
    <s v="RH V"/>
    <s v="EE"/>
    <n v="330005313121"/>
    <s v="32.203.580/0001-00"/>
    <s v="BIASIBETTI´S CHURRASCARIA E LANCHONETE LTDA"/>
    <x v="2"/>
    <m/>
    <s v="06/03/2018"/>
    <x v="549"/>
    <n v="-71.78"/>
    <x v="546"/>
    <m/>
    <m/>
    <s v="OK"/>
    <s v=""/>
    <n v="21900"/>
    <n v="0"/>
    <n v="0"/>
    <n v="16425"/>
    <n v="0"/>
    <n v="0"/>
    <n v="5.7568725668020709E-2"/>
    <n v="504.30203685186143"/>
    <n v="0"/>
    <n v="0"/>
    <n v="945.5663190972399"/>
    <s v="E-07/180439/2008"/>
    <s v="IN042162"/>
    <d v="2017-11-22T00:00:00"/>
    <d v="2022-11-22T00:00:00"/>
    <s v="RODOVIA AMARAL PEIXOTO KM 26,5- LOTE 31"/>
    <s v="FAZENDA SÃO JOAQUIM"/>
    <n v="24800000"/>
    <s v="Itaboraí"/>
    <s v="RJ"/>
    <n v="26359521"/>
    <s v="vacaria@vacariadosul.com.br"/>
  </r>
  <r>
    <s v="EE-0148"/>
    <x v="6"/>
    <n v="50"/>
    <s v="RH V"/>
    <s v="EE"/>
    <n v="330030308020"/>
    <s v="00.132.200/0001-06"/>
    <s v="Laundry Jeans Lavanderia Ltda"/>
    <x v="2"/>
    <m/>
    <s v="12/12/2017"/>
    <x v="550"/>
    <n v="0"/>
    <x v="547"/>
    <m/>
    <m/>
    <s v="OK"/>
    <s v=""/>
    <n v="2688"/>
    <n v="0"/>
    <n v="0"/>
    <n v="537.6"/>
    <n v="0"/>
    <n v="33"/>
    <n v="5.7568725668020709E-2"/>
    <n v="61.892543473507551"/>
    <n v="0"/>
    <n v="0"/>
    <n v="30.951492973760139"/>
    <s v="E07/503.069/2009"/>
    <s v="IN00057"/>
    <d v="1899-12-30T00:00:00"/>
    <d v="1899-12-30T00:00:00"/>
    <s v="Rua Paraná, 1078"/>
    <s v="Água Santa"/>
    <n v="20745250"/>
    <s v="Rio de Janeiro"/>
    <s v="RJ"/>
    <s v="2592-2776 / 2501-4611"/>
    <s v="adm@laundryjeans.com.br"/>
  </r>
  <r>
    <s v="EE-0149"/>
    <x v="6"/>
    <n v="50"/>
    <s v="RH V"/>
    <s v="EE"/>
    <n v="330005348774"/>
    <s v="33.556.309/0001-11"/>
    <s v="VIAÇÃO VERDUM S.A."/>
    <x v="2"/>
    <m/>
    <s v="12/12/2017"/>
    <x v="551"/>
    <n v="0"/>
    <x v="548"/>
    <m/>
    <m/>
    <s v="OK"/>
    <s v=""/>
    <n v="4810.7"/>
    <n v="0"/>
    <n v="0"/>
    <n v="1919.9"/>
    <n v="0"/>
    <n v="0"/>
    <n v="5.7568725668020709E-2"/>
    <n v="110.77376432714156"/>
    <n v="0"/>
    <n v="0"/>
    <n v="110.53358742484853"/>
    <s v="E-07/101712/2006"/>
    <s v="IN00072"/>
    <d v="2009-12-18T00:00:00"/>
    <d v="2014-12-18T00:00:00"/>
    <s v="RUA TORRES DE OLIVEIRA, 355"/>
    <s v="PIEDADE"/>
    <n v="20740380"/>
    <s v="Rio de Janeiro"/>
    <s v="RJ"/>
    <n v="21329797"/>
    <s v="verdum@viacaoverdum.com.br"/>
  </r>
  <r>
    <s v="EE-0152"/>
    <x v="6"/>
    <n v="50"/>
    <s v="RH V"/>
    <s v="EE"/>
    <n v="330005313040"/>
    <s v="00.938.574/0001-05"/>
    <s v="CONCESSIONÁRIA RIO-TERESÓPOLIS S.A. (RH V)"/>
    <x v="2"/>
    <m/>
    <s v="12/12/2017"/>
    <x v="552"/>
    <n v="0"/>
    <x v="549"/>
    <m/>
    <m/>
    <s v="OK SEM CADASTRO REGLA"/>
    <s v=""/>
    <n v="12180"/>
    <n v="0"/>
    <n v="0"/>
    <n v="1340.1"/>
    <n v="0"/>
    <n v="0"/>
    <n v="5.7568725668020709E-2"/>
    <n v="280.47440950817258"/>
    <n v="0"/>
    <n v="0"/>
    <n v="77.148998006120081"/>
    <s v="E07/100049/2007"/>
    <s v="IN00039"/>
    <d v="2009-09-15T00:00:00"/>
    <d v="2014-09-15T00:00:00"/>
    <s v="Rodovia BR-116/RJ, s/nº, Km 133,5 - Pça Eng. Berman"/>
    <s v="PIABETA"/>
    <n v="25915000"/>
    <s v="Magé"/>
    <s v="RJ"/>
    <n v="27778300"/>
    <s v="hercules@crt.com.br"/>
  </r>
  <r>
    <s v="EE-0156"/>
    <x v="6"/>
    <n v="50"/>
    <s v="RH V"/>
    <s v="EE"/>
    <n v="330005056641"/>
    <s v="16.548.653/0053-70"/>
    <s v="Centralbeton Ltda."/>
    <x v="2"/>
    <m/>
    <s v="12/12/2017"/>
    <x v="553"/>
    <n v="0"/>
    <x v="550"/>
    <m/>
    <m/>
    <s v="OK"/>
    <s v=""/>
    <n v="2496"/>
    <n v="0"/>
    <n v="0"/>
    <n v="1248"/>
    <n v="0"/>
    <n v="0"/>
    <n v="5.7568725668020709E-2"/>
    <n v="57.475376966118695"/>
    <n v="0"/>
    <n v="0"/>
    <n v="71.844221207648374"/>
    <s v="E-07/510498/2010"/>
    <s v="IN001969"/>
    <d v="2010-07-08T00:00:00"/>
    <d v="2015-07-08T00:00:00"/>
    <s v="Rua Visconde de Itaúna, s/n Lote 31 e 32."/>
    <s v="Paraíso"/>
    <n v="24431005"/>
    <s v="São Gonçalo"/>
    <s v="RJ"/>
    <n v="22045142"/>
    <s v="carolina.campos@lafarge.com"/>
  </r>
  <r>
    <s v="EE-0157"/>
    <x v="6"/>
    <n v="50"/>
    <s v="RH V"/>
    <s v="EE"/>
    <n v="330005289409"/>
    <s v="06.219.129/0001-71"/>
    <s v="Varandas de Laranjeiras Restaurante Ltda"/>
    <x v="2"/>
    <m/>
    <s v="12/12/2017"/>
    <x v="554"/>
    <n v="0"/>
    <x v="551"/>
    <m/>
    <m/>
    <s v="OK"/>
    <s v=""/>
    <n v="3744"/>
    <n v="0"/>
    <n v="0"/>
    <n v="748.8"/>
    <n v="0"/>
    <n v="0"/>
    <n v="5.7568725668020709E-2"/>
    <n v="86.213065449178046"/>
    <n v="0"/>
    <n v="0"/>
    <n v="43.116975198601757"/>
    <s v="PROCESSO SERLA N/I"/>
    <s v="IN00060"/>
    <d v="2009-12-01T00:00:00"/>
    <d v="2014-12-01T00:00:00"/>
    <s v="Rua das Laranjeiras, 430"/>
    <s v="Laranjeiras"/>
    <n v="22240006"/>
    <s v="Rio de Janeiro"/>
    <s v="RJ"/>
    <s v="2558-3131"/>
    <s v="contatocarioca@yahoo.com.br"/>
  </r>
  <r>
    <s v="EE-0159"/>
    <x v="6"/>
    <n v="50"/>
    <s v="RH V"/>
    <s v="EE"/>
    <n v="330005378843"/>
    <s v="33.304.981/0020-82"/>
    <s v="SUPERMERCADOS MUNDIAL LTDA."/>
    <x v="2"/>
    <m/>
    <s v="12/12/2017"/>
    <x v="555"/>
    <n v="0"/>
    <x v="552"/>
    <m/>
    <m/>
    <s v="OK"/>
    <s v=""/>
    <n v="27287.4"/>
    <n v="0"/>
    <n v="0"/>
    <n v="5457.48"/>
    <n v="0"/>
    <n v="0"/>
    <n v="5.7568725668020709E-2"/>
    <n v="628.35498876857935"/>
    <n v="0"/>
    <n v="0"/>
    <n v="314.18271562129604"/>
    <s v="E-07/101581/2006"/>
    <s v="IN001464"/>
    <d v="2010-03-10T00:00:00"/>
    <d v="2015-03-10T00:00:00"/>
    <s v="Av. Brás de Pina, 846 s/ 207"/>
    <s v="Penha."/>
    <n v="21210670"/>
    <s v="Rio de Janeiro"/>
    <s v="RJ"/>
    <s v="2485-3668"/>
    <s v="solus@solussondagens.com.br"/>
  </r>
  <r>
    <s v="EE-0160"/>
    <x v="6"/>
    <n v="50"/>
    <s v="RH V"/>
    <s v="EE"/>
    <n v="330031377719"/>
    <s v="01.870.834/0001-10"/>
    <s v="Condomínio Shopping Center Tijuca"/>
    <x v="2"/>
    <m/>
    <s v="12/12/2017"/>
    <x v="556"/>
    <n v="0"/>
    <x v="553"/>
    <m/>
    <m/>
    <s v="OK"/>
    <s v=""/>
    <n v="76577"/>
    <n v="0"/>
    <n v="0"/>
    <n v="0"/>
    <n v="0"/>
    <n v="0"/>
    <n v="5.7568725668020709E-2"/>
    <n v="1763.3683741612708"/>
    <n v="0"/>
    <n v="0"/>
    <n v="0"/>
    <s v="E07/100.999/2005"/>
    <s v="IN01432"/>
    <d v="2010-03-03T00:00:00"/>
    <d v="2015-03-02T00:00:00"/>
    <s v="Avenida Maracanã - 987"/>
    <s v="Maracanã"/>
    <n v="20921440"/>
    <s v="Rio de Janeiro"/>
    <s v="RJ"/>
    <s v="3534-8671"/>
    <s v="virginia.sodre@infinitytech.com.br"/>
  </r>
  <r>
    <s v="EE-0161"/>
    <x v="6"/>
    <n v="50"/>
    <s v="RH V"/>
    <s v="EE"/>
    <n v="330005727015"/>
    <s v="31.107.584/0001-22"/>
    <s v="STONE TIME LAVANDERIA LTDA ME"/>
    <x v="2"/>
    <m/>
    <s v="12/12/2017"/>
    <x v="557"/>
    <n v="0"/>
    <x v="554"/>
    <m/>
    <m/>
    <s v="OK"/>
    <s v=""/>
    <n v="5110"/>
    <n v="0"/>
    <n v="0"/>
    <n v="1022"/>
    <n v="0"/>
    <n v="0"/>
    <n v="5.7568725668020709E-2"/>
    <n v="117.6657971755497"/>
    <n v="0"/>
    <n v="0"/>
    <n v="58.832898587774849"/>
    <s v="E-07/501.240/2010"/>
    <s v="IN002827"/>
    <d v="2010-10-07T00:00:00"/>
    <d v="2013-09-28T00:00:00"/>
    <s v="Rua Ana Leonidia n°150"/>
    <s v="Engenho de Dentro"/>
    <n v="20730390"/>
    <s v="Rio de Janeiro"/>
    <s v="RJ"/>
    <s v="3899-5726"/>
    <s v="stlavanderia@yahoo.com.br"/>
  </r>
  <r>
    <s v="EE-0162"/>
    <x v="6"/>
    <n v="50"/>
    <s v="RH V"/>
    <s v="EE"/>
    <n v="330005713901"/>
    <s v="42.430.355/0001-60"/>
    <s v="Bar e Restaurante Rancho das Morangas LTDA"/>
    <x v="2"/>
    <m/>
    <s v="12/12/2017"/>
    <x v="558"/>
    <n v="0"/>
    <x v="555"/>
    <m/>
    <m/>
    <s v="OK"/>
    <s v=""/>
    <n v="3485.04"/>
    <n v="0"/>
    <n v="0"/>
    <n v="801.84"/>
    <n v="0"/>
    <n v="0"/>
    <n v="5.7568725668020709E-2"/>
    <n v="80.250412787903741"/>
    <n v="0"/>
    <n v="0"/>
    <n v="46.166177610321725"/>
    <s v="E-07/500.938/2009"/>
    <s v="IN002681"/>
    <d v="2010-09-15T00:00:00"/>
    <d v="2015-09-14T00:00:00"/>
    <s v="ESTRADA DO CATONHO, 1520"/>
    <s v="SULACAP"/>
    <n v="22725000"/>
    <s v="Rio de Janeiro"/>
    <s v="RJ"/>
    <n v="24351131"/>
    <s v="extraspoco@ig.com.br"/>
  </r>
  <r>
    <s v="EE-0163"/>
    <x v="6"/>
    <n v="50"/>
    <s v="RH V"/>
    <s v="EE"/>
    <n v="330038809541"/>
    <s v="42.310.775/0001-03"/>
    <s v="Aguas do Rio 1 S.A RIO BONITO - RH V"/>
    <x v="1"/>
    <m/>
    <s v="01/11/2021"/>
    <x v="559"/>
    <n v="0"/>
    <x v="556"/>
    <m/>
    <m/>
    <s v=""/>
    <s v="SEI-120800/008380/2021- INTEGRAL BLOCO 1"/>
    <n v="1940602"/>
    <n v="0"/>
    <n v="0"/>
    <n v="388120.4"/>
    <n v="0"/>
    <n v="0"/>
    <n v="5.7568725668020709E-2"/>
    <n v="44687.199573423401"/>
    <n v="0"/>
    <n v="0"/>
    <n v="22343.594565474694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EE-0164"/>
    <x v="6"/>
    <n v="50"/>
    <s v="RH V"/>
    <s v="EE"/>
    <n v="330039675298"/>
    <s v="42.310.775/0001-03"/>
    <s v="Aguas do Rio 1 S.A MARICÁ"/>
    <x v="1"/>
    <m/>
    <s v="01/11/2021"/>
    <x v="560"/>
    <n v="23.296488942869473"/>
    <x v="557"/>
    <m/>
    <m/>
    <s v=""/>
    <s v="SEI-120800/008380/2021- INTEGRAL BLOCO 1"/>
    <n v="7004933.9999999981"/>
    <n v="0"/>
    <n v="0"/>
    <n v="1400986.7999999998"/>
    <n v="0"/>
    <n v="0"/>
    <n v="5.7568725668020709E-2"/>
    <n v="161306.04950743637"/>
    <n v="0"/>
    <n v="0"/>
    <n v="80653.024753718171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EE-0166"/>
    <x v="6"/>
    <n v="50"/>
    <s v="RH V"/>
    <s v="EE"/>
    <n v="330005272000"/>
    <s v="31.671.480/0001-46"/>
    <s v="CLINICA SÃO GONÇALO LTDA"/>
    <x v="2"/>
    <m/>
    <s v="12/12/2017"/>
    <x v="561"/>
    <n v="0"/>
    <x v="558"/>
    <m/>
    <m/>
    <s v="OK"/>
    <s v=""/>
    <n v="42705"/>
    <n v="0"/>
    <n v="0"/>
    <n v="40880"/>
    <n v="0"/>
    <n v="0"/>
    <n v="5.7568725668020709E-2"/>
    <n v="983.38866272771259"/>
    <n v="0"/>
    <n v="0"/>
    <n v="2353.4099257771086"/>
    <s v="E07/500.992/2009"/>
    <s v="IN002697"/>
    <d v="2010-09-15T00:00:00"/>
    <d v="2015-09-15T00:00:00"/>
    <s v="RUA MARQUES DO PARANÁ Nº 233"/>
    <s v="CENTRO"/>
    <n v="24000000"/>
    <s v="Niterói"/>
    <s v="RJ"/>
    <n v="88898988"/>
    <s v="financeiro@hcsg.com.br"/>
  </r>
  <r>
    <s v="EE-0167"/>
    <x v="6"/>
    <n v="50"/>
    <s v="RH V"/>
    <s v="EE"/>
    <n v="330008308676"/>
    <s v="28.509.164/0001-68"/>
    <s v="Viação Nossa Senhora do Amparo Ltda."/>
    <x v="2"/>
    <m/>
    <s v="12/12/2017"/>
    <x v="562"/>
    <n v="26.819087104852599"/>
    <x v="559"/>
    <m/>
    <m/>
    <s v="OK"/>
    <s v=""/>
    <n v="7011.8399999999992"/>
    <n v="0"/>
    <n v="0"/>
    <n v="1467.8399999999992"/>
    <n v="0"/>
    <n v="0"/>
    <n v="5.7568725668020709E-2"/>
    <n v="161.46507735522172"/>
    <n v="0"/>
    <n v="0"/>
    <n v="84.501678284547481"/>
    <s v="SEI-070007/000326/2022"/>
    <s v="IN101536"/>
    <d v="2024-11-01T00:00:00"/>
    <d v="2029-11-01T00:00:00"/>
    <s v="Rua Prefeito Joaquim Mendes, 34"/>
    <s v="Araçatiba"/>
    <n v="24902100"/>
    <s v="Maricá"/>
    <s v="RJ"/>
    <n v="994359474"/>
    <s v="juridico@vnsamparo.com.br"/>
  </r>
  <r>
    <s v="EE-0168"/>
    <x v="6"/>
    <n v="50"/>
    <s v="RH V"/>
    <s v="EE"/>
    <n v="330005378410"/>
    <s v="33.412.792/0033-48"/>
    <s v="Construtora Queiroz Galvão S/A"/>
    <x v="2"/>
    <m/>
    <s v="12/12/2017"/>
    <x v="563"/>
    <n v="0"/>
    <x v="560"/>
    <m/>
    <m/>
    <s v="OK"/>
    <s v=""/>
    <n v="1584"/>
    <n v="0"/>
    <n v="0"/>
    <n v="317"/>
    <n v="0"/>
    <n v="0"/>
    <n v="5.7568725668020709E-2"/>
    <n v="36.475561726499386"/>
    <n v="0"/>
    <n v="0"/>
    <n v="18.24300210025606"/>
    <s v="E07/100.744/2006"/>
    <s v="IN002322"/>
    <d v="2010-07-29T00:00:00"/>
    <d v="2015-07-29T00:00:00"/>
    <s v="Avenida Presidente Roosevelt nº 1888"/>
    <s v="Marambaia"/>
    <n v="24722070"/>
    <s v="São Gonçalo"/>
    <s v="RJ"/>
    <n v="26231251"/>
    <s v="lcouto@queirozgalvao.com"/>
  </r>
  <r>
    <s v="EE-0169"/>
    <x v="6"/>
    <n v="50"/>
    <s v="RH V"/>
    <s v="EE"/>
    <n v="330005823596"/>
    <s v="10.644.955/0001-35"/>
    <s v="Rheoset Indústria e Comércio de Aditivos Ltda"/>
    <x v="2"/>
    <m/>
    <s v="12/12/2017"/>
    <x v="564"/>
    <n v="0"/>
    <x v="561"/>
    <m/>
    <m/>
    <s v="OK"/>
    <s v=""/>
    <n v="7896"/>
    <n v="190.08"/>
    <n v="0"/>
    <n v="7711.45"/>
    <n v="167.78"/>
    <n v="72"/>
    <n v="5.7568725668020709E-2"/>
    <n v="181.82435750982171"/>
    <n v="3.0805298337581788"/>
    <n v="0"/>
    <n v="443.94089770359813"/>
    <s v="E07/512.192/2011"/>
    <s v="IN021482"/>
    <d v="2012-11-22T00:00:00"/>
    <d v="2015-11-22T00:00:00"/>
    <s v="Avenida Calombé , 2750 – Quadra 7 Lote 22"/>
    <s v="Chác. Rio-Petrópolis"/>
    <n v="25240130"/>
    <s v="Duque de Caxias"/>
    <s v="RJ"/>
    <s v="2776-8850"/>
    <s v="qualidade@rheoset.com.br"/>
  </r>
  <r>
    <s v="EE-0172"/>
    <x v="6"/>
    <n v="50"/>
    <s v="RH V"/>
    <s v="EE"/>
    <n v="330005716838"/>
    <s v="33.024.266/0001-23"/>
    <s v="Hélio Barki Empreendimentos Imobiliários Ltda"/>
    <x v="2"/>
    <m/>
    <s v="01/04/2023"/>
    <x v="565"/>
    <n v="-22.72"/>
    <x v="562"/>
    <m/>
    <m/>
    <s v="OK"/>
    <s v=""/>
    <n v="2540.4"/>
    <n v="0"/>
    <n v="0"/>
    <n v="496.4"/>
    <n v="0"/>
    <n v="0"/>
    <n v="5.7568725668020709E-2"/>
    <n v="58.498739419367183"/>
    <n v="0"/>
    <n v="0"/>
    <n v="28.581051372868256"/>
    <s v="E07/100.958/2006"/>
    <s v="IN053168"/>
    <d v="2023-02-23T00:00:00"/>
    <d v="2028-02-23T00:00:00"/>
    <s v="Estrada do Engenho D'água, box 30"/>
    <s v="Jacarepaguá"/>
    <s v="22.765-240"/>
    <s v="Rio de Janeiro"/>
    <s v="RJ"/>
    <s v="(21) 7848-4083"/>
    <s v="helio@barki.com.br"/>
  </r>
  <r>
    <s v="EE-0173"/>
    <x v="6"/>
    <n v="50"/>
    <s v="RH V"/>
    <s v="EE"/>
    <n v="330005379300"/>
    <s v="19.315.118/0001-37"/>
    <s v="CIA. SÃO GERALDO DE VIAÇÃO"/>
    <x v="2"/>
    <m/>
    <s v="12/12/2017"/>
    <x v="528"/>
    <n v="0"/>
    <x v="525"/>
    <m/>
    <m/>
    <s v="OK"/>
    <s v=""/>
    <n v="5256"/>
    <n v="0"/>
    <n v="0"/>
    <n v="1051.2"/>
    <n v="0"/>
    <n v="0"/>
    <n v="5.7568725668020709E-2"/>
    <n v="121.02827380765184"/>
    <n v="0"/>
    <n v="0"/>
    <n v="60.524579377838663"/>
    <s v="E07/500.855/2009"/>
    <s v="IN002010"/>
    <d v="2010-06-22T00:00:00"/>
    <d v="2015-06-21T00:00:00"/>
    <s v="RUA FREI CANECA, 405"/>
    <s v="JARDIM GRAMACHO"/>
    <n v="25056070"/>
    <s v="Duque de Caxias"/>
    <s v="RJ"/>
    <s v="3651-6678"/>
    <s v="rodoviaria.rio@saogeraldo.com.br"/>
  </r>
  <r>
    <s v="EE-0174"/>
    <x v="6"/>
    <n v="50"/>
    <s v="RH V"/>
    <s v="EE"/>
    <n v="330005352534"/>
    <s v="02.992.430/0001-62"/>
    <s v="LB Beneficiamento Têxtil Ltda."/>
    <x v="2"/>
    <m/>
    <s v="12/12/2017"/>
    <x v="566"/>
    <n v="0"/>
    <x v="563"/>
    <m/>
    <m/>
    <s v="OK"/>
    <s v=""/>
    <n v="8210"/>
    <n v="4752"/>
    <n v="0"/>
    <n v="3141"/>
    <n v="570.24"/>
    <n v="86"/>
    <n v="5.7568725668020709E-2"/>
    <n v="189.0505495266375"/>
    <n v="39.493436716181122"/>
    <n v="0"/>
    <n v="180.83232247861145"/>
    <s v="E07/180.121/2004"/>
    <s v="IN002328"/>
    <d v="2010-07-29T00:00:00"/>
    <d v="2015-07-28T00:00:00"/>
    <s v="Rua Santa Paula, 119"/>
    <s v="Tribóbó"/>
    <n v="24755320"/>
    <s v="São Gonçalo"/>
    <s v="RJ"/>
    <n v="27013010"/>
    <s v="lfbar81@hotmail.com"/>
  </r>
  <r>
    <s v="EE-0175"/>
    <x v="6"/>
    <n v="50"/>
    <s v="RH V"/>
    <s v="EE"/>
    <n v="330005556458"/>
    <s v="00.771.482/0001-83"/>
    <s v="RIOPET EMBALAGENS LTDA"/>
    <x v="2"/>
    <m/>
    <s v="12/12/2017"/>
    <x v="567"/>
    <n v="0"/>
    <x v="564"/>
    <m/>
    <m/>
    <s v="OK"/>
    <s v=""/>
    <n v="3504"/>
    <n v="0"/>
    <n v="0"/>
    <n v="701"/>
    <n v="0"/>
    <n v="0"/>
    <n v="5.7568725668020709E-2"/>
    <n v="80.688996696438807"/>
    <n v="0"/>
    <n v="0"/>
    <n v="40.360162059238512"/>
    <s v="PD-07/014.54/2016"/>
    <s v="IN000099"/>
    <d v="2016-11-20T00:00:00"/>
    <d v="2021-11-20T00:00:00"/>
    <s v="Rua Dr. Walmir N°175"/>
    <s v="Carolina"/>
    <n v="26012840"/>
    <s v="Nova Iguaçu"/>
    <s v="RJ"/>
    <s v="2667-7384"/>
    <s v="zilda@riopet.com.br"/>
  </r>
  <r>
    <s v="EE-0177"/>
    <x v="6"/>
    <n v="50"/>
    <s v="RH V"/>
    <s v="EE"/>
    <n v="330005824053"/>
    <s v="27.790.765/0001-29"/>
    <s v="Condomínio Jardim Ubá III"/>
    <x v="2"/>
    <m/>
    <s v="12/12/2017"/>
    <x v="568"/>
    <n v="0"/>
    <x v="565"/>
    <m/>
    <m/>
    <s v="OK"/>
    <s v=""/>
    <n v="24387.84"/>
    <n v="0"/>
    <n v="0"/>
    <n v="4870.5600000000004"/>
    <n v="0"/>
    <n v="0"/>
    <n v="5.7568725668020709E-2"/>
    <n v="561.58580993112241"/>
    <n v="0"/>
    <n v="0"/>
    <n v="280.39086971607071"/>
    <s v="E07/180.504/2008"/>
    <s v="IN002150"/>
    <d v="2010-08-04T00:00:00"/>
    <d v="2015-08-04T00:00:00"/>
    <s v="Estrada Francisco da Cruz Nunes, 3300"/>
    <s v="Itaipu"/>
    <n v="24350310"/>
    <s v="Niterói"/>
    <s v="RJ"/>
    <s v="2709 2212"/>
    <s v="guilhermearquitetura@yahoo.com.br"/>
  </r>
  <r>
    <s v="EE-0178"/>
    <x v="6"/>
    <n v="50"/>
    <s v="RH V"/>
    <s v="EE"/>
    <n v="330005824134"/>
    <s v="04.800.921/0001-90"/>
    <s v="Condomínio Residencial Village Santa Mônica"/>
    <x v="2"/>
    <m/>
    <s v="01/09/2019"/>
    <x v="569"/>
    <n v="0"/>
    <x v="566"/>
    <m/>
    <m/>
    <s v="SEM DBO"/>
    <s v=""/>
    <n v="35770"/>
    <n v="0"/>
    <n v="0"/>
    <n v="7154"/>
    <n v="0"/>
    <n v="0"/>
    <n v="5.7568725668020709E-2"/>
    <n v="823.69190765088604"/>
    <n v="0"/>
    <n v="0"/>
    <n v="411.84073258843665"/>
    <s v="E07/101.249/2007"/>
    <s v="IN050027"/>
    <d v="2019-08-16T00:00:00"/>
    <d v="2024-08-16T00:00:00"/>
    <s v="– Estrada Amaral Peixoto, 10000"/>
    <s v="Calaboca"/>
    <n v="24340005"/>
    <s v="Niterói"/>
    <s v="RJ"/>
    <s v="(21) 3602-8129"/>
    <s v="carlosgrilloivo@ig.com.br"/>
  </r>
  <r>
    <s v="EE-0180"/>
    <x v="6"/>
    <n v="50"/>
    <s v="RH V"/>
    <s v="EE"/>
    <n v="330005379068"/>
    <s v="39.180.625/0001-18"/>
    <s v="FABRICA DE GELO RAMIA E MARQUES LTDA"/>
    <x v="2"/>
    <m/>
    <s v="12/12/2017"/>
    <x v="570"/>
    <n v="0"/>
    <x v="567"/>
    <m/>
    <m/>
    <s v="OK"/>
    <s v=""/>
    <n v="270760"/>
    <n v="0"/>
    <n v="0"/>
    <n v="264520"/>
    <n v="0"/>
    <n v="0"/>
    <n v="5.7568725668020709E-2"/>
    <n v="6234.9192862084637"/>
    <n v="0"/>
    <n v="0"/>
    <n v="15228.082330719926"/>
    <s v="E07/500.851/2011"/>
    <s v="IN038346"/>
    <d v="2017-01-18T00:00:00"/>
    <d v="2022-01-18T00:00:00"/>
    <s v="RODOVIA AMARAL PEIXOTO KM35,2"/>
    <s v="MANOEL RIBEIRO"/>
    <n v="24900000"/>
    <s v="Maricá"/>
    <s v="RJ"/>
    <n v="26340299"/>
    <s v="helio@gelotimo.com.br"/>
  </r>
  <r>
    <s v="EE-0181"/>
    <x v="6"/>
    <n v="50"/>
    <s v="RH V"/>
    <s v="EE"/>
    <n v="330005552460"/>
    <s v="109.961.417-15"/>
    <s v="Eduardo Duvivier Neto"/>
    <x v="2"/>
    <m/>
    <s v="12/12/2017"/>
    <x v="571"/>
    <n v="0"/>
    <x v="568"/>
    <m/>
    <m/>
    <s v="OK"/>
    <s v=""/>
    <n v="4106.25"/>
    <n v="0"/>
    <n v="0"/>
    <n v="2666.25"/>
    <n v="0"/>
    <n v="0"/>
    <n v="5.7568725668020709E-2"/>
    <n v="94.556602185356965"/>
    <n v="0"/>
    <n v="0"/>
    <n v="153.49392551325923"/>
    <s v="E07/100.536/2006"/>
    <s v="IN002478"/>
    <d v="2010-10-20T00:00:00"/>
    <d v="2015-10-20T00:00:00"/>
    <s v="Rua Desembargador Saul de Gusmão, 65, Itanhangá"/>
    <s v="Itanhangá"/>
    <n v="22641280"/>
    <s v="Rio de Janeiro"/>
    <s v="RJ"/>
    <n v="24938141"/>
    <s v="duneto@globo.com"/>
  </r>
  <r>
    <s v="EE-0182"/>
    <x v="6"/>
    <n v="50"/>
    <s v="RH V"/>
    <s v="EE"/>
    <n v="330005691231"/>
    <s v="08.825.818/0001-55"/>
    <s v="Kamal Brasil Empreendimentos e Participações Ltda."/>
    <x v="2"/>
    <m/>
    <s v="12/12/2017"/>
    <x v="572"/>
    <n v="0"/>
    <x v="569"/>
    <m/>
    <m/>
    <s v="OK"/>
    <s v=""/>
    <n v="23040"/>
    <n v="0"/>
    <n v="0"/>
    <n v="3840"/>
    <n v="0"/>
    <n v="30"/>
    <n v="5.7568725668020709E-2"/>
    <n v="530.56121963927308"/>
    <n v="0"/>
    <n v="0"/>
    <n v="221.06717484969707"/>
    <s v="E07/180.069/2008"/>
    <s v="IN002463"/>
    <d v="2010-08-19T00:00:00"/>
    <d v="2015-08-18T00:00:00"/>
    <s v="Av. Teixeira e Sousa-199/205"/>
    <s v="Centro"/>
    <n v="28907410"/>
    <s v="Cabo Frio"/>
    <s v="RJ"/>
    <s v="3731-3628"/>
    <s v="cristinakamal@gmail.com"/>
  </r>
  <r>
    <s v="EE-0183"/>
    <x v="6"/>
    <n v="50"/>
    <s v="RH V"/>
    <s v="EE"/>
    <n v="330005073902"/>
    <s v="42.593.962/0001-41"/>
    <s v="Lubrizol do Brasil Aditivos Ltda"/>
    <x v="3"/>
    <m/>
    <s v="12/12/2017"/>
    <x v="573"/>
    <n v="0"/>
    <x v="570"/>
    <m/>
    <m/>
    <s v="OK"/>
    <s v=""/>
    <n v="68240"/>
    <n v="45552"/>
    <n v="0"/>
    <n v="22688"/>
    <n v="2505.36"/>
    <n v="86"/>
    <n v="5.7568725668020709E-2"/>
    <n v="1571.3939319110659"/>
    <n v="376.57649784741506"/>
    <n v="0"/>
    <n v="1306.1237645654423"/>
    <s v="E07/100.452/2004"/>
    <s v="IN039896"/>
    <d v="2017-05-30T00:00:00"/>
    <d v="2022-05-30T00:00:00"/>
    <s v="Estrada Belford Roxo"/>
    <s v="Boa Esperança"/>
    <n v="26110260"/>
    <s v="Belford Roxo"/>
    <s v="RJ"/>
    <n v="27625800"/>
    <s v="andrea.toledo@lubrizol.com"/>
  </r>
  <r>
    <s v="EE-0184"/>
    <x v="6"/>
    <n v="50"/>
    <s v="RH V"/>
    <s v="EE"/>
    <n v="330032379030"/>
    <s v="42.424.267/0001-56"/>
    <s v="Corning Comunicações Ópticas S.A (ex-Bargoa)"/>
    <x v="3"/>
    <m/>
    <s v="12/12/2017"/>
    <x v="574"/>
    <n v="0"/>
    <x v="571"/>
    <m/>
    <m/>
    <s v="OK"/>
    <s v=""/>
    <n v="35587.5"/>
    <n v="0"/>
    <n v="0"/>
    <n v="19808.550000000003"/>
    <n v="0"/>
    <n v="0"/>
    <n v="5.7568725668020709E-2"/>
    <n v="819.49403309776471"/>
    <n v="0"/>
    <n v="0"/>
    <n v="1140.3494896132013"/>
    <s v="E07/100.390/2006"/>
    <s v="IN003511"/>
    <d v="2010-12-27T00:00:00"/>
    <d v="2015-12-26T00:00:00"/>
    <s v="Estrada do Camorim, 633"/>
    <s v="Jacarepaguá"/>
    <n v="22780070"/>
    <s v="Rio de Janeiro"/>
    <s v="RJ"/>
    <s v="3416-5162"/>
    <s v="cnogueira@bargoa.com.br"/>
  </r>
  <r>
    <s v="EE-0185"/>
    <x v="6"/>
    <n v="50"/>
    <s v="RH V"/>
    <s v="EE"/>
    <n v="330005713308"/>
    <s v="11.238.213/0001-72"/>
    <s v="Parahy Mineradora Ltda"/>
    <x v="3"/>
    <m/>
    <s v="12/12/2017"/>
    <x v="575"/>
    <n v="0"/>
    <x v="572"/>
    <m/>
    <m/>
    <s v="OK"/>
    <s v=""/>
    <n v="54556"/>
    <n v="0"/>
    <n v="0"/>
    <n v="50221"/>
    <n v="0"/>
    <n v="0"/>
    <n v="5.7568725668020709E-2"/>
    <n v="1256.2922785766489"/>
    <n v="0"/>
    <n v="0"/>
    <n v="2891.1555675371465"/>
    <s v="E07/508.047/2011"/>
    <s v="IN018552"/>
    <d v="2011-12-27T00:00:00"/>
    <d v="2016-12-27T00:00:00"/>
    <s v="Estrada Rio Friburgo (RJ 122), Km 23, s/n"/>
    <s v="Maraporã"/>
    <n v="28680000"/>
    <s v="Cachoeiras de Macacu"/>
    <s v="RJ"/>
    <s v="3974-3030"/>
    <s v="maris@arcoly.com.br"/>
  </r>
  <r>
    <s v="EE-0186"/>
    <x v="6"/>
    <n v="50"/>
    <s v="RH V"/>
    <s v="EE"/>
    <n v="330005552622"/>
    <s v="40.263.170/0008-50"/>
    <s v="Essencis Soluções Ambientais S.A."/>
    <x v="2"/>
    <m/>
    <s v="12/12/2017"/>
    <x v="576"/>
    <n v="0"/>
    <x v="573"/>
    <m/>
    <m/>
    <s v="OK"/>
    <s v=""/>
    <n v="10257"/>
    <n v="9110"/>
    <n v="0"/>
    <n v="1147"/>
    <n v="331.12799999999999"/>
    <n v="80"/>
    <n v="5.7568725668020709E-2"/>
    <n v="236.18787722014403"/>
    <n v="103.89217395274616"/>
    <n v="0"/>
    <n v="66.038205656565168"/>
    <s v="E07/100.863/2004"/>
    <s v="IN002149"/>
    <d v="2010-07-08T00:00:00"/>
    <d v="2015-07-08T00:00:00"/>
    <s v="Rodovia Rio-Teresópolis (BR 116), Km 121,5"/>
    <s v="Iriri"/>
    <n v="25900000"/>
    <s v="Magé"/>
    <s v="RJ"/>
    <n v="26339800"/>
    <s v="mmeirelhes@essencis.com.br"/>
  </r>
  <r>
    <s v="EE-0187"/>
    <x v="6"/>
    <n v="50"/>
    <s v="RH V"/>
    <s v="EE"/>
    <n v="330005109516"/>
    <s v="30.740.773/0001-75"/>
    <s v="Principal Comércio e Industria de Café Ltda"/>
    <x v="3"/>
    <m/>
    <s v="01/09/2019"/>
    <x v="577"/>
    <n v="0"/>
    <x v="574"/>
    <m/>
    <m/>
    <s v="OK"/>
    <s v=""/>
    <n v="20586"/>
    <n v="0"/>
    <n v="0"/>
    <n v="4117.2"/>
    <n v="0"/>
    <n v="0"/>
    <n v="5.7568725668020709E-2"/>
    <n v="474.04655028232634"/>
    <n v="0"/>
    <n v="0"/>
    <n v="237.02327514116317"/>
    <s v="E-07/509.321/2010"/>
    <s v="IN049099"/>
    <d v="2019-04-17T00:00:00"/>
    <d v="2024-04-17T00:00:00"/>
    <s v="Estrada Plínio Casado, 1416"/>
    <s v="California"/>
    <n v="26220410"/>
    <s v="Nova Iguaçu"/>
    <s v="RJ"/>
    <n v="21079000"/>
    <s v="rafaeldesouza@3coracoes.com.br"/>
  </r>
  <r>
    <s v="EE-0188"/>
    <x v="6"/>
    <n v="50"/>
    <s v="RH V"/>
    <s v="EE"/>
    <n v="330005783780"/>
    <s v="31.199.029/0001-78"/>
    <s v="NEVER INDUSTRIA E COMÉRCIO LTDA"/>
    <x v="3"/>
    <m/>
    <s v="12/12/2017"/>
    <x v="578"/>
    <n v="0"/>
    <x v="575"/>
    <m/>
    <m/>
    <s v="OK"/>
    <s v=""/>
    <n v="3326.4"/>
    <n v="0"/>
    <n v="0"/>
    <n v="665.28"/>
    <n v="0"/>
    <n v="0"/>
    <n v="5.7568725668020709E-2"/>
    <n v="76.605989357457631"/>
    <n v="0"/>
    <n v="0"/>
    <n v="38.302994678728815"/>
    <s v="E07/502.905/2010"/>
    <s v="IN015613"/>
    <d v="2011-02-01T00:00:00"/>
    <d v="2016-02-01T00:00:00"/>
    <s v="Estrada do Vigário Geral, 371"/>
    <s v="Vigário Geral"/>
    <n v="21241100"/>
    <s v="Rio de Janeiro"/>
    <s v="RJ"/>
    <s v="2196-7279"/>
    <s v="solus@solussondagens.com.br"/>
  </r>
  <r>
    <s v="EE-0189"/>
    <x v="6"/>
    <n v="50"/>
    <s v="RH V"/>
    <s v="EE"/>
    <n v="330005555303"/>
    <s v="27.364.421/0023-63"/>
    <s v="CONCREVIT CONCRETO VITÓRIA LTDA"/>
    <x v="3"/>
    <m/>
    <s v="01/09/2022"/>
    <x v="579"/>
    <n v="0"/>
    <x v="576"/>
    <m/>
    <m/>
    <n v="0"/>
    <s v=""/>
    <n v="46076.160000000003"/>
    <n v="0"/>
    <n v="0"/>
    <n v="41467.919999999998"/>
    <n v="0"/>
    <n v="0"/>
    <n v="5.7568725668020709E-2"/>
    <n v="1061.0180145384186"/>
    <n v="0"/>
    <n v="0"/>
    <n v="2387.2644265264103"/>
    <s v="E07/100.181/2008"/>
    <s v="IN052884"/>
    <d v="2022-07-05T00:00:00"/>
    <d v="2027-07-05T00:00:00"/>
    <s v="RODOVIA PRESIDENTE DUTRA, N° 13.005"/>
    <s v="VILA NOVA"/>
    <n v="26221190"/>
    <s v="Nova Iguaçu"/>
    <s v="RJ"/>
    <s v="(21) 2589-8080"/>
    <s v="regis@concrevit.com.br"/>
  </r>
  <r>
    <s v="EE-0190"/>
    <x v="6"/>
    <n v="50"/>
    <s v="RH V"/>
    <s v="EE"/>
    <n v="330005756970"/>
    <s v="04.094.302/0001-27"/>
    <s v="INSTITUTO DE CIÊNCIAS NÁUTICAS - ICN"/>
    <x v="2"/>
    <m/>
    <s v="12/12/2017"/>
    <x v="580"/>
    <n v="0"/>
    <x v="577"/>
    <m/>
    <m/>
    <s v="OK"/>
    <s v=""/>
    <n v="22776"/>
    <n v="0"/>
    <n v="0"/>
    <n v="3796"/>
    <n v="0"/>
    <n v="0"/>
    <n v="5.7568725668020709E-2"/>
    <n v="524.47325728984583"/>
    <n v="0"/>
    <n v="0"/>
    <n v="218.5296536646014"/>
    <s v="E07/508.744/2010"/>
    <s v="IN003413"/>
    <d v="2010-12-15T00:00:00"/>
    <d v="2015-12-15T00:00:00"/>
    <s v="Lote 16 A da quadra 50 do loteamento Chácaras de Inoã"/>
    <s v="Chácaras de Inoã"/>
    <n v="24900000"/>
    <s v="Maricá"/>
    <s v="RJ"/>
    <n v="37329956"/>
    <s v="amaury@cienciasnauticas.org.br"/>
  </r>
  <r>
    <s v="EE-0192"/>
    <x v="6"/>
    <n v="50"/>
    <s v="RH V"/>
    <s v="EE"/>
    <n v="330005569606"/>
    <s v="33.983.230/0001-77"/>
    <s v="Fazenda Clube Marapendi"/>
    <x v="2"/>
    <m/>
    <s v="12/12/2017"/>
    <x v="581"/>
    <n v="0"/>
    <x v="578"/>
    <m/>
    <m/>
    <s v="OK"/>
    <s v=""/>
    <n v="17194"/>
    <n v="0"/>
    <n v="0"/>
    <n v="3441"/>
    <n v="0"/>
    <n v="0"/>
    <n v="5.7568725668020709E-2"/>
    <n v="395.93684466703428"/>
    <n v="0"/>
    <n v="0"/>
    <n v="198.09373202166998"/>
    <s v="E07/002.5713/2016"/>
    <s v="IN036142"/>
    <d v="2016-08-26T00:00:00"/>
    <d v="2021-08-26T00:00:00"/>
    <s v="Av. das Américas, 3.979"/>
    <s v="Barra da Tijuca"/>
    <n v="22631004"/>
    <s v="Rio de Janeiro"/>
    <s v="RJ"/>
    <n v="24315211"/>
    <s v="sf@sfconsultoriambiental.com.br"/>
  </r>
  <r>
    <s v="EE-0194"/>
    <x v="6"/>
    <n v="50"/>
    <s v="RH V"/>
    <s v="EE"/>
    <n v="330005704406"/>
    <s v="33.069.212/0001-84"/>
    <s v="MERCK S/A"/>
    <x v="2"/>
    <m/>
    <s v="12/12/2017"/>
    <x v="582"/>
    <n v="0"/>
    <x v="579"/>
    <m/>
    <m/>
    <s v="OK"/>
    <s v=""/>
    <n v="14454"/>
    <n v="0"/>
    <n v="0"/>
    <n v="2891"/>
    <n v="0"/>
    <n v="0"/>
    <n v="5.7568725668020709E-2"/>
    <n v="332.83297420804894"/>
    <n v="0"/>
    <n v="0"/>
    <n v="166.43215081504357"/>
    <s v="E07/101.244/2005"/>
    <s v="IN002857"/>
    <d v="2010-09-30T00:00:00"/>
    <d v="2013-09-30T00:00:00"/>
    <s v="ESTRADA DOS BANDEIRANTES, 1099"/>
    <s v="JACAREPAGUÁ"/>
    <n v="22710571"/>
    <s v="Rio de Janeiro"/>
    <s v="RJ"/>
    <n v="24442199"/>
    <s v="elizeu.r.netto@merck.com.br"/>
  </r>
  <r>
    <s v="EE-0195"/>
    <x v="6"/>
    <n v="50"/>
    <s v="RH V"/>
    <s v="EE"/>
    <n v="330005886598"/>
    <s v="27.763.903/0001-80"/>
    <s v="Clube Português de Niterói"/>
    <x v="2"/>
    <m/>
    <s v="12/12/2017"/>
    <x v="583"/>
    <n v="0"/>
    <x v="580"/>
    <m/>
    <m/>
    <s v="OK"/>
    <s v=""/>
    <n v="6552"/>
    <n v="0"/>
    <n v="0"/>
    <n v="5952.24"/>
    <n v="0"/>
    <n v="0"/>
    <n v="5.7568725668020709E-2"/>
    <n v="150.87286453606157"/>
    <n v="0"/>
    <n v="0"/>
    <n v="342.66978472804959"/>
    <s v="E07/500.325/2010"/>
    <s v="IN002097"/>
    <d v="2010-06-05T00:00:00"/>
    <d v="2015-06-05T00:00:00"/>
    <s v="Rua Professora Lara Vilella, 176"/>
    <s v="Ingá"/>
    <n v="24210590"/>
    <s v="Niterói"/>
    <s v="RJ"/>
    <n v="27174225"/>
    <s v="cpn176@yahoo.com.br"/>
  </r>
  <r>
    <s v="EE-0196"/>
    <x v="6"/>
    <n v="50"/>
    <s v="RH V"/>
    <s v="EE"/>
    <n v="330005884625"/>
    <s v="29.280.740/0001-00"/>
    <s v="CONDOMÍNIO MIRANTE CINCO ESTRELAS"/>
    <x v="2"/>
    <m/>
    <s v="12/12/2017"/>
    <x v="584"/>
    <n v="0"/>
    <x v="581"/>
    <m/>
    <m/>
    <s v="OK"/>
    <s v=""/>
    <n v="16425"/>
    <n v="0"/>
    <n v="0"/>
    <n v="6570"/>
    <n v="0"/>
    <n v="0"/>
    <n v="5.7568725668020709E-2"/>
    <n v="378.23685121544065"/>
    <n v="0"/>
    <n v="0"/>
    <n v="378.23685121544065"/>
    <s v="E07/101.042/2007"/>
    <s v="IN001994"/>
    <d v="2010-06-22T00:00:00"/>
    <d v="2015-06-22T00:00:00"/>
    <s v="RUA ALCEU AMOROSO LIMA, 105"/>
    <s v="BARRA DA TIJUCA"/>
    <n v="22631010"/>
    <s v="Rio de Janeiro"/>
    <s v="RJ"/>
    <s v="3433-6000"/>
    <s v="mirante5estrelas@hotmail.com"/>
  </r>
  <r>
    <s v="EE-0197"/>
    <x v="6"/>
    <n v="50"/>
    <s v="RH V"/>
    <s v="EE"/>
    <n v="330005716676"/>
    <s v="01.582.283/0001-90"/>
    <s v="Industria de Radiadores Nobre Ltda"/>
    <x v="2"/>
    <m/>
    <s v="12/12/2017"/>
    <x v="585"/>
    <n v="0"/>
    <x v="582"/>
    <m/>
    <m/>
    <s v="OK"/>
    <s v=""/>
    <n v="1971"/>
    <n v="0"/>
    <n v="0"/>
    <n v="394.2"/>
    <n v="0"/>
    <n v="0"/>
    <n v="5.7568725668020709E-2"/>
    <n v="45.382992059366259"/>
    <n v="0"/>
    <n v="0"/>
    <n v="22.69149602968313"/>
    <s v="E-07/501.083/2010"/>
    <s v="IN002569"/>
    <d v="2010-08-30T00:00:00"/>
    <d v="2015-08-30T00:00:00"/>
    <s v="Rua Américo Ribeiro nº 315"/>
    <s v="Santa Cruz da Serra"/>
    <n v="25255100"/>
    <s v="Duque de Caxias"/>
    <s v="RJ"/>
    <s v="3651-7750"/>
    <s v="contaspagar@radiadoresnobre.com.br"/>
  </r>
  <r>
    <s v="EE-0198"/>
    <x v="6"/>
    <n v="50"/>
    <s v="RH V"/>
    <s v="EE"/>
    <n v="330005770298"/>
    <s v="03.064.506/0001-52"/>
    <s v="TÂNIA´S LAVANDERIA LTDA."/>
    <x v="2"/>
    <m/>
    <s v="12/12/2017"/>
    <x v="586"/>
    <n v="0"/>
    <x v="583"/>
    <m/>
    <m/>
    <s v="OK"/>
    <s v=""/>
    <n v="17702.5"/>
    <n v="0"/>
    <n v="0"/>
    <n v="3540.5"/>
    <n v="0"/>
    <n v="0"/>
    <n v="5.7568725668020709E-2"/>
    <n v="407.64285803531538"/>
    <n v="0"/>
    <n v="0"/>
    <n v="203.8162077806513"/>
    <s v="E07/100.266/2007"/>
    <s v="IN003249"/>
    <d v="2010-11-25T00:00:00"/>
    <d v="2015-11-25T00:00:00"/>
    <s v="Rua da Chita- 453"/>
    <s v="Bangu"/>
    <n v="21662170"/>
    <s v="Rio de Janeiro"/>
    <s v="RJ"/>
    <s v="2419-4520"/>
    <s v="taniaslavanderia@uol.com.br"/>
  </r>
  <r>
    <s v="EE-0199"/>
    <x v="6"/>
    <n v="50"/>
    <s v="RH V"/>
    <s v="EE"/>
    <n v="330005109192"/>
    <s v="10.851.270/0001-60"/>
    <s v="VPKI RESTAURANTE LTDA."/>
    <x v="2"/>
    <m/>
    <s v="12/12/2017"/>
    <x v="587"/>
    <n v="0"/>
    <x v="584"/>
    <m/>
    <m/>
    <s v="OK"/>
    <s v=""/>
    <n v="6570"/>
    <n v="0"/>
    <n v="0"/>
    <n v="2920"/>
    <n v="0"/>
    <n v="0"/>
    <n v="5.7568725668020709E-2"/>
    <n v="151.29056349657117"/>
    <n v="0"/>
    <n v="0"/>
    <n v="168.10294665708187"/>
    <s v="E07/101.735/2008"/>
    <s v="IN003045"/>
    <d v="2011-01-07T00:00:00"/>
    <d v="2016-01-07T00:00:00"/>
    <s v="Av. Visconde de Pirajá, 644 - loja A - Ipanema"/>
    <s v="Ipanema"/>
    <n v="21740300"/>
    <s v="Rio de Janeiro"/>
    <s v="RJ"/>
    <s v="3289-5400"/>
    <s v="ipanema@kilograma.com.br"/>
  </r>
  <r>
    <s v="EE-0200"/>
    <x v="6"/>
    <n v="50"/>
    <s v="RH V"/>
    <s v="EE"/>
    <n v="330005719934"/>
    <s v="48.090.120/0001-53"/>
    <s v="SAFRAN HELICOPTER ENGINES INDUSTRIA E COMERCIO DO BRASIL LTDA"/>
    <x v="3"/>
    <m/>
    <s v="01/03/2019"/>
    <x v="588"/>
    <n v="0"/>
    <x v="585"/>
    <m/>
    <m/>
    <s v="OK"/>
    <s v=""/>
    <n v="23474.880000000001"/>
    <n v="0"/>
    <n v="0"/>
    <n v="4694.9799999999996"/>
    <n v="0"/>
    <n v="0"/>
    <n v="5.7568725668020709E-2"/>
    <n v="540.56510974347759"/>
    <n v="0"/>
    <n v="0"/>
    <n v="270.2825548717388"/>
    <s v="E-07/002.9807/2015"/>
    <s v="IN047176"/>
    <d v="2019-11-16T00:00:00"/>
    <d v="2023-11-16T00:00:00"/>
    <s v="RUA CAPITÃO GUYNEMER, 1.626 - - XERÉM - DUQUE DE CAXIAS"/>
    <s v="Xerém"/>
    <s v="25.250-615"/>
    <s v="Duque de Caxias "/>
    <s v="RJ "/>
    <s v="(21) 36517299"/>
    <s v="andrea.vasquez@safrangroup.com"/>
  </r>
  <r>
    <s v="EE-0202"/>
    <x v="6"/>
    <n v="50"/>
    <s v="RH V"/>
    <s v="EE"/>
    <n v="330005828474"/>
    <s v="60.869.336/0127-19"/>
    <s v="HOLCIM (BRASIL) S.A. - MAGÉ"/>
    <x v="2"/>
    <m/>
    <s v="12/12/2017"/>
    <x v="589"/>
    <n v="0"/>
    <x v="586"/>
    <m/>
    <m/>
    <s v="OK"/>
    <s v=""/>
    <n v="6739.2"/>
    <n v="0"/>
    <n v="0"/>
    <n v="5428.8"/>
    <n v="0"/>
    <n v="0"/>
    <n v="5.7568725668020709E-2"/>
    <n v="155.19604877733579"/>
    <n v="0"/>
    <n v="0"/>
    <n v="312.52236225327039"/>
    <s v="E07/502.947/2010"/>
    <s v="IN016351"/>
    <d v="2011-04-26T00:00:00"/>
    <d v="2016-04-26T00:00:00"/>
    <s v="Rodovia BR 116, km 125,8"/>
    <s v="Suruí"/>
    <n v="25900000"/>
    <s v="Magé"/>
    <s v="RJ"/>
    <n v="36322858"/>
    <s v="milton.fugimoto@holcim.com"/>
  </r>
  <r>
    <s v="EE-0203"/>
    <x v="6"/>
    <n v="50"/>
    <s v="RH V"/>
    <s v="EE"/>
    <n v="330041233833"/>
    <s v=" 30.872.270/0004-04"/>
    <s v="PF CONSUMER HEALTHCARE BRAZIL IMPORTADORA E DISTRIBUIDORA DE MEDICAMENTOS LTDA"/>
    <x v="3"/>
    <m/>
    <s v="12/12/2017"/>
    <x v="590"/>
    <n v="0"/>
    <x v="587"/>
    <m/>
    <m/>
    <s v="OK"/>
    <s v=""/>
    <n v="0"/>
    <n v="114318"/>
    <n v="0"/>
    <n v="0"/>
    <n v="685.91"/>
    <n v="98"/>
    <n v="5.7568725668020709E-2"/>
    <n v="0"/>
    <n v="144.12702632383181"/>
    <n v="0"/>
    <n v="0"/>
    <s v="E-07/505.227/2009"/>
    <s v="IN039301"/>
    <d v="2017-04-11T00:00:00"/>
    <d v="2022-04-11T00:00:00"/>
    <s v="Estrada dos Bandeirantes, 8.464"/>
    <s v="Jacarepaguá"/>
    <n v="22783110"/>
    <s v="Rio de Janeiro"/>
    <s v="RJ"/>
    <s v="2141-6372"/>
    <s v="eliane.s.corlindo@gsk.com"/>
  </r>
  <r>
    <s v="EE-0204"/>
    <x v="6"/>
    <n v="50"/>
    <s v="RH V"/>
    <s v="EE"/>
    <n v="330005224102"/>
    <s v="02.799.903/0001-00"/>
    <s v="CER - CENTRO EDUCACIONAL RIO LTDA."/>
    <x v="2"/>
    <m/>
    <s v="12/12/2017"/>
    <x v="591"/>
    <n v="0"/>
    <x v="588"/>
    <m/>
    <m/>
    <s v="OK"/>
    <s v=""/>
    <n v="4604"/>
    <n v="0"/>
    <n v="0"/>
    <n v="921"/>
    <n v="0"/>
    <n v="0"/>
    <n v="5.7568725668020709E-2"/>
    <n v="106.01199617733229"/>
    <n v="0"/>
    <n v="0"/>
    <n v="53.016440562678895"/>
    <s v="PD-07/014.58/2016"/>
    <s v="IN000021"/>
    <d v="2016-07-28T00:00:00"/>
    <d v="2021-07-28T00:00:00"/>
    <s v="Est. dos Tres Rios, 1801."/>
    <s v="Jacarepaguá"/>
    <n v="22745005"/>
    <s v="Rio de Janeiro"/>
    <s v="RJ"/>
    <n v="33926127"/>
    <s v="financeiro.cer@gmail.com"/>
  </r>
  <r>
    <s v="EE-0205"/>
    <x v="6"/>
    <n v="50"/>
    <s v="RH V"/>
    <s v="EE"/>
    <n v="330005196303"/>
    <s v="07.055.959/0001-73"/>
    <s v="Salf Empreendimentos Imobiliários Ltda"/>
    <x v="2"/>
    <m/>
    <s v="12/12/2017"/>
    <x v="592"/>
    <n v="0"/>
    <x v="589"/>
    <m/>
    <m/>
    <s v="OK"/>
    <s v=""/>
    <n v="30806"/>
    <n v="0"/>
    <n v="0"/>
    <n v="6161.2"/>
    <n v="0"/>
    <n v="0"/>
    <n v="5.7568725668020709E-2"/>
    <n v="709.38858710743852"/>
    <n v="0"/>
    <n v="0"/>
    <n v="354.6890723167129"/>
    <s v="E07/503.527/2009"/>
    <s v="IN016425"/>
    <d v="2011-05-02T00:00:00"/>
    <d v="2016-05-02T00:00:00"/>
    <s v="Estrada do Catonho n° 1950"/>
    <s v="Jardim Sulacap"/>
    <n v="22725421"/>
    <s v="Rio de Janeiro"/>
    <s v="RJ"/>
    <s v="88892236/78381000/99112631"/>
    <s v="arlyson@agrioimoveis.com.br"/>
  </r>
  <r>
    <s v="EE-0206"/>
    <x v="6"/>
    <n v="50"/>
    <s v="RH V"/>
    <s v="EE"/>
    <n v="330005800545"/>
    <s v="28.033.553/0001-60"/>
    <s v="HOTEL ROSA DA VILA LTDA."/>
    <x v="2"/>
    <m/>
    <s v="01/05/2021"/>
    <x v="593"/>
    <n v="0"/>
    <x v="590"/>
    <m/>
    <m/>
    <s v="OK"/>
    <s v=""/>
    <n v="10512"/>
    <n v="0"/>
    <n v="0"/>
    <n v="2102.4"/>
    <n v="0"/>
    <n v="0"/>
    <n v="5.7568725668020709E-2"/>
    <n v="242.06699008931645"/>
    <n v="0"/>
    <n v="0"/>
    <n v="121.02827380765184"/>
    <s v="E07/100.621/2008"/>
    <s v="IN051747"/>
    <d v="2020-11-16T00:00:00"/>
    <d v="2025-11-16T00:00:00"/>
    <s v="AVENIDA MARECHAL RONDON 2221"/>
    <s v="SAMPAIO"/>
    <n v="20950071"/>
    <s v="Rio de Janeiro"/>
    <s v="RJ"/>
    <s v="2501-4096"/>
    <s v="hotel@rosadavila.com.br"/>
  </r>
  <r>
    <s v="EE-0207"/>
    <x v="6"/>
    <n v="50"/>
    <s v="RH V"/>
    <s v="EE"/>
    <n v="330005635595"/>
    <s v="32.094.146/0001-30"/>
    <s v="CONDOMÍNIO DO EDIFICIO BANDEIRANTE BARTOLOMEU BUENO"/>
    <x v="2"/>
    <m/>
    <s v="12/12/2017"/>
    <x v="594"/>
    <n v="52.05"/>
    <x v="591"/>
    <m/>
    <m/>
    <s v="OK"/>
    <s v=""/>
    <n v="13811.6"/>
    <n v="0"/>
    <n v="0"/>
    <n v="2762.32"/>
    <n v="0"/>
    <n v="0"/>
    <n v="5.7568725668020709E-2"/>
    <n v="318.04648457457392"/>
    <n v="0"/>
    <n v="0"/>
    <n v="159.02324228728696"/>
    <s v="E07/100236/2008"/>
    <s v=" IN097458"/>
    <d v="2023-03-07T00:00:00"/>
    <d v="2028-03-07T00:00:00"/>
    <s v="RUA URUGUAI, 556"/>
    <s v="TIJUCA"/>
    <n v="20510060"/>
    <s v="Rio de Janeiro"/>
    <s v="RJ"/>
    <s v="2571-0033"/>
    <s v="jmorrot@terra.com.br"/>
  </r>
  <r>
    <s v="EE-0208"/>
    <x v="6"/>
    <n v="50"/>
    <s v="RH V"/>
    <s v="EE"/>
    <n v="330007447826"/>
    <s v="07.526.557/0068-17"/>
    <s v="AMBEV S.A. (ex-CACHOEIRAS DE MACACU BEBIDAS)"/>
    <x v="3"/>
    <m/>
    <s v="07/03/2018"/>
    <x v="595"/>
    <n v="0"/>
    <x v="592"/>
    <m/>
    <m/>
    <s v="OK"/>
    <s v=""/>
    <n v="3950208"/>
    <n v="1866240"/>
    <n v="0"/>
    <n v="2083968"/>
    <n v="52560"/>
    <n v="96"/>
    <n v="5.7568725668020709E-2"/>
    <n v="90963.37820499533"/>
    <n v="4780.9509745706555"/>
    <n v="0"/>
    <n v="119971.38057034844"/>
    <s v="PD-07/006.82/2018"/>
    <s v="IN001535"/>
    <d v="2018-08-01T00:00:00"/>
    <d v="2023-08-01T00:00:00"/>
    <s v="Rodovia Rj 122 Km 35 GALPÃO C"/>
    <s v="Porto do Taboado"/>
    <n v="28680000"/>
    <s v="Cachoeiras de Macacu"/>
    <s v="RJ"/>
    <n v="26499100"/>
    <s v="IVAN.PAULA@AMBEV.COM.BR"/>
  </r>
  <r>
    <s v="EE-0210"/>
    <x v="6"/>
    <n v="50"/>
    <s v="RH V"/>
    <s v="EE"/>
    <n v="330005062374"/>
    <s v="45.349.495/0004-40"/>
    <s v="CRUZOLEO DERIVADOS DE PETRÓLEO LTDA."/>
    <x v="2"/>
    <m/>
    <s v="12/12/2017"/>
    <x v="596"/>
    <n v="0"/>
    <x v="593"/>
    <m/>
    <m/>
    <s v="OK"/>
    <s v=""/>
    <n v="3484.8"/>
    <n v="0"/>
    <n v="0"/>
    <n v="1108.8"/>
    <n v="0"/>
    <n v="0"/>
    <n v="5.7568725668020709E-2"/>
    <n v="80.250412787903741"/>
    <n v="0"/>
    <n v="0"/>
    <n v="63.824401165864373"/>
    <s v="E07/100.855/2008"/>
    <s v="IN016767"/>
    <d v="2011-05-30T00:00:00"/>
    <d v="2016-05-30T00:00:00"/>
    <s v="RODOVIA RIO MAGÉ, 6635 KM 5,5"/>
    <s v="JARDIM ANHANGÁ"/>
    <n v="25265007"/>
    <s v="Duque de Caxias"/>
    <s v="RJ"/>
    <s v="3650-9522"/>
    <s v="cruzoleorj@cruzoleo.com.br"/>
  </r>
  <r>
    <s v="EE-0211"/>
    <x v="6"/>
    <n v="50"/>
    <s v="RH V"/>
    <s v="EE"/>
    <n v="330005062293"/>
    <s v="27.785.666/0001-59"/>
    <s v="CONDOMÍNIO DO EDIFÍCIO BARÃO DO INGÁ"/>
    <x v="2"/>
    <m/>
    <s v="31/05/2023"/>
    <x v="597"/>
    <n v="0"/>
    <x v="594"/>
    <m/>
    <m/>
    <s v="OK"/>
    <s v=""/>
    <n v="12848"/>
    <n v="0"/>
    <n v="0"/>
    <n v="1898"/>
    <n v="0"/>
    <n v="0"/>
    <n v="5.7568725668020709E-2"/>
    <n v="295.85617372893802"/>
    <n v="0"/>
    <n v="0"/>
    <n v="109.27004806930707"/>
    <s v="PD-07/014.274/2018"/>
    <s v="IN013028"/>
    <d v="2023-03-23T00:00:00"/>
    <d v="2028-03-23T00:00:00"/>
    <s v="RUA TIRADENTES, 111"/>
    <s v="CENTRO"/>
    <n v="22610070"/>
    <s v="Niterói"/>
    <s v="RJ"/>
    <s v="2622-5251"/>
    <s v="condominiobaraodoinga@hotmail.com"/>
  </r>
  <r>
    <s v="EE-0212"/>
    <x v="6"/>
    <n v="50"/>
    <s v="RH V"/>
    <s v="EE"/>
    <n v="330005768048"/>
    <s v="01.515.810/0001-43"/>
    <s v="MultiAmbiental Coletas e Transportes Ltda."/>
    <x v="2"/>
    <m/>
    <s v="12/12/2017"/>
    <x v="598"/>
    <n v="0"/>
    <x v="595"/>
    <m/>
    <m/>
    <s v="OK"/>
    <s v=""/>
    <n v="13687.5"/>
    <n v="0"/>
    <n v="0"/>
    <n v="2737.5"/>
    <n v="0"/>
    <n v="0"/>
    <n v="5.7568725668020709E-2"/>
    <n v="315.18519312651898"/>
    <n v="0"/>
    <n v="0"/>
    <n v="157.59781780026586"/>
    <s v="E07/500.696/2010"/>
    <s v="IN003238"/>
    <d v="2010-11-23T00:00:00"/>
    <d v="2015-11-22T00:00:00"/>
    <s v="Rua Júlio Ribeiro, 260 / 280"/>
    <s v="Bonsucesso"/>
    <n v="21040330"/>
    <s v="Rio de Janeiro"/>
    <s v="RJ"/>
    <s v="2609-8901"/>
    <s v="lcbrilhantenascimento@hotmail.com"/>
  </r>
  <r>
    <s v="EE-0213"/>
    <x v="6"/>
    <n v="50"/>
    <s v="RH V"/>
    <s v="EE"/>
    <n v="330005800111"/>
    <s v="05.078.363/0003-25"/>
    <s v="MMP 2002 COMÉRCIODE ROUPAS LTDA"/>
    <x v="2"/>
    <m/>
    <s v="12/12/2017"/>
    <x v="599"/>
    <n v="0"/>
    <x v="596"/>
    <m/>
    <m/>
    <s v="OK"/>
    <s v=""/>
    <n v="6742.56"/>
    <n v="0"/>
    <n v="0"/>
    <n v="1348.5119999999999"/>
    <n v="0"/>
    <n v="0"/>
    <n v="5.7568725668020709E-2"/>
    <n v="155.26914609542496"/>
    <n v="0"/>
    <n v="0"/>
    <n v="77.629351810706112"/>
    <s v="E07/100.735/2007"/>
    <s v="IN015683"/>
    <d v="2011-02-10T00:00:00"/>
    <d v="2016-02-10T00:00:00"/>
    <s v="AVENIDA 22 DE MAIO, N° 9000 QDR D LOTE 4"/>
    <s v="ENGENHO VELHO"/>
    <n v="24800000"/>
    <s v="Itaboraí"/>
    <s v="RJ"/>
    <s v="2645-0779"/>
    <s v="naoinformado@naoinformado.com"/>
  </r>
  <r>
    <s v="EE-0215"/>
    <x v="6"/>
    <n v="50"/>
    <s v="RH V"/>
    <s v="EE"/>
    <n v="330005090319"/>
    <s v="31.928.567/0001-56"/>
    <s v="AUTO VIAÇÃO VERA CRUZ LTDA"/>
    <x v="2"/>
    <m/>
    <s v="12/12/2017"/>
    <x v="600"/>
    <n v="0"/>
    <x v="597"/>
    <m/>
    <m/>
    <s v="OK"/>
    <s v=""/>
    <n v="3544.15"/>
    <n v="0"/>
    <n v="0"/>
    <n v="624.15"/>
    <n v="0"/>
    <n v="0"/>
    <n v="5.7568725668020709E-2"/>
    <n v="81.607934409559888"/>
    <n v="0"/>
    <n v="0"/>
    <n v="35.932553077836921"/>
    <s v="E07/101.470/2008"/>
    <s v="IN002094"/>
    <d v="2010-07-05T00:00:00"/>
    <d v="2015-07-05T00:00:00"/>
    <s v="ESTRADA RETIRO DA IMPRENSA Nº 2325"/>
    <s v="HELIÓPOLIS"/>
    <n v="26112180"/>
    <s v="Belford Roxo"/>
    <s v="RJ"/>
    <n v="27868050"/>
    <s v="fcft@viacaoveracruz.com.br"/>
  </r>
  <r>
    <s v="EE-0217"/>
    <x v="6"/>
    <n v="50"/>
    <s v="RH V"/>
    <s v="EE"/>
    <n v="330005727791"/>
    <s v="30.755.458/0001-11"/>
    <s v="PEDREIRA SÃO PEDRO LTDA"/>
    <x v="3"/>
    <m/>
    <s v="01/04/2019"/>
    <x v="601"/>
    <n v="0"/>
    <x v="598"/>
    <m/>
    <m/>
    <s v="OK"/>
    <s v=""/>
    <n v="26136"/>
    <n v="0"/>
    <n v="0"/>
    <n v="15681.6"/>
    <n v="0"/>
    <n v="0"/>
    <n v="5.7568725668020709E-2"/>
    <n v="601.84154725023348"/>
    <n v="0"/>
    <n v="0"/>
    <n v="902.772763349363"/>
    <s v="E07/100.858/2005"/>
    <s v="IN003527"/>
    <d v="2011-03-03T00:00:00"/>
    <d v="2016-03-03T00:00:00"/>
    <s v="ESTRADA SÃO JOSÉ, S/N"/>
    <s v="COMENDADOR SOARES"/>
    <n v="26030650"/>
    <s v="Nova Iguaçu"/>
    <s v="RJ"/>
    <n v="26673649"/>
    <s v="rosemary@grupoestrutural.com.br"/>
  </r>
  <r>
    <s v="EE-0219"/>
    <x v="6"/>
    <n v="50"/>
    <s v="RH V"/>
    <s v="EE"/>
    <n v="330005220620"/>
    <s v="33.906.702/0001-98"/>
    <s v="INST. PRESBITERIANO ÁLVARO REIS DE ASSIST. À CRIANÇA E AO ADOLESCENTE."/>
    <x v="2"/>
    <m/>
    <s v="12/12/2017"/>
    <x v="602"/>
    <n v="0"/>
    <x v="599"/>
    <m/>
    <m/>
    <s v="OK"/>
    <s v=""/>
    <n v="22886"/>
    <n v="0"/>
    <n v="0"/>
    <n v="4578"/>
    <n v="0"/>
    <n v="0"/>
    <n v="5.7568725668020709E-2"/>
    <n v="527.0107784749415"/>
    <n v="0"/>
    <n v="0"/>
    <n v="263.54715913352175"/>
    <s v="E07/102.828/2008"/>
    <s v="IN036539"/>
    <d v="2016-09-23T00:00:00"/>
    <d v="2021-09-23T00:00:00"/>
    <s v="Rua Edgard Werneck, 846."/>
    <s v="Jacarepaguá"/>
    <n v="22763010"/>
    <s v="Rio de Janeiro"/>
    <s v="RJ"/>
    <s v="2445-0458"/>
    <s v="inpar@inpar.org.br"/>
  </r>
  <r>
    <s v="EE-0220"/>
    <x v="6"/>
    <n v="50"/>
    <s v="RH V"/>
    <s v="EE"/>
    <n v="330005793158"/>
    <s v="10.386.644/0001-13"/>
    <s v="ZRC EMPREENDIMENTOS IMOBILIARIOS LTDA"/>
    <x v="2"/>
    <m/>
    <s v="12/12/2017"/>
    <x v="603"/>
    <n v="0"/>
    <x v="600"/>
    <m/>
    <m/>
    <s v="OK"/>
    <s v=""/>
    <n v="5840"/>
    <n v="0"/>
    <n v="0"/>
    <n v="1168"/>
    <n v="0"/>
    <n v="0"/>
    <n v="5.7568725668020709E-2"/>
    <n v="134.47818033606043"/>
    <n v="0"/>
    <n v="0"/>
    <n v="67.239090168030216"/>
    <s v="E07/509.713/2010"/>
    <s v="IN015729"/>
    <d v="2011-02-10T00:00:00"/>
    <d v="2016-02-09T00:00:00"/>
    <s v="Av Almirante Barroso, 97 sala 1205 a 1209"/>
    <s v="Centro"/>
    <n v="20031005"/>
    <s v="Rio de Janeiro"/>
    <s v="RJ"/>
    <s v="00000000"/>
    <s v="marcogirelli.68@libero.it"/>
  </r>
  <r>
    <s v="EE-0221"/>
    <x v="6"/>
    <n v="50"/>
    <s v="RH V"/>
    <s v="EE"/>
    <n v="330005809500"/>
    <s v="05.644.704/0001-10"/>
    <s v="NEWPET Industria e Comércio Ltda"/>
    <x v="3"/>
    <m/>
    <s v="12/12/2017"/>
    <x v="604"/>
    <n v="0"/>
    <x v="601"/>
    <m/>
    <m/>
    <s v="OK"/>
    <s v=""/>
    <n v="8030"/>
    <n v="0"/>
    <n v="0"/>
    <n v="6570"/>
    <n v="0"/>
    <n v="0"/>
    <n v="5.7568725668020709E-2"/>
    <n v="184.91532981759266"/>
    <n v="0"/>
    <n v="0"/>
    <n v="378.23685121544065"/>
    <s v="E07/101.061/2008"/>
    <s v="IN016729"/>
    <d v="2011-06-01T00:00:00"/>
    <d v="2016-06-01T00:00:00"/>
    <s v="Estrada Velha do Pilar n°1755"/>
    <s v="Chácara do Rio Petró"/>
    <n v="25255117"/>
    <s v="Duque de Caxias"/>
    <s v="RJ"/>
    <s v="2777-8600"/>
    <s v="financeiro@newpet.com.br"/>
  </r>
  <r>
    <s v="EE-0222"/>
    <x v="6"/>
    <n v="50"/>
    <s v="RH V"/>
    <s v="EE"/>
    <n v="330005901309"/>
    <s v="33.915.398/0001-45"/>
    <s v="LAVANDERIA BARONESA DO RIO LTDA"/>
    <x v="2"/>
    <m/>
    <s v="12/12/2017"/>
    <x v="605"/>
    <n v="0"/>
    <x v="602"/>
    <m/>
    <m/>
    <s v="OK"/>
    <s v=""/>
    <n v="5740.8"/>
    <n v="0"/>
    <n v="0"/>
    <n v="1368.96"/>
    <n v="0"/>
    <n v="0"/>
    <n v="5.7568725668020709E-2"/>
    <n v="132.19127852727047"/>
    <n v="0"/>
    <n v="0"/>
    <n v="78.809351374145677"/>
    <s v="E-07/101324/2004"/>
    <s v="IN016907"/>
    <d v="2011-06-17T00:00:00"/>
    <d v="2016-06-17T00:00:00"/>
    <s v="RUA BARÃO DE SÃO FELIX, N° 132"/>
    <s v="CENTRO"/>
    <n v="20221421"/>
    <s v="Rio de Janeiro"/>
    <s v="RJ"/>
    <s v="2263-1499"/>
    <s v="lavanderiabaronesadorio@gmail.com"/>
  </r>
  <r>
    <s v="EE-0223"/>
    <x v="6"/>
    <n v="50"/>
    <s v="RH V"/>
    <s v="EE"/>
    <n v="330005206201"/>
    <s v="27.132.497/0001-58"/>
    <s v="ITAVEMA-RIO VEÍCULOS E PEÇAS LTDA."/>
    <x v="2"/>
    <m/>
    <s v="12/12/2017"/>
    <x v="606"/>
    <n v="0"/>
    <x v="603"/>
    <m/>
    <m/>
    <s v="OK"/>
    <s v=""/>
    <n v="6240"/>
    <n v="0"/>
    <n v="0"/>
    <n v="1248"/>
    <n v="0"/>
    <n v="0"/>
    <n v="5.7568725668020709E-2"/>
    <n v="143.68844241529675"/>
    <n v="0"/>
    <n v="0"/>
    <n v="71.844221207648374"/>
    <s v="E07/102.560/2008"/>
    <s v="IN016741"/>
    <d v="2011-06-01T00:00:00"/>
    <d v="2016-06-01T00:00:00"/>
    <s v="RUA VINTE E QUATRO DE MAIO, 833."/>
    <s v="Engenho Novo."/>
    <n v="20950091"/>
    <s v="Rio de Janeiro"/>
    <s v="RJ"/>
    <s v="2197-8400"/>
    <s v="diretoria.rj@itavema.com.br"/>
  </r>
  <r>
    <s v="EE-0224"/>
    <x v="6"/>
    <n v="50"/>
    <s v="RH V"/>
    <s v="EE"/>
    <n v="330005805695"/>
    <s v="33.301.086/0001-41"/>
    <s v="La Mole Serviços de Alimentação Ltda"/>
    <x v="3"/>
    <m/>
    <s v="12/12/2017"/>
    <x v="607"/>
    <n v="0"/>
    <x v="604"/>
    <m/>
    <m/>
    <s v="OK"/>
    <s v=""/>
    <n v="13625"/>
    <n v="0"/>
    <n v="0"/>
    <n v="2728"/>
    <n v="0"/>
    <n v="0"/>
    <n v="5.7568725668020709E-2"/>
    <n v="313.74413171276092"/>
    <n v="0"/>
    <n v="0"/>
    <n v="157.04436667759066"/>
    <s v="PD-07/014.24/2016"/>
    <s v="IN000017"/>
    <d v="2016-07-20T00:00:00"/>
    <d v="2021-07-20T00:00:00"/>
    <s v="Avenida Armando Lombardi, 205, sala 303 parte"/>
    <s v="Barra da Tijuca"/>
    <n v="2640020"/>
    <s v="Rio de Janeiro"/>
    <s v="RJ"/>
    <s v="3139-9050"/>
    <s v="rosanelima@lamole.com.br"/>
  </r>
  <r>
    <s v="EE-0225"/>
    <x v="6"/>
    <n v="50"/>
    <s v="RH V"/>
    <s v="EE"/>
    <n v="330005801274"/>
    <s v="04.037.298/0001-65"/>
    <s v="GRD63 DOCERIA LTDA"/>
    <x v="2"/>
    <m/>
    <s v="12/12/2017"/>
    <x v="608"/>
    <n v="0"/>
    <x v="605"/>
    <m/>
    <m/>
    <s v="OK"/>
    <s v=""/>
    <n v="1267.2"/>
    <n v="0"/>
    <n v="0"/>
    <n v="691.2"/>
    <n v="0"/>
    <n v="0"/>
    <n v="5.7568725668020709E-2"/>
    <n v="29.186714865607151"/>
    <n v="0"/>
    <n v="0"/>
    <n v="39.796268462550579"/>
    <s v="E07/100.442/2007"/>
    <s v="IN016746"/>
    <d v="2011-05-30T00:00:00"/>
    <d v="2016-05-30T00:00:00"/>
    <s v="RUA FELIPE CAMARÃO, N° 63"/>
    <s v="Vila Isabel"/>
    <n v="20511010"/>
    <s v="Rio de Janeiro"/>
    <s v="RJ"/>
    <s v="3902-5564"/>
    <s v="gustavo@lecado.com.br"/>
  </r>
  <r>
    <s v="EE-0226"/>
    <x v="6"/>
    <n v="50"/>
    <s v="RH V"/>
    <s v="EE"/>
    <n v="330005783608"/>
    <s v="33.390.659/0001-50"/>
    <s v="Escola Americana do Rio de Janeiro"/>
    <x v="2"/>
    <m/>
    <s v="12/12/2017"/>
    <x v="609"/>
    <n v="0"/>
    <x v="606"/>
    <m/>
    <m/>
    <s v="OK"/>
    <s v=""/>
    <n v="5475"/>
    <n v="0"/>
    <n v="0"/>
    <n v="4015"/>
    <n v="0"/>
    <n v="0"/>
    <n v="5.7568725668020709E-2"/>
    <n v="126.07198875580505"/>
    <n v="0"/>
    <n v="0"/>
    <n v="231.13371979797807"/>
    <s v="E-07/504418/2010"/>
    <s v="IN003408"/>
    <d v="2010-12-15T00:00:00"/>
    <d v="2015-12-15T00:00:00"/>
    <s v="Estrada da Gávea nº132"/>
    <s v="Gávea"/>
    <n v="22451262"/>
    <s v="Rio de Janeiro"/>
    <s v="RJ"/>
    <s v="2125-9028"/>
    <s v="olyntho.novis@earj.com.br"/>
  </r>
  <r>
    <s v="EE-0227"/>
    <x v="6"/>
    <n v="50"/>
    <s v="RH V"/>
    <s v="EE"/>
    <n v="330005295204"/>
    <s v="73.706.004/0001-63"/>
    <s v="BILL STOP COMBUSTÍVEIS LTDA"/>
    <x v="2"/>
    <m/>
    <s v="12/12/2017"/>
    <x v="610"/>
    <n v="0"/>
    <x v="607"/>
    <m/>
    <m/>
    <s v="OK"/>
    <s v=""/>
    <n v="5518.8"/>
    <n v="0"/>
    <n v="0"/>
    <n v="1116.9000000000001"/>
    <n v="0"/>
    <n v="0"/>
    <n v="5.7568725668020709E-2"/>
    <n v="127.08490873504081"/>
    <n v="0"/>
    <n v="0"/>
    <n v="64.304754970450375"/>
    <s v="E07/102383/2008"/>
    <s v="IN016752"/>
    <d v="2011-07-07T00:00:00"/>
    <d v="2016-05-28T00:00:00"/>
    <s v="ESTRADA FRANCISCO DA CRUZ NUNES, 9163"/>
    <s v="ITAIPU"/>
    <n v="24350000"/>
    <s v="Niterói"/>
    <s v="RJ"/>
    <s v="2608-1381 2609-9226"/>
    <s v="billstop@ibest.com.br"/>
  </r>
  <r>
    <s v="EE-0228"/>
    <x v="6"/>
    <n v="50"/>
    <s v="RH V"/>
    <s v="EE"/>
    <n v="330005065551"/>
    <s v="28.662.500/0001-08"/>
    <s v="Linave Transportes Ltda."/>
    <x v="2"/>
    <m/>
    <s v="12/12/2017"/>
    <x v="611"/>
    <n v="0"/>
    <x v="608"/>
    <m/>
    <m/>
    <s v="OK:"/>
    <s v=""/>
    <n v="3650"/>
    <n v="0"/>
    <n v="0"/>
    <n v="1314"/>
    <n v="0"/>
    <n v="0"/>
    <n v="5.7568725668020709E-2"/>
    <n v="84.051473328540936"/>
    <n v="0"/>
    <n v="0"/>
    <n v="75.645281748285583"/>
    <s v="E07/101.031/2008"/>
    <s v="IN016762"/>
    <d v="2011-05-30T00:00:00"/>
    <d v="2016-05-30T00:00:00"/>
    <s v="Av. Gov. Roberto Silveira n°1710"/>
    <s v="Posse"/>
    <n v="26285060"/>
    <s v="Nova Iguaçu"/>
    <s v="RJ"/>
    <s v="2768-4744"/>
    <s v="linave.transportes@gmail.com"/>
  </r>
  <r>
    <s v="EE-0229"/>
    <x v="6"/>
    <n v="50"/>
    <s v="RH V"/>
    <s v="EE"/>
    <n v="330005819211"/>
    <s v="31.918.501/0001-85"/>
    <s v="Industria e Comercio de Bebidas Lincoln Ltda-ME"/>
    <x v="3"/>
    <m/>
    <s v="12/12/2017"/>
    <x v="612"/>
    <n v="0"/>
    <x v="609"/>
    <m/>
    <m/>
    <s v="OK"/>
    <s v=""/>
    <n v="3285"/>
    <n v="0"/>
    <n v="0"/>
    <n v="3066"/>
    <n v="0"/>
    <n v="0"/>
    <n v="5.7568725668020709E-2"/>
    <n v="75.645281748285583"/>
    <n v="0"/>
    <n v="0"/>
    <n v="176.49869576332455"/>
    <s v="E07/102.635/2008"/>
    <s v="IN016670"/>
    <d v="2011-05-23T00:00:00"/>
    <d v="2016-05-23T00:00:00"/>
    <s v="Rua Goias nº832- Galpão"/>
    <s v="Parque José Bonifáci"/>
    <n v="25515350"/>
    <s v="São João de Meriti"/>
    <s v="RJ"/>
    <s v="2751-0278"/>
    <s v="atendimento@bebidaslincoln.com.br"/>
  </r>
  <r>
    <s v="EE-0230"/>
    <x v="6"/>
    <n v="50"/>
    <s v="RH V"/>
    <s v="EE"/>
    <n v="330005811822"/>
    <s v="30.774.038/0003-44"/>
    <s v="EXPRESSO NOSSA SENHORA DA GLÓRIA LTDA"/>
    <x v="2"/>
    <m/>
    <s v="12/12/2017"/>
    <x v="613"/>
    <n v="0"/>
    <x v="610"/>
    <m/>
    <m/>
    <s v="OK"/>
    <s v=""/>
    <n v="11330"/>
    <n v="0"/>
    <n v="0"/>
    <n v="2266"/>
    <n v="0"/>
    <n v="0"/>
    <n v="5.7568725668020709E-2"/>
    <n v="260.90521320829862"/>
    <n v="0"/>
    <n v="0"/>
    <n v="130.44738536714294"/>
    <s v="PD-07/014.102/2016"/>
    <s v="IN000059"/>
    <d v="2016-08-30T00:00:00"/>
    <d v="2021-08-30T00:00:00"/>
    <s v="RUA COSMORAMA, 500 - PARTE"/>
    <s v="COSMORAMA"/>
    <n v="26582020"/>
    <s v="Mesquita"/>
    <s v="RJ"/>
    <n v="26969996"/>
    <s v="solus@solussondagens.com.br"/>
  </r>
  <r>
    <s v="EE-0231"/>
    <x v="6"/>
    <n v="50"/>
    <s v="RH V"/>
    <s v="EE"/>
    <n v="330005063850"/>
    <s v="01.384.129/0001-03"/>
    <s v="ACQUA FITNESS ESCOLA DE NATAÇÃO LTDA"/>
    <x v="2"/>
    <m/>
    <s v="12/12/2017"/>
    <x v="614"/>
    <n v="0"/>
    <x v="611"/>
    <m/>
    <m/>
    <s v="OK"/>
    <s v=""/>
    <n v="5126.3999999999996"/>
    <n v="0"/>
    <n v="0"/>
    <n v="1025.28"/>
    <n v="0"/>
    <n v="0"/>
    <n v="5.7568725668020709E-2"/>
    <n v="118.04172624000833"/>
    <n v="0"/>
    <n v="0"/>
    <n v="59.031305594016892"/>
    <s v="PD-07/014-103/2016"/>
    <s v="IN000060"/>
    <d v="2016-08-30T00:00:00"/>
    <d v="2021-08-30T00:00:00"/>
    <s v="Av. Ailton Henrique da Costa 55."/>
    <s v="Recr. dos Bandeirant"/>
    <n v="22795290"/>
    <s v="Rio de Janeiro"/>
    <s v="RJ"/>
    <s v="2490-1000"/>
    <s v="acquafit@gmail.com"/>
  </r>
  <r>
    <s v="EE-0232"/>
    <x v="6"/>
    <n v="50"/>
    <s v="RH V"/>
    <s v="EE"/>
    <n v="330038259703"/>
    <s v="61.286.613/0001-21 "/>
    <s v="FRIGORÍFICO JAHU LTDA"/>
    <x v="3"/>
    <m/>
    <s v="12/12/2017"/>
    <x v="615"/>
    <n v="0"/>
    <x v="612"/>
    <m/>
    <m/>
    <s v="SEM DBO"/>
    <s v=""/>
    <n v="52560"/>
    <n v="0"/>
    <n v="0"/>
    <n v="8760"/>
    <n v="0"/>
    <n v="0"/>
    <n v="5.7568725668020709E-2"/>
    <n v="1210.3245079725693"/>
    <n v="0"/>
    <n v="0"/>
    <n v="504.30883997124573"/>
    <s v="E07/506.910/2010"/>
    <s v="IN003508"/>
    <d v="2010-12-27T00:00:00"/>
    <d v="2015-12-27T00:00:00"/>
    <s v="Av. Calombé, 3.010"/>
    <s v="Figueira"/>
    <n v="0"/>
    <s v="Duque de Caxias"/>
    <s v="RJ"/>
    <s v="3527-9393"/>
    <s v="sms@frigorificojahu.com.br"/>
  </r>
  <r>
    <s v="EE-0234"/>
    <x v="6"/>
    <n v="50"/>
    <s v="RH V"/>
    <s v="EE"/>
    <n v="330005792348"/>
    <s v="11.463.456/0001-04"/>
    <s v="Maranata Mineradora Comércio e Industria Ltda Me"/>
    <x v="3"/>
    <m/>
    <s v="12/12/2017"/>
    <x v="616"/>
    <n v="0"/>
    <x v="613"/>
    <m/>
    <m/>
    <s v="SEM DBO"/>
    <s v=""/>
    <n v="30960"/>
    <n v="0"/>
    <n v="6624"/>
    <n v="20376"/>
    <n v="0"/>
    <n v="0"/>
    <n v="5.7568725668020709E-2"/>
    <n v="712.93902827176998"/>
    <n v="381.33826599722431"/>
    <n v="0"/>
    <n v="1173.0239907990635"/>
    <s v="E07/510.389/2010"/>
    <s v="IN017210"/>
    <d v="2011-07-21T00:00:00"/>
    <d v="2016-07-21T00:00:00"/>
    <s v="Estrada Bom Jardim do Faraó"/>
    <n v="0"/>
    <n v="28680000"/>
    <s v="Cachoeiras de Macacu"/>
    <s v="RJ"/>
    <n v="23349613"/>
    <s v="shure.marcus@hotmail.com"/>
  </r>
  <r>
    <s v="EE-0235"/>
    <x v="6"/>
    <n v="50"/>
    <s v="RH V"/>
    <s v="EE"/>
    <n v="330005846880"/>
    <s v="30.066.989/0001-05"/>
    <s v="Ivel Industria de Perfumes e Cosméticos Ltda"/>
    <x v="3"/>
    <m/>
    <s v="12/12/2017"/>
    <x v="617"/>
    <n v="0"/>
    <x v="614"/>
    <m/>
    <m/>
    <s v="OK"/>
    <s v=""/>
    <n v="5069"/>
    <n v="0"/>
    <n v="0"/>
    <n v="2099"/>
    <n v="0"/>
    <n v="0"/>
    <n v="5.7568725668020709E-2"/>
    <n v="116.72597451440313"/>
    <n v="0"/>
    <n v="0"/>
    <n v="120.82986680140978"/>
    <s v="PD-07/014.109/2016"/>
    <s v="IN000046"/>
    <d v="2016-08-26T00:00:00"/>
    <d v="2016-08-26T00:00:00"/>
    <s v="Rua da Viga N°125"/>
    <s v="da Viga"/>
    <n v="26013440"/>
    <s v="Nova Iguaçu"/>
    <s v="RJ"/>
    <n v="218781001"/>
    <s v="mcerqueira@skafe.com.br"/>
  </r>
  <r>
    <s v="EE-0236"/>
    <x v="6"/>
    <n v="50"/>
    <s v="RH V"/>
    <s v="EE"/>
    <n v="330005794804"/>
    <s v="30.748.487/0001-56"/>
    <s v="ESAM - Empresa Santo Antônio de Mineração Ltda."/>
    <x v="3"/>
    <m/>
    <s v="12/12/2017"/>
    <x v="618"/>
    <n v="0"/>
    <x v="615"/>
    <m/>
    <m/>
    <s v="OK"/>
    <s v=""/>
    <n v="2400"/>
    <n v="0"/>
    <n v="0"/>
    <n v="1284"/>
    <n v="0"/>
    <n v="0"/>
    <n v="5.7568725668020709E-2"/>
    <n v="55.272014949430648"/>
    <n v="0"/>
    <n v="0"/>
    <n v="73.922273536183553"/>
    <s v="E07/100.065/2009"/>
    <s v="IN016773"/>
    <d v="2011-06-01T00:00:00"/>
    <d v="2016-06-01T00:00:00"/>
    <s v="Av. Abílio Augusto Távora, 3793"/>
    <s v="Centro"/>
    <n v="26262020"/>
    <s v="Nova Iguaçu"/>
    <s v="RJ"/>
    <s v="2667-7164"/>
    <s v="adm.financeiro@pedreiraesam.com.br"/>
  </r>
  <r>
    <s v="EE-0237"/>
    <x v="6"/>
    <n v="50"/>
    <s v="RH V"/>
    <s v="EE"/>
    <n v="330005739293"/>
    <s v="01.903.824/0001-34"/>
    <s v="Dutra 1 Ind. E Comercio de Mármores e Granitos Ltda ME."/>
    <x v="2"/>
    <m/>
    <s v="01/09/2019"/>
    <x v="619"/>
    <n v="0"/>
    <x v="616"/>
    <m/>
    <m/>
    <s v="OK"/>
    <s v=""/>
    <n v="3708.4"/>
    <n v="0"/>
    <n v="0"/>
    <n v="741.68"/>
    <n v="0"/>
    <n v="0"/>
    <n v="5.7568725668020709E-2"/>
    <n v="85.398552476184364"/>
    <n v="0"/>
    <n v="0"/>
    <n v="42.699276238092182"/>
    <s v="E07/101.854/2007"/>
    <s v="IN003228"/>
    <d v="2010-11-22T00:00:00"/>
    <d v="2015-11-22T00:00:00"/>
    <s v="Rua Goiás N° 146"/>
    <s v="Parque J Bonifácio"/>
    <n v="25555550"/>
    <s v="São João de Meriti"/>
    <s v="RJ"/>
    <s v="2751-5924"/>
    <s v="marm.dutra@ig.com.br"/>
  </r>
  <r>
    <s v="EE-0238"/>
    <x v="6"/>
    <n v="50"/>
    <s v="RH V"/>
    <s v="EE"/>
    <n v="330005065470"/>
    <s v="31.130.537/0004-42"/>
    <s v="CASA DO ALEMÃO IND. E COM. DE LANCHES"/>
    <x v="2"/>
    <m/>
    <s v="12/12/2017"/>
    <x v="620"/>
    <n v="0"/>
    <x v="617"/>
    <m/>
    <m/>
    <s v="OK"/>
    <s v=""/>
    <n v="9125"/>
    <n v="0"/>
    <n v="0"/>
    <n v="1825"/>
    <n v="0"/>
    <n v="0"/>
    <n v="5.7568725668020709E-2"/>
    <n v="210.12346208434602"/>
    <n v="0"/>
    <n v="0"/>
    <n v="105.06173104217301"/>
    <s v="PD-07/014.172/2016"/>
    <s v="IN000086"/>
    <d v="2016-09-30T00:00:00"/>
    <d v="2021-09-30T00:00:00"/>
    <s v="Rod. Presidente Dutra, Km 06"/>
    <s v="Jardim Meriti"/>
    <n v="25586140"/>
    <s v="São João de Meriti"/>
    <s v="RJ"/>
    <n v="95697366"/>
    <s v="financeiro@casadoalemao.com.br"/>
  </r>
  <r>
    <s v="EE-0239"/>
    <x v="6"/>
    <n v="50"/>
    <s v="RH V"/>
    <s v="EE"/>
    <n v="330006755438"/>
    <s v="04.565.030/0001-04"/>
    <s v="TRANSMOTA COMÉRCIO TRANSPORTES E SERVIÇOS LTDA - Santa Candida"/>
    <x v="2"/>
    <m/>
    <s v="12/12/2017"/>
    <x v="621"/>
    <n v="0"/>
    <x v="618"/>
    <m/>
    <m/>
    <s v="OK"/>
    <s v=""/>
    <n v="98431.2"/>
    <n v="0"/>
    <n v="0"/>
    <n v="97730.4"/>
    <n v="0"/>
    <n v="0"/>
    <n v="5.7568725668020709E-2"/>
    <n v="2266.62252425723"/>
    <n v="0"/>
    <n v="0"/>
    <n v="5626.2170335318606"/>
    <s v="PD-07/014.381/2017"/>
    <s v="IN001384"/>
    <d v="2018-06-27T00:00:00"/>
    <d v="2020-06-27T00:00:00"/>
    <s v="RUA DONA ELIZABETH, 89."/>
    <s v="SANTA CANDIDA"/>
    <n v="23575310"/>
    <s v="Itaguaí"/>
    <s v="RJ"/>
    <s v="(21) 37823054"/>
    <s v="alex@transmota.com.br"/>
  </r>
  <r>
    <s v="EE-0240"/>
    <x v="6"/>
    <n v="50"/>
    <s v="RH V"/>
    <s v="EE"/>
    <n v="330005930163"/>
    <s v="33.263.906/0001-58"/>
    <s v="RODOVIÁRIA A. MATIAS LTDA."/>
    <x v="2"/>
    <m/>
    <s v="12/12/2017"/>
    <x v="622"/>
    <n v="0"/>
    <x v="619"/>
    <m/>
    <m/>
    <s v="OK"/>
    <s v=""/>
    <n v="2890.8"/>
    <n v="0"/>
    <n v="0"/>
    <n v="584"/>
    <n v="0"/>
    <n v="0"/>
    <n v="5.7568725668020709E-2"/>
    <n v="66.560329357202136"/>
    <n v="0"/>
    <n v="0"/>
    <n v="33.624766321021482"/>
    <s v="E07/100.103/2006"/>
    <s v="IN017214"/>
    <d v="2011-07-21T00:00:00"/>
    <d v="2016-07-21T00:00:00"/>
    <s v="RUA DR. BULHÕES, 766/770"/>
    <s v="ENGENHO DE DENTRO"/>
    <n v="20730420"/>
    <s v="Rio de Janeiro"/>
    <s v="RJ"/>
    <n v="24250911"/>
    <s v="fernandes.silviar@gmail.com"/>
  </r>
  <r>
    <s v="EE-0241"/>
    <x v="6"/>
    <n v="50"/>
    <s v="RH V"/>
    <s v="EE"/>
    <n v="330005065390"/>
    <s v="31.130.537/0002-80"/>
    <s v="CASA DO ALEMÃO IND. E COM. DE LANCHES"/>
    <x v="2"/>
    <m/>
    <s v="12/12/2017"/>
    <x v="623"/>
    <n v="0"/>
    <x v="620"/>
    <m/>
    <m/>
    <s v="OK"/>
    <s v=""/>
    <n v="6988.8"/>
    <n v="0"/>
    <n v="0"/>
    <n v="1747.2"/>
    <n v="0"/>
    <n v="0"/>
    <n v="5.7568725668020709E-2"/>
    <n v="160.93940948434255"/>
    <n v="0"/>
    <n v="0"/>
    <n v="100.5819096907077"/>
    <s v="PD-07/014.165/2016"/>
    <s v="IN000085"/>
    <d v="2016-09-30T00:00:00"/>
    <d v="2021-09-30T00:00:00"/>
    <s v="Rodovia BR-040, 12.888"/>
    <s v="Jardim Primavera"/>
    <n v="0"/>
    <s v="Duque de Caxias"/>
    <s v="RJ"/>
    <n v="95697366"/>
    <s v="financeiro@casadoalemao.com.br"/>
  </r>
  <r>
    <s v="EE-0242"/>
    <x v="6"/>
    <n v="50"/>
    <s v="RH V"/>
    <s v="EE"/>
    <n v="330005065209"/>
    <s v="31.130.537/0003-61"/>
    <s v="CASA DO ALEMÃO IND. E COM. DE LANCHES"/>
    <x v="2"/>
    <m/>
    <s v="12/12/2017"/>
    <x v="624"/>
    <n v="-60.51"/>
    <x v="621"/>
    <m/>
    <m/>
    <s v="OK"/>
    <s v=""/>
    <n v="7800"/>
    <n v="0"/>
    <n v="0"/>
    <n v="2184"/>
    <n v="0"/>
    <n v="0"/>
    <n v="5.7568725668020709E-2"/>
    <n v="179.61442408422459"/>
    <n v="0"/>
    <n v="0"/>
    <n v="125.73009685895722"/>
    <s v="PD-07/014.170/2016"/>
    <s v="IN000082"/>
    <d v="2016-09-30T00:00:00"/>
    <d v="2021-09-30T00:00:00"/>
    <s v="Rodovia BR-040, Km13"/>
    <s v="Campos Elísios"/>
    <n v="0"/>
    <s v="Duque de Caxias"/>
    <s v="RJ"/>
    <n v="95697366"/>
    <s v="financeiro@casadoalemao.com.br"/>
  </r>
  <r>
    <s v="EE-0243"/>
    <x v="6"/>
    <n v="50"/>
    <s v="RH V"/>
    <s v="EE"/>
    <n v="330005828121"/>
    <s v="28.556.710/0001-11"/>
    <s v="GERAL DE TURISMO LTDA"/>
    <x v="2"/>
    <m/>
    <s v="12/12/2017"/>
    <x v="603"/>
    <n v="0"/>
    <x v="600"/>
    <m/>
    <m/>
    <s v="OK"/>
    <s v=""/>
    <n v="5840"/>
    <n v="0"/>
    <n v="0"/>
    <n v="1168"/>
    <n v="0"/>
    <n v="0"/>
    <n v="5.7568725668020709E-2"/>
    <n v="134.47818033606043"/>
    <n v="0"/>
    <n v="0"/>
    <n v="67.239090168030216"/>
    <s v="E07/180.313/2008"/>
    <s v="IN017042"/>
    <d v="2011-07-06T00:00:00"/>
    <d v="2016-07-06T00:00:00"/>
    <s v="RUA ANDRADE NEVES Nº 134"/>
    <s v="CENTRO"/>
    <n v="24210001"/>
    <s v="Niterói"/>
    <s v="RJ"/>
    <n v="26202155"/>
    <s v="adm@niteroipalacehotel.com.br"/>
  </r>
  <r>
    <s v="EE-0244"/>
    <x v="6"/>
    <n v="50"/>
    <s v="RH V"/>
    <s v="EE"/>
    <n v="330005943737"/>
    <s v="29.130.887/0001-14"/>
    <s v="STATUS MOTEL LTDA."/>
    <x v="2"/>
    <m/>
    <s v="12/12/2017"/>
    <x v="625"/>
    <n v="0"/>
    <x v="622"/>
    <m/>
    <m/>
    <s v="OK"/>
    <s v=""/>
    <n v="12636.3"/>
    <n v="0"/>
    <n v="0"/>
    <n v="1668.78"/>
    <n v="0"/>
    <n v="0"/>
    <n v="5.7568725668020709E-2"/>
    <n v="290.98998083900142"/>
    <n v="0"/>
    <n v="0"/>
    <n v="96.070760917204225"/>
    <s v="PD- 07/014.323/2016"/>
    <s v="IN000551"/>
    <d v="2017-08-24T00:00:00"/>
    <d v="2022-08-24T00:00:00"/>
    <s v="Estrada Celso Peçanha, 8001"/>
    <s v="Itaipu"/>
    <n v="24220080"/>
    <s v="Niterói"/>
    <s v="RJ"/>
    <s v="2719-0000"/>
    <s v="jgarciamorelle@yahoo.com"/>
  </r>
  <r>
    <s v="EE-0246"/>
    <x v="6"/>
    <n v="50"/>
    <s v="RH V"/>
    <s v="EE"/>
    <n v="330005937257"/>
    <s v="33.555.921/0001-70"/>
    <s v="FACULDADES CATÓLICAS - PUC"/>
    <x v="2"/>
    <m/>
    <s v="12/12/2017"/>
    <x v="626"/>
    <n v="0"/>
    <x v="623"/>
    <m/>
    <m/>
    <s v="OK"/>
    <s v=""/>
    <n v="9129"/>
    <n v="0"/>
    <n v="0"/>
    <n v="8253"/>
    <n v="0"/>
    <n v="0"/>
    <n v="5.7568725668020709E-2"/>
    <n v="210.21744435046068"/>
    <n v="0"/>
    <n v="0"/>
    <n v="475.1116826316258"/>
    <s v="E07/100.673/2005"/>
    <s v="IN017262"/>
    <d v="2011-07-27T00:00:00"/>
    <d v="2016-07-27T00:00:00"/>
    <s v="RUA MARQUÊS DE SAO VICENTE 225"/>
    <s v="GÁVEA"/>
    <n v="22451900"/>
    <s v="Rio de Janeiro"/>
    <s v="RJ"/>
    <s v="3527-1065"/>
    <s v="tavares@puc-rio.br"/>
  </r>
  <r>
    <s v="EE-0247"/>
    <x v="6"/>
    <n v="50"/>
    <s v="RH V"/>
    <s v="EE"/>
    <n v="330005298491"/>
    <s v="05.970.460/0001-66"/>
    <s v="CONDOMÍNIO CENTRO EMPRESARIAL MARIO HENRIQUE SIMONSEN"/>
    <x v="2"/>
    <m/>
    <s v="12/12/2017"/>
    <x v="627"/>
    <n v="0"/>
    <x v="624"/>
    <m/>
    <m/>
    <s v="OK"/>
    <s v=""/>
    <n v="75600"/>
    <n v="0"/>
    <n v="0"/>
    <n v="69360"/>
    <n v="0"/>
    <n v="0"/>
    <n v="5.7568725668020709E-2"/>
    <n v="1740.8752851378295"/>
    <n v="0"/>
    <n v="0"/>
    <n v="3992.9723280433386"/>
    <s v="PD-07/014.80/2016"/>
    <s v="IN000127"/>
    <d v="2016-11-24T00:00:00"/>
    <d v="2021-11-24T00:00:00"/>
    <s v="AVENIDA DAS AMÉRICAS, 3431"/>
    <s v="BARRA DA TIJUCA"/>
    <n v="22640102"/>
    <s v="Rio de Janeiro"/>
    <s v="RJ"/>
    <s v="3431-3431"/>
    <s v="helio.silva@cemhs.com.br"/>
  </r>
  <r>
    <s v="EE-0248"/>
    <x v="6"/>
    <n v="50"/>
    <s v="RH V"/>
    <s v="EE"/>
    <n v="330005837112"/>
    <s v="42.350.025/0001-65"/>
    <s v="Summer Time Moteis e Hoteis Ltda"/>
    <x v="2"/>
    <m/>
    <s v="12/12/2017"/>
    <x v="628"/>
    <n v="0"/>
    <x v="625"/>
    <m/>
    <m/>
    <s v="OK"/>
    <s v=""/>
    <n v="15458"/>
    <n v="0"/>
    <n v="0"/>
    <n v="3106"/>
    <n v="0"/>
    <n v="0"/>
    <n v="5.7568725668020709E-2"/>
    <n v="355.95261167225436"/>
    <n v="0"/>
    <n v="0"/>
    <n v="178.80648252013998"/>
    <s v="E07/002.6691/2016"/>
    <s v="IN036140"/>
    <d v="2016-08-26T00:00:00"/>
    <d v="2021-08-26T00:00:00"/>
    <s v="Estrada da Barra da Tijuca, n° 109"/>
    <s v="Barra da Tijuca"/>
    <n v="22641002"/>
    <s v="Rio de Janeiro"/>
    <s v="RJ"/>
    <n v="24932177"/>
    <s v="thiago@sfconsultoriambiental.com.br"/>
  </r>
  <r>
    <s v="EE-0249"/>
    <x v="6"/>
    <n v="50"/>
    <s v="RH V"/>
    <s v="EE"/>
    <n v="330005949778"/>
    <s v="04.190.605/0001-43"/>
    <s v="IKO DE PIABETA REFRESCOS LTDA-ME."/>
    <x v="3"/>
    <m/>
    <s v="12/12/2017"/>
    <x v="629"/>
    <n v="0"/>
    <x v="626"/>
    <m/>
    <m/>
    <s v="OK"/>
    <s v=""/>
    <n v="8580"/>
    <n v="0"/>
    <n v="0"/>
    <n v="6081"/>
    <n v="0"/>
    <n v="0"/>
    <n v="5.7568725668020709E-2"/>
    <n v="197.58205079504577"/>
    <n v="0"/>
    <n v="0"/>
    <n v="350.08394127709471"/>
    <s v="PD-07/014.140/2016"/>
    <s v="IN000077"/>
    <d v="2016-09-30T00:00:00"/>
    <d v="2021-09-30T00:00:00"/>
    <s v="Rua E, s/nº, lote 10, quadra 05"/>
    <s v="Piabetá"/>
    <n v="24935000"/>
    <s v="Magé"/>
    <s v="RJ"/>
    <n v="26597539"/>
    <s v="ykorefrescos@yahoo.com.br"/>
  </r>
  <r>
    <s v="EE-0250"/>
    <x v="6"/>
    <n v="50"/>
    <s v="RH V"/>
    <s v="EE"/>
    <n v="330005811318"/>
    <s v="29.950.060/0001-57"/>
    <s v="NORTEC QUÍMICA S.A."/>
    <x v="3"/>
    <m/>
    <s v="12/12/2017"/>
    <x v="630"/>
    <n v="0"/>
    <x v="627"/>
    <m/>
    <m/>
    <s v="OK"/>
    <s v=""/>
    <n v="73584"/>
    <n v="0"/>
    <n v="0"/>
    <n v="14716.8"/>
    <n v="0"/>
    <n v="0"/>
    <n v="5.7568725668020709E-2"/>
    <n v="1694.4584881512023"/>
    <n v="0"/>
    <n v="0"/>
    <n v="847.22924407560117"/>
    <s v="E07/100.210/2007"/>
    <s v="IN017038"/>
    <d v="2011-07-06T00:00:00"/>
    <d v="2016-07-06T00:00:00"/>
    <s v="RUA Dezessete Nº 200"/>
    <s v="Xerém"/>
    <n v="25250612"/>
    <s v="Duque de Caxias"/>
    <s v="RJ"/>
    <s v="3651-7300"/>
    <s v="josericardo@nortecquimica.com.br"/>
  </r>
  <r>
    <s v="EE-0253"/>
    <x v="6"/>
    <n v="50"/>
    <s v="RH V"/>
    <s v="EE"/>
    <n v="330005076405"/>
    <s v="77.376.093/0001-88"/>
    <s v="GB Armazéns Gerais LTDA"/>
    <x v="2"/>
    <m/>
    <s v="12/12/2017"/>
    <x v="620"/>
    <n v="0"/>
    <x v="617"/>
    <m/>
    <m/>
    <s v="OK"/>
    <s v=""/>
    <n v="9125"/>
    <n v="0"/>
    <n v="0"/>
    <n v="1825"/>
    <n v="0"/>
    <n v="0"/>
    <n v="5.7568725668020709E-2"/>
    <n v="210.12346208434602"/>
    <n v="0"/>
    <n v="0"/>
    <n v="105.06173104217301"/>
    <s v="E07/101.801/2005"/>
    <s v="IN016680"/>
    <d v="2011-05-23T00:00:00"/>
    <d v="2016-05-23T00:00:00"/>
    <s v="Rua Visconde de Pirajá, nº 608 / 801"/>
    <s v="Ipanema"/>
    <n v="22410002"/>
    <s v="Rio de Janeiro"/>
    <s v="RJ"/>
    <s v="3205-9393"/>
    <s v="jurandir@gbarmazens.com.br"/>
  </r>
  <r>
    <s v="EE-0254"/>
    <x v="6"/>
    <n v="50"/>
    <s v="RH V"/>
    <s v="EE"/>
    <n v="330008451711"/>
    <s v="27.082.087/0001-40"/>
    <s v="Condomínio Residencial Terras Alphaville Maricá 2"/>
    <x v="2"/>
    <m/>
    <s v="01/04/2023"/>
    <x v="631"/>
    <n v="-3261.92"/>
    <x v="1"/>
    <n v="-3212.3495760000001"/>
    <m/>
    <s v="ATENÇÃO: NOVA OUTORGA: TRANSFERENCIA DE TITULARIDADE / CRÉDITO 2026: -3212,349576"/>
    <s v="CI INEA/SERVREG Nº4  /2023 - ALTERAÇÃO TITULARIDADE"/>
    <n v="0"/>
    <n v="6394.8"/>
    <n v="0"/>
    <n v="0"/>
    <n v="1234"/>
    <n v="87"/>
    <n v="5.7568725668020709E-2"/>
    <n v="0"/>
    <n v="49.570424138474827"/>
    <n v="0"/>
    <n v="0"/>
    <s v="PD-07/007.155/2020"/>
    <s v=" IN012247 "/>
    <d v="2022-07-20T00:00:00"/>
    <d v="2027-07-20T00:00:00"/>
    <s v="Rua Maria Benjamim, n° 22 – Loja B"/>
    <s v="Pilares"/>
    <s v="24.942-375"/>
    <s v="Rio de Janeiro"/>
    <s v="RJ"/>
    <s v="(21) 3471-0511"/>
    <s v="tiago@alphamarica2.com.br"/>
  </r>
  <r>
    <s v="EE-0255"/>
    <x v="6"/>
    <n v="50"/>
    <s v="RH V"/>
    <s v="EE"/>
    <n v="330005068810"/>
    <s v="30.741.987/0001-66"/>
    <s v="Transportadora Tingua Ltda"/>
    <x v="2"/>
    <m/>
    <s v="12/12/2017"/>
    <x v="632"/>
    <n v="0"/>
    <x v="628"/>
    <m/>
    <m/>
    <s v="OK"/>
    <s v=""/>
    <n v="3504"/>
    <n v="0"/>
    <n v="0"/>
    <n v="700.8"/>
    <n v="0"/>
    <n v="0"/>
    <n v="5.7568725668020709E-2"/>
    <n v="80.688996696438807"/>
    <n v="0"/>
    <n v="0"/>
    <n v="40.339277111213029"/>
    <s v="E07/101.117/2008"/>
    <s v="IN017259"/>
    <d v="2011-07-27T00:00:00"/>
    <d v="2016-07-27T00:00:00"/>
    <s v="Av. Henrique Duque Estrada Meyer N°1221"/>
    <s v="Posse"/>
    <n v="26030380"/>
    <s v="Nova Iguaçu"/>
    <s v="RJ"/>
    <s v="3452-9350"/>
    <s v="contabilidade@transportadoratingua.com.br"/>
  </r>
  <r>
    <s v="EE-0256"/>
    <x v="6"/>
    <n v="50"/>
    <s v="RH V"/>
    <s v="EE"/>
    <n v="330005969701"/>
    <s v="21.074.121/0001-58"/>
    <s v="NOBREDO COMÉRCIO E LOGÍSTICA LTDA (ex-M.H.M. DIST)"/>
    <x v="2"/>
    <m/>
    <s v="06/01/2022"/>
    <x v="633"/>
    <n v="0"/>
    <x v="629"/>
    <m/>
    <m/>
    <s v="ALTERAÇÃO: TROCA DE TITULARIDADE"/>
    <s v="CI INEA/SERVREG SEI Nº2/22 - ALTERAÇÃO TITULARIDADE"/>
    <n v="4992"/>
    <n v="0"/>
    <n v="0"/>
    <n v="1248"/>
    <n v="0"/>
    <n v="0"/>
    <n v="5.7568725668020709E-2"/>
    <n v="114.96119640625014"/>
    <n v="0"/>
    <n v="0"/>
    <n v="71.844221207648374"/>
    <s v="E07/504.512/2011"/>
    <s v="IN017813"/>
    <d v="2011-10-05T00:00:00"/>
    <d v="2016-10-05T00:00:00"/>
    <s v="Rua Olímpia de Campos, 88"/>
    <s v="Rio do Ouro"/>
    <n v="24756660"/>
    <s v="São Gonçalo"/>
    <s v="RJ"/>
    <s v="000000000"/>
    <s v="alex.souza@multiplaconsultoria.com.br"/>
  </r>
  <r>
    <s v="EE-0258"/>
    <x v="6"/>
    <n v="50"/>
    <s v="RH V"/>
    <s v="EE"/>
    <n v="330010072692"/>
    <s v="01.920.177/0001-79"/>
    <s v="Comercial Milano Brasil Ltda."/>
    <x v="3"/>
    <m/>
    <s v="12/12/2017"/>
    <x v="634"/>
    <n v="0"/>
    <x v="630"/>
    <m/>
    <m/>
    <s v="OK"/>
    <s v=""/>
    <n v="36192"/>
    <n v="22963"/>
    <n v="0"/>
    <n v="7488"/>
    <n v="231.26"/>
    <n v="62"/>
    <n v="5.7568725668020709E-2"/>
    <n v="833.40340848273388"/>
    <n v="498.50282442016248"/>
    <n v="0"/>
    <n v="431.07576971990295"/>
    <s v="E07/506.909/2010"/>
    <s v="IN039862"/>
    <d v="2017-05-30T00:00:00"/>
    <d v="2022-05-30T00:00:00"/>
    <s v="Estrada Velha do Pilar, 3010"/>
    <s v="Chácara Rio Petrópol"/>
    <n v="25543260"/>
    <s v="Duque de Caxias"/>
    <s v="RJ"/>
    <n v="91069835"/>
    <s v="bruno.souza@frescatto.com"/>
  </r>
  <r>
    <s v="EE-0262"/>
    <x v="6"/>
    <n v="50"/>
    <s v="RH V"/>
    <s v="EE"/>
    <n v="330039677401"/>
    <s v="42.644.220/0001-06"/>
    <s v="Aguas do Rio 4 Duque de Caxias (Imbariê)"/>
    <x v="1"/>
    <m/>
    <s v="26/12/2017"/>
    <x v="635"/>
    <n v="4292.7420139157766"/>
    <x v="631"/>
    <n v="300.43286494223867"/>
    <s v="DÉBITO: REVISÃO OUT IN101644"/>
    <s v="OK"/>
    <s v=""/>
    <n v="3626640"/>
    <n v="6331728"/>
    <n v="0"/>
    <n v="725328"/>
    <n v="0"/>
    <n v="0"/>
    <n v="5.7568725668020709E-2"/>
    <n v="83512.422377529307"/>
    <n v="27196.543888096126"/>
    <n v="0"/>
    <n v="41756.205967527654"/>
    <s v="SEI-070002/017703/2024"/>
    <s v="IN101644"/>
    <d v="2025-01-15T00:00:00"/>
    <d v="2056-08-10T00:00:00"/>
    <s v="Av. Pres. Vargas, 2655, 7° andar."/>
    <s v="Cidade Nova"/>
    <n v="20210030"/>
    <s v="Duque de Caxias"/>
    <s v="RJ"/>
    <s v="2232-3600"/>
    <s v="daniella.silva@aguasdorio.com.br"/>
  </r>
  <r>
    <s v="EE-0263"/>
    <x v="6"/>
    <n v="50"/>
    <s v="RH V"/>
    <s v="EE"/>
    <n v="330005985901"/>
    <s v="42.285.148/0001-60"/>
    <s v="COESA TRANSPORTES LTDA"/>
    <x v="2"/>
    <m/>
    <s v="12/12/2017"/>
    <x v="636"/>
    <n v="0"/>
    <x v="632"/>
    <m/>
    <m/>
    <s v="OK"/>
    <s v=""/>
    <n v="5475"/>
    <n v="0"/>
    <n v="0"/>
    <n v="3723"/>
    <n v="0"/>
    <n v="0"/>
    <n v="5.7568725668020709E-2"/>
    <n v="126.07198875580505"/>
    <n v="0"/>
    <n v="0"/>
    <n v="214.33177911148005"/>
    <s v="E07/100.023/2006"/>
    <s v="IN017839"/>
    <d v="2011-10-10T00:00:00"/>
    <d v="2016-10-10T00:00:00"/>
    <s v="Estrada das Palmeiras, 151"/>
    <s v="Itaúna"/>
    <n v="24475001"/>
    <s v="São Gonçalo"/>
    <s v="RJ"/>
    <s v="2601-4114"/>
    <s v="nao cadastrado"/>
  </r>
  <r>
    <s v="EE-0265"/>
    <x v="6"/>
    <n v="50"/>
    <s v="RH V"/>
    <s v="EE"/>
    <n v="330005219885"/>
    <s v="30.927.990/0001-79"/>
    <s v="SUMATEX PRODUTOS QUIMICOS Ltda"/>
    <x v="3"/>
    <m/>
    <s v="12/12/2017"/>
    <x v="637"/>
    <n v="127.3"/>
    <x v="633"/>
    <m/>
    <m/>
    <s v="OK"/>
    <s v=""/>
    <n v="14878.649999999998"/>
    <n v="0"/>
    <n v="0"/>
    <n v="2975.7299999999996"/>
    <n v="0"/>
    <n v="0"/>
    <n v="5.7568725668020709E-2"/>
    <n v="342.61796806419852"/>
    <n v="0"/>
    <n v="0"/>
    <n v="171.30898403209923"/>
    <s v="SEI-070002/014825/2021"/>
    <s v=" IN097376"/>
    <d v="2024-03-07T00:00:00"/>
    <d v="2029-03-07T00:00:00"/>
    <s v="AV.BRASIL 20001"/>
    <s v="COELHO NETO"/>
    <n v="21530001"/>
    <s v="Rio de Janeiro"/>
    <s v="RJ"/>
    <n v="34489167"/>
    <s v="qualidade@sumatex.com.br"/>
  </r>
  <r>
    <s v="EE-0266"/>
    <x v="6"/>
    <n v="50"/>
    <s v="RH V"/>
    <s v="EE"/>
    <n v="330005068739"/>
    <s v="30.741.805/0001-57"/>
    <s v="Viação São José Ltda"/>
    <x v="2"/>
    <m/>
    <s v="12/12/2017"/>
    <x v="638"/>
    <n v="0"/>
    <x v="634"/>
    <m/>
    <m/>
    <s v="OK"/>
    <s v=""/>
    <n v="9198"/>
    <n v="0"/>
    <n v="0"/>
    <n v="1840"/>
    <n v="0"/>
    <n v="0"/>
    <n v="5.7568725668020709E-2"/>
    <n v="211.80470040039708"/>
    <n v="0"/>
    <n v="0"/>
    <n v="105.92845638523039"/>
    <s v="E07/101.118/2008"/>
    <s v="IN017624"/>
    <d v="2011-09-14T00:00:00"/>
    <d v="2016-09-14T00:00:00"/>
    <s v="Estrada plínio Casado n°4"/>
    <s v="Califórnia"/>
    <n v="26262020"/>
    <s v="Nova Iguaçu"/>
    <s v="RJ"/>
    <s v="2765-9909"/>
    <s v="financeiro.saojose@gmail.com"/>
  </r>
  <r>
    <s v="EE-0267"/>
    <x v="6"/>
    <n v="50"/>
    <s v="RH V"/>
    <s v="EE"/>
    <n v="330005051178"/>
    <s v="33.096.033/0001-36"/>
    <s v="CELLOPRESS EMBALAGENS INDUSTRIAIS LTDA"/>
    <x v="3"/>
    <m/>
    <s v="12/12/2017"/>
    <x v="639"/>
    <n v="0"/>
    <x v="635"/>
    <m/>
    <m/>
    <s v="OK"/>
    <s v=""/>
    <n v="19277.28"/>
    <n v="0"/>
    <n v="0"/>
    <n v="3855.4560000000001"/>
    <n v="0"/>
    <n v="0"/>
    <n v="5.7568725668020709E-2"/>
    <n v="443.90957028155998"/>
    <n v="0"/>
    <n v="0"/>
    <n v="221.95478514077999"/>
    <s v="E07/100.249/2005"/>
    <s v="IN017987"/>
    <d v="2011-10-27T00:00:00"/>
    <d v="2016-10-27T00:00:00"/>
    <s v="ESTRADA DO RIO GRANDE 3559"/>
    <s v="TAQUARA-JACAREPAGUÁ"/>
    <n v="22723006"/>
    <s v="Rio de Janeiro"/>
    <s v="RJ"/>
    <n v="34325000"/>
    <s v="diretoria@cellopress.com.br"/>
  </r>
  <r>
    <s v="EE-0268"/>
    <x v="6"/>
    <n v="50"/>
    <s v="RH V"/>
    <s v="EE"/>
    <n v="330006060880"/>
    <s v="00.880.446/0001-58"/>
    <s v="COMPANHIA DE CONCESSÃO RODOVIÁRIA JUIZ DE FORA - RIO"/>
    <x v="2"/>
    <m/>
    <s v="01/04/2019"/>
    <x v="640"/>
    <n v="0"/>
    <x v="636"/>
    <m/>
    <m/>
    <s v="OK:"/>
    <s v=""/>
    <n v="65700"/>
    <n v="0"/>
    <n v="0"/>
    <n v="62050"/>
    <n v="0"/>
    <n v="0"/>
    <n v="5.7568725668020709E-2"/>
    <n v="1512.9056349657114"/>
    <n v="0"/>
    <n v="0"/>
    <n v="3572.1406253299333"/>
    <s v="E- 07/002.16018/2014"/>
    <s v="IN047947"/>
    <d v="2019-01-08T00:00:00"/>
    <d v="2024-01-08T00:00:00"/>
    <s v="Rod Washington Luiz, 13.892"/>
    <s v="Jardim Primavera"/>
    <n v="25215005"/>
    <s v="Duque de Caxias"/>
    <s v="RJ"/>
    <n v="26761400"/>
    <s v="regularizacao@saogeraldopocos.com.br"/>
  </r>
  <r>
    <s v="EE-0269"/>
    <x v="6"/>
    <n v="50"/>
    <s v="RH V"/>
    <s v="EE"/>
    <n v="330039675107"/>
    <s v="42.310.775/0001-03"/>
    <s v="Aguas do Rio 1 S.A INTER. DE GUAPIMIRIM / MAGÉ"/>
    <x v="1"/>
    <m/>
    <s v="01/11/2021"/>
    <x v="641"/>
    <n v="0"/>
    <x v="637"/>
    <m/>
    <m/>
    <s v=""/>
    <s v="SEI-120800/008380/2021- INTEGRAL BLOCO 1"/>
    <n v="4099680"/>
    <n v="0"/>
    <n v="0"/>
    <n v="819936"/>
    <n v="0"/>
    <n v="0"/>
    <n v="5.7568725668020709E-2"/>
    <n v="94405.342949282436"/>
    <n v="0"/>
    <n v="0"/>
    <n v="47202.666253404212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EE-0270"/>
    <x v="6"/>
    <n v="50"/>
    <s v="RH V"/>
    <s v="EE"/>
    <n v="330039697003"/>
    <s v="42.310.775/0001-03"/>
    <s v="Aguas do Rio 1 S.A INTERM. DE CACH. MACACU E ITABORAÍ"/>
    <x v="1"/>
    <m/>
    <s v="01/11/2021"/>
    <x v="642"/>
    <n v="0"/>
    <x v="638"/>
    <n v="154103.17642156221"/>
    <s v="DÉBITO: revisão out  IN101645"/>
    <s v=""/>
    <s v="SEI-120800/008380/2021- INTEGRAL BLOCO 1 / SEI-070007/000548/2023 "/>
    <n v="18765672"/>
    <n v="2064731.9999999995"/>
    <n v="0"/>
    <n v="3753134.4000000004"/>
    <n v="0"/>
    <n v="0"/>
    <n v="5.7568725668020709E-2"/>
    <n v="432126.32933762297"/>
    <n v="13584.456009826716"/>
    <n v="0"/>
    <n v="216063.16466881151"/>
    <n v="0"/>
    <s v="IN101645"/>
    <d v="2025-01-15T00:00:00"/>
    <d v="2056-08-10T00:00:00"/>
    <s v="Avenida Barão de Tefé nº 34, sala 701"/>
    <s v="Saúde"/>
    <s v="20.220-903"/>
    <s v="Rio de Janeiro"/>
    <s v="RJ"/>
    <s v="(21)97289-8318"/>
    <s v="daniella.silva@aguasdorio.com.br"/>
  </r>
  <r>
    <s v="EE-0271"/>
    <x v="6"/>
    <n v="50"/>
    <s v="RH V"/>
    <s v="EE"/>
    <n v="330001368207"/>
    <s v="06.349.897/0001-40"/>
    <s v="CONDOMÍNIO SUNFLOWER"/>
    <x v="2"/>
    <m/>
    <s v="01/03/2019"/>
    <x v="643"/>
    <n v="0"/>
    <x v="639"/>
    <m/>
    <m/>
    <s v="OK"/>
    <s v=""/>
    <n v="7548.2"/>
    <n v="0"/>
    <n v="0"/>
    <n v="3168.2"/>
    <n v="0"/>
    <n v="0"/>
    <n v="5.7568725668020709E-2"/>
    <n v="173.82542241606319"/>
    <n v="0"/>
    <n v="0"/>
    <n v="182.38825110650964"/>
    <s v="E-07/002.4787/2015"/>
    <s v="IN047950"/>
    <d v="2019-01-09T00:00:00"/>
    <d v="2024-01-09T00:00:00"/>
    <s v="AVENIDA DAS AMÉRICAS, 17.500 - - RECREIO DOS BANDEIRANTES - RIO DE JANEIRO"/>
    <s v="Recreio dos Bandeirantes"/>
    <s v="22.783-116"/>
    <s v="Rio de Janeiro "/>
    <s v="RJ"/>
    <s v="(21) 78486877"/>
    <s v="sind.sunflower@gmail.com"/>
  </r>
  <r>
    <s v="EE-0273"/>
    <x v="6"/>
    <n v="50"/>
    <s v="RH V"/>
    <s v="EE"/>
    <n v="330006070508"/>
    <s v="10.982.899/0001-49"/>
    <s v="Agropecuária e Mineradora Ouro Branco Ltda"/>
    <x v="3"/>
    <m/>
    <s v="12/12/2017"/>
    <x v="644"/>
    <n v="0"/>
    <x v="640"/>
    <m/>
    <m/>
    <s v="OK"/>
    <s v=""/>
    <n v="13392"/>
    <n v="0"/>
    <n v="0"/>
    <n v="10512"/>
    <n v="0"/>
    <n v="0"/>
    <n v="5.7568725668020709E-2"/>
    <n v="308.38714254422558"/>
    <n v="0"/>
    <n v="0"/>
    <n v="605.16225398628467"/>
    <s v="E07/506.194/2011"/>
    <s v="IN018296"/>
    <d v="2011-11-29T00:00:00"/>
    <d v="2016-11-29T00:00:00"/>
    <s v="Rodovia Rio Friburgo, s/n, km 4,5, Fazenda Ouro Branco, Zona Rural"/>
    <n v="0"/>
    <n v="25940000"/>
    <s v="Guapimirim"/>
    <s v="RJ"/>
    <n v="22211655"/>
    <s v="francinirsanches@uol.com.br"/>
  </r>
  <r>
    <s v="EE-0277"/>
    <x v="6"/>
    <n v="50"/>
    <s v="RH V"/>
    <s v="EE"/>
    <n v="330006042474"/>
    <s v="32.154.700/0001-27"/>
    <s v="Hospital de Clínicas Rio Mar Barra Ltda"/>
    <x v="2"/>
    <m/>
    <s v="12/12/2017"/>
    <x v="645"/>
    <n v="0"/>
    <x v="641"/>
    <m/>
    <m/>
    <s v="ATENÇÃO: NÃO PAGA DESDE 2013 - RENOVAÇÃO EM 2017 ATÉ 2022"/>
    <s v=""/>
    <n v="9198"/>
    <n v="0"/>
    <n v="0"/>
    <n v="1839.6"/>
    <n v="0"/>
    <n v="0"/>
    <n v="5.7568725668020709E-2"/>
    <n v="211.80470040039708"/>
    <n v="0"/>
    <n v="0"/>
    <n v="105.90757143720491"/>
    <s v="PD-07/014437/2017"/>
    <s v="IN000666"/>
    <d v="2017-10-18T00:00:00"/>
    <d v="2022-10-18T00:00:00"/>
    <s v="Avenida Candido Portinari, 555"/>
    <s v="Barra da Tijuca"/>
    <n v="22793312"/>
    <s v="Rio de Janeiro"/>
    <s v="RJ"/>
    <n v="38684218"/>
    <s v="thiago@sfconsultoriambiental.com.br"/>
  </r>
  <r>
    <s v="EE-0279"/>
    <x v="6"/>
    <n v="50"/>
    <s v="RH V"/>
    <s v="EE"/>
    <n v="330006043799"/>
    <s v="11.122.584/0001-94"/>
    <s v="PPX INDÚSTRIA E COMÉRCIO DE ALUMÍNIO LTDA."/>
    <x v="3"/>
    <m/>
    <s v="12/12/2017"/>
    <x v="646"/>
    <n v="0"/>
    <x v="642"/>
    <m/>
    <m/>
    <s v="OK"/>
    <s v=""/>
    <n v="36783"/>
    <n v="0"/>
    <n v="0"/>
    <n v="23841"/>
    <n v="0"/>
    <n v="0"/>
    <n v="5.7568725668020709E-2"/>
    <n v="847.02039459534626"/>
    <n v="0"/>
    <n v="0"/>
    <n v="1372.496129390415"/>
    <s v="E07/500.760/2011"/>
    <s v="IN018095"/>
    <d v="2011-11-09T00:00:00"/>
    <d v="2016-11-09T00:00:00"/>
    <s v="RUA EUSTÁQUIO DE AZEVEDO, 273"/>
    <s v="CHÁCARAS RIO-PETRÓPO"/>
    <n v="25251600"/>
    <s v="Duque de Caxias"/>
    <s v="RJ"/>
    <s v="2672-7400"/>
    <s v="elma@ppxaluminio.com.br"/>
  </r>
  <r>
    <s v="EE-0280"/>
    <x v="6"/>
    <n v="50"/>
    <s v="RH V"/>
    <s v="EE"/>
    <n v="330006163697"/>
    <s v="33.417.031/0002-82"/>
    <s v="MINERAÇÃO SPAR LTDA."/>
    <x v="2"/>
    <m/>
    <s v="12/12/2017"/>
    <x v="647"/>
    <n v="0"/>
    <x v="643"/>
    <m/>
    <m/>
    <s v="OK"/>
    <s v=""/>
    <n v="15840"/>
    <n v="0"/>
    <n v="0"/>
    <n v="1584"/>
    <n v="0"/>
    <n v="0"/>
    <n v="5.7568725668020709E-2"/>
    <n v="364.75561726499382"/>
    <n v="0"/>
    <n v="0"/>
    <n v="91.183683079242087"/>
    <s v="E07/504.353/2011"/>
    <s v="AVB003169"/>
    <d v="2016-10-17T00:00:00"/>
    <d v="2016-12-29T00:00:00"/>
    <s v="RUA DA QUITANDA, 30 SALA 802"/>
    <s v="CENTRO"/>
    <n v="20011030"/>
    <s v="Rio de Janeiro"/>
    <s v="RJ"/>
    <s v="2508-9081"/>
    <s v="spar@riospar.com.br"/>
  </r>
  <r>
    <s v="EE-0281"/>
    <x v="6"/>
    <n v="50"/>
    <s v="RH V"/>
    <s v="EE"/>
    <n v="330006163506"/>
    <s v="29.353.919/0001-40"/>
    <s v="CRAC INDUSTRIAS ALIMENTICIAS LTDA"/>
    <x v="3"/>
    <m/>
    <s v="01/10/2020"/>
    <x v="648"/>
    <n v="0"/>
    <x v="644"/>
    <m/>
    <m/>
    <s v="OK"/>
    <s v=""/>
    <n v="74805"/>
    <n v="0"/>
    <n v="0"/>
    <n v="72097"/>
    <n v="0"/>
    <n v="0"/>
    <n v="5.7568725668020709E-2"/>
    <n v="1722.5696281934972"/>
    <n v="0"/>
    <n v="0"/>
    <n v="4150.5388184215662"/>
    <s v="E07/002.6743/2014"/>
    <s v="IN037158"/>
    <d v="2016-10-21T00:00:00"/>
    <d v="2021-10-21T00:00:00"/>
    <s v="RUA MARTINS SARAZATE, 22, MARAMBAIA"/>
    <s v="MARAMBAIA"/>
    <n v="24722320"/>
    <s v="São Gonçalo"/>
    <s v="RJ"/>
    <n v="99880843"/>
    <s v="crac@crac.com.br"/>
  </r>
  <r>
    <s v="EE-0282"/>
    <x v="6"/>
    <n v="50"/>
    <s v="RH V"/>
    <s v="EE"/>
    <n v="330005830029"/>
    <s v="40.206.278/0001-34"/>
    <s v="WALDIR LIMA EDITORA LTDA"/>
    <x v="3"/>
    <m/>
    <s v="12/12/2017"/>
    <x v="649"/>
    <n v="0"/>
    <x v="645"/>
    <m/>
    <m/>
    <s v="OK"/>
    <s v=""/>
    <n v="24638"/>
    <n v="0"/>
    <n v="0"/>
    <n v="16425"/>
    <n v="0"/>
    <n v="0"/>
    <n v="5.7568725668020709E-2"/>
    <n v="567.35005558615455"/>
    <n v="0"/>
    <n v="0"/>
    <n v="945.56602185356985"/>
    <s v="PD-07/014.420/2016"/>
    <s v="IN000293"/>
    <d v="2017-04-28T00:00:00"/>
    <d v="2022-04-28T00:00:00"/>
    <s v="RUA VINTE E QUATRO DE MAIO, 247"/>
    <s v="RIACHUELO"/>
    <n v="20730000"/>
    <s v="Rio de Janeiro"/>
    <s v="RJ"/>
    <s v="3982-5023"/>
    <s v="mario.silva@grupoccaa.com.br"/>
  </r>
  <r>
    <s v="EE-0283"/>
    <x v="6"/>
    <n v="50"/>
    <s v="RH V"/>
    <s v="EE"/>
    <n v="330006030034"/>
    <s v="78.958.717/0006-42"/>
    <s v="ROMAGNOLE PRODUTOS ELETRICOS S/A"/>
    <x v="2"/>
    <m/>
    <s v="12/12/2017"/>
    <x v="650"/>
    <n v="0"/>
    <x v="646"/>
    <m/>
    <m/>
    <s v="OK:"/>
    <s v=""/>
    <n v="6811.2"/>
    <n v="0"/>
    <n v="0"/>
    <n v="1362.24"/>
    <n v="0"/>
    <n v="0"/>
    <n v="5.7568725668020709E-2"/>
    <n v="156.83551719733589"/>
    <n v="0"/>
    <n v="0"/>
    <n v="78.422979835674312"/>
    <s v="E07/501.741/2009"/>
    <s v="IN018101"/>
    <d v="2011-11-09T00:00:00"/>
    <d v="2016-11-09T00:00:00"/>
    <s v="QDA . C LOTES 01, 02 E 05 POLO INDUSTRIAL"/>
    <s v="POLO INDUSTRIAL"/>
    <n v="24800000"/>
    <s v="Itaboraí"/>
    <s v="RJ"/>
    <s v="2736 4895"/>
    <s v="adrianar@romagnole.com.br"/>
  </r>
  <r>
    <s v="EE-0284"/>
    <x v="6"/>
    <n v="50"/>
    <s v="RH V"/>
    <s v="EE"/>
    <n v="330005860360"/>
    <s v="30.117.923/0001-99"/>
    <s v="Associacao Atletica Banco do Brasil"/>
    <x v="2"/>
    <m/>
    <s v="06/03/2018"/>
    <x v="651"/>
    <n v="0"/>
    <x v="647"/>
    <m/>
    <m/>
    <s v="OK"/>
    <s v=""/>
    <n v="6652.8"/>
    <n v="0"/>
    <n v="0"/>
    <n v="6126.34"/>
    <n v="0"/>
    <n v="0"/>
    <n v="5.7568725668020709E-2"/>
    <n v="153.19109376688974"/>
    <n v="0"/>
    <n v="0"/>
    <n v="352.6841173062669"/>
    <s v="E07/180407/2008"/>
    <s v="IN019002"/>
    <d v="2012-02-23T00:00:00"/>
    <d v="2017-02-23T00:00:00"/>
    <s v="Rua Helio da Silva Carneiro, 78"/>
    <s v="São Francisco"/>
    <n v="24360540"/>
    <s v="Niterói"/>
    <s v="RJ"/>
    <n v="27144714"/>
    <s v="aabbnit@aabbnit.com.br"/>
  </r>
  <r>
    <s v="EE-0285"/>
    <x v="6"/>
    <n v="50"/>
    <s v="RH V"/>
    <s v="EE"/>
    <n v="330009779656"/>
    <s v="27.364.421/0021-00"/>
    <s v="CONCREVIT CONCRETO VITÓRIA LTDA"/>
    <x v="3"/>
    <n v="2024"/>
    <n v="45474"/>
    <x v="652"/>
    <m/>
    <x v="648"/>
    <m/>
    <m/>
    <s v="OK"/>
    <s v=""/>
    <n v="47377"/>
    <n v="0"/>
    <n v="0"/>
    <n v="47377"/>
    <n v="0"/>
    <n v="0"/>
    <n v="5.7568725668020709E-2"/>
    <n v="1090.9879149549813"/>
    <n v="0"/>
    <n v="0"/>
    <n v="2727.4593449134404"/>
    <s v="EXT-PD/014.12485/2021"/>
    <s v="IN005675"/>
    <d v="2023-11-07T00:00:00"/>
    <d v="2028-11-07T00:00:00"/>
    <s v="ESTRADA DA LIGAÇÃO, Nº 739"/>
    <s v="TAQUARA"/>
    <n v="22713470"/>
    <s v="Rio de Janeiro"/>
    <s v="RJ"/>
    <s v="3347-6082"/>
    <s v="contasapagar.rj@concrevit.com.br"/>
  </r>
  <r>
    <s v="EE-0287"/>
    <x v="6"/>
    <n v="50"/>
    <s v="RH V"/>
    <s v="EE"/>
    <n v="330005802912"/>
    <s v="30.378.152/0001-93"/>
    <s v="Frigo Rio Comercio e Representações Ltda"/>
    <x v="2"/>
    <m/>
    <s v="12/12/2017"/>
    <x v="653"/>
    <n v="0"/>
    <x v="649"/>
    <m/>
    <m/>
    <s v="OK"/>
    <s v=""/>
    <n v="1533"/>
    <n v="0"/>
    <n v="0"/>
    <n v="306.60000000000002"/>
    <n v="0"/>
    <n v="0"/>
    <n v="5.7568725668020709E-2"/>
    <n v="35.306004637072554"/>
    <n v="0"/>
    <n v="0"/>
    <n v="17.647781081529903"/>
    <s v="E07/102.565/2008"/>
    <s v="IN016686"/>
    <d v="2011-05-23T00:00:00"/>
    <d v="1899-12-30T00:00:00"/>
    <s v="Rua Maria Gonzaga nº19"/>
    <s v="Eden"/>
    <n v="25535482"/>
    <s v="São João de Meriti"/>
    <s v="RJ"/>
    <s v="2756-0826"/>
    <s v="marcia@frigoeden.com.br"/>
  </r>
  <r>
    <s v="EE-0288"/>
    <x v="6"/>
    <n v="50"/>
    <s v="RH V"/>
    <s v="EE"/>
    <n v="330006063390"/>
    <s v="00.886.231/0001-44"/>
    <s v="Auto Posto Cubango Ltda"/>
    <x v="2"/>
    <m/>
    <s v="12/12/2017"/>
    <x v="654"/>
    <n v="0"/>
    <x v="650"/>
    <m/>
    <m/>
    <s v="OK"/>
    <s v=""/>
    <n v="3066"/>
    <n v="0"/>
    <n v="0"/>
    <n v="613.20000000000005"/>
    <n v="0"/>
    <n v="0"/>
    <n v="5.7568725668020709E-2"/>
    <n v="70.60156680013236"/>
    <n v="0"/>
    <n v="0"/>
    <n v="35.306004637072554"/>
    <s v="E07/506.953/2009"/>
    <s v="IN018301"/>
    <d v="2011-11-29T00:00:00"/>
    <d v="2016-11-29T00:00:00"/>
    <s v="Rua Noronha Torrezão N°531"/>
    <s v="Cubango"/>
    <n v="24240181"/>
    <s v="Niterói"/>
    <s v="RJ"/>
    <s v="7894-5458"/>
    <s v="sebastiao.barbosa@hotmail.com"/>
  </r>
  <r>
    <s v="EE-0289"/>
    <x v="6"/>
    <n v="50"/>
    <s v="RH V"/>
    <s v="EE"/>
    <n v="330006181750"/>
    <s v="86.931.193/0001-10"/>
    <s v="Lagoa Azul Lavanderia e Tinturaria Ltda-me"/>
    <x v="2"/>
    <m/>
    <s v="12/12/2017"/>
    <x v="609"/>
    <n v="0"/>
    <x v="606"/>
    <m/>
    <m/>
    <s v="OK"/>
    <s v=""/>
    <n v="9125"/>
    <n v="0"/>
    <n v="0"/>
    <n v="2555"/>
    <n v="0"/>
    <n v="0"/>
    <n v="5.7568725668020709E-2"/>
    <n v="210.12346208434602"/>
    <n v="0"/>
    <n v="0"/>
    <n v="147.08224646943711"/>
    <s v="E07/500.874/2011"/>
    <s v="IN018630"/>
    <d v="2011-12-30T00:00:00"/>
    <d v="2016-12-30T00:00:00"/>
    <s v="Rua João Machado, nº:245"/>
    <s v="Irajá"/>
    <n v="21361490"/>
    <s v="Rio de Janeiro"/>
    <s v="RJ"/>
    <s v="3391-0958"/>
    <s v="lavanderialagoaazul@ymail.com"/>
  </r>
  <r>
    <s v="EE-0292"/>
    <x v="6"/>
    <n v="50"/>
    <s v="RH V"/>
    <s v="EE"/>
    <n v="330005224021"/>
    <s v="05.046.439/0001-79"/>
    <s v="LAVACQUA LAVANDERIA LTDA."/>
    <x v="2"/>
    <m/>
    <s v="12/12/2017"/>
    <x v="655"/>
    <n v="0"/>
    <x v="651"/>
    <m/>
    <m/>
    <s v="OK"/>
    <s v=""/>
    <n v="13815"/>
    <n v="0"/>
    <n v="0"/>
    <n v="2763"/>
    <n v="0"/>
    <n v="0"/>
    <n v="5.7568725668020709E-2"/>
    <n v="318.12997079811157"/>
    <n v="0"/>
    <n v="0"/>
    <n v="159.05976416204942"/>
    <s v="PD-07/014.436/2016"/>
    <s v="IN000247"/>
    <d v="2017-03-30T00:00:00"/>
    <d v="2022-03-30T00:00:00"/>
    <s v="Est. do Macembú, 633- Lote 4, PA 24766."/>
    <s v="Taquara"/>
    <n v="22710241"/>
    <s v="Rio de Janeiro"/>
    <s v="RJ"/>
    <s v="2268-9377"/>
    <s v="cleusa.zanatta@hotmail.com"/>
  </r>
  <r>
    <s v="EE-0293"/>
    <x v="6"/>
    <n v="50"/>
    <s v="RH V"/>
    <s v="EE"/>
    <n v="330005265720"/>
    <s v="27.785.690/0001-98"/>
    <s v="CONDOMÍNIO JARDIM UBÁ II"/>
    <x v="2"/>
    <m/>
    <s v="12/12/2017"/>
    <x v="656"/>
    <n v="0"/>
    <x v="652"/>
    <m/>
    <m/>
    <s v="OK"/>
    <s v=""/>
    <n v="51460.62"/>
    <n v="0"/>
    <n v="0"/>
    <n v="0.876"/>
    <n v="0"/>
    <n v="0"/>
    <n v="5.7568725668020709E-2"/>
    <n v="1185.0119509656884"/>
    <n v="0"/>
    <n v="0"/>
    <n v="5.2212370063697951E-2"/>
    <s v="E-07/505.975/2009"/>
    <s v="IN018718"/>
    <d v="2012-01-09T00:00:00"/>
    <d v="2017-01-09T00:00:00"/>
    <s v="AVENIDA EWERTON XAVIER 808"/>
    <s v="ITAIPU"/>
    <n v="24346040"/>
    <s v="Niterói"/>
    <s v="RJ"/>
    <n v="26082844"/>
    <s v="conduba2@hotmail.com"/>
  </r>
  <r>
    <s v="EE-0296"/>
    <x v="6"/>
    <n v="50"/>
    <s v="RH V"/>
    <s v="EE"/>
    <n v="330029021210"/>
    <s v="39.252.879/0001-02"/>
    <s v="Condominio Monan Grande"/>
    <x v="2"/>
    <m/>
    <s v="01/09/2019"/>
    <x v="657"/>
    <n v="0"/>
    <x v="653"/>
    <m/>
    <m/>
    <s v="OK"/>
    <s v=""/>
    <n v="31207.5"/>
    <n v="0"/>
    <n v="0"/>
    <n v="6241.5"/>
    <n v="0"/>
    <n v="0"/>
    <n v="5.7568725668020709E-2"/>
    <n v="718.63017660871299"/>
    <n v="0"/>
    <n v="0"/>
    <n v="359.31508830435649"/>
    <s v="E07/500.544/2010"/>
    <s v="IN050030"/>
    <d v="2019-08-16T00:00:00"/>
    <d v="2024-08-16T00:00:00"/>
    <s v="Estrada Monan Grande 900"/>
    <s v="Pendotiba"/>
    <n v="24320040"/>
    <s v="Niterói"/>
    <s v="RJ"/>
    <s v="(21) 2716-2105"/>
    <s v="marcelo.aidar@gmail.com"/>
  </r>
  <r>
    <s v="EE-0297"/>
    <x v="6"/>
    <n v="50"/>
    <s v="RH V"/>
    <s v="EE"/>
    <n v="330005801940"/>
    <s v="08.817.073/0001-82"/>
    <s v="CONDOMÍNIO VILLAGE DAS PEDRAS"/>
    <x v="2"/>
    <m/>
    <s v="12/12/2017"/>
    <x v="658"/>
    <n v="0"/>
    <x v="654"/>
    <m/>
    <m/>
    <s v="OK"/>
    <s v=""/>
    <n v="15789.9"/>
    <n v="0"/>
    <n v="0"/>
    <n v="3171.9960000000001"/>
    <n v="0"/>
    <n v="0"/>
    <n v="5.7568725668020709E-2"/>
    <n v="363.59650264957975"/>
    <n v="0"/>
    <n v="0"/>
    <n v="182.6075430607772"/>
    <s v="E07/512.007/2010"/>
    <s v="IN018650"/>
    <d v="2011-12-30T00:00:00"/>
    <d v="2016-12-30T00:00:00"/>
    <s v="Rua 12 s/n"/>
    <s v="São José do Imbaçaí"/>
    <n v="24900000"/>
    <s v="Maricá"/>
    <s v="RJ"/>
    <n v="26348822"/>
    <s v="feelsffi@ig.com.br"/>
  </r>
  <r>
    <s v="EE-0298"/>
    <x v="6"/>
    <n v="50"/>
    <s v="RH V"/>
    <s v="EE"/>
    <n v="330006412239"/>
    <s v="33.055.732/0007-23"/>
    <s v="ALIANÇA S/A –INDUSTRIA NAVAL E EMPRESA NAVEGAÇÃO"/>
    <x v="3"/>
    <m/>
    <s v="12/12/2017"/>
    <x v="659"/>
    <n v="0"/>
    <x v="655"/>
    <m/>
    <m/>
    <s v="OK"/>
    <s v=""/>
    <n v="21352.5"/>
    <n v="0"/>
    <n v="0"/>
    <n v="8212.5"/>
    <n v="0"/>
    <n v="0"/>
    <n v="5.7568725668020709E-2"/>
    <n v="491.69433136385629"/>
    <n v="0"/>
    <n v="0"/>
    <n v="472.78301092678493"/>
    <s v="E07/512.266/2011"/>
    <s v="IN019000"/>
    <d v="2012-02-23T00:00:00"/>
    <d v="2017-02-23T00:00:00"/>
    <s v="Estrada do Guaxindiba S/N , no Lote 38 B"/>
    <s v="Guaxindiba"/>
    <n v="24722030"/>
    <s v="São Gonçalo"/>
    <s v="RJ"/>
    <s v="2624-9300"/>
    <s v="accosta@estaleiroaliaca.com.br"/>
  </r>
  <r>
    <s v="EE-0299"/>
    <x v="6"/>
    <n v="50"/>
    <s v="RH V"/>
    <s v="EE"/>
    <n v="330006406859"/>
    <s v="03.649.551/0001-79"/>
    <s v="Geloin Comercio e Fabricação de Gelo Ltda-Me"/>
    <x v="2"/>
    <m/>
    <s v="12/12/2017"/>
    <x v="660"/>
    <n v="0"/>
    <x v="656"/>
    <m/>
    <m/>
    <s v="OK"/>
    <s v=""/>
    <n v="5840"/>
    <n v="0"/>
    <n v="0"/>
    <n v="4526"/>
    <n v="0"/>
    <n v="0"/>
    <n v="5.7568725668020709E-2"/>
    <n v="134.47818033606043"/>
    <n v="0"/>
    <n v="0"/>
    <n v="260.56061156587828"/>
    <s v="E07/503.120/2009"/>
    <s v="IN019032"/>
    <d v="2012-02-28T00:00:00"/>
    <d v="2017-02-28T00:00:00"/>
    <s v="Rua Francisco Fragoso, 73"/>
    <s v="Encantado"/>
    <n v="20745010"/>
    <s v="Rio de Janeiro"/>
    <s v="RJ"/>
    <s v="3276-7758 / 2269-7942"/>
    <s v="catiageloin@gmail.com"/>
  </r>
  <r>
    <s v="EE-0300"/>
    <x v="6"/>
    <n v="50"/>
    <s v="RH V"/>
    <s v="EE"/>
    <n v="330006410538"/>
    <s v="28.726.412/0001-22"/>
    <s v="TASA LUBRIFICANTES LTDA."/>
    <x v="3"/>
    <m/>
    <s v="12/12/2017"/>
    <x v="661"/>
    <n v="0"/>
    <x v="657"/>
    <m/>
    <m/>
    <s v="OK"/>
    <s v=""/>
    <n v="87815.35"/>
    <n v="0"/>
    <n v="0"/>
    <n v="62265.350000000006"/>
    <n v="0"/>
    <n v="0"/>
    <n v="5.7568725668020709E-2"/>
    <n v="2022.1671174364888"/>
    <n v="0"/>
    <n v="0"/>
    <n v="3584.5368527732935"/>
    <s v="PD-07/014.521/2016"/>
    <s v="IN006506"/>
    <d v="2024-01-04T00:00:00"/>
    <d v="2029-01-04T00:00:00"/>
    <s v="Rodovia Presidente Dutra BR 116, 20.000 km 183"/>
    <s v="Comendador Soares"/>
    <n v="26030003"/>
    <s v="Nova Iguaçu"/>
    <s v="RJ"/>
    <s v="2667 - 1122"/>
    <s v="jose.carlos@tasa.com.br"/>
  </r>
  <r>
    <s v="EE-0301"/>
    <x v="6"/>
    <n v="50"/>
    <s v="RH V"/>
    <s v="EE"/>
    <n v="330005807043"/>
    <s v="27.865.757/0033-81"/>
    <s v="GLOBO COMUNICAÇÃO E PARTICIPAÇÕES S/A - Jardim Botanico"/>
    <x v="2"/>
    <m/>
    <s v="12/12/2017"/>
    <x v="662"/>
    <n v="0"/>
    <x v="658"/>
    <m/>
    <m/>
    <s v="OK"/>
    <s v=""/>
    <n v="24888"/>
    <n v="0"/>
    <n v="0"/>
    <n v="24884"/>
    <n v="0"/>
    <n v="0"/>
    <n v="5.7568725668020709E-2"/>
    <n v="573.10385876717419"/>
    <n v="0"/>
    <n v="0"/>
    <n v="1432.5403549636676"/>
    <s v="E07/510.093/2010"/>
    <s v="IN018983"/>
    <d v="2012-02-23T00:00:00"/>
    <d v="2017-02-23T00:00:00"/>
    <s v="Rua Von Martius, 22"/>
    <s v="Jardim Botânico"/>
    <n v="22460040"/>
    <s v="Rio de Janeiro"/>
    <s v="RJ"/>
    <n v="25402751"/>
    <s v="juliana.correa@g.globo"/>
  </r>
  <r>
    <s v="EE-0304"/>
    <x v="6"/>
    <n v="50"/>
    <s v="RH V"/>
    <s v="EE"/>
    <n v="330006496742"/>
    <s v="13.683.862/0001-08"/>
    <s v="MEGALAV INDUSTRIA COMERCIO E SERVIÇOS DE BENEFICIAMENTO TEXTIL LTDA"/>
    <x v="3"/>
    <m/>
    <s v="01/03/2019"/>
    <x v="663"/>
    <n v="0"/>
    <x v="659"/>
    <m/>
    <m/>
    <s v="OK"/>
    <s v=""/>
    <n v="9125"/>
    <n v="0"/>
    <n v="0"/>
    <n v="4745"/>
    <n v="0"/>
    <n v="0"/>
    <n v="5.7568725668020709E-2"/>
    <n v="210.12346208434602"/>
    <n v="0"/>
    <n v="0"/>
    <n v="273.16467769925492"/>
    <s v="PD-07/014.395/2017"/>
    <s v="IN001395"/>
    <d v="2018-06-29T00:00:00"/>
    <d v="2023-06-29T00:00:00"/>
    <s v="ESTRADA MERINGUAVA, Nº: 165, LJ. A E B "/>
    <s v="TAQUARA "/>
    <s v="22.723-410"/>
    <s v="Rio de Janeiro"/>
    <s v="RJ"/>
    <s v="(21) 78317572"/>
    <s v="adm.megalav@gmail.com"/>
  </r>
  <r>
    <s v="EE-0305"/>
    <x v="6"/>
    <n v="50"/>
    <s v="RH V"/>
    <s v="EE"/>
    <n v="330006404139"/>
    <s v="14.393.255/0001-76"/>
    <s v="RIO PEDRA EXTRAÇÃO E BRITAMENTO LTDA"/>
    <x v="4"/>
    <m/>
    <s v="12/12/2017"/>
    <x v="664"/>
    <n v="0"/>
    <x v="660"/>
    <m/>
    <m/>
    <s v="OK"/>
    <s v=""/>
    <n v="2325.3119999999999"/>
    <n v="0"/>
    <n v="0"/>
    <n v="0"/>
    <n v="0"/>
    <n v="0"/>
    <n v="5.7568725668020709E-2"/>
    <n v="53.549006737328611"/>
    <n v="0"/>
    <n v="0"/>
    <n v="0"/>
    <s v="E07/511.463/2011"/>
    <s v="IN018905"/>
    <d v="2012-02-13T00:00:00"/>
    <d v="2017-02-13T00:00:00"/>
    <s v="ESTRADA SÃO TOMÉ, Nº 14, PARTE"/>
    <s v="SANTA IZABEL"/>
    <n v="24735710"/>
    <s v="São Gonçalo"/>
    <s v="RJ"/>
    <s v="3119-5665"/>
    <s v="marciosaraujo2003@ig.com.br"/>
  </r>
  <r>
    <s v="EE-0306"/>
    <x v="6"/>
    <n v="50"/>
    <s v="RH V"/>
    <s v="EE"/>
    <n v="330006404309"/>
    <s v="13.663.543/0001-30"/>
    <s v="PEDRA SUL EXTRAÇÃO E BRITAMENTO LTDA."/>
    <x v="4"/>
    <m/>
    <s v="12/12/2017"/>
    <x v="665"/>
    <n v="0"/>
    <x v="661"/>
    <m/>
    <m/>
    <s v="OK"/>
    <s v=""/>
    <n v="2233.44"/>
    <n v="0"/>
    <n v="0"/>
    <n v="0"/>
    <n v="0"/>
    <n v="0"/>
    <n v="5.7568725668020709E-2"/>
    <n v="51.429184512742474"/>
    <n v="0"/>
    <n v="0"/>
    <n v="0"/>
    <s v="E07/510.750/2011"/>
    <s v="IN018984"/>
    <d v="2012-02-23T00:00:00"/>
    <d v="2017-02-23T00:00:00"/>
    <s v="Estrada Sítio da Pedra, S/Nº, Km 1,8."/>
    <s v="Ipiíba"/>
    <n v="24738795"/>
    <s v="São Gonçalo"/>
    <s v="RJ"/>
    <s v="3119-5665"/>
    <s v="marciosaraujo2003@ig.com.br"/>
  </r>
  <r>
    <s v="EE-0307"/>
    <x v="6"/>
    <n v="50"/>
    <s v="RH V"/>
    <s v="EE"/>
    <n v="330006396799"/>
    <s v="33.647.553/0001-90"/>
    <s v="FLUMINENSE FOOTBALL CLUB"/>
    <x v="2"/>
    <m/>
    <s v="12/12/2017"/>
    <x v="666"/>
    <n v="0"/>
    <x v="662"/>
    <m/>
    <m/>
    <s v="OK"/>
    <s v=""/>
    <n v="18615"/>
    <n v="0"/>
    <n v="0"/>
    <n v="11315"/>
    <n v="0"/>
    <n v="0"/>
    <n v="5.7568725668020709E-2"/>
    <n v="428.66355822296009"/>
    <n v="0"/>
    <n v="0"/>
    <n v="651.39108644068278"/>
    <s v="E07/512.369/2011"/>
    <s v="IN019009"/>
    <d v="2012-02-23T00:00:00"/>
    <d v="2017-02-23T00:00:00"/>
    <s v="Rua Alvaro Chaves nº 41"/>
    <s v="Laranjeiras"/>
    <n v="22231220"/>
    <s v="Rio de Janeiro"/>
    <s v="RJ"/>
    <s v="2553-7240"/>
    <s v="ricardo.conceicao@fluminense.com.br"/>
  </r>
  <r>
    <s v="EE-0308"/>
    <x v="6"/>
    <n v="50"/>
    <s v="RH V"/>
    <s v="EE"/>
    <n v="330006032240"/>
    <s v="31.252.109/0001-40"/>
    <s v="Prodoctor Sistema Integrado de Saude Ltda"/>
    <x v="2"/>
    <m/>
    <s v="12/12/2017"/>
    <x v="667"/>
    <n v="0"/>
    <x v="663"/>
    <m/>
    <m/>
    <s v="OK"/>
    <s v=""/>
    <n v="7300"/>
    <n v="0"/>
    <n v="0"/>
    <n v="1460"/>
    <n v="0"/>
    <n v="0"/>
    <n v="5.7568725668020709E-2"/>
    <n v="168.10294665708187"/>
    <n v="0"/>
    <n v="0"/>
    <n v="84.051473328540936"/>
    <s v="E07/507.614/2009"/>
    <s v="IN019011"/>
    <d v="2012-02-23T00:00:00"/>
    <d v="2017-02-23T00:00:00"/>
    <s v="Estrada do Galeão, 1845"/>
    <s v="ILHA DO GOVERNADOR"/>
    <n v="21931002"/>
    <s v="Rio de Janeiro"/>
    <s v="RJ"/>
    <s v="3393-8629"/>
    <s v="prodoctorsis@ig.com.br"/>
  </r>
  <r>
    <s v="EE-0309"/>
    <x v="6"/>
    <n v="50"/>
    <s v="RH V"/>
    <s v="EE"/>
    <n v="330006411500"/>
    <s v="33.476.276/0003-61"/>
    <s v="SOCIEDADE BENEFICÊNCIA HUMBOLDT"/>
    <x v="2"/>
    <m/>
    <s v="12/12/2017"/>
    <x v="668"/>
    <n v="0"/>
    <x v="664"/>
    <m/>
    <m/>
    <s v="OK"/>
    <s v=""/>
    <n v="3020.16"/>
    <n v="0"/>
    <n v="0"/>
    <n v="604.03200000000004"/>
    <n v="0"/>
    <n v="0"/>
    <n v="5.7568725668020709E-2"/>
    <n v="69.546876924845648"/>
    <n v="0"/>
    <n v="0"/>
    <n v="34.773438462422824"/>
    <s v="E07/512.457/2011"/>
    <s v="IN018994"/>
    <d v="2012-02-23T00:00:00"/>
    <d v="2017-02-23T00:00:00"/>
    <s v="Rua Edgar Werneck, 204"/>
    <s v="Jacarepaguá"/>
    <n v="22763010"/>
    <s v="Rio de Janeiro"/>
    <s v="RJ"/>
    <s v="2111-1300"/>
    <s v="sonia.silva@retirohumboldt.com.br"/>
  </r>
  <r>
    <s v="EE-0311"/>
    <x v="6"/>
    <n v="50"/>
    <s v="RH V"/>
    <s v="EE"/>
    <n v="330005222754"/>
    <s v="13.091.720/0001-51"/>
    <s v="ECONIT Engenharia Ambiental S/A(Vital Engenharia Ambiental)"/>
    <x v="2"/>
    <m/>
    <s v="12/12/2017"/>
    <x v="669"/>
    <n v="0"/>
    <x v="665"/>
    <m/>
    <m/>
    <s v="SEM DBO"/>
    <s v=""/>
    <n v="32135"/>
    <n v="0"/>
    <n v="0"/>
    <n v="6427"/>
    <n v="0"/>
    <n v="0"/>
    <n v="5.7568725668020709E-2"/>
    <n v="739.98503596476553"/>
    <n v="0"/>
    <n v="0"/>
    <n v="369.99773921938908"/>
    <s v="PD- 07/014.519/2016"/>
    <s v="IN000619"/>
    <d v="2017-09-20T00:00:00"/>
    <d v="2022-09-20T00:00:00"/>
    <s v="Estrada Amaral Peixoto n° 4500"/>
    <s v="Baldeador"/>
    <n v="24140005"/>
    <s v="Niterói"/>
    <s v="RJ"/>
    <s v="2627-6198"/>
    <s v="lantonio@vitalambiental.com.br"/>
  </r>
  <r>
    <s v="EE-0312"/>
    <x v="6"/>
    <n v="50"/>
    <s v="RH V"/>
    <s v="EE"/>
    <n v="330006496904"/>
    <s v="28.134.203/0001-90"/>
    <s v="Mineradora Le Petit Ltda"/>
    <x v="3"/>
    <m/>
    <s v="12/12/2017"/>
    <x v="670"/>
    <n v="0"/>
    <x v="666"/>
    <m/>
    <m/>
    <s v="SEM DBO"/>
    <s v=""/>
    <n v="25110"/>
    <n v="0"/>
    <n v="11040"/>
    <n v="10110"/>
    <n v="0"/>
    <n v="0"/>
    <n v="5.7568725668020709E-2"/>
    <n v="578.22067103341658"/>
    <n v="635.56029583736961"/>
    <n v="0"/>
    <n v="582.02173157405366"/>
    <s v="E07/507.956/2011"/>
    <s v="IN019211"/>
    <d v="2012-03-23T00:00:00"/>
    <d v="2017-03-23T00:00:00"/>
    <s v="Estrada Barbosão, S/N"/>
    <n v="0"/>
    <n v="24800000"/>
    <s v="Itaboraí"/>
    <s v="RJ"/>
    <s v="9321-1815"/>
    <s v="mrpnit@hotmail.com"/>
  </r>
  <r>
    <s v="EE-0313"/>
    <x v="6"/>
    <n v="50"/>
    <s v="RH V"/>
    <s v="EE"/>
    <n v="330006496823"/>
    <s v="29.553.609/0001-70"/>
    <s v="Auto Ônibus Fagundes Ltda"/>
    <x v="2"/>
    <m/>
    <s v="12/12/2017"/>
    <x v="671"/>
    <n v="0"/>
    <x v="667"/>
    <m/>
    <m/>
    <s v="OK"/>
    <s v=""/>
    <n v="8637.36"/>
    <n v="0"/>
    <n v="0"/>
    <n v="1727.91"/>
    <n v="0"/>
    <n v="0"/>
    <n v="5.7568725668020709E-2"/>
    <n v="198.89780252065094"/>
    <n v="0"/>
    <n v="0"/>
    <n v="99.475007445357335"/>
    <s v="E07/502.003/2012"/>
    <s v="IN019497"/>
    <d v="2012-05-02T00:00:00"/>
    <d v="2017-05-02T00:00:00"/>
    <s v="Rua Padre Afonso Rodrigues 326"/>
    <s v="Vista Alegre"/>
    <n v="24736210"/>
    <s v="São Gonçalo"/>
    <s v="RJ"/>
    <n v="27024444"/>
    <s v="edilmo@rioita.com.br"/>
  </r>
  <r>
    <s v="EE-0315"/>
    <x v="6"/>
    <n v="50"/>
    <s v="RH V"/>
    <s v="EE"/>
    <n v="330006514074"/>
    <s v="29.971.512/0001-87"/>
    <s v="ELETROMATRIX INDUSTRIA GALVÂNICA LTDA"/>
    <x v="3"/>
    <m/>
    <s v="12/12/2017"/>
    <x v="672"/>
    <n v="0"/>
    <x v="668"/>
    <m/>
    <m/>
    <s v="OK"/>
    <s v=""/>
    <n v="2112"/>
    <n v="0"/>
    <n v="0"/>
    <n v="792"/>
    <n v="0"/>
    <n v="0"/>
    <n v="5.7568725668020709E-2"/>
    <n v="48.641043951341004"/>
    <n v="0"/>
    <n v="0"/>
    <n v="45.591841539621043"/>
    <s v="E07/509.163/2011"/>
    <s v="IN019517"/>
    <d v="2012-05-02T00:00:00"/>
    <d v="2017-05-02T00:00:00"/>
    <s v="Rua Américo da Rocha, 1520"/>
    <s v="Honório Gurgel"/>
    <n v="21555300"/>
    <s v="Rio de Janeiro"/>
    <s v="RJ"/>
    <s v="3350-9205"/>
    <s v="eletromatrix@uol.com.br"/>
  </r>
  <r>
    <s v="EE-0316"/>
    <x v="6"/>
    <n v="50"/>
    <s v="RH V"/>
    <s v="EE"/>
    <n v="330005506868"/>
    <s v="02.384.011/0001-48"/>
    <s v="Restaurante Mineiro do Recreio Ltda EPP"/>
    <x v="2"/>
    <m/>
    <s v="12/12/2017"/>
    <x v="632"/>
    <n v="0"/>
    <x v="628"/>
    <m/>
    <m/>
    <s v="OK"/>
    <s v=""/>
    <n v="3504"/>
    <n v="0"/>
    <n v="0"/>
    <n v="700.8"/>
    <n v="0"/>
    <n v="0"/>
    <n v="5.7568725668020709E-2"/>
    <n v="80.688996696438807"/>
    <n v="0"/>
    <n v="0"/>
    <n v="40.339277111213029"/>
    <s v="E07/500.824/2009"/>
    <s v="IN019198"/>
    <d v="2012-03-23T00:00:00"/>
    <d v="2017-03-23T00:00:00"/>
    <s v="Avenida das Américas, 16.631"/>
    <s v="Rec dos Bandeirantes"/>
    <n v="22790550"/>
    <s v="Rio de Janeiro"/>
    <s v="RJ"/>
    <n v="38684218"/>
    <s v="sf@sfconsultoriambiental.com.br"/>
  </r>
  <r>
    <s v="EE-0317"/>
    <x v="6"/>
    <n v="50"/>
    <s v="RH V"/>
    <s v="EE"/>
    <n v="330039601847"/>
    <s v="33.041.260/0803-38"/>
    <s v="VIA S.A / GRUPO CASAS BAHIA S.A."/>
    <x v="2"/>
    <n v="2024"/>
    <s v="30/01/2023"/>
    <x v="673"/>
    <n v="79.44"/>
    <x v="669"/>
    <m/>
    <m/>
    <s v="ALTERAÇÃO: NOVA TITULARIDADE. VERIFICAR SE ESSA ALTERAÇÃO PROCEDE"/>
    <s v="CI INEA/SERVREG Nº13/23 - ALTERAÇÃO"/>
    <n v="42369.200000000012"/>
    <n v="0"/>
    <n v="0"/>
    <n v="8424.2000000000116"/>
    <n v="0"/>
    <n v="0"/>
    <n v="5.7568725668020709E-2"/>
    <n v="975.65634062940148"/>
    <n v="0"/>
    <n v="0"/>
    <n v="484.97045877254072"/>
    <s v="E07/501.866/2010"/>
    <s v="IN099388"/>
    <d v="2024-06-17T00:00:00"/>
    <d v="2029-06-17T00:00:00"/>
    <s v="Rod. Anhanguera, S/N, km 32 + 350 m"/>
    <s v="Castanho"/>
    <n v="13203850"/>
    <s v="Jundiaí"/>
    <s v="SP"/>
    <n v="38684218"/>
    <s v="elaine.guimaraes@via.com.br"/>
  </r>
  <r>
    <s v="EE-0319"/>
    <x v="6"/>
    <n v="50"/>
    <s v="RH V"/>
    <s v="EE"/>
    <n v="330005556610"/>
    <s v="10.346.426/0001-55"/>
    <s v="MAXXI BEVERAGE INDUSTRIA E COMERCIO Ltda"/>
    <x v="3"/>
    <m/>
    <s v="12/12/2017"/>
    <x v="674"/>
    <n v="0"/>
    <x v="670"/>
    <m/>
    <m/>
    <s v="OK"/>
    <s v=""/>
    <n v="55266"/>
    <n v="0"/>
    <n v="0"/>
    <n v="52411"/>
    <n v="0"/>
    <n v="0"/>
    <n v="5.7568725668020709E-2"/>
    <n v="1272.6347504065866"/>
    <n v="0"/>
    <n v="0"/>
    <n v="3017.2379987669642"/>
    <s v="E07/500.195/2011"/>
    <s v="IN019388"/>
    <d v="2012-04-24T00:00:00"/>
    <d v="2017-04-24T00:00:00"/>
    <s v="Rodovia Washington Luiz N° 19734"/>
    <s v="Chácara Rio Petrópol"/>
    <n v="25000000"/>
    <s v="Duque de Caxias"/>
    <s v="RJ"/>
    <s v="7814-4366"/>
    <s v="administrativo.rj@dolly.com.br"/>
  </r>
  <r>
    <s v="EE-0320"/>
    <x v="6"/>
    <n v="50"/>
    <s v="RH V"/>
    <s v="EE"/>
    <n v="330006605207"/>
    <s v="08.742.706/0003-00"/>
    <s v="Medral Fabricação e Comercio de Equipamentos Eletricos"/>
    <x v="3"/>
    <m/>
    <s v="12/12/2017"/>
    <x v="675"/>
    <n v="0"/>
    <x v="671"/>
    <m/>
    <m/>
    <s v="OK"/>
    <s v=""/>
    <n v="7787.02"/>
    <n v="5599.8"/>
    <n v="0"/>
    <n v="2187.2199999999998"/>
    <n v="212.21"/>
    <n v="98"/>
    <n v="5.7568725668020709E-2"/>
    <n v="179.30772127275148"/>
    <n v="6.0984048234399202"/>
    <n v="0"/>
    <n v="125.91535164561397"/>
    <s v="E07/508.901/2011"/>
    <s v="IN020097"/>
    <d v="2012-07-03T00:00:00"/>
    <d v="2017-07-03T00:00:00"/>
    <s v="Rod. RJ 104 Km 23,5"/>
    <s v="manilha"/>
    <n v="24800000"/>
    <s v="Itaboraí"/>
    <s v="RJ"/>
    <n v="23659295"/>
    <s v="andre@medralequipamentos.com.br"/>
  </r>
  <r>
    <s v="EE-0321"/>
    <x v="6"/>
    <n v="50"/>
    <s v="RH V"/>
    <s v="EE"/>
    <n v="330005712689"/>
    <s v="10.320.709/0001-28"/>
    <s v="RED LAV LAVANDERIA INDUSTRIAL HOSPITALAR LTDA ME"/>
    <x v="2"/>
    <m/>
    <s v="12/12/2017"/>
    <x v="676"/>
    <n v="0"/>
    <x v="672"/>
    <m/>
    <m/>
    <s v="OK"/>
    <s v=""/>
    <n v="72270"/>
    <n v="0"/>
    <n v="0"/>
    <n v="65043"/>
    <n v="0"/>
    <n v="0"/>
    <n v="5.7568725668020709E-2"/>
    <n v="1664.1961984622828"/>
    <n v="0"/>
    <n v="0"/>
    <n v="3744.4518890141489"/>
    <s v="E07/505.461/2010"/>
    <s v="IN001259"/>
    <d v="2018-05-14T00:00:00"/>
    <d v="2023-05-14T00:00:00"/>
    <s v="Av. Automóvel Clube s/n"/>
    <s v="Santa Cruz da Serra"/>
    <n v="25255030"/>
    <s v="Duque de Caxias"/>
    <s v="RJ"/>
    <s v="2675-8190"/>
    <s v="sbarros@redelav.com.br"/>
  </r>
  <r>
    <s v="EE-0324"/>
    <x v="6"/>
    <n v="50"/>
    <s v="RH V"/>
    <s v="EE"/>
    <n v="330006624171"/>
    <s v="33.130.543/0008-59"/>
    <s v="CASAS GUANABARA COMESTIVEIS LTDA (VILA ISABEL)"/>
    <x v="2"/>
    <m/>
    <s v="12/12/2017"/>
    <x v="518"/>
    <n v="0"/>
    <x v="515"/>
    <m/>
    <m/>
    <s v="OK"/>
    <s v=""/>
    <n v="4380"/>
    <n v="0"/>
    <n v="0"/>
    <n v="2190"/>
    <n v="0"/>
    <n v="0"/>
    <n v="5.7568725668020709E-2"/>
    <n v="100.86385648905168"/>
    <n v="0"/>
    <n v="0"/>
    <n v="126.07198875580505"/>
    <s v="E07/506.817/2012"/>
    <s v="IN020453"/>
    <d v="2012-08-13T00:00:00"/>
    <d v="2017-08-13T00:00:00"/>
    <s v="Av. Maxwell , 520 –complemento: com ent supl pela rua Barão de Vassour"/>
    <s v="Vila Iabel"/>
    <n v="20541100"/>
    <s v="Rio de Janeiro"/>
    <s v="RJ"/>
    <s v="8756-9669"/>
    <s v="nandasa@gmail.com"/>
  </r>
  <r>
    <s v="EE-0325"/>
    <x v="6"/>
    <n v="50"/>
    <s v="RH V"/>
    <s v="EE"/>
    <n v="330006604227"/>
    <s v="08.909.994/0001-75"/>
    <s v="ART IMPERADOR COMÉRCIO E INDÚSTRIA DE GELO E PESCADO LTDA."/>
    <x v="3"/>
    <m/>
    <s v="12/12/2017"/>
    <x v="677"/>
    <n v="0"/>
    <x v="673"/>
    <m/>
    <m/>
    <s v="OK"/>
    <s v=""/>
    <n v="24637.5"/>
    <n v="0"/>
    <n v="0"/>
    <n v="10950"/>
    <n v="0"/>
    <n v="0"/>
    <n v="5.7568725668020709E-2"/>
    <n v="567.33961311214182"/>
    <n v="0"/>
    <n v="0"/>
    <n v="630.3808287270507"/>
    <s v="E07/504583/2009"/>
    <s v="IN020195"/>
    <d v="2012-07-11T00:00:00"/>
    <d v="2015-07-11T00:00:00"/>
    <s v="Lotemaneto Nucleo Agrobrasil Nossa Senhora do Carmo, 33 lt 43 a 45 46A"/>
    <s v="Centro"/>
    <n v="28680000"/>
    <s v="Cachoeiras de Macacu"/>
    <s v="RJ"/>
    <s v="7715-9291"/>
    <s v="artimperador@gmail.com"/>
  </r>
  <r>
    <s v="EE-0327"/>
    <x v="6"/>
    <n v="50"/>
    <s v="RH V"/>
    <s v="EE"/>
    <n v="330006265341"/>
    <s v="39.118.211/0001-69"/>
    <s v="Boechat do Bairro Tratamento de Residuos, Coleta e Conservação LTDA."/>
    <x v="2"/>
    <m/>
    <s v="12/12/2017"/>
    <x v="678"/>
    <n v="0"/>
    <x v="674"/>
    <m/>
    <m/>
    <s v="OK"/>
    <s v=""/>
    <n v="7188"/>
    <n v="0"/>
    <n v="0"/>
    <n v="2808"/>
    <n v="0"/>
    <n v="0"/>
    <n v="5.7568725668020709E-2"/>
    <n v="165.51321310192247"/>
    <n v="0"/>
    <n v="0"/>
    <n v="161.64949771720885"/>
    <s v="PD- 07/014457/2016"/>
    <s v="IN000258"/>
    <d v="2017-03-30T00:00:00"/>
    <d v="2022-03-30T00:00:00"/>
    <s v="Estrada do Cadungo lt. 436 - Núcleo Colonial São Bento"/>
    <s v="Recantus"/>
    <n v="26163700"/>
    <s v="Belford Roxo"/>
    <s v="RJ"/>
    <n v="26611716"/>
    <s v="mpires@bob-ambiental.com.br"/>
  </r>
  <r>
    <s v="EE-0328"/>
    <x v="6"/>
    <n v="50"/>
    <s v="RH V"/>
    <s v="EE"/>
    <n v="330006390243"/>
    <s v="12.945.179/0001-39"/>
    <s v="MOBARA VEÍCULOS LTDA."/>
    <x v="2"/>
    <m/>
    <s v="12/12/2017"/>
    <x v="679"/>
    <n v="0"/>
    <x v="675"/>
    <m/>
    <m/>
    <s v="OK"/>
    <s v=""/>
    <n v="2496"/>
    <n v="0"/>
    <n v="0"/>
    <n v="998.4"/>
    <n v="0"/>
    <n v="0"/>
    <n v="5.7568725668020709E-2"/>
    <n v="57.475376966118695"/>
    <n v="0"/>
    <n v="0"/>
    <n v="57.475376966118695"/>
    <s v="E07/512344/2011"/>
    <s v="IN019010"/>
    <d v="2012-02-23T00:00:00"/>
    <d v="2017-02-23T00:00:00"/>
    <s v="Estrada do Gabinal, 1.177"/>
    <s v="Freguesia"/>
    <n v="21040231"/>
    <s v="Rio de Janeiro"/>
    <s v="RJ"/>
    <s v="00000000"/>
    <s v="andre.chagas@grupoab.com.br"/>
  </r>
  <r>
    <s v="EE-0329"/>
    <x v="6"/>
    <n v="50"/>
    <s v="RH V"/>
    <s v="EE"/>
    <n v="330006601040"/>
    <s v="06.057.223/0072-65"/>
    <s v="SENDAS DISTRIBUIDORA S/A - JOSÉ HIGINO"/>
    <x v="2"/>
    <m/>
    <s v="12/12/2017"/>
    <x v="680"/>
    <n v="0"/>
    <x v="676"/>
    <m/>
    <m/>
    <s v="OK"/>
    <s v=""/>
    <n v="30744"/>
    <n v="0"/>
    <n v="0"/>
    <n v="21960"/>
    <n v="0"/>
    <n v="0"/>
    <n v="5.7568725668020709E-2"/>
    <n v="707.95796816769325"/>
    <n v="0"/>
    <n v="0"/>
    <n v="1264.2076738783057"/>
    <s v="E07/510.043/2011"/>
    <s v="IN020022"/>
    <d v="2012-06-25T00:00:00"/>
    <d v="2017-06-25T00:00:00"/>
    <s v="Rua Jose Higino 115-parte"/>
    <s v="Tijuca"/>
    <n v="20520201"/>
    <s v="Rio de Janeiro"/>
    <s v="RJ"/>
    <s v="3877-0244"/>
    <s v="osvaldo@indecoweb.com.br"/>
  </r>
  <r>
    <s v="EE-0330"/>
    <x v="6"/>
    <n v="50"/>
    <s v="RH V"/>
    <s v="EE"/>
    <n v="330006849092"/>
    <s v="33.053.315/0001-56"/>
    <s v="FAET S/A"/>
    <x v="3"/>
    <m/>
    <s v="12/12/2017"/>
    <x v="681"/>
    <n v="0"/>
    <x v="677"/>
    <m/>
    <m/>
    <s v="OK"/>
    <s v=""/>
    <n v="8736"/>
    <n v="0"/>
    <n v="0"/>
    <n v="3744"/>
    <n v="0"/>
    <n v="0"/>
    <n v="5.7568725668020709E-2"/>
    <n v="201.1742618554282"/>
    <n v="0"/>
    <n v="0"/>
    <n v="215.53266362294514"/>
    <s v="E07/504.644/2012"/>
    <s v="IN020906"/>
    <d v="2012-09-26T00:00:00"/>
    <d v="2017-09-26T00:00:00"/>
    <s v="Rua Barão de Petrópolis, 347/381/417"/>
    <s v="Rio comprido"/>
    <n v="20251061"/>
    <s v="Rio de Janeiro"/>
    <s v="RJ"/>
    <s v="3232-9168"/>
    <s v="ioliver@faetsa.com.br"/>
  </r>
  <r>
    <s v="EE-0331"/>
    <x v="6"/>
    <n v="50"/>
    <s v="RH V"/>
    <s v="EE"/>
    <n v="330006843809"/>
    <s v="08.018.641/0001-85"/>
    <s v="AGUAS DO POETA COMERCIO ATACADISTA DE AGUAS NATURAIS LTDA. ME"/>
    <x v="3"/>
    <m/>
    <s v="12/12/2017"/>
    <x v="682"/>
    <n v="0"/>
    <x v="678"/>
    <m/>
    <m/>
    <s v="OK"/>
    <s v=""/>
    <n v="15001.5"/>
    <n v="0"/>
    <n v="0"/>
    <n v="13870"/>
    <n v="0"/>
    <n v="0"/>
    <n v="5.7568725668020709E-2"/>
    <n v="345.44748281543832"/>
    <n v="0"/>
    <n v="0"/>
    <n v="798.47333291012001"/>
    <s v="E07/502.513/2012"/>
    <s v="IN020993"/>
    <d v="2012-10-08T00:00:00"/>
    <d v="2017-10-08T00:00:00"/>
    <s v="Rua Raul Novaes, 521 Lotes 25 e 26 da Quadra 03"/>
    <s v="Chacara Rio Petrópol"/>
    <n v="25211000"/>
    <s v="Duque de Caxias"/>
    <s v="RJ"/>
    <s v="2777-0338"/>
    <s v="sartore.renan@hotmail.com"/>
  </r>
  <r>
    <s v="EE-0332"/>
    <x v="6"/>
    <n v="50"/>
    <s v="RH V"/>
    <s v="EE"/>
    <n v="330009199730"/>
    <s v="01.775.021/0001-41"/>
    <s v="A.M. SOUZA SERVIÇOS DE FRETES ME_PAC1_FREGUESIA"/>
    <x v="7"/>
    <m/>
    <s v="01/11/2022"/>
    <x v="683"/>
    <n v="0"/>
    <x v="679"/>
    <m/>
    <m/>
    <s v="REVISÃO: CRÉDITO PARA 2023"/>
    <s v=""/>
    <n v="37960"/>
    <n v="0"/>
    <n v="0"/>
    <n v="37777.5"/>
    <n v="0"/>
    <n v="0"/>
    <n v="5.7568725668020709E-2"/>
    <n v="874.12905713241832"/>
    <n v="0"/>
    <n v="0"/>
    <n v="2174.8018502632103"/>
    <s v="PD-07/007.490/2019"/>
    <s v="IN012171"/>
    <d v="2022-07-13T00:00:00"/>
    <d v="2027-07-13T00:00:00"/>
    <s v="Rua Ernani de Freitas, 116"/>
    <s v="Jacarepaguá"/>
    <n v="22743370"/>
    <s v="Rio de Janeiro"/>
    <s v="RJ"/>
    <s v="(21) 2425-3854"/>
    <s v="regularizacao@saogeraldopocos.com.br"/>
  </r>
  <r>
    <s v="EE-0333"/>
    <x v="6"/>
    <n v="50"/>
    <s v="RH V"/>
    <s v="EE"/>
    <n v="330006705848"/>
    <s v="11.016.135/0001-61"/>
    <s v="TIME CLEAN INDUSTRIA E MANUTENÇÃO DE ROUPAS LTDA. - ME"/>
    <x v="2"/>
    <m/>
    <s v="12/12/2017"/>
    <x v="684"/>
    <n v="0"/>
    <x v="680"/>
    <m/>
    <m/>
    <s v="OK"/>
    <s v=""/>
    <n v="9360"/>
    <n v="0"/>
    <n v="0"/>
    <n v="1872"/>
    <n v="0"/>
    <n v="0"/>
    <n v="5.7568725668020709E-2"/>
    <n v="215.53266362294514"/>
    <n v="0"/>
    <n v="0"/>
    <n v="107.76633181147257"/>
    <s v="E07/511.985/2011"/>
    <s v="IN020470"/>
    <d v="2012-08-14T00:00:00"/>
    <d v="2017-08-14T00:00:00"/>
    <s v="RUA CAPIVARI, 152 LT 18 QD 12"/>
    <s v="VILAR DOS TELES"/>
    <n v="25570001"/>
    <s v="São João de Meriti"/>
    <s v="RJ"/>
    <s v="3755-2956"/>
    <s v="anselmo@timeclean.com.br"/>
  </r>
  <r>
    <s v="EE-0334"/>
    <x v="6"/>
    <n v="50"/>
    <s v="RH V"/>
    <s v="EE"/>
    <n v="330005095892"/>
    <s v="30.110.597/0001-98"/>
    <s v="VIAÇÃO PENDOTIBA S.A"/>
    <x v="2"/>
    <m/>
    <s v="12/12/2017"/>
    <x v="685"/>
    <n v="0"/>
    <x v="681"/>
    <m/>
    <m/>
    <s v="OK"/>
    <s v=""/>
    <n v="7826.33"/>
    <n v="0"/>
    <n v="0"/>
    <n v="1548.33"/>
    <n v="0"/>
    <n v="0"/>
    <n v="5.7568725668020709E-2"/>
    <n v="180.22665898587258"/>
    <n v="0"/>
    <n v="0"/>
    <n v="89.136958172745139"/>
    <s v="E07/101.618/2008"/>
    <s v="IN017844"/>
    <d v="2011-10-06T00:00:00"/>
    <d v="2016-10-06T00:00:00"/>
    <s v="AV EWERTON XAVIER Nº 7698"/>
    <s v="VARZEA DAS MOÇAS"/>
    <n v="24315375"/>
    <s v="Niterói"/>
    <s v="RJ"/>
    <n v="27034350"/>
    <s v="viacao.pendotiba@viacaopendotiba.com.br"/>
  </r>
  <r>
    <s v="EE-0335"/>
    <x v="6"/>
    <n v="50"/>
    <s v="RH V"/>
    <s v="EE"/>
    <n v="330006586903"/>
    <s v="34.292.649/0001-45"/>
    <s v="Dig Distribuidora Guanabarina de Veículos Ltda"/>
    <x v="2"/>
    <m/>
    <s v="12/12/2017"/>
    <x v="686"/>
    <n v="0"/>
    <x v="682"/>
    <m/>
    <m/>
    <s v="OK"/>
    <s v=""/>
    <n v="14833.6"/>
    <n v="0"/>
    <n v="0"/>
    <n v="2978.4"/>
    <n v="0"/>
    <n v="0"/>
    <n v="5.7568725668020709E-2"/>
    <n v="341.58376743072472"/>
    <n v="0"/>
    <n v="0"/>
    <n v="171.4549808151713"/>
    <s v="E07/511.928/2011"/>
    <s v="IN019898"/>
    <d v="2012-06-20T00:00:00"/>
    <d v="2017-06-20T00:00:00"/>
    <s v="Av. Brasil, 15148"/>
    <s v="Parada de Lucas"/>
    <n v="21241050"/>
    <s v="Rio de Janeiro"/>
    <s v="RJ"/>
    <n v="34488246"/>
    <s v="vi_goulart@live.com"/>
  </r>
  <r>
    <s v="EE-0336"/>
    <x v="6"/>
    <n v="50"/>
    <s v="RH V"/>
    <s v="EE"/>
    <n v="330007030160"/>
    <s v="008.563.717-34"/>
    <s v="Cecilia Almeida e Silva Gouveia Vieira"/>
    <x v="2"/>
    <m/>
    <s v="12/12/2017"/>
    <x v="687"/>
    <n v="0"/>
    <x v="683"/>
    <m/>
    <m/>
    <s v="OK"/>
    <s v=""/>
    <n v="27212"/>
    <n v="0"/>
    <n v="0"/>
    <n v="25118"/>
    <n v="0"/>
    <n v="0"/>
    <n v="5.7568725668020709E-2"/>
    <n v="626.62153808246455"/>
    <n v="0"/>
    <n v="0"/>
    <n v="1446.0111464401018"/>
    <s v="E07/500.726/2011"/>
    <s v="IN021778"/>
    <d v="2012-12-10T00:00:00"/>
    <d v="2017-12-10T00:00:00"/>
    <s v="Rua David Campista 333"/>
    <s v="Humaita"/>
    <n v="22261010"/>
    <s v="Rio de Janeiro"/>
    <s v="RJ"/>
    <s v="2221-7380"/>
    <s v="jaqueline@gvcapital.com.br"/>
  </r>
  <r>
    <s v="EE-0337"/>
    <x v="6"/>
    <n v="50"/>
    <s v="RH V"/>
    <s v="EE"/>
    <n v="330005791295"/>
    <s v="30.751.572/0001-73"/>
    <s v="Evanil Transportes e Turismo Ltda"/>
    <x v="2"/>
    <m/>
    <s v="12/12/2017"/>
    <x v="688"/>
    <n v="0"/>
    <x v="684"/>
    <m/>
    <m/>
    <s v="AVALIAR CANCELAR: RENOVAÇÃO EM ANÁLISE - Processo nº: PD-07/014.212/2018 Notificação: 58276/2020"/>
    <s v=""/>
    <n v="24000"/>
    <n v="0"/>
    <n v="0"/>
    <n v="4800"/>
    <n v="0"/>
    <n v="0"/>
    <n v="5.7568725668020709E-2"/>
    <n v="552.65749465023009"/>
    <n v="0"/>
    <n v="0"/>
    <n v="276.33918979912772"/>
    <s v="E07/510.318/2010"/>
    <s v="IN021424"/>
    <d v="2012-11-14T00:00:00"/>
    <d v="2017-11-14T00:00:00"/>
    <s v="Rua Frederico de Castro Pereira, 900"/>
    <s v="Jardim Tropical"/>
    <n v="26015060"/>
    <s v="Nova Iguaçu"/>
    <s v="RJ"/>
    <s v="31258700 e (24)-21064022"/>
    <s v="evanil@evanil.com.br"/>
  </r>
  <r>
    <s v="EE-0338"/>
    <x v="6"/>
    <n v="50"/>
    <s v="RH V"/>
    <s v="EE"/>
    <n v="330006929444"/>
    <s v="26.344.823/0001-28"/>
    <s v="Condomínio Ecológico Residencial Pedra do Vale LTDA"/>
    <x v="2"/>
    <m/>
    <s v="12/12/2017"/>
    <x v="689"/>
    <n v="0"/>
    <x v="685"/>
    <m/>
    <m/>
    <s v="ALTERAÇÃO: NOVA TITULARIDADE (Antiga Pedra do Pilar Imobiliária LTDA - CNPJ:09.355.845/0001-74)"/>
    <s v="CI INEA/SERVREG N° 27/23 - Alteração"/>
    <n v="20440"/>
    <n v="0"/>
    <n v="0"/>
    <n v="4088"/>
    <n v="0"/>
    <n v="0"/>
    <n v="5.7568725668020709E-2"/>
    <n v="470.68407365022421"/>
    <n v="0"/>
    <n v="0"/>
    <n v="235.3420368251121"/>
    <s v="E07/506.532/2012"/>
    <s v="IN021468"/>
    <d v="2012-11-23T00:00:00"/>
    <d v="2014-11-23T00:00:00"/>
    <s v="Rua Domício da Gama"/>
    <s v="Centro"/>
    <n v="24900000"/>
    <s v="Maricá"/>
    <s v="RJ"/>
    <n v="26372020"/>
    <s v="pedradopilar@gmail.com"/>
  </r>
  <r>
    <s v="EE-0339"/>
    <x v="6"/>
    <n v="50"/>
    <s v="RH V"/>
    <s v="EE"/>
    <n v="330006911154"/>
    <s v="03.462.383/0001-08"/>
    <s v="PEREIRA TRANSPORTE DE ÁGUA"/>
    <x v="2"/>
    <m/>
    <s v="12/12/2017"/>
    <x v="690"/>
    <n v="0"/>
    <x v="686"/>
    <m/>
    <m/>
    <s v="OK"/>
    <s v=""/>
    <n v="34750"/>
    <n v="0"/>
    <n v="0"/>
    <n v="34745"/>
    <n v="0"/>
    <n v="0"/>
    <n v="5.7568725668020709E-2"/>
    <n v="800.20678359623469"/>
    <n v="0"/>
    <n v="0"/>
    <n v="2000.2350121922427"/>
    <s v="E-07/101372/2003"/>
    <s v="IN040293"/>
    <d v="2017-06-29T00:00:00"/>
    <d v="2022-06-29T00:00:00"/>
    <s v="Rua Aimores 790"/>
    <s v="Jardim Catarina"/>
    <n v="24715430"/>
    <s v="São Gonçalo"/>
    <s v="RJ"/>
    <n v="27015619"/>
    <s v="contato@pereiratransportesagua.com.br"/>
  </r>
  <r>
    <s v="EE-0340"/>
    <x v="6"/>
    <n v="50"/>
    <s v="RH V"/>
    <s v="EE"/>
    <n v="330006888748"/>
    <s v="10.338.365/0001-84"/>
    <s v="RAMIREZ E SILVA SG TRANSPORTES LTDA-ME"/>
    <x v="7"/>
    <m/>
    <s v="01/07/2022"/>
    <x v="691"/>
    <n v="0"/>
    <x v="687"/>
    <m/>
    <m/>
    <s v="RENOVAÇÃO: CRÉDITO PARA 2023"/>
    <s v=""/>
    <n v="30888"/>
    <n v="0"/>
    <n v="0"/>
    <n v="30264"/>
    <n v="0"/>
    <n v="0"/>
    <n v="5.7568725668020709E-2"/>
    <n v="711.27867490374433"/>
    <n v="0"/>
    <n v="0"/>
    <n v="1742.264134181524"/>
    <s v="PD-07/007.139/2018"/>
    <s v="IN010662"/>
    <d v="2021-11-26T00:00:00"/>
    <d v="2026-11-26T00:00:00"/>
    <s v="Avenida Carlos Lacerda s/n. lote 02 quadra 08"/>
    <s v="Areal"/>
    <n v="24800678"/>
    <s v="Itaboraí"/>
    <s v="RJ"/>
    <s v="(21) 78950524"/>
    <s v="geotorresbr@yahoo.com.br"/>
  </r>
  <r>
    <s v="EE-0341"/>
    <x v="6"/>
    <n v="50"/>
    <s v="RH V"/>
    <s v="EE"/>
    <n v="330006882383"/>
    <s v="30.153.506/0001-00"/>
    <s v="Niely do Brasil Industria Ltda"/>
    <x v="3"/>
    <m/>
    <s v="12/12/2017"/>
    <x v="692"/>
    <n v="0"/>
    <x v="688"/>
    <m/>
    <m/>
    <s v="OK"/>
    <s v=""/>
    <n v="40062"/>
    <n v="0"/>
    <n v="0"/>
    <n v="11075"/>
    <n v="0"/>
    <n v="0"/>
    <n v="5.7568725668020709E-2"/>
    <n v="922.5299241814663"/>
    <n v="0"/>
    <n v="0"/>
    <n v="637.57569332182834"/>
    <s v="E07/100.732/2008"/>
    <s v="IN021209"/>
    <d v="2012-10-26T00:00:00"/>
    <d v="2017-10-26T00:00:00"/>
    <s v="Rua Doutor Barros Junior, 1199"/>
    <s v="Centro"/>
    <n v="26280000"/>
    <s v="Nova Iguaçu"/>
    <s v="RJ"/>
    <n v="39061800"/>
    <s v="miguel@niely.com.br"/>
  </r>
  <r>
    <s v="EE-0345"/>
    <x v="6"/>
    <n v="50"/>
    <s v="RH V"/>
    <s v="EE"/>
    <n v="330007087005"/>
    <s v="14.344.399/0001-32"/>
    <s v="Onitauá Mineradora Ltda."/>
    <x v="3"/>
    <m/>
    <s v="12/12/2017"/>
    <x v="693"/>
    <n v="0"/>
    <x v="689"/>
    <m/>
    <m/>
    <s v="SEM DBO"/>
    <s v=""/>
    <n v="56280"/>
    <n v="0"/>
    <n v="7200"/>
    <n v="44580"/>
    <n v="0"/>
    <n v="0"/>
    <n v="5.7568725668020709E-2"/>
    <n v="1295.9841222990722"/>
    <n v="414.49312098767251"/>
    <n v="0"/>
    <n v="2566.4050682149577"/>
    <s v="E-07/501.021/2012"/>
    <s v="IN022201"/>
    <d v="2013-01-16T00:00:00"/>
    <d v="2018-01-16T00:00:00"/>
    <s v="Estrada Rio Friburgo (RJ 122), km 26 lote 16 a 23"/>
    <s v="Papucaia"/>
    <n v="28685000"/>
    <s v="Cachoeiras de Macacu"/>
    <s v="RJ"/>
    <s v="2227-2122"/>
    <s v="erica@leguian.com.br"/>
  </r>
  <r>
    <s v="EE-0346"/>
    <x v="6"/>
    <n v="50"/>
    <s v="RH V"/>
    <s v="EE"/>
    <n v="330007087277"/>
    <s v="13.035.144/0001-25"/>
    <s v="MINERAÇÃO RIO GUAPURUVU LTDA"/>
    <x v="3"/>
    <m/>
    <s v="12/12/2017"/>
    <x v="694"/>
    <n v="0"/>
    <x v="690"/>
    <m/>
    <m/>
    <s v="OK"/>
    <s v=""/>
    <n v="29580"/>
    <n v="11100"/>
    <n v="0"/>
    <n v="11760"/>
    <n v="321.89999999999998"/>
    <n v="93"/>
    <n v="5.7568725668020709E-2"/>
    <n v="681.16257985100333"/>
    <n v="46.197505032359942"/>
    <n v="0"/>
    <n v="677.00647519393306"/>
    <s v="E07/500.604/2012"/>
    <s v="IN022211"/>
    <d v="2013-01-16T00:00:00"/>
    <d v="2017-01-16T00:00:00"/>
    <s v="RODOVIA RIO TERESÓPOLIS KM 113, S/Nº"/>
    <s v="CITROLÂNDIA"/>
    <n v="25900000"/>
    <s v="Magé"/>
    <s v="RJ"/>
    <n v="78271768"/>
    <s v="tatianeacosta@gmail.com"/>
  </r>
  <r>
    <s v="EE-0347"/>
    <x v="6"/>
    <n v="50"/>
    <s v="RH V"/>
    <s v="EE"/>
    <n v="330007087196"/>
    <s v="29.919.164/0001-07"/>
    <s v="AFE TINTAS LTDA"/>
    <x v="3"/>
    <m/>
    <s v="12/12/2017"/>
    <x v="695"/>
    <n v="0"/>
    <x v="691"/>
    <m/>
    <m/>
    <s v="OK"/>
    <s v=""/>
    <n v="2280.96"/>
    <n v="0"/>
    <n v="0"/>
    <n v="2280.96"/>
    <n v="0"/>
    <n v="0"/>
    <n v="5.7568725668020709E-2"/>
    <n v="52.52564428408013"/>
    <n v="0"/>
    <n v="0"/>
    <n v="131.31411071020034"/>
    <s v="E-07/101093/2007"/>
    <s v="IN022202"/>
    <d v="2013-01-16T00:00:00"/>
    <d v="2018-01-16T00:00:00"/>
    <s v="Estrada Senador Salgado Filho , 1349 - Olinda"/>
    <s v="Olinda"/>
    <n v="26515000"/>
    <s v="Nilópolis"/>
    <s v="RJ"/>
    <s v="2691-3064"/>
    <s v="afetintas@afetintas.com.br"/>
  </r>
  <r>
    <s v="EE-0355"/>
    <x v="6"/>
    <n v="50"/>
    <s v="RH V"/>
    <s v="EE"/>
    <n v="330006709401"/>
    <s v="30.255.822/0001-84"/>
    <s v="ARE EMBALAGENS LTDA"/>
    <x v="3"/>
    <m/>
    <s v="12/12/2017"/>
    <x v="696"/>
    <n v="0"/>
    <x v="692"/>
    <m/>
    <m/>
    <s v="OK"/>
    <s v=""/>
    <n v="92232"/>
    <n v="0"/>
    <n v="0"/>
    <n v="19032"/>
    <n v="0"/>
    <n v="0"/>
    <n v="5.7568725668020709E-2"/>
    <n v="2123.8739045030798"/>
    <n v="0"/>
    <n v="0"/>
    <n v="1095.6452583646633"/>
    <s v="E07/510.000/2011"/>
    <s v="IN022368"/>
    <d v="2013-02-01T00:00:00"/>
    <d v="2018-02-01T00:00:00"/>
    <s v="RUA MERCÚRIO 1728"/>
    <s v="PAVUNA"/>
    <n v="21523470"/>
    <s v="Rio de Janeiro"/>
    <s v="RJ"/>
    <n v="24749674"/>
    <s v="igor.marques@gpssa.com.br"/>
  </r>
  <r>
    <s v="EE-0356"/>
    <x v="6"/>
    <n v="50"/>
    <s v="RH V"/>
    <s v="EE"/>
    <n v="330007203528"/>
    <s v="20.281.243/0001-52"/>
    <s v="HERMES EQUIPAMENTOS E TRANSPORTES LTDA-ME (ex-Alessandro Mello Frauches)"/>
    <x v="2"/>
    <m/>
    <s v="12/12/2017"/>
    <x v="697"/>
    <n v="0"/>
    <x v="693"/>
    <m/>
    <m/>
    <s v="OK"/>
    <s v=""/>
    <n v="89221"/>
    <n v="0"/>
    <n v="0"/>
    <n v="74895"/>
    <n v="0"/>
    <n v="0"/>
    <n v="5.7568725668020709E-2"/>
    <n v="2054.5358770584885"/>
    <n v="0"/>
    <n v="0"/>
    <n v="4311.6139800680749"/>
    <s v="E07/002.16691/2014"/>
    <s v="IN038320"/>
    <d v="2017-01-18T00:00:00"/>
    <d v="2019-01-18T00:00:00"/>
    <s v="Av. Amaral Peixoto, Km. 36"/>
    <s v="Sítio Da Mangabeira"/>
    <n v="24900000"/>
    <s v="Maricá"/>
    <s v="RJ"/>
    <n v="26372231"/>
    <s v="dinho.frauches@bol.com.br"/>
  </r>
  <r>
    <s v="EE-0358"/>
    <x v="6"/>
    <n v="50"/>
    <s v="RH V"/>
    <s v="EE"/>
    <n v="330006706305"/>
    <s v="04.198.018/0001-09"/>
    <s v="Posto de abastecimento a Gás Santa Amélia Ltda"/>
    <x v="2"/>
    <m/>
    <s v="12/12/2017"/>
    <x v="698"/>
    <n v="0"/>
    <x v="694"/>
    <m/>
    <m/>
    <s v="OK"/>
    <s v=""/>
    <n v="4500"/>
    <n v="0"/>
    <n v="0"/>
    <n v="900"/>
    <n v="0"/>
    <n v="0"/>
    <n v="5.7568725668020709E-2"/>
    <n v="103.62066962841494"/>
    <n v="0"/>
    <n v="0"/>
    <n v="51.815556051213839"/>
    <s v="E07/101.377/2008"/>
    <s v="IN020600"/>
    <d v="2012-08-24T00:00:00"/>
    <d v="2017-08-24T00:00:00"/>
    <s v="Rua Santa Amélia, n° 45"/>
    <s v="Tijuca"/>
    <n v="20260030"/>
    <s v="Rio de Janeiro"/>
    <s v="RJ"/>
    <n v="38684218"/>
    <s v="suzana.doro@postosliber.com.br"/>
  </r>
  <r>
    <s v="EE-0359"/>
    <x v="6"/>
    <n v="50"/>
    <s v="RH V"/>
    <s v="EE"/>
    <n v="330005348855"/>
    <s v="33.043.951/0001-05"/>
    <s v="IFF - Essências e Fragrâncias Ltda"/>
    <x v="2"/>
    <m/>
    <s v="12/12/2017"/>
    <x v="699"/>
    <n v="-20.53"/>
    <x v="695"/>
    <m/>
    <m/>
    <s v="OK"/>
    <s v=""/>
    <n v="9504"/>
    <n v="19008"/>
    <n v="0"/>
    <n v="0"/>
    <n v="0"/>
    <n v="92"/>
    <n v="5.7568725668020709E-2"/>
    <n v="218.85337035899633"/>
    <n v="89.725299646337049"/>
    <n v="0"/>
    <n v="0"/>
    <s v="E07/511247/2012"/>
    <s v="IN021427"/>
    <d v="2012-11-14T00:00:00"/>
    <d v="2017-11-14T00:00:00"/>
    <s v="Avenida Brasil, 22.351"/>
    <s v="Guadalupe"/>
    <n v="21670000"/>
    <s v="Rio de Janeiro"/>
    <s v="RJ"/>
    <s v="3868-4218"/>
    <s v="nelson.macedo@iff.com"/>
  </r>
  <r>
    <s v="EE-0360"/>
    <x v="6"/>
    <n v="50"/>
    <s v="RH V"/>
    <s v="EE"/>
    <n v="330033292478"/>
    <s v="20.594.759/0001-57"/>
    <s v="CONDOMINIO RESIDENCIAL PENDOTIBA LIFE"/>
    <x v="2"/>
    <m/>
    <s v="01/09/2022"/>
    <x v="700"/>
    <n v="0"/>
    <x v="696"/>
    <m/>
    <m/>
    <s v="RENOVAÇÃO: NOVA OUTORGA/MUDANÇA TITULARIDADE E NOVA SOLICITAÇÃO DE OUTORGA"/>
    <s v="CI INEA/SERVREG SEI Nº14/22 - ALTERAÇÃO"/>
    <n v="0"/>
    <n v="23250.79"/>
    <n v="0"/>
    <n v="0"/>
    <n v="518.851"/>
    <n v="84"/>
    <n v="5.7568725668020709E-2"/>
    <n v="0"/>
    <n v="220.05425487046134"/>
    <n v="0"/>
    <n v="0"/>
    <s v="PD-07/014.152/2019"/>
    <s v="IN012252"/>
    <d v="2022-07-20T00:00:00"/>
    <d v="2027-07-20T00:00:00"/>
    <s v="Estrada da Paciência, 3355"/>
    <s v="MARIA PAULA"/>
    <s v="24756-660"/>
    <s v="SÃO GONÇALO"/>
    <s v="RJ"/>
    <s v="(21) 96427499"/>
    <s v="projetos@faceambiental.com.br"/>
  </r>
  <r>
    <s v="EE-0363"/>
    <x v="6"/>
    <m/>
    <s v="RH V"/>
    <s v="EE"/>
    <m/>
    <m/>
    <m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s v="EE-0364"/>
    <x v="6"/>
    <n v="50"/>
    <s v="RH V"/>
    <s v="EE"/>
    <n v="330007092190"/>
    <s v="32.161.440/0001-17"/>
    <s v="CARVAS CHURRASCARIA E LANCHONETE LTDA - ME."/>
    <x v="2"/>
    <m/>
    <s v="12/12/2017"/>
    <x v="701"/>
    <n v="0"/>
    <x v="697"/>
    <m/>
    <m/>
    <s v="OK"/>
    <s v=""/>
    <n v="26280"/>
    <n v="0"/>
    <n v="0"/>
    <n v="5256"/>
    <n v="0"/>
    <n v="0"/>
    <n v="5.7568725668020709E-2"/>
    <n v="605.16225398628467"/>
    <n v="0"/>
    <n v="0"/>
    <n v="302.58112699314233"/>
    <s v="E07/513460/2012"/>
    <s v="IN022485"/>
    <d v="2013-02-21T00:00:00"/>
    <d v="2018-02-21T00:00:00"/>
    <s v="Rodovia BR-101-Km.280- S/Nº - Lt. 01 e 02."/>
    <s v="Duques"/>
    <n v="24890000"/>
    <s v="Tanguá"/>
    <s v="RJ"/>
    <s v="3637- 4487"/>
    <s v="carvas.churrascaria@hotmail.com"/>
  </r>
  <r>
    <s v="EE-0365"/>
    <x v="6"/>
    <n v="50"/>
    <s v="RH V"/>
    <s v="EE"/>
    <n v="330007432985"/>
    <s v="25.909.094/0001-47"/>
    <s v="MAIO EMPREENDIMENTOS E CONSTRUÇÕES LTDA."/>
    <x v="2"/>
    <m/>
    <s v="12/12/2017"/>
    <x v="702"/>
    <n v="0"/>
    <x v="698"/>
    <m/>
    <m/>
    <s v="OK"/>
    <s v=""/>
    <n v="34328.25"/>
    <n v="0"/>
    <n v="0"/>
    <n v="6865.65"/>
    <n v="0"/>
    <n v="0"/>
    <n v="5.7568725668020709E-2"/>
    <n v="790.49528276438696"/>
    <n v="0"/>
    <n v="0"/>
    <n v="395.24764138219348"/>
    <s v="E07/002.1498/2013"/>
    <s v="IN023218"/>
    <d v="2013-05-22T00:00:00"/>
    <d v="2018-05-22T00:00:00"/>
    <s v="AVENIDA 22 DE MAIO S/N - CENTRO"/>
    <s v="SANTO EXPEDITO"/>
    <n v="24800097"/>
    <s v="Itaboraí"/>
    <s v="RJ"/>
    <n v="78535913"/>
    <s v="erica.costa@paranasa.com.br"/>
  </r>
  <r>
    <s v="EE-0366"/>
    <x v="6"/>
    <n v="50"/>
    <s v="RH V"/>
    <s v="EE"/>
    <n v="330007434333"/>
    <s v="16.699.603/0001-63"/>
    <s v="FJL Incorporadora e Construtora Ltda."/>
    <x v="2"/>
    <m/>
    <s v="12/12/2017"/>
    <x v="703"/>
    <n v="0"/>
    <x v="699"/>
    <m/>
    <m/>
    <s v="OK"/>
    <s v=""/>
    <n v="24637.5"/>
    <n v="0"/>
    <n v="0"/>
    <n v="7555.5"/>
    <n v="0"/>
    <n v="0"/>
    <n v="5.7568725668020709E-2"/>
    <n v="567.33961311214182"/>
    <n v="0"/>
    <n v="0"/>
    <n v="434.96037005264208"/>
    <s v="E07/514231/2012"/>
    <s v="IN023370"/>
    <d v="2013-06-06T00:00:00"/>
    <d v="2014-06-06T00:00:00"/>
    <s v="Av. das Américas, 10101, sl. 244"/>
    <s v="Barra da Tijuca"/>
    <n v="22793082"/>
    <s v="Rio de Janeiro"/>
    <s v="RJ"/>
    <s v="3472-0755"/>
    <s v="leonardo@praticaengenharia.com.br"/>
  </r>
  <r>
    <s v="EE-0367"/>
    <x v="6"/>
    <n v="50"/>
    <s v="RH V"/>
    <s v="EE"/>
    <n v="330005974705"/>
    <s v="03.235.862/0001-91"/>
    <s v="FRUTTAR INDÚSTRIA E COMÉRCIO DE SUCOS NATURAIS LTDA"/>
    <x v="3"/>
    <m/>
    <s v="12/12/2017"/>
    <x v="704"/>
    <n v="0"/>
    <x v="700"/>
    <m/>
    <m/>
    <s v="OK"/>
    <s v=""/>
    <n v="11854.08"/>
    <n v="0"/>
    <n v="0"/>
    <n v="2370.8200000000002"/>
    <n v="0"/>
    <n v="0"/>
    <n v="5.7568725668020709E-2"/>
    <n v="272.97671316702559"/>
    <n v="0"/>
    <n v="0"/>
    <n v="136.48313534650643"/>
    <s v="E07/101861/2007"/>
    <s v="IN023272"/>
    <d v="2013-05-27T00:00:00"/>
    <d v="2015-06-21T00:00:00"/>
    <s v="Avenida Brasil, n° 32001"/>
    <s v="Bangú"/>
    <n v="21860570"/>
    <s v="Rio de Janeiro"/>
    <s v="RJ"/>
    <s v="3423-8380"/>
    <s v="italo@fruttar.com.br"/>
  </r>
  <r>
    <s v="EE-0368"/>
    <x v="6"/>
    <n v="50"/>
    <s v="RH V"/>
    <s v="EE"/>
    <n v="330007510617"/>
    <s v="10.788.628/0001-57"/>
    <s v="Delta Construções SA"/>
    <x v="2"/>
    <m/>
    <s v="12/12/2017"/>
    <x v="705"/>
    <n v="0"/>
    <x v="701"/>
    <m/>
    <m/>
    <s v="OK"/>
    <s v=""/>
    <n v="17155"/>
    <n v="0"/>
    <n v="0"/>
    <n v="6292.6"/>
    <n v="0"/>
    <n v="0"/>
    <n v="5.7568725668020709E-2"/>
    <n v="395.03879190193868"/>
    <n v="0"/>
    <n v="0"/>
    <n v="362.25986597594914"/>
    <s v="E07/508.343/2012"/>
    <s v="IN024014"/>
    <d v="2013-07-30T00:00:00"/>
    <d v="2018-07-30T00:00:00"/>
    <s v="Rua José Rosendo s/n Quadra 06 Lote 20"/>
    <n v="0"/>
    <n v="24715200"/>
    <s v="São Gonçalo"/>
    <s v="RJ"/>
    <n v="123349613"/>
    <s v="eduardo.martins@deltaconstrucao.com.br"/>
  </r>
  <r>
    <s v="EE-0370"/>
    <x v="6"/>
    <n v="50"/>
    <s v="RH V"/>
    <s v="EE"/>
    <n v="330007427396"/>
    <s v="33.657.362/0001-09"/>
    <s v="Gávea Golf and Country Club"/>
    <x v="2"/>
    <m/>
    <s v="12/12/2017"/>
    <x v="706"/>
    <n v="0"/>
    <x v="702"/>
    <m/>
    <m/>
    <s v="OK"/>
    <s v=""/>
    <n v="569984"/>
    <n v="0"/>
    <n v="0"/>
    <n v="174163.4"/>
    <n v="0"/>
    <n v="0"/>
    <n v="5.7568725668020709E-2"/>
    <n v="13125.30222372258"/>
    <n v="0"/>
    <n v="0"/>
    <n v="10026.362308279942"/>
    <s v="E07/002/7171/2013"/>
    <s v="IN026865"/>
    <d v="2014-05-02T00:00:00"/>
    <d v="2016-05-02T00:00:00"/>
    <s v="Estrada da Gávea, n° 800"/>
    <s v="São Conrado"/>
    <n v="22610002"/>
    <s v="Rio de Janeiro"/>
    <s v="RJ"/>
    <s v="3323-6050"/>
    <s v="gaveagolf@gaveagolf.com.br"/>
  </r>
  <r>
    <s v="EE-0371"/>
    <x v="6"/>
    <n v="50"/>
    <s v="RH V"/>
    <s v="EE"/>
    <n v="330007534800"/>
    <s v="05.159.036/0001-36"/>
    <s v="ITAFRIO – INDUSTRIA E COMERCIO DE PESCADOS LTDA"/>
    <x v="3"/>
    <m/>
    <s v="12/12/2017"/>
    <x v="707"/>
    <n v="0"/>
    <x v="703"/>
    <m/>
    <m/>
    <s v="OK"/>
    <s v=""/>
    <n v="9344"/>
    <n v="0"/>
    <n v="0"/>
    <n v="7300"/>
    <n v="0"/>
    <n v="0"/>
    <n v="5.7568725668020709E-2"/>
    <n v="215.16717703249924"/>
    <n v="0"/>
    <n v="0"/>
    <n v="420.25736664270477"/>
    <s v="E07/5090.03/2012"/>
    <s v="IN024492"/>
    <d v="2013-09-12T00:00:00"/>
    <d v="2018-09-12T00:00:00"/>
    <s v="Avenida 22 de maio – Pólo Industrial nº:9000 – Lotes 07 e 08 quadra F."/>
    <s v="Engenho Velho"/>
    <n v="24800000"/>
    <s v="Itaboraí"/>
    <s v="RJ"/>
    <s v="3637-3131"/>
    <s v="itafriogeloeagua@gmail.com"/>
  </r>
  <r>
    <s v="EE-0372"/>
    <x v="6"/>
    <n v="50"/>
    <s v="RH V"/>
    <s v="EE"/>
    <n v="330007580666"/>
    <s v="93.189.694/0015-33"/>
    <s v="Weatherford Industria e Comercio Ltda."/>
    <x v="2"/>
    <m/>
    <s v="12/12/2017"/>
    <x v="708"/>
    <n v="0"/>
    <x v="704"/>
    <m/>
    <m/>
    <s v="OK"/>
    <s v=""/>
    <n v="7665"/>
    <n v="0"/>
    <n v="0"/>
    <n v="1277.5"/>
    <n v="0"/>
    <n v="0"/>
    <n v="5.7568725668020709E-2"/>
    <n v="176.49869576332455"/>
    <n v="0"/>
    <n v="0"/>
    <n v="73.546344471724936"/>
    <s v="E07/002.10834/2013"/>
    <s v="IN024473"/>
    <d v="2013-09-12T00:00:00"/>
    <d v="2018-09-12T00:00:00"/>
    <s v="Rua Mario Melo, s/s/n, quadra 03"/>
    <s v="Vila Santa Cruz"/>
    <n v="25240110"/>
    <s v="Duque de Caxias"/>
    <s v="RJ"/>
    <s v="2773-9738"/>
    <s v="luciana.dantas@la.weatherford.com"/>
  </r>
  <r>
    <s v="EE-0373"/>
    <x v="6"/>
    <n v="50"/>
    <s v="RH V"/>
    <s v="EE"/>
    <n v="330026693977"/>
    <s v="31.023.302/0001-09"/>
    <s v="THOR GRANITOS E MÁRMORES LTDA"/>
    <x v="2"/>
    <m/>
    <s v="01/01/2022"/>
    <x v="709"/>
    <n v="0"/>
    <x v="705"/>
    <m/>
    <m/>
    <s v="REVISÃO: CRÉDITO 2023"/>
    <s v=""/>
    <n v="3564"/>
    <n v="0"/>
    <n v="0"/>
    <n v="1320"/>
    <n v="0"/>
    <n v="0"/>
    <n v="5.7568725668020709E-2"/>
    <n v="82.067403266120436"/>
    <n v="0"/>
    <n v="0"/>
    <n v="75.989883390705984"/>
    <s v="E07/509935/2011"/>
    <s v="IN024471"/>
    <d v="2013-09-12T00:00:00"/>
    <d v="2018-09-12T00:00:00"/>
    <s v="ROD. MANILHA MAGÉ (BR-493), KM 1, S/Nº"/>
    <s v="Aldeia Velha"/>
    <n v="24857500"/>
    <s v="Itaboraí"/>
    <s v="RJ"/>
    <s v="21 996831014"/>
    <s v="ernani@thorgranitos.com.br"/>
  </r>
  <r>
    <s v="EE-0374"/>
    <x v="6"/>
    <n v="50"/>
    <s v="RH V"/>
    <s v="EE"/>
    <n v="330006009183"/>
    <s v="62.691.043/0006-22"/>
    <s v="WICKBOLD E NOSSO PÃO INDUSTRIAS ALIMENTÍCIAS LTDA."/>
    <x v="3"/>
    <m/>
    <s v="12/12/2017"/>
    <x v="710"/>
    <n v="0"/>
    <x v="706"/>
    <m/>
    <m/>
    <s v="OK"/>
    <s v=""/>
    <n v="14188"/>
    <n v="0"/>
    <n v="0"/>
    <n v="3922"/>
    <n v="0"/>
    <n v="0"/>
    <n v="5.7568725668020709E-2"/>
    <n v="326.71368443658355"/>
    <n v="0"/>
    <n v="0"/>
    <n v="225.78717310345539"/>
    <s v="PD-07/014.205/2016"/>
    <s v="IN000170"/>
    <d v="2017-01-30T00:00:00"/>
    <d v="2022-01-30T00:00:00"/>
    <s v="Estrada da Curicica, 190"/>
    <s v="Jacarepaguá"/>
    <n v="22780320"/>
    <s v="Rio de Janeiro"/>
    <s v="RJ"/>
    <s v="3534-4457"/>
    <s v="wanderlea.gomes@wickbold.com.br"/>
  </r>
  <r>
    <s v="EE-0376"/>
    <x v="6"/>
    <n v="50"/>
    <s v="RH V"/>
    <s v="EE"/>
    <n v="330007714298"/>
    <s v="07.079.321/0020-35"/>
    <s v="Opala Concreto LTDA"/>
    <x v="3"/>
    <m/>
    <s v="12/12/2017"/>
    <x v="711"/>
    <n v="0"/>
    <x v="707"/>
    <m/>
    <m/>
    <s v="OK SEM CADASTRO REGLA"/>
    <s v=""/>
    <n v="43800"/>
    <n v="0"/>
    <n v="0"/>
    <n v="21900"/>
    <n v="0"/>
    <n v="0"/>
    <n v="5.7568725668020709E-2"/>
    <n v="1008.5967949944659"/>
    <n v="0"/>
    <n v="0"/>
    <n v="1260.7616574541014"/>
    <s v="E07/002.9859/2013"/>
    <s v="IN025648"/>
    <d v="2013-12-17T00:00:00"/>
    <d v="2018-12-17T00:00:00"/>
    <s v="Rodovia RJ 116, S/N KM 12, Lotes 1 a 7 e 60 a 67"/>
    <s v="Nossa Sra do Carmo"/>
    <n v="28680000"/>
    <s v="Cachoeiras de Macacu"/>
    <s v="RJ"/>
    <n v="27451434"/>
    <s v="pxrj@polimix.com.br"/>
  </r>
  <r>
    <s v="EE-0377"/>
    <x v="6"/>
    <n v="50"/>
    <s v="RH V"/>
    <s v="EE"/>
    <n v="330027435971"/>
    <s v="22.588.298/0001-35"/>
    <s v="CONDOMÍNIO RESIDENCIAL JARDINS DO LAGO"/>
    <x v="2"/>
    <m/>
    <s v="13/07/2021"/>
    <x v="712"/>
    <n v="0"/>
    <x v="708"/>
    <m/>
    <m/>
    <s v="ALTERAÇÃO: EX-AMETISTA IMOVEIS"/>
    <s v="CI INEA/SERVREG SEI Nº27/21 - ALTERAÇÃO"/>
    <n v="61466"/>
    <n v="0"/>
    <n v="0"/>
    <n v="2458.64"/>
    <n v="0"/>
    <n v="0"/>
    <n v="5.7568725668020709E-2"/>
    <n v="1415.4146975827748"/>
    <n v="0"/>
    <n v="0"/>
    <n v="141.53729276867239"/>
    <s v="PD-07/007.140/2018"/>
    <s v="IN021198"/>
    <d v="2013-11-11T00:00:00"/>
    <d v="2018-11-11T00:00:00"/>
    <s v="Rua Gildásio Amado,55 - s/ 509"/>
    <s v="Barra da Tijuca"/>
    <n v="22631020"/>
    <s v="Rio de Janeiro"/>
    <s v="RJ"/>
    <s v="2492-4144"/>
    <s v="condjardinsdolago@bol.com.br"/>
  </r>
  <r>
    <s v="EE-0378"/>
    <x v="6"/>
    <n v="50"/>
    <s v="RH V"/>
    <s v="EE"/>
    <n v="330005377871"/>
    <s v="75.609.123/0051-92"/>
    <s v="OURO VERDE TRANSPORTE E LOCAÇÃO LTDA."/>
    <x v="2"/>
    <m/>
    <s v="12/12/2017"/>
    <x v="713"/>
    <n v="0"/>
    <x v="709"/>
    <m/>
    <m/>
    <s v="OK"/>
    <s v=""/>
    <n v="15330"/>
    <n v="0"/>
    <n v="0"/>
    <n v="3066"/>
    <n v="0"/>
    <n v="0"/>
    <n v="5.7568725668020709E-2"/>
    <n v="353.00783400066183"/>
    <n v="0"/>
    <n v="0"/>
    <n v="176.49869576332455"/>
    <s v="E07/101131/2005"/>
    <s v="IN002861"/>
    <d v="2010-10-07T00:00:00"/>
    <d v="2015-03-10T00:00:00"/>
    <s v="Av. Brasil, 33809- Sitio, 251."/>
    <s v="Bangu"/>
    <n v="21352002"/>
    <s v="Rio de Janeiro"/>
    <s v="RJ"/>
    <s v="3465-0777"/>
    <s v="maria.souza@ouroverde.net.br"/>
  </r>
  <r>
    <s v="EE-0379"/>
    <x v="6"/>
    <n v="50"/>
    <s v="RH V"/>
    <s v="EE"/>
    <n v="330007622504"/>
    <s v="21.985.961/0001-72"/>
    <s v="CONDOMÍNIO RESIDENDIAL JARDIM MARAMBAIA"/>
    <x v="2"/>
    <m/>
    <s v="12/12/2017"/>
    <x v="714"/>
    <n v="0"/>
    <x v="710"/>
    <m/>
    <m/>
    <s v="OK SEM CADASTRO REGLA"/>
    <s v=""/>
    <n v="12568.41"/>
    <n v="0"/>
    <n v="0"/>
    <n v="5268.41"/>
    <n v="0"/>
    <n v="0"/>
    <n v="5.7568725668020709E-2"/>
    <n v="289.4131672630777"/>
    <n v="0"/>
    <n v="0"/>
    <n v="303.30165770002134"/>
    <s v="E07/514889/2012"/>
    <s v="IN025000"/>
    <d v="2013-10-31T00:00:00"/>
    <d v="2016-10-31T00:00:00"/>
    <s v="Rodovia Amaral Peixoto s/n Km 21"/>
    <s v="Jardim Marambaia"/>
    <n v="24900000"/>
    <s v="Itaboraí"/>
    <s v="RJ"/>
    <s v="99154-8168"/>
    <s v="residencialjm2017@gmail.com"/>
  </r>
  <r>
    <s v="EE-0380"/>
    <x v="6"/>
    <n v="50"/>
    <s v="RH V"/>
    <s v="EE"/>
    <n v="330030308020"/>
    <s v="32.551.251/0001-50"/>
    <s v="CONDOMÍNIO LÍRIOS DO CAMPO I"/>
    <x v="2"/>
    <m/>
    <s v="12/12/2017"/>
    <x v="715"/>
    <n v="0"/>
    <x v="711"/>
    <m/>
    <m/>
    <s v="OK"/>
    <s v=""/>
    <n v="19206.3"/>
    <n v="0"/>
    <n v="0"/>
    <n v="3841.26"/>
    <n v="0"/>
    <n v="0"/>
    <n v="5.7568725668020709E-2"/>
    <n v="442.27010186155979"/>
    <n v="0"/>
    <n v="0"/>
    <n v="221.14027216778629"/>
    <s v="E07/002.15107/2013"/>
    <s v="IN025127"/>
    <d v="2013-11-11T00:00:00"/>
    <d v="2018-11-11T00:00:00"/>
    <s v="ESTRADA FRANCISCO DA CRUZ NUNES 1150"/>
    <s v="Piratininga"/>
    <n v="24350310"/>
    <s v="Niterói"/>
    <s v="RJ"/>
    <n v="98721462"/>
    <s v="joaupecarneiro@ig.com.br"/>
  </r>
  <r>
    <s v="EE-0381"/>
    <x v="6"/>
    <n v="50"/>
    <s v="RH V"/>
    <s v="EE"/>
    <n v="330031459014"/>
    <s v="03.244.026/0001-73"/>
    <s v="BIOFRIBRA INDÚSTRIA E COMÉRCIO LTDA"/>
    <x v="2"/>
    <m/>
    <s v="12/12/2017"/>
    <x v="716"/>
    <n v="0"/>
    <x v="712"/>
    <m/>
    <m/>
    <s v="OK"/>
    <s v=""/>
    <n v="4277"/>
    <n v="3801"/>
    <n v="0"/>
    <n v="476"/>
    <n v="14191.2"/>
    <n v="89"/>
    <n v="5.7568725668020709E-2"/>
    <n v="98.493414888159791"/>
    <n v="23.819283223058999"/>
    <n v="0"/>
    <n v="27.401051809428679"/>
    <s v="E07/506.265/2011"/>
    <s v="IN025585"/>
    <d v="2013-12-16T00:00:00"/>
    <d v="2018-12-16T00:00:00"/>
    <s v="Av. 22 de maio, 9000, lotes 6 e 7 Qd D"/>
    <s v="Engenho Velho"/>
    <n v="24800000"/>
    <s v="Itaboraí"/>
    <s v="RJ"/>
    <s v="2645-8001"/>
    <s v="claudio.costalima@gmail.com"/>
  </r>
  <r>
    <s v="EE-0382"/>
    <x v="6"/>
    <n v="50"/>
    <s v="RH V"/>
    <s v="EE"/>
    <n v="330007011297"/>
    <s v="36.433.522/0001-24"/>
    <s v="Pavelka Produtos Alimenticios LTDA"/>
    <x v="3"/>
    <m/>
    <s v="12/12/2017"/>
    <x v="717"/>
    <n v="0"/>
    <x v="713"/>
    <m/>
    <m/>
    <s v="OK"/>
    <s v=""/>
    <n v="3358"/>
    <n v="0"/>
    <n v="0"/>
    <n v="1606"/>
    <n v="0"/>
    <n v="0"/>
    <n v="5.7568725668020709E-2"/>
    <n v="77.326520064336648"/>
    <n v="0"/>
    <n v="0"/>
    <n v="92.447222434783583"/>
    <s v="E07/506.915/2009"/>
    <s v="IN021841"/>
    <d v="2012-12-17T00:00:00"/>
    <d v="2017-12-17T00:00:00"/>
    <s v="Estrada Ayrton Senna 999"/>
    <s v="Quitandinha"/>
    <n v="25650340"/>
    <s v="Petrópolis"/>
    <s v="RJ"/>
    <s v="2242-7990"/>
    <s v="rpavelka@terra.com.br"/>
  </r>
  <r>
    <s v="EE-0384"/>
    <x v="6"/>
    <n v="50"/>
    <s v="RH V"/>
    <s v="EE"/>
    <n v="330007781130"/>
    <s v="35.820.448/0153-20"/>
    <s v="White Martins Gases Industriais Ltda"/>
    <x v="3"/>
    <m/>
    <s v="12/12/2017"/>
    <x v="718"/>
    <n v="0"/>
    <x v="714"/>
    <m/>
    <m/>
    <s v="ATENÇÃO: 1 POÇO VIROU UI E OUTRO SERÁ TAMPONADO VER PASTA; ALTERAÇÃO: CNPJ"/>
    <s v="CI INEA/SERVREG Nº48/23 - ALTERAÇÃO DE CNPJ"/>
    <n v="57064"/>
    <n v="0"/>
    <n v="0"/>
    <n v="11413"/>
    <n v="0"/>
    <n v="0"/>
    <n v="5.7568725668020709E-2"/>
    <n v="1314.0391598670988"/>
    <n v="0"/>
    <n v="0"/>
    <n v="657.03002240756223"/>
    <s v="PD-07/014.262/2016"/>
    <s v="IN000376"/>
    <d v="2017-05-31T00:00:00"/>
    <d v="2022-05-31T00:00:00"/>
    <s v="Rua Guianas N°80"/>
    <s v="Campos Elyseos"/>
    <n v="25225170"/>
    <s v="Duque de Caxias"/>
    <s v="RJ"/>
    <s v="2485-8191"/>
    <s v="jose_pinheiro@praxair.com"/>
  </r>
  <r>
    <s v="EE-0385"/>
    <x v="6"/>
    <n v="50"/>
    <s v="RH V"/>
    <s v="EE"/>
    <n v="330007788739"/>
    <s v="33.051.624/0001-97"/>
    <s v="TAMOIO MINERAÇÃO S/A"/>
    <x v="2"/>
    <m/>
    <s v="12/12/2017"/>
    <x v="719"/>
    <n v="0"/>
    <x v="715"/>
    <m/>
    <m/>
    <s v="OK"/>
    <s v=""/>
    <n v="31680"/>
    <n v="0"/>
    <n v="0"/>
    <n v="6336"/>
    <n v="0"/>
    <n v="0"/>
    <n v="5.7568725668020709E-2"/>
    <n v="729.51123452998763"/>
    <n v="0"/>
    <n v="0"/>
    <n v="364.75561726499382"/>
    <s v="E07/512277/2012"/>
    <s v="IN026281"/>
    <d v="2014-02-24T00:00:00"/>
    <d v="2019-02-24T00:00:00"/>
    <s v="ESTRADA DA LIGAÇÃO 1397"/>
    <s v="JACAREPAGUÁ"/>
    <n v="22731470"/>
    <s v="Rio de Janeiro"/>
    <s v="RJ"/>
    <s v="2446-5800"/>
    <s v="financeiro@tamoio.com.br"/>
  </r>
  <r>
    <s v="EE-0386"/>
    <x v="6"/>
    <n v="50"/>
    <s v="RH V"/>
    <s v="EE"/>
    <n v="330032629916"/>
    <s v="31.678.030/0005-09"/>
    <s v="ÍMPÉRIO DA BANHA AUTO SERVIÇO LTDA"/>
    <x v="2"/>
    <m/>
    <s v="12/12/2017"/>
    <x v="720"/>
    <n v="0"/>
    <x v="716"/>
    <m/>
    <m/>
    <s v="OK"/>
    <s v=""/>
    <n v="9198"/>
    <n v="0"/>
    <n v="0"/>
    <n v="8322"/>
    <n v="0"/>
    <n v="0"/>
    <n v="5.7568725668020709E-2"/>
    <n v="211.80470040039708"/>
    <n v="0"/>
    <n v="0"/>
    <n v="479.09026523047964"/>
    <s v="E07/180650/2008"/>
    <s v="IN002800"/>
    <d v="2010-09-24T00:00:00"/>
    <d v="2015-09-23T00:00:00"/>
    <s v="RODOVIA AMARAL PEIXOTO KM 28"/>
    <s v="OUTEIRO DAS PEDRAS"/>
    <n v="24800000"/>
    <s v="Itaboraí"/>
    <s v="RJ"/>
    <n v="26351103"/>
    <s v="atendimento@pomardelivery.com.br"/>
  </r>
  <r>
    <s v="EE-0387"/>
    <x v="6"/>
    <n v="50"/>
    <s v="RH V"/>
    <s v="EE"/>
    <n v="330007991615"/>
    <s v="11.340.483/0001-90"/>
    <s v="Kajocopy Industria e Comercio de Papeis Ltda - ME"/>
    <x v="2"/>
    <m/>
    <s v="12/12/2017"/>
    <x v="721"/>
    <n v="0"/>
    <x v="717"/>
    <m/>
    <m/>
    <s v="OK"/>
    <s v=""/>
    <n v="1921.92"/>
    <n v="0"/>
    <n v="0"/>
    <n v="384.38400000000001"/>
    <n v="0"/>
    <n v="0"/>
    <n v="5.7568725668020709E-2"/>
    <n v="44.255204865990379"/>
    <n v="0"/>
    <n v="0"/>
    <n v="22.127602432995189"/>
    <s v="E07/002.6220/2013"/>
    <s v="IN027182"/>
    <d v="2014-06-11T00:00:00"/>
    <d v="2019-06-11T00:00:00"/>
    <s v="Rua Francisco Vieira dos Santos, s/nº Lote 04 Quadra 11"/>
    <s v="Chácaras do Pinhão"/>
    <n v="24890000"/>
    <s v="Tanguá"/>
    <s v="RJ"/>
    <n v="37490370"/>
    <s v="demarchi.rj@uol.com.br"/>
  </r>
  <r>
    <s v="EE-0388"/>
    <x v="6"/>
    <n v="50"/>
    <s v="RH V"/>
    <s v="EE"/>
    <n v="330007987260"/>
    <s v="30.617.294/0001-66"/>
    <s v="MOTEL PARADISE LTDA."/>
    <x v="2"/>
    <m/>
    <s v="12/12/2017"/>
    <x v="722"/>
    <n v="0"/>
    <x v="718"/>
    <m/>
    <m/>
    <s v="OK"/>
    <s v=""/>
    <n v="16753.5"/>
    <n v="0"/>
    <n v="0"/>
    <n v="3350.7"/>
    <n v="0"/>
    <n v="0"/>
    <n v="5.7568725668020709E-2"/>
    <n v="385.78675992665137"/>
    <n v="0"/>
    <n v="0"/>
    <n v="192.90382243733842"/>
    <s v="E07/508.065/2012"/>
    <s v="IN027175"/>
    <d v="2014-06-11T00:00:00"/>
    <d v="2019-06-11T00:00:00"/>
    <s v="Av. Baronesa de Mesquita, 4.700"/>
    <s v="Centro"/>
    <n v="26551470"/>
    <s v="Mesquita"/>
    <s v="RJ"/>
    <s v="2796-0335"/>
    <s v="criscosmai@bol.com.br"/>
  </r>
  <r>
    <s v="EE-0389"/>
    <x v="6"/>
    <n v="50"/>
    <s v="RH V"/>
    <s v="EE"/>
    <n v="330008195618"/>
    <s v="02.907.585/0001-53"/>
    <s v="Jotun Brasil Importação, Exportação e Indústria de Tintas Ltda."/>
    <x v="2"/>
    <m/>
    <s v="12/12/2017"/>
    <x v="723"/>
    <n v="0"/>
    <x v="719"/>
    <m/>
    <m/>
    <s v="OK"/>
    <s v=""/>
    <n v="4500"/>
    <n v="3870"/>
    <n v="0"/>
    <n v="630"/>
    <n v="425.7"/>
    <n v="61"/>
    <n v="5.7568725668020709E-2"/>
    <n v="103.62066962841494"/>
    <n v="87.225985428413779"/>
    <n v="0"/>
    <n v="36.266712246244587"/>
    <s v="E07/002.17336/2013"/>
    <s v="IN027551"/>
    <d v="2014-07-18T00:00:00"/>
    <d v="2019-07-18T00:00:00"/>
    <s v="Avenida Santa Luzia, 2084"/>
    <s v="Santa Luzia"/>
    <n v="24722315"/>
    <s v="São Gonçalo"/>
    <s v="RJ"/>
    <n v="31473850"/>
    <s v="rena.chrisman@jotun.com.br"/>
  </r>
  <r>
    <s v="EE-0390"/>
    <x v="6"/>
    <n v="50"/>
    <s v="RH V"/>
    <s v="EE"/>
    <n v="330008261181"/>
    <s v="72.418.130/0001-50"/>
    <s v="TRANSGONZAGA LOGISTICA LTDA"/>
    <x v="2"/>
    <m/>
    <s v="12/12/2017"/>
    <x v="724"/>
    <n v="16.100000000000001"/>
    <x v="720"/>
    <m/>
    <m/>
    <s v="OK"/>
    <s v=""/>
    <n v="56575"/>
    <n v="0"/>
    <n v="0"/>
    <n v="56574.927000000003"/>
    <n v="0"/>
    <n v="0"/>
    <n v="5.7568725668020709E-2"/>
    <n v="1302.7802618673084"/>
    <n v="0"/>
    <n v="0"/>
    <n v="3256.9464521512978"/>
    <s v="E07/515112/2012"/>
    <s v="IN027631"/>
    <d v="2014-07-28T00:00:00"/>
    <d v="2016-07-28T00:00:00"/>
    <s v="Avenida Venancia nº:225"/>
    <s v="Xerem"/>
    <n v="25245500"/>
    <s v="Duque de Caxias"/>
    <s v="RJ"/>
    <s v="3777-3732"/>
    <s v="joedagua@r7.com"/>
  </r>
  <r>
    <s v="EE-0395"/>
    <x v="6"/>
    <n v="50"/>
    <s v="RH V"/>
    <s v="EE"/>
    <n v="330008264369"/>
    <s v="65.354.649/0006-60"/>
    <s v="ATEX DO BRASIL LOCAÇÃO DE EQUIPAMENTOS LTDA"/>
    <x v="2"/>
    <m/>
    <s v="12/12/2017"/>
    <x v="725"/>
    <n v="0"/>
    <x v="721"/>
    <m/>
    <m/>
    <s v="OK"/>
    <s v=""/>
    <n v="13870"/>
    <n v="0"/>
    <n v="0"/>
    <n v="2774"/>
    <n v="0"/>
    <n v="0"/>
    <n v="5.7568725668020709E-2"/>
    <n v="319.3935101536531"/>
    <n v="0"/>
    <n v="0"/>
    <n v="159.69675507682655"/>
    <s v="E07/002.15752/2013"/>
    <s v="IN027876"/>
    <d v="2014-08-25T00:00:00"/>
    <d v="2019-08-25T00:00:00"/>
    <s v="Rodovia Washington Luiz nº:19.954"/>
    <s v="Santo Antonio da Ser"/>
    <n v="25251745"/>
    <s v="Duque de Caxias"/>
    <s v="RJ"/>
    <s v="3681-3611"/>
    <s v="denis.nascimento@atex.com.br"/>
  </r>
  <r>
    <s v="EE-0396"/>
    <x v="6"/>
    <n v="50"/>
    <s v="RH V"/>
    <s v="EE"/>
    <n v="330038374553"/>
    <s v="19.728.926/0001-26"/>
    <s v="Action Tratamento de Resíduos LTDA - ME"/>
    <x v="11"/>
    <m/>
    <s v="01/09/2022"/>
    <x v="726"/>
    <n v="0"/>
    <x v="722"/>
    <m/>
    <m/>
    <s v="RENOVAÇÃO: DÉBITO 2023"/>
    <s v=""/>
    <n v="1056"/>
    <n v="262800"/>
    <n v="0"/>
    <n v="211.2"/>
    <n v="3285"/>
    <n v="96"/>
    <n v="5.7568725668020709E-2"/>
    <n v="24.320521975670502"/>
    <n v="649.04152978781633"/>
    <n v="0"/>
    <n v="12.155039750828882"/>
    <s v="PD-07/014.460/2019"/>
    <s v="IN012255"/>
    <d v="2022-07-21T00:00:00"/>
    <d v="2027-07-21T00:00:00"/>
    <s v="Av. Princesa Isabel, 412 - Casa 5"/>
    <s v="Copacabana"/>
    <n v="22011010"/>
    <s v="Rio de Janeiro"/>
    <s v="RJ"/>
    <s v="(21) 27366666"/>
    <s v="jackson@actionshop.com.br"/>
  </r>
  <r>
    <s v="EE-0397"/>
    <x v="6"/>
    <n v="50"/>
    <s v="RH V"/>
    <s v="EE"/>
    <n v="330008190144"/>
    <s v="07.090.691/0001-00"/>
    <s v="Central de Tratamento de Resíduo Alcantara S/A"/>
    <x v="2"/>
    <m/>
    <s v="12/12/2017"/>
    <x v="727"/>
    <n v="0"/>
    <x v="723"/>
    <m/>
    <m/>
    <s v="OK"/>
    <s v=""/>
    <n v="0"/>
    <n v="16381.2"/>
    <n v="0"/>
    <n v="0"/>
    <n v="16381.2"/>
    <n v="90"/>
    <n v="5.7568725668020709E-2"/>
    <n v="0"/>
    <n v="94.30598280905123"/>
    <n v="0"/>
    <n v="0"/>
    <s v="E07/002.14148/2013"/>
    <s v="IN027642"/>
    <d v="2014-07-31T00:00:00"/>
    <d v="2019-07-31T00:00:00"/>
    <s v="Estrada do Anaia S/N"/>
    <s v="Anaia Pequeno"/>
    <n v="24440971"/>
    <s v="São Gonçalo"/>
    <s v="RJ"/>
    <s v="99982-4230"/>
    <s v="elis.maia@haztec.com.br "/>
  </r>
  <r>
    <s v="EE-0398"/>
    <x v="6"/>
    <n v="50"/>
    <s v="RH V"/>
    <s v="EE"/>
    <n v="330005278890"/>
    <s v="27.895.762/0001-50"/>
    <s v="CASALITE IND E COM DE MATERIAIS DE CONSTRUÇÃO LTDA"/>
    <x v="3"/>
    <m/>
    <s v="12/12/2017"/>
    <x v="728"/>
    <n v="0"/>
    <x v="724"/>
    <m/>
    <m/>
    <s v="OK"/>
    <s v=""/>
    <n v="27240"/>
    <n v="0"/>
    <n v="0"/>
    <n v="23640"/>
    <n v="0"/>
    <n v="0"/>
    <n v="5.7568725668020709E-2"/>
    <n v="627.26897147125442"/>
    <n v="0"/>
    <n v="0"/>
    <n v="1360.9258681842996"/>
    <s v="E07/504097/2009"/>
    <s v="IN027648"/>
    <d v="2014-07-30T00:00:00"/>
    <d v="2019-07-30T00:00:00"/>
    <s v="AV MASCARENHAS DE MORAES, 521"/>
    <s v="CAMPOS ELYSEOS"/>
    <n v="25230030"/>
    <s v="Duque de Caxias"/>
    <s v="RJ"/>
    <n v="78119070"/>
    <s v="alesantosrj@bol.com.br"/>
  </r>
  <r>
    <s v="EE-0400"/>
    <x v="6"/>
    <n v="50"/>
    <s v="RH V"/>
    <s v="EE"/>
    <n v="330008320102"/>
    <s v="29.546.140/0001-41"/>
    <s v="Cerâmica Santa Isabel Ltda. - EPP"/>
    <x v="3"/>
    <m/>
    <s v="12/12/2017"/>
    <x v="729"/>
    <n v="0"/>
    <x v="725"/>
    <m/>
    <m/>
    <s v="OK"/>
    <s v=""/>
    <n v="26956.799999999999"/>
    <n v="0"/>
    <n v="0"/>
    <n v="5428.8"/>
    <n v="0"/>
    <n v="0"/>
    <n v="5.7568725668020709E-2"/>
    <n v="620.74242521329222"/>
    <n v="0"/>
    <n v="0"/>
    <n v="312.52236225327039"/>
    <s v="E07/002.7306/2013"/>
    <s v="IN028174"/>
    <d v="2014-09-26T00:00:00"/>
    <d v="2019-09-26T00:00:00"/>
    <s v="Av. Carlos Lacerda, 1134"/>
    <s v="Venda das Pedras"/>
    <n v="24800000"/>
    <s v="Itaboraí"/>
    <s v="RJ"/>
    <s v="7850-1421"/>
    <s v="contato@ceramicasantaizabel.com.br"/>
  </r>
  <r>
    <s v="EE-0401"/>
    <x v="6"/>
    <n v="50"/>
    <s v="RH V"/>
    <s v="EE"/>
    <n v="330008295914"/>
    <s v="14.165.616/0001-27"/>
    <s v="CONSÓRCIO PIPE RACK"/>
    <x v="3"/>
    <m/>
    <s v="12/12/2017"/>
    <x v="730"/>
    <n v="0"/>
    <x v="726"/>
    <m/>
    <m/>
    <s v="OK"/>
    <s v=""/>
    <n v="46756.5"/>
    <n v="0"/>
    <n v="0"/>
    <n v="46756.5"/>
    <n v="0"/>
    <n v="0"/>
    <n v="5.7568725668020709E-2"/>
    <n v="1076.6921680315409"/>
    <n v="0"/>
    <n v="0"/>
    <n v="2691.7147563678327"/>
    <s v="E07.002/7046/2013"/>
    <s v="IN028260"/>
    <d v="2014-09-26T00:00:00"/>
    <d v="2019-09-26T00:00:00"/>
    <s v="ESTRADA VARGEM GRANDE, Nº 179 FAZENDA VIVEIROS"/>
    <s v="ALTO DO JACU"/>
    <n v="24841375"/>
    <s v="Itaboraí"/>
    <s v="RJ"/>
    <s v="31432-0060"/>
    <m/>
  </r>
  <r>
    <s v="EE-0403"/>
    <x v="6"/>
    <n v="50"/>
    <s v="RH V"/>
    <s v="EE"/>
    <n v="330008343668"/>
    <s v="20.361.187/0001-66"/>
    <s v="SPE - Imobiliária Lafin Ltda"/>
    <x v="3"/>
    <m/>
    <s v="01/03/2021"/>
    <x v="731"/>
    <n v="0"/>
    <x v="727"/>
    <m/>
    <m/>
    <s v="ALTERAÇÃO: RAZÃO SOCIAL E CNPJ - Carta Ref.: Notificacão N° SEORHNOT/010854107 - Proc. Nº E-07/002.16365/2013 - informando a venda do imóvel;"/>
    <s v="CI INEA/SEREG SEI Nº 9 - ALTERAÇÃO"/>
    <n v="9504"/>
    <n v="0"/>
    <n v="0"/>
    <n v="1848"/>
    <n v="0"/>
    <n v="0"/>
    <n v="5.7568725668020709E-2"/>
    <n v="218.85337035899633"/>
    <n v="0"/>
    <n v="0"/>
    <n v="106.38792524179094"/>
    <s v="E07.002/16365/2013"/>
    <s v="IN028314"/>
    <d v="2014-10-01T00:00:00"/>
    <d v="2019-10-01T00:00:00"/>
    <s v="Avenida Quintino Bocaiuva, 311 - sala 411"/>
    <s v="Niteroi"/>
    <s v="24360-022"/>
    <s v="São Gonçalo"/>
    <s v="RJ"/>
    <s v="(21) 26130104"/>
    <s v="tex_oli@hotmail.com"/>
  </r>
  <r>
    <s v="EE-0404"/>
    <x v="6"/>
    <n v="50"/>
    <s v="RH V"/>
    <s v="EE"/>
    <n v="330008341886"/>
    <s v="12.449.136/0001-62"/>
    <s v="Transportes Água Santa Ltda-ME"/>
    <x v="2"/>
    <m/>
    <s v="01/04/2019"/>
    <x v="732"/>
    <n v="0"/>
    <x v="728"/>
    <m/>
    <m/>
    <s v="OK"/>
    <s v=""/>
    <n v="241849"/>
    <n v="0"/>
    <n v="0"/>
    <n v="193479.2"/>
    <n v="0"/>
    <n v="0"/>
    <n v="5.7568725668020709E-2"/>
    <n v="5569.1802404742775"/>
    <n v="0"/>
    <n v="0"/>
    <n v="11138.350038474542"/>
    <s v="E07/510980/2012"/>
    <s v="IN028400"/>
    <d v="2014-10-13T00:00:00"/>
    <d v="2016-10-13T00:00:00"/>
    <s v="ESTRADA COMANDANTE LUIZ SOUTO, 1.282"/>
    <n v="0"/>
    <n v="0"/>
    <s v="Rio de Janeiro"/>
    <n v="0"/>
    <s v="3477-6085"/>
    <s v="transportesaguasanta@globo.com"/>
  </r>
  <r>
    <s v="EE-0405"/>
    <x v="6"/>
    <n v="50"/>
    <s v="RH V"/>
    <s v="EE"/>
    <n v="330007887397"/>
    <s v="10.850.542/0001-07"/>
    <s v="Aguas de Prata Transporte de Água Potável Ltda."/>
    <x v="2"/>
    <m/>
    <s v="12/12/2017"/>
    <x v="733"/>
    <n v="0"/>
    <x v="729"/>
    <m/>
    <m/>
    <s v="OK"/>
    <s v=""/>
    <n v="95542.399999999994"/>
    <n v="0"/>
    <n v="0"/>
    <n v="94958.399999999994"/>
    <n v="0"/>
    <n v="0"/>
    <n v="5.7568725668020709E-2"/>
    <n v="2200.1039647960788"/>
    <n v="0"/>
    <n v="0"/>
    <n v="5466.6351456691746"/>
    <s v="PD-07/014.794/2018"/>
    <s v="IN006047"/>
    <d v="2020-04-07T00:00:00"/>
    <d v="2025-04-07T00:00:00"/>
    <s v="ESTRADA DE REALENGO, 1.295"/>
    <n v="0"/>
    <n v="0"/>
    <s v="Rio de Janeiro"/>
    <n v="0"/>
    <s v="99797-2490"/>
    <s v="aguasdprata@gmail.com"/>
  </r>
  <r>
    <s v="EE-0406"/>
    <x v="6"/>
    <n v="50"/>
    <s v="RH V"/>
    <s v="EE"/>
    <n v="330008313327"/>
    <s v="05.375.527/0001-14"/>
    <s v="COND0MÍNIO BOSQUE DO RECREIO"/>
    <x v="2"/>
    <m/>
    <s v="12/12/2017"/>
    <x v="734"/>
    <n v="0"/>
    <x v="730"/>
    <m/>
    <m/>
    <s v="OK"/>
    <s v=""/>
    <n v="23899.200000000001"/>
    <n v="0"/>
    <n v="0"/>
    <n v="11419.199999999997"/>
    <n v="0"/>
    <n v="0"/>
    <n v="5.7568725668020709E-2"/>
    <n v="550.33926541940184"/>
    <n v="0"/>
    <n v="0"/>
    <n v="657.38506652399531"/>
    <s v="E07.002/8570/2014"/>
    <s v="IN028378"/>
    <d v="2014-10-08T00:00:00"/>
    <d v="2019-10-08T00:00:00"/>
    <n v="0"/>
    <n v="0"/>
    <n v="0"/>
    <s v="Rio de Janeiro"/>
    <n v="0"/>
    <n v="24874115"/>
    <s v="dani_hoertel@hotmail.com"/>
  </r>
  <r>
    <s v="EE-0407"/>
    <x v="6"/>
    <n v="50"/>
    <s v="RH V"/>
    <s v="EE"/>
    <n v="330008312789"/>
    <s v="33.304.981/0022-44"/>
    <s v="SUPERMERCADOS MUNDIAL LTDA. CURICICA"/>
    <x v="2"/>
    <m/>
    <s v="12/12/2017"/>
    <x v="735"/>
    <n v="0"/>
    <x v="731"/>
    <m/>
    <m/>
    <s v="OK"/>
    <s v=""/>
    <n v="12441.6"/>
    <n v="0"/>
    <n v="0"/>
    <n v="2721.6"/>
    <n v="0"/>
    <n v="0"/>
    <n v="5.7568725668020709E-2"/>
    <n v="286.48927453951069"/>
    <n v="0"/>
    <n v="0"/>
    <n v="156.67888008714476"/>
    <s v="E07/100265/2006"/>
    <s v="IN028127"/>
    <d v="2014-09-18T00:00:00"/>
    <d v="2019-09-18T00:00:00"/>
    <s v="ESTRADA DOS BANDEIRANTES, 5450 - LOJAS A - N"/>
    <s v="CURICICA"/>
    <n v="0"/>
    <s v="Rio de Janeiro"/>
    <n v="0"/>
    <n v="24852006"/>
    <s v="solus@solussondagens.com.br"/>
  </r>
  <r>
    <s v="EE-0408"/>
    <x v="6"/>
    <n v="50"/>
    <s v="RH V"/>
    <s v="EE"/>
    <n v="330008311979"/>
    <s v="09.429.039/0001-01"/>
    <s v="CONDOMINIO DO EDIFÍCIO LE MONDE OFFICE"/>
    <x v="2"/>
    <m/>
    <s v="12/12/2017"/>
    <x v="736"/>
    <n v="0"/>
    <x v="732"/>
    <m/>
    <m/>
    <s v="OK"/>
    <s v=""/>
    <n v="170886"/>
    <n v="0"/>
    <n v="0"/>
    <n v="118326"/>
    <n v="0"/>
    <n v="0"/>
    <n v="5.7568725668020709E-2"/>
    <n v="3935.0688096426979"/>
    <n v="0"/>
    <n v="0"/>
    <n v="6811.8764178863394"/>
    <s v="E07.002/19475/2013"/>
    <s v="IN028333"/>
    <d v="2014-10-06T00:00:00"/>
    <d v="2019-10-06T00:00:00"/>
    <n v="0"/>
    <n v="0"/>
    <n v="0"/>
    <s v="Rio de Janeiro"/>
    <n v="0"/>
    <n v="32825015"/>
    <s v="gerencia@lemonderj.com.br / adm1@lemonderj.com.br"/>
  </r>
  <r>
    <s v="EE-0411"/>
    <x v="6"/>
    <n v="50"/>
    <s v="RH V"/>
    <s v="EE"/>
    <n v="330008381403"/>
    <s v="01.730.520/0015-18"/>
    <s v="INGREDION BRASIL - Ingredientes Industriais Ltda"/>
    <x v="3"/>
    <m/>
    <s v="12/12/2017"/>
    <x v="737"/>
    <n v="0"/>
    <x v="733"/>
    <m/>
    <m/>
    <s v="OK"/>
    <s v=""/>
    <n v="438000"/>
    <n v="105120"/>
    <n v="0"/>
    <n v="87600"/>
    <n v="2417.7600000000002"/>
    <n v="99"/>
    <n v="5.7568725668020709E-2"/>
    <n v="10086.04104726275"/>
    <n v="18.765125800893038"/>
    <n v="0"/>
    <n v="5043.0257448683806"/>
    <s v="E07.002/17504/2013"/>
    <s v="IN028751"/>
    <d v="2014-11-07T00:00:00"/>
    <d v="2019-11-07T00:00:00"/>
    <s v="RUA JOAQUIM LEMOS 48"/>
    <s v="Trindade"/>
    <n v="24456680"/>
    <s v="São Gonçalo"/>
    <s v="RJ"/>
    <n v="997448045"/>
    <s v="jose.aguiar@ingredion.com"/>
  </r>
  <r>
    <s v="EE-0413"/>
    <x v="6"/>
    <n v="50"/>
    <s v="RH V"/>
    <s v="EE"/>
    <n v="330008398802"/>
    <s v="14.787.798/0001-78"/>
    <s v="Família abreu com. e transportes de água ltda"/>
    <x v="2"/>
    <m/>
    <s v="01/04/2023"/>
    <x v="738"/>
    <n v="444.15"/>
    <x v="734"/>
    <m/>
    <m/>
    <s v="RENOVAÇÃO: DÉBITO 2024"/>
    <s v=""/>
    <n v="23337.599999999999"/>
    <n v="0"/>
    <n v="0"/>
    <n v="22464"/>
    <n v="0"/>
    <n v="0"/>
    <n v="5.7568725668020709E-2"/>
    <n v="537.41148259163026"/>
    <n v="0"/>
    <n v="0"/>
    <n v="1293.227309159709"/>
    <s v="E-07/002.3870/2016"/>
    <s v="IN052857"/>
    <d v="2022-06-28T00:00:00"/>
    <d v="2027-06-28T00:00:00"/>
    <s v="Estrada Eugênio Costa - Estrada Eugênio Costa"/>
    <s v="Picos"/>
    <s v="24.806-100"/>
    <s v="Rio de Janeiro"/>
    <s v="RJ"/>
    <s v="(21) 97220-1238"/>
    <s v="geotorresbr@yahoo.com.br"/>
  </r>
  <r>
    <s v="EE-0415"/>
    <x v="6"/>
    <n v="50"/>
    <s v="RH V"/>
    <s v="EE"/>
    <n v="330008400726"/>
    <s v="33.304.981/0023-25"/>
    <s v="SUPERMERCADOS MUNDIAL LTDA."/>
    <x v="2"/>
    <m/>
    <s v="12/12/2017"/>
    <x v="739"/>
    <n v="0"/>
    <x v="735"/>
    <m/>
    <m/>
    <s v="OK"/>
    <s v=""/>
    <n v="34164"/>
    <n v="0"/>
    <n v="0"/>
    <n v="6832.8"/>
    <n v="0"/>
    <n v="0"/>
    <n v="5.7568725668020709E-2"/>
    <n v="786.71510717177512"/>
    <n v="0"/>
    <n v="0"/>
    <n v="393.35755358588756"/>
    <s v="E07/002.6658/2014"/>
    <s v="IN029125"/>
    <d v="2014-12-12T00:00:00"/>
    <d v="2019-12-12T00:00:00"/>
    <s v="AV. DAS AMÉRICAS, 13701."/>
    <s v="RECREIO DOS BANDEIRA"/>
    <n v="22790701"/>
    <s v="Rio de Janeiro"/>
    <s v="RJ"/>
    <n v="21317000"/>
    <s v="menezes@supermecardosmundial.com.br"/>
  </r>
  <r>
    <s v="EE-0416"/>
    <x v="6"/>
    <n v="50"/>
    <s v="RH V"/>
    <s v="EE"/>
    <n v="330008484210"/>
    <s v="42.146.914/0001-05"/>
    <s v="ENVIRO TRATAMENTOS E PROJETOS"/>
    <x v="2"/>
    <m/>
    <s v="23/01/2023"/>
    <x v="740"/>
    <n v="0"/>
    <x v="736"/>
    <m/>
    <m/>
    <s v="RENOVAÇÃO: CRÉDITO 2023 / OUTORGA COM RAZÃO SOCIAL E CNPJ DIFERENTES DO CNARH"/>
    <s v="CI INEA/SERVREG Nº11/23 - ALTERAÇÃO"/>
    <n v="0"/>
    <n v="70080"/>
    <n v="0"/>
    <n v="0"/>
    <n v="1401.6"/>
    <n v="89"/>
    <n v="5.7568725668020709E-2"/>
    <n v="0"/>
    <n v="430.47010622716414"/>
    <n v="0"/>
    <n v="0"/>
    <s v="PD-07/014.1221/2019"/>
    <s v="IN012248"/>
    <d v="2022-07-20T00:00:00"/>
    <d v="2032-07-20T00:00:00"/>
    <s v="Estrada da Curicica, 1.280"/>
    <s v="Curicica"/>
    <n v="22780194"/>
    <s v="Rio de Janeiro"/>
    <s v="RJ"/>
    <s v="(21) 99222-8755"/>
    <s v="igor@envirotratamentos.com.br"/>
  </r>
  <r>
    <s v="EE-0417"/>
    <x v="6"/>
    <n v="50"/>
    <s v="RH V"/>
    <s v="EE"/>
    <n v="330008591300"/>
    <s v="14.362.953/0001-04"/>
    <s v="ARGOPAR-IT PARTICIPAÇÕES S/A"/>
    <x v="2"/>
    <m/>
    <s v="12/12/2017"/>
    <x v="741"/>
    <n v="0"/>
    <x v="737"/>
    <m/>
    <m/>
    <s v="OK"/>
    <s v=""/>
    <n v="78379.199999999997"/>
    <n v="0"/>
    <n v="0"/>
    <n v="21259.200000000001"/>
    <n v="0"/>
    <n v="0"/>
    <n v="5.7568725668020709E-2"/>
    <n v="1804.8772083619106"/>
    <n v="0"/>
    <n v="0"/>
    <n v="1223.8683967670925"/>
    <s v="E07.002/17035/2013"/>
    <s v="IN030058"/>
    <d v="2015-03-12T00:00:00"/>
    <d v="2020-03-12T00:00:00"/>
    <s v="BR-101 KM-295 - MANILHA, ITABORAÍ-RJ (OBRA ITABORAÍ PLAZA SHOPPING)"/>
    <s v="Três Pontes"/>
    <n v="24855148"/>
    <s v="Itaboraí"/>
    <s v="RJ"/>
    <s v="3796-9038"/>
    <s v="marcelo.assaf@argoadm.com.br"/>
  </r>
  <r>
    <s v="EE-0418"/>
    <x v="6"/>
    <n v="50"/>
    <s v="RH V"/>
    <s v="EE"/>
    <n v="330005799946"/>
    <s v="33.535.568/0001-66"/>
    <s v="TEL TRANSPORTES ESTRELA SOCIEDADE ANONIMA"/>
    <x v="2"/>
    <m/>
    <s v="12/12/2017"/>
    <x v="155"/>
    <n v="0"/>
    <x v="156"/>
    <m/>
    <m/>
    <s v="OK"/>
    <s v=""/>
    <n v="4380"/>
    <n v="0"/>
    <n v="0"/>
    <n v="876"/>
    <n v="0"/>
    <n v="0"/>
    <n v="5.7568725668020709E-2"/>
    <n v="100.86385648905168"/>
    <n v="0"/>
    <n v="0"/>
    <n v="50.426707007519475"/>
    <s v="E07/101853/2007"/>
    <s v="IN017358"/>
    <d v="2011-08-11T00:00:00"/>
    <d v="2014-08-11T00:00:00"/>
    <s v="Rua Saravata, 210"/>
    <s v="Marechal Hermes"/>
    <n v="21550380"/>
    <s v="Rio de Janeiro"/>
    <s v="RJ"/>
    <s v="9807-1437"/>
    <s v="renato@alphapart.com.br"/>
  </r>
  <r>
    <s v="EE-0419"/>
    <x v="6"/>
    <n v="50"/>
    <s v="RH V"/>
    <s v="EE"/>
    <n v="330008346179"/>
    <s v="33.303.231/0001-23"/>
    <s v="INDUSTRIA DE PLASTICO E VIDRO BRAÇO LTDA"/>
    <x v="2"/>
    <m/>
    <s v="12/12/2017"/>
    <x v="742"/>
    <n v="0"/>
    <x v="738"/>
    <m/>
    <m/>
    <s v="REVISÃO: NOVA OUTORGA - CRÉDITO 2023"/>
    <s v=""/>
    <n v="14600"/>
    <n v="0"/>
    <n v="0"/>
    <n v="8030"/>
    <n v="0"/>
    <n v="0"/>
    <n v="5.7568725668020709E-2"/>
    <n v="336.19545084015107"/>
    <n v="0"/>
    <n v="0"/>
    <n v="462.27788206996883"/>
    <s v="PD-07/007.4/2020"/>
    <s v="IN011642"/>
    <d v="2022-03-29T00:00:00"/>
    <d v="2027-03-29T00:00:00"/>
    <s v="Rodovia Washington Luiz, 17479"/>
    <s v="Parque Eldorado"/>
    <n v="25240005"/>
    <s v="Duque de Caxias"/>
    <s v="RJ"/>
    <s v="(21) 3219-1999"/>
    <s v="monteiroquimico@hotmail.com"/>
  </r>
  <r>
    <s v="EE-0420"/>
    <x v="6"/>
    <n v="50"/>
    <s v="RH V"/>
    <s v="EE"/>
    <n v="330008802018"/>
    <s v="02.189.534/0001-33"/>
    <s v="POINT SABOR INDUSTRIA E COMERCIO LTDA - EPP"/>
    <x v="3"/>
    <m/>
    <s v="12/12/2017"/>
    <x v="743"/>
    <n v="0"/>
    <x v="739"/>
    <m/>
    <m/>
    <s v="SEM DBO"/>
    <s v=""/>
    <n v="20673.599999999999"/>
    <n v="0"/>
    <n v="0"/>
    <n v="18045.599999999999"/>
    <n v="0"/>
    <n v="0"/>
    <n v="5.7568725668020709E-2"/>
    <n v="476.06194776678507"/>
    <n v="0"/>
    <n v="0"/>
    <n v="1038.8590846833852"/>
    <s v="E07.002/6421/2014"/>
    <s v="IN030676"/>
    <d v="2015-05-26T00:00:00"/>
    <d v="2020-05-26T00:00:00"/>
    <s v="Rua Agrícola, 17 E 41,"/>
    <s v="Bangu"/>
    <n v="21810090"/>
    <s v="Rio de Janeiro"/>
    <s v="RJ"/>
    <s v="7821-6009"/>
    <s v="jorgemuzzy@uol.com.br"/>
  </r>
  <r>
    <s v="EE-0421"/>
    <x v="6"/>
    <n v="50"/>
    <s v="RH V"/>
    <s v="EE"/>
    <n v="330008832510"/>
    <s v="19.152.817/0001-03"/>
    <s v="AGUA VITALLY INDUSTRIA COMERCIO E DISTRIBUICAO DE BEBIDAS LTDA"/>
    <x v="3"/>
    <m/>
    <s v="12/12/2017"/>
    <x v="744"/>
    <n v="0"/>
    <x v="740"/>
    <m/>
    <m/>
    <s v="SEM DBO"/>
    <s v=""/>
    <n v="30650.400000000001"/>
    <n v="0"/>
    <n v="1056"/>
    <n v="29594.400000000001"/>
    <n v="0"/>
    <n v="0"/>
    <n v="5.7568725668020709E-2"/>
    <n v="705.80681852106886"/>
    <n v="60.796083702169888"/>
    <n v="0"/>
    <n v="1703.7105201264894"/>
    <s v="E07.002/16796/2014"/>
    <s v="IN030865"/>
    <d v="2015-06-12T00:00:00"/>
    <d v="2020-06-12T00:00:00"/>
    <s v="AVENIDA BEIRA RIO, 12"/>
    <s v="AUSTIN"/>
    <n v="26087190"/>
    <s v="Nova Iguaçu"/>
    <s v="RJ"/>
    <s v="7862-4473"/>
    <s v="agenor.ambiente@gmail.com"/>
  </r>
  <r>
    <s v="EE-0422"/>
    <x v="6"/>
    <n v="50"/>
    <s v="RH V"/>
    <s v="EE"/>
    <n v="330008532398"/>
    <s v="02.567.180/0001-13"/>
    <s v="CHRISTOVAO AGUAS BOAS TRASPORTE LTDA - EPP"/>
    <x v="2"/>
    <m/>
    <s v="12/12/2017"/>
    <x v="745"/>
    <n v="0"/>
    <x v="741"/>
    <m/>
    <m/>
    <s v="OK:"/>
    <s v=""/>
    <n v="32010.5"/>
    <n v="0"/>
    <n v="0"/>
    <n v="31280.5"/>
    <n v="0"/>
    <n v="0"/>
    <n v="5.7568725668020709E-2"/>
    <n v="737.12379808527487"/>
    <n v="0"/>
    <n v="0"/>
    <n v="1800.773316074904"/>
    <s v="E07.002/6970/2013"/>
    <s v="IN030738"/>
    <d v="2015-05-27T00:00:00"/>
    <d v="2017-05-27T00:00:00"/>
    <s v="AV. GUIA LOPES S\N, LOTE 19, Q. B - PARTE."/>
    <s v="JACAREPAGUA"/>
    <n v="22740240"/>
    <s v="Rio de Janeiro"/>
    <s v="RJ"/>
    <n v="-18287"/>
    <s v="juicanaba@gmail.com"/>
  </r>
  <r>
    <s v="EE-0424"/>
    <x v="6"/>
    <n v="50"/>
    <s v="RH V"/>
    <s v="EE"/>
    <n v="330008649821"/>
    <s v="17.588.988/0001-54"/>
    <s v="FERNANDES CAPTAÇÃO E TRANSPORTES DE ÁGUA LTDA-ME"/>
    <x v="2"/>
    <m/>
    <s v="12/12/2017"/>
    <x v="746"/>
    <n v="0"/>
    <x v="742"/>
    <m/>
    <m/>
    <s v="OK:"/>
    <s v=""/>
    <n v="18396"/>
    <n v="0"/>
    <n v="0"/>
    <n v="17228"/>
    <n v="0"/>
    <n v="0"/>
    <n v="5.7568725668020709E-2"/>
    <n v="423.61984327480695"/>
    <n v="0"/>
    <n v="0"/>
    <n v="991.79485430796797"/>
    <s v="E07.002/6937/2013"/>
    <s v="IN030993"/>
    <d v="2015-08-12T00:00:00"/>
    <d v="2017-08-12T00:00:00"/>
    <s v="Estrada João Pinto, 112 A QD 42 LT 01"/>
    <s v="Parque Xerem"/>
    <n v="25245520"/>
    <s v="Duque de Caxias"/>
    <s v="RJ"/>
    <s v="2675-8983"/>
    <s v="davicapo@gmail.com"/>
  </r>
  <r>
    <s v="EE-0425"/>
    <x v="6"/>
    <n v="50"/>
    <s v="RH V"/>
    <s v="EE"/>
    <n v="330008986070"/>
    <s v="10.946.329/0001-01"/>
    <s v="Ki-Água Distribuição e Comércio Ltda (1)"/>
    <x v="2"/>
    <m/>
    <s v="06/03/2018"/>
    <x v="747"/>
    <n v="0"/>
    <x v="743"/>
    <m/>
    <m/>
    <s v="OK"/>
    <s v=""/>
    <n v="187727"/>
    <n v="0"/>
    <n v="0"/>
    <n v="168805"/>
    <n v="0"/>
    <n v="0"/>
    <n v="5.7568725668020709E-2"/>
    <n v="4322.8814095278203"/>
    <n v="0"/>
    <n v="0"/>
    <n v="9717.8916259436155"/>
    <s v="PD-07/014.138/2017"/>
    <s v="IN000581"/>
    <d v="2017-08-31T00:00:00"/>
    <d v="2019-08-31T00:00:00"/>
    <s v="Rua Ticiana 05"/>
    <s v="São João de Meriti"/>
    <n v="25555520"/>
    <s v="São João de Meriti"/>
    <s v="RJ"/>
    <n v="78754615"/>
    <s v="monteiroquimico@hotmail.com"/>
  </r>
  <r>
    <s v="EE-0426"/>
    <x v="6"/>
    <n v="50"/>
    <s v="RH V"/>
    <s v="EE"/>
    <n v="330008998915"/>
    <s v="04.285.109/0001-73"/>
    <s v="VALGROUP RJ INDUSTRIA R-PET LTDA"/>
    <x v="3"/>
    <m/>
    <s v="12/12/2017"/>
    <x v="748"/>
    <n v="0"/>
    <x v="744"/>
    <m/>
    <m/>
    <s v="ATENÇÃO: ALTERAÇÃO RAZÃO SOCIAL (antiga CPR - INDUSTRIA E COMERCIO DE PLÁSTICO LTDA)"/>
    <s v=""/>
    <n v="105120"/>
    <n v="58400"/>
    <n v="0"/>
    <n v="46720"/>
    <e v="#REF!"/>
    <n v="0"/>
    <n v="5.7568725668020709E-2"/>
    <n v="2420.6490159451387"/>
    <n v="843.05225447050532"/>
    <n v="0"/>
    <n v="2689.6158190912724"/>
    <s v="EXT-PD/007.13417/2021"/>
    <s v="IN013321 "/>
    <d v="2023-06-07T00:00:00"/>
    <d v="2028-06-07T00:00:00"/>
    <s v="Estrada Beira Rio s/n."/>
    <s v="Xerém"/>
    <n v="25251000"/>
    <s v="Duque de Caxias"/>
    <s v="RJ"/>
    <s v="3651-7600"/>
    <s v="rogeria.rezende@cprpet.com.br"/>
  </r>
  <r>
    <s v="EE-0427"/>
    <x v="6"/>
    <n v="50"/>
    <s v="RH V"/>
    <s v="EE"/>
    <n v="330008937452"/>
    <s v="08.797.760/0002-64"/>
    <s v="Cury Construtora e Incorporadora S.A."/>
    <x v="2"/>
    <m/>
    <s v="12/12/2017"/>
    <x v="118"/>
    <n v="0"/>
    <x v="119"/>
    <m/>
    <m/>
    <s v="OK"/>
    <s v=""/>
    <n v="0"/>
    <n v="0"/>
    <n v="140160"/>
    <n v="0"/>
    <n v="52560"/>
    <n v="0"/>
    <n v="5.7568725668020709E-2"/>
    <n v="0"/>
    <n v="8068.837014799803"/>
    <n v="8068.837014799803"/>
    <n v="0"/>
    <s v="E07.002/6227/2015"/>
    <s v="IN031623"/>
    <d v="2015-08-28T00:00:00"/>
    <d v="2020-08-28T00:00:00"/>
    <s v="Rua Buenos Aires, 48 - 5º andar"/>
    <s v="Centro"/>
    <n v="20070022"/>
    <s v="Rio de Janeiro"/>
    <s v="RJ"/>
    <s v="3543-6888"/>
    <s v="LEONARDO.MENDES@CURY.NET"/>
  </r>
  <r>
    <s v="EE-0428"/>
    <x v="6"/>
    <n v="50"/>
    <s v="RH V"/>
    <s v="EE"/>
    <n v="330008859397"/>
    <s v="08.343.492/0001-20"/>
    <s v="MRV ENGENHARIA E PARTICIPAÇÕES S/A - SERRA SALVATORI"/>
    <x v="2"/>
    <m/>
    <s v="12/12/2017"/>
    <x v="749"/>
    <n v="0"/>
    <x v="745"/>
    <m/>
    <m/>
    <s v="OK:"/>
    <s v=""/>
    <n v="0"/>
    <n v="0"/>
    <n v="105120"/>
    <n v="0"/>
    <n v="14191200"/>
    <n v="0"/>
    <n v="5.7568725668020709E-2"/>
    <n v="0"/>
    <n v="6051.6225398628458"/>
    <n v="6051.6225398628458"/>
    <n v="0"/>
    <s v="E07.002/12923/2013"/>
    <s v="IN031346"/>
    <d v="2015-08-12T00:00:00"/>
    <d v="2020-08-12T00:00:00"/>
    <s v="AVENIDA DAS AMÉRICAS, Nº 7.935/ BL 01 - SL 704"/>
    <s v="BARRA DA TIJUCA"/>
    <n v="22793081"/>
    <s v="Rio de Janeiro"/>
    <s v="RJ"/>
    <n v="32891356"/>
    <s v="ariel.lima@mrlengenharia.com.br"/>
  </r>
  <r>
    <s v="EE-0429"/>
    <x v="6"/>
    <n v="50"/>
    <s v="RH V"/>
    <s v="EE"/>
    <n v="330008987719"/>
    <s v="04.704.005/0001-56"/>
    <s v="Paulo Roberto Baptista senra Transportes ME"/>
    <x v="2"/>
    <m/>
    <s v="12/12/2017"/>
    <x v="750"/>
    <n v="0"/>
    <x v="746"/>
    <m/>
    <m/>
    <s v="OK"/>
    <s v=""/>
    <n v="44986.25"/>
    <n v="0"/>
    <n v="0"/>
    <n v="44862.15"/>
    <n v="0"/>
    <n v="0"/>
    <n v="5.7568725668020709E-2"/>
    <n v="1035.9143070117925"/>
    <n v="0"/>
    <n v="0"/>
    <n v="2582.6535577787804"/>
    <s v="PD-07/014.286/2017"/>
    <s v="IN000862"/>
    <d v="2017-12-15T00:00:00"/>
    <d v="2019-12-15T00:00:00"/>
    <s v="Rua Florianópolis, 1416 casa 107"/>
    <s v="Jacarepaguá"/>
    <n v="21321050"/>
    <s v="Rio de Janeiro"/>
    <s v="RJ"/>
    <s v="3904-0397"/>
    <s v="aquamix.ambiental@hotmail.com"/>
  </r>
  <r>
    <s v="EE-0430"/>
    <x v="6"/>
    <n v="50"/>
    <s v="RH V"/>
    <s v="EE"/>
    <n v="330008976784"/>
    <s v="40.197.840/0001-00"/>
    <s v="Brasil Sul Industria e Comercio Ltda."/>
    <x v="3"/>
    <m/>
    <s v="12/12/2017"/>
    <x v="751"/>
    <n v="0"/>
    <x v="747"/>
    <m/>
    <m/>
    <s v="OK"/>
    <s v=""/>
    <n v="19140.599999999999"/>
    <n v="0"/>
    <n v="0"/>
    <n v="10135.32"/>
    <n v="0"/>
    <n v="0"/>
    <n v="5.7568725668020709E-2"/>
    <n v="440.76638560372527"/>
    <n v="0"/>
    <n v="0"/>
    <n v="583.47323546182452"/>
    <s v="E07/501.042/2012"/>
    <s v="IN031705"/>
    <d v="2015-09-10T00:00:00"/>
    <d v="2020-09-10T00:00:00"/>
    <s v="Estrada dos Pachecos, 821"/>
    <s v="Pacheco"/>
    <n v="24732570"/>
    <s v="São Gonçalo"/>
    <s v="RJ"/>
    <n v="36062598"/>
    <s v="grupobrasilsul@uol.com.br"/>
  </r>
  <r>
    <s v="EE-0432"/>
    <x v="6"/>
    <n v="50"/>
    <s v="RH V"/>
    <s v="EE"/>
    <n v="330022571966"/>
    <s v="12.872.260/0001-36"/>
    <s v="M &amp; R Água Transportes Ltda - ME (SAFIRA)"/>
    <x v="2"/>
    <m/>
    <s v="01/06/2022"/>
    <x v="752"/>
    <n v="0"/>
    <x v="748"/>
    <m/>
    <m/>
    <s v="OK"/>
    <s v=""/>
    <n v="22557"/>
    <n v="0"/>
    <n v="0"/>
    <n v="22374.5"/>
    <n v="0"/>
    <n v="0"/>
    <n v="5.7568725668020709E-2"/>
    <n v="519.42954234169258"/>
    <n v="0"/>
    <n v="0"/>
    <n v="1288.0791694714283"/>
    <s v="PD-07/014.977/2017"/>
    <s v="IN011730"/>
    <d v="2022-04-06T00:00:00"/>
    <d v="2027-04-06T00:00:00"/>
    <s v="Rua Estanho, lt 14, qd 45"/>
    <s v="Parque Alian"/>
    <n v="25550530"/>
    <s v="São João de Meriti"/>
    <s v="RJ"/>
    <s v="(21) 999328829"/>
    <s v="condeleandro@gmail.com"/>
  </r>
  <r>
    <s v="EE-0433"/>
    <x v="6"/>
    <n v="50"/>
    <s v="RH V"/>
    <s v="EE"/>
    <n v="330009211293"/>
    <s v="20.803.705/0001-54"/>
    <s v="Transportes Aguas Líder Ltda-ME"/>
    <x v="2"/>
    <m/>
    <s v="12/12/2017"/>
    <x v="753"/>
    <n v="412.71"/>
    <x v="749"/>
    <m/>
    <m/>
    <n v="0"/>
    <s v=""/>
    <n v="52560"/>
    <n v="0"/>
    <n v="0"/>
    <n v="52414"/>
    <n v="0"/>
    <n v="0"/>
    <n v="5.7568725668020709E-2"/>
    <n v="1210.3248884444672"/>
    <n v="0"/>
    <n v="0"/>
    <n v="3017.407187163637"/>
    <s v="PD-07/014.864/2017"/>
    <s v=" IN097533"/>
    <d v="2024-03-08T00:00:00"/>
    <d v="2029-03-08T00:00:00"/>
    <s v="Rua Sepetiba, s/n°, Lote 563, Quadra 40"/>
    <s v="Jardim JoséBonifácio"/>
    <n v="25565250"/>
    <s v="São João de Meriti"/>
    <s v="RJ"/>
    <n v="77516754"/>
    <s v="leoferreira13@gmail.com"/>
  </r>
  <r>
    <s v="EE-0434"/>
    <x v="6"/>
    <n v="50"/>
    <s v="RH V"/>
    <s v="EE"/>
    <n v="330009199730"/>
    <s v="01.775.021/0001-41"/>
    <s v="A.M. SOUZA SERVIÇOS DE FRETES ME - DUQUE DE CAXIAS"/>
    <x v="2"/>
    <m/>
    <s v="12/12/2017"/>
    <x v="754"/>
    <n v="0"/>
    <x v="750"/>
    <m/>
    <m/>
    <s v="OK"/>
    <s v=""/>
    <n v="259150"/>
    <n v="0"/>
    <n v="0"/>
    <n v="257690"/>
    <n v="0"/>
    <n v="0"/>
    <n v="5.7568725668020709E-2"/>
    <n v="5967.5710665343058"/>
    <n v="0"/>
    <n v="0"/>
    <n v="14834.891856718243"/>
    <s v="E07/002.7803/2014"/>
    <s v="IN032518"/>
    <d v="2015-12-08T00:00:00"/>
    <d v="2017-12-08T00:00:00"/>
    <s v="Rua Ernani de Freitas, 116"/>
    <s v="Jacarepaguá"/>
    <n v="22743370"/>
    <s v="Rio de Janeiro"/>
    <s v="RJ"/>
    <s v="2425-3854"/>
    <s v="ane@aguasouza.com.br"/>
  </r>
  <r>
    <s v="EE-0435"/>
    <x v="6"/>
    <n v="50"/>
    <s v="RH V"/>
    <s v="EE"/>
    <n v="330009102249"/>
    <s v="10.668.235/0001-00"/>
    <s v="FABIO LO DUCA TRANSPORTE E COMERCIO EIRELI - ME"/>
    <x v="2"/>
    <m/>
    <s v="12/12/2017"/>
    <x v="755"/>
    <n v="0"/>
    <x v="751"/>
    <m/>
    <m/>
    <s v="OK:"/>
    <s v=""/>
    <n v="26280"/>
    <n v="0"/>
    <n v="0"/>
    <n v="19710"/>
    <n v="0"/>
    <n v="0"/>
    <n v="5.7568725668020709E-2"/>
    <n v="605.16225398628467"/>
    <n v="0"/>
    <n v="0"/>
    <n v="1134.6896686982964"/>
    <s v="E07.002/11420/2013"/>
    <s v="IN032396"/>
    <d v="2015-11-10T00:00:00"/>
    <d v="2017-11-10T00:00:00"/>
    <s v="Avenida Mascarenhas de Morais, nº 1026"/>
    <s v="Chácaras Rio Petropo"/>
    <n v="25230030"/>
    <s v="Duque de Caxias"/>
    <s v="RJ"/>
    <n v="94407575"/>
    <s v="aguasduca@hotmail.com"/>
  </r>
  <r>
    <s v="EE-0436"/>
    <x v="6"/>
    <n v="50"/>
    <s v="RH V"/>
    <s v="EE"/>
    <n v="330009246089"/>
    <s v="05.914.303/0001-33"/>
    <s v="JOSE ANTONIO DE MELO TAVARES TRANSPORTES - ME."/>
    <x v="2"/>
    <m/>
    <s v="01/09/2020"/>
    <x v="756"/>
    <n v="0"/>
    <x v="752"/>
    <m/>
    <m/>
    <s v="OK:"/>
    <s v=""/>
    <n v="134903.88"/>
    <n v="0"/>
    <n v="0"/>
    <n v="132570.6"/>
    <n v="0"/>
    <n v="0"/>
    <n v="5.7568725668020709E-2"/>
    <n v="3106.5002666278619"/>
    <n v="0"/>
    <n v="0"/>
    <n v="7631.9134596327667"/>
    <s v="E-07/002.15479/2013"/>
    <s v="IN051482"/>
    <d v="2020-08-18T00:00:00"/>
    <d v="2025-08-18T00:00:00"/>
    <s v="RUA ANTONIO CARLOS MONTEIRO DA SILVA, S/N - Q. 32 - L.38- PARTE."/>
    <s v="JARDIM MERITI"/>
    <n v="25555091"/>
    <s v="São João de Meriti"/>
    <s v="RJ"/>
    <n v="39040397"/>
    <s v="sylviosantarosa@uol.com.br"/>
  </r>
  <r>
    <s v="EE-0438"/>
    <x v="6"/>
    <n v="50"/>
    <s v="RH V"/>
    <s v="EE"/>
    <n v="330008961914"/>
    <s v="13.959.986/0001-73"/>
    <s v="SERTENGE S/A - INOÃ"/>
    <x v="2"/>
    <m/>
    <s v="12/12/2017"/>
    <x v="757"/>
    <n v="0"/>
    <x v="753"/>
    <m/>
    <m/>
    <s v="OK"/>
    <s v=""/>
    <n v="0"/>
    <n v="112118.39999999999"/>
    <n v="0"/>
    <n v="0"/>
    <n v="605.43899999999996"/>
    <n v="98"/>
    <n v="5.7568725668020709E-2"/>
    <n v="0"/>
    <n v="129.08986374548681"/>
    <n v="0"/>
    <n v="0"/>
    <s v="E07/002.4608/2015"/>
    <s v="IN031352"/>
    <d v="2015-07-31T00:00:00"/>
    <d v="2019-07-31T00:00:00"/>
    <s v="Rua São José 90 1304, Centro"/>
    <n v="0"/>
    <n v="20010020"/>
    <s v="Rio de Janeiro"/>
    <s v="RJ"/>
    <n v="22249682"/>
    <s v="victornaoum@ecologicambiental.com"/>
  </r>
  <r>
    <s v="EE-0439"/>
    <x v="6"/>
    <n v="50"/>
    <s v="RH V"/>
    <s v="EE"/>
    <n v="330008961833"/>
    <s v="13.959.986/0001-73"/>
    <s v="SERTENGE S/A - ITAIPUAÇU"/>
    <x v="2"/>
    <m/>
    <s v="12/12/2017"/>
    <x v="758"/>
    <n v="0"/>
    <x v="754"/>
    <m/>
    <m/>
    <s v="OK"/>
    <s v=""/>
    <n v="0"/>
    <n v="113040"/>
    <n v="0"/>
    <n v="0"/>
    <n v="610.41600000000005"/>
    <n v="98"/>
    <n v="5.7568725668020709E-2"/>
    <n v="0"/>
    <n v="130.14455362077348"/>
    <n v="0"/>
    <n v="0"/>
    <s v="E07/002.4607/2015"/>
    <s v="IN031351"/>
    <d v="2015-07-31T00:00:00"/>
    <d v="2019-07-31T00:00:00"/>
    <s v="Rua São José 90 1304, Centro"/>
    <n v="0"/>
    <n v="20010020"/>
    <s v="Rio de Janeiro"/>
    <s v="RJ"/>
    <n v="22249682"/>
    <s v="victornaoum@ecologicambiental.com"/>
  </r>
  <r>
    <s v="EE-0440"/>
    <x v="6"/>
    <n v="50"/>
    <s v="RH V"/>
    <s v="EE"/>
    <n v="330009327836"/>
    <s v="02.088.671/0001-81"/>
    <s v="Condomínio do Edifício Barra Garden Shopping Center"/>
    <x v="2"/>
    <m/>
    <s v="12/12/2017"/>
    <x v="759"/>
    <n v="0"/>
    <x v="755"/>
    <m/>
    <m/>
    <s v="OK"/>
    <s v=""/>
    <n v="3241"/>
    <n v="0"/>
    <n v="0"/>
    <n v="657"/>
    <n v="0"/>
    <n v="0"/>
    <n v="5.7568725668020709E-2"/>
    <n v="74.632361769049851"/>
    <n v="0"/>
    <n v="0"/>
    <n v="37.822640874142792"/>
    <s v="E07/002.12404/2014"/>
    <s v="IN033263"/>
    <d v="2016-02-01T00:00:00"/>
    <d v="2021-02-01T00:00:00"/>
    <s v="Avenida das Américas, n° 3.255"/>
    <s v="Barra da Tijuca"/>
    <n v="22631002"/>
    <s v="Rio de Janeiro"/>
    <s v="RJ"/>
    <n v="21369191"/>
    <s v="superintendente@barragarden.com.br"/>
  </r>
  <r>
    <s v="EE-0441"/>
    <x v="6"/>
    <n v="50"/>
    <s v="RH V"/>
    <s v="EE"/>
    <n v="330027994954"/>
    <s v="00.074.569/0048-65"/>
    <s v="RIO DE JANEIRO REFRESCOS LTDA_Caxias"/>
    <x v="3"/>
    <m/>
    <n v="45573"/>
    <x v="760"/>
    <n v="-690.9"/>
    <x v="756"/>
    <m/>
    <m/>
    <s v="OK"/>
    <s v=""/>
    <n v="1357624.7999999998"/>
    <n v="417589.19999999995"/>
    <n v="0"/>
    <n v="940035.59999999986"/>
    <n v="0"/>
    <n v="98"/>
    <n v="5.7568725668020709E-2"/>
    <n v="31262.691868520589"/>
    <n v="400.66796827880512"/>
    <n v="0"/>
    <n v="54116.651574573232"/>
    <s v="E07/002.12990/2014"/>
    <s v="IN002244"/>
    <d v="2018-11-14T00:00:00"/>
    <d v="2023-11-14T00:00:00"/>
    <s v="RUA ANDRÉ ROCHA, Nº 2299"/>
    <s v="TAQUARA"/>
    <n v="22710561"/>
    <s v="Rio de Janeiro"/>
    <s v="RJ"/>
    <n v="24291612"/>
    <s v="hvieira@koandina.com"/>
  </r>
  <r>
    <s v="EE-0442"/>
    <x v="6"/>
    <n v="50"/>
    <s v="RH V"/>
    <s v="EE"/>
    <n v="330027388280"/>
    <s v="14.707.721/0001-40"/>
    <s v="Multiline Rafa e Tati Transportes de Água Ltda"/>
    <x v="2"/>
    <m/>
    <s v="12/12/2017"/>
    <x v="761"/>
    <n v="0"/>
    <x v="757"/>
    <m/>
    <m/>
    <s v="OK"/>
    <s v=""/>
    <n v="53477"/>
    <n v="0"/>
    <n v="0"/>
    <n v="52729"/>
    <n v="0"/>
    <n v="0"/>
    <n v="5.7568725668020709E-2"/>
    <n v="1231.4391904263289"/>
    <n v="0"/>
    <n v="0"/>
    <n v="3035.5436557112967"/>
    <s v="E07/002.4041/2013"/>
    <s v="IN033858"/>
    <d v="2016-03-31T00:00:00"/>
    <d v="2018-03-31T00:00:00"/>
    <s v="Rua Floriana, 190 casa 01"/>
    <s v="Coelho da Rocha"/>
    <n v="25550630"/>
    <s v="São João de Meriti"/>
    <s v="RJ"/>
    <s v="(21) 27513447"/>
    <s v="contato@multilinetransportedeagua.com.br"/>
  </r>
  <r>
    <s v="EE-0443"/>
    <x v="6"/>
    <n v="50"/>
    <s v="RH V"/>
    <s v="EE"/>
    <n v="330026234271"/>
    <s v="09.814.801/0001-65"/>
    <s v="Zingano Transportes Ltda-ME (Duque de Caxias)"/>
    <x v="2"/>
    <m/>
    <s v="12/12/2017"/>
    <x v="762"/>
    <n v="0"/>
    <x v="758"/>
    <m/>
    <m/>
    <s v="OK"/>
    <s v=""/>
    <n v="84315"/>
    <n v="0"/>
    <n v="0"/>
    <n v="84293"/>
    <n v="0"/>
    <n v="0"/>
    <n v="5.7568725668020709E-2"/>
    <n v="1941.5691931886718"/>
    <n v="0"/>
    <n v="0"/>
    <n v="4852.6385586681126"/>
    <s v="E07/002.5244/2013"/>
    <s v="IN033884"/>
    <d v="2016-03-31T00:00:00"/>
    <d v="2018-03-31T00:00:00"/>
    <s v="Estrada do Encanamento, s/n° , Área 93-lado ímpar"/>
    <s v="Campo Grande"/>
    <n v="23060000"/>
    <s v="Rio de Janeiro"/>
    <s v="RJ"/>
    <s v="9966-8232"/>
    <s v="contato@zingano.net"/>
  </r>
  <r>
    <s v="EE-0444"/>
    <x v="6"/>
    <n v="50"/>
    <s v="RH V"/>
    <s v="EE"/>
    <n v="330009308963"/>
    <s v="14.400.818/0001-06"/>
    <s v="CARDÃO ADMINISTRADORA DE IMÓVEIS E PARTICIPAÇÕES LTDA."/>
    <x v="2"/>
    <m/>
    <s v="12/12/2017"/>
    <x v="763"/>
    <n v="0"/>
    <x v="759"/>
    <m/>
    <m/>
    <s v="OK"/>
    <s v=""/>
    <n v="13140"/>
    <n v="0"/>
    <n v="0"/>
    <n v="4380"/>
    <n v="0"/>
    <n v="0"/>
    <n v="5.7568725668020709E-2"/>
    <n v="302.58112699314233"/>
    <n v="0"/>
    <n v="0"/>
    <n v="252.1439775116101"/>
    <s v="E07/002.403/2015"/>
    <s v="IN033764"/>
    <d v="2016-03-30T00:00:00"/>
    <d v="2021-03-30T00:00:00"/>
    <s v="RUA NELSON VIANA - 652. LOJA-02"/>
    <s v="CENTRO"/>
    <n v="25805290"/>
    <s v="Três Rios"/>
    <s v="RJ"/>
    <s v="3383-4701"/>
    <s v="antonio@cardaorio.com.br"/>
  </r>
  <r>
    <s v="EE-0445"/>
    <x v="6"/>
    <n v="50"/>
    <s v="RH V"/>
    <s v="EE"/>
    <n v="330026268842"/>
    <s v="13.662.845/0001-94"/>
    <s v="Rafa Vianna Transporte Rodoviário de Cargas Ltda ME"/>
    <x v="2"/>
    <m/>
    <s v="01/08/2021"/>
    <x v="764"/>
    <n v="0"/>
    <x v="760"/>
    <m/>
    <m/>
    <s v="OK"/>
    <s v=""/>
    <n v="95484"/>
    <n v="0"/>
    <n v="0"/>
    <n v="95429.25"/>
    <n v="0"/>
    <n v="0"/>
    <n v="5.7568725668020709E-2"/>
    <n v="2198.7568856484354"/>
    <n v="0"/>
    <n v="0"/>
    <n v="5493.7438082062463"/>
    <s v="PD-07/014.1395/2019"/>
    <s v="IN009397"/>
    <d v="2021-06-24T00:00:00"/>
    <d v="2026-06-24T00:00:00"/>
    <s v="Rua Cristovão Sardinha s/n lote 19, Quadra 16, Guaxindiba"/>
    <s v="Guaxindiba"/>
    <n v="24722350"/>
    <s v="São Gonçalo"/>
    <s v="RJ"/>
    <s v="(21) 26232985"/>
    <s v="mellolc@globo.com"/>
  </r>
  <r>
    <s v="EE-0446"/>
    <x v="6"/>
    <n v="50"/>
    <s v="RH V"/>
    <s v="EE"/>
    <n v="330005691231"/>
    <s v="08.825.818/0001-55"/>
    <s v="Ki-Água Distribuição e Comércio Ltda (2)"/>
    <x v="2"/>
    <m/>
    <s v="12/12/2017"/>
    <x v="765"/>
    <n v="0"/>
    <x v="761"/>
    <m/>
    <m/>
    <s v="OK"/>
    <s v=""/>
    <n v="48910"/>
    <n v="0"/>
    <n v="0"/>
    <n v="48326"/>
    <n v="0"/>
    <n v="0"/>
    <n v="5.7568725668020709E-2"/>
    <n v="1126.2730346440285"/>
    <n v="0"/>
    <n v="0"/>
    <n v="2782.0630415260557"/>
    <s v="E07/002.4124/2015"/>
    <s v="IN033758"/>
    <d v="2016-03-22T00:00:00"/>
    <d v="2018-03-22T00:00:00"/>
    <n v="0"/>
    <n v="0"/>
    <n v="0"/>
    <s v="São João de Meriti"/>
    <n v="0"/>
    <n v="78754615"/>
    <s v="monteiroquimico@hotmail.com"/>
  </r>
  <r>
    <s v="EE-0448"/>
    <x v="6"/>
    <n v="50"/>
    <s v="RH V"/>
    <s v="EE"/>
    <n v="330005119074"/>
    <s v="33.191.990/0001-41"/>
    <s v="CAPRICHOSA AUTO ONIBUS LTDA"/>
    <x v="2"/>
    <m/>
    <s v="12/12/2017"/>
    <x v="766"/>
    <n v="0"/>
    <x v="762"/>
    <m/>
    <m/>
    <s v="OK"/>
    <s v=""/>
    <n v="2920"/>
    <n v="0"/>
    <n v="0"/>
    <n v="584"/>
    <n v="0"/>
    <n v="0"/>
    <n v="5.7568725668020709E-2"/>
    <n v="67.239090168030216"/>
    <n v="0"/>
    <n v="0"/>
    <n v="33.624766321021482"/>
    <s v="E07/002.11274/2015"/>
    <s v="IN034092"/>
    <d v="2016-04-26T00:00:00"/>
    <d v="2021-04-26T00:00:00"/>
    <s v="Rua Bulhoes de Marcial, 361"/>
    <s v="Parada de Lucas"/>
    <n v="21250371"/>
    <s v="Rio de Janeiro"/>
    <s v="RJ"/>
    <n v="78119070"/>
    <s v="nilosergio.soares@gmail.com"/>
  </r>
  <r>
    <s v="EE-0449"/>
    <x v="6"/>
    <n v="50"/>
    <s v="RH V"/>
    <s v="EE"/>
    <n v="330031459367"/>
    <s v="05.168.474/0001-60"/>
    <s v="ACC Machado Transportes - ME."/>
    <x v="2"/>
    <m/>
    <s v="12/12/2017"/>
    <x v="767"/>
    <n v="0"/>
    <x v="763"/>
    <m/>
    <m/>
    <s v="OK"/>
    <s v=""/>
    <n v="21374"/>
    <n v="0"/>
    <n v="0"/>
    <n v="21345"/>
    <n v="0"/>
    <n v="0"/>
    <n v="5.7568725668020709E-2"/>
    <n v="492.19557011646771"/>
    <n v="0"/>
    <n v="0"/>
    <n v="1228.8076869751185"/>
    <s v="PD-07/014.2/2018 (Renovação)"/>
    <s v="IN034094"/>
    <d v="2016-04-26T00:00:00"/>
    <d v="2018-04-26T00:00:00"/>
    <s v="Avenida Prefeito Braulino de Matos Reis, n° 2.809"/>
    <s v="Vila Leopoldina"/>
    <n v="25060445"/>
    <s v="Duque de Caxias"/>
    <s v="RJ"/>
    <s v="2652-6794"/>
    <s v="mlp3@ig.com.br"/>
  </r>
  <r>
    <s v="EE-0450"/>
    <x v="6"/>
    <n v="50"/>
    <s v="RH V"/>
    <s v="EE"/>
    <n v="330003757952"/>
    <s v="22.068.752/0001-27"/>
    <s v="LILIANE SANTOS SILVEIRA RODRIGUEZ"/>
    <x v="2"/>
    <m/>
    <s v="12/12/2017"/>
    <x v="768"/>
    <n v="0"/>
    <x v="764"/>
    <m/>
    <m/>
    <s v="OK"/>
    <s v=""/>
    <n v="28512"/>
    <n v="0"/>
    <n v="0"/>
    <n v="26928"/>
    <n v="0"/>
    <n v="0"/>
    <n v="5.7568725668020709E-2"/>
    <n v="656.56011107698885"/>
    <n v="0"/>
    <n v="0"/>
    <n v="1550.2061521392172"/>
    <s v="E07/002.18565/2013"/>
    <s v="IN034308"/>
    <d v="2016-05-18T00:00:00"/>
    <d v="2018-05-18T00:00:00"/>
    <s v="RUA ALVARO DE CARVALHO, 44"/>
    <s v="CENTRO"/>
    <n v="24800000"/>
    <s v="Itaboraí"/>
    <s v="RJ"/>
    <n v="996684093"/>
    <s v="rodriguezalexandre@hotmail.com"/>
  </r>
  <r>
    <s v="EE-0451"/>
    <x v="6"/>
    <n v="50"/>
    <s v="RH V"/>
    <s v="EE"/>
    <n v="330009602802"/>
    <s v="36.525.319/0001-88"/>
    <s v="Supermercados Feira Nova Ltda. (Coelho da Rocha)"/>
    <x v="2"/>
    <m/>
    <s v="12/12/2017"/>
    <x v="769"/>
    <n v="0"/>
    <x v="765"/>
    <m/>
    <m/>
    <s v="OK"/>
    <s v=""/>
    <n v="5326"/>
    <n v="0"/>
    <n v="0"/>
    <n v="1092"/>
    <n v="0"/>
    <n v="0"/>
    <n v="5.7568725668020709E-2"/>
    <n v="122.64685727962646"/>
    <n v="0"/>
    <n v="0"/>
    <n v="62.863693556692326"/>
    <s v="E07/002.5149/2016"/>
    <s v="IN034858"/>
    <d v="2016-06-27T00:00:00"/>
    <d v="2021-06-27T00:00:00"/>
    <s v="Av. Mendes de Oliveira, n° 108"/>
    <s v="Grande Rio"/>
    <n v="25540000"/>
    <s v="São João de Meriti"/>
    <s v="RJ"/>
    <n v="985411748"/>
    <s v="geraldo@superfeiranova.com.br"/>
  </r>
  <r>
    <s v="EE-0452"/>
    <x v="6"/>
    <n v="50"/>
    <s v="RH V"/>
    <s v="EE"/>
    <n v="330022420160"/>
    <s v="68.672.120/0001-79"/>
    <s v="Garfo´s Captação e Serviços de Transporte Ltda ME"/>
    <x v="2"/>
    <m/>
    <s v="12/12/2017"/>
    <x v="770"/>
    <n v="-2266.59"/>
    <x v="766"/>
    <m/>
    <m/>
    <s v="OK"/>
    <s v=""/>
    <n v="54604"/>
    <n v="0"/>
    <n v="0"/>
    <n v="54421.5"/>
    <n v="0"/>
    <n v="0"/>
    <n v="5.7568725668020709E-2"/>
    <n v="1257.3930785506409"/>
    <n v="0"/>
    <n v="0"/>
    <n v="3132.9764039421884"/>
    <s v="E07/002.7819/2015"/>
    <s v="IN007294"/>
    <d v="2024-02-22T00:00:00"/>
    <d v="2034-02-22T00:00:00"/>
    <s v="Rodovia Amaral Peixoto S/N Km 36 - (Rodovia Estadual RJ 114 Km 36)"/>
    <s v="Manoel Ribeiro"/>
    <n v="24900000"/>
    <s v="Maricá"/>
    <s v="RJ"/>
    <n v="26374174"/>
    <s v="hugo_bonato@hotmail.com"/>
  </r>
  <r>
    <s v="EE-0453"/>
    <x v="6"/>
    <n v="50"/>
    <s v="RH V"/>
    <s v="EE"/>
    <n v="330009600435"/>
    <s v="01.635.700/0001-15"/>
    <s v="Betterfood Indústria, Representações e Comércio Importação e Exportação Ltda."/>
    <x v="3"/>
    <m/>
    <s v="12/12/2017"/>
    <x v="771"/>
    <n v="0"/>
    <x v="767"/>
    <m/>
    <m/>
    <s v="OK"/>
    <s v=""/>
    <n v="6540"/>
    <n v="0"/>
    <n v="0"/>
    <n v="2627"/>
    <n v="0"/>
    <n v="0"/>
    <n v="5.7568725668020709E-2"/>
    <n v="150.60136021173037"/>
    <n v="0"/>
    <n v="0"/>
    <n v="151.23835112650747"/>
    <s v="E07/508.086/2012"/>
    <s v="IN034923"/>
    <d v="2016-06-28T00:00:00"/>
    <d v="2021-06-28T00:00:00"/>
    <s v="Estrada dos Bandeirantes, n° 25.199"/>
    <s v="Vargem Grande"/>
    <n v="22785091"/>
    <s v="Rio de Janeiro"/>
    <s v="RJ"/>
    <n v="38684218"/>
    <s v="acsilva1006@hotmail.com"/>
  </r>
  <r>
    <s v="EE-0454"/>
    <x v="6"/>
    <n v="50"/>
    <s v="RH V"/>
    <s v="EE"/>
    <n v="330009606395"/>
    <s v="36.525.319/0010-79"/>
    <s v="Supermercados Feira Nova Ltda."/>
    <x v="2"/>
    <m/>
    <s v="12/12/2017"/>
    <x v="772"/>
    <n v="0"/>
    <x v="768"/>
    <m/>
    <m/>
    <s v="OK"/>
    <s v=""/>
    <n v="2782"/>
    <n v="0"/>
    <n v="0"/>
    <n v="556"/>
    <n v="0"/>
    <n v="0"/>
    <n v="5.7568725668020709E-2"/>
    <n v="64.05413559414464"/>
    <n v="0"/>
    <n v="0"/>
    <n v="32.006182849046837"/>
    <s v="E07/002.5152/2016"/>
    <s v="IN034895"/>
    <d v="2016-06-27T00:00:00"/>
    <d v="2021-06-27T00:00:00"/>
    <s v="Rua Emília Ferreira Bessa, n° 216"/>
    <s v="Cerâmica"/>
    <n v="26032472"/>
    <s v="Nova Iguaçu"/>
    <s v="RJ"/>
    <n v="985411748"/>
    <s v="fernando@superfeiranova.com.br"/>
  </r>
  <r>
    <s v="EE-0455"/>
    <x v="6"/>
    <n v="50"/>
    <s v="RH V"/>
    <s v="EE"/>
    <n v="330026730252"/>
    <s v="12.656.001/0001-78"/>
    <s v="RPJ HIDROMAX CAPTAÇÃO E TRANSPORTE DE ÁGUA LTDA-ME"/>
    <x v="7"/>
    <m/>
    <s v="01/03/2021"/>
    <x v="773"/>
    <n v="0"/>
    <x v="769"/>
    <m/>
    <m/>
    <s v="OK:"/>
    <s v="CI INEA/SEREG SEI Nº 9 - ALTERAÇÃO"/>
    <n v="111777.60000000001"/>
    <n v="0"/>
    <n v="0"/>
    <n v="110317.6"/>
    <n v="0"/>
    <n v="0"/>
    <n v="5.7568725668020709E-2"/>
    <n v="2573.9549769261685"/>
    <n v="0"/>
    <n v="0"/>
    <n v="6350.8516326978997"/>
    <s v="EXT-PD/014.3123/2018"/>
    <s v="IN008126"/>
    <d v="2021-01-19T00:00:00"/>
    <d v="2026-01-19T00:00:00"/>
    <s v="RUA PIAUI, 205; FUNDOS; PARTE"/>
    <s v="TODOS OS SANTOS"/>
    <n v="20770130"/>
    <s v="Rio de Janeiro"/>
    <s v="RJ"/>
    <s v="(21) 991026701"/>
    <s v="rpjhidromax@gmail.com"/>
  </r>
  <r>
    <s v="EE-0457"/>
    <x v="6"/>
    <n v="50"/>
    <s v="RH V"/>
    <s v="EE"/>
    <n v="330005916250"/>
    <s v="32.344.558/0001-80"/>
    <s v="Parmezão Industria E Comécio de Alimentos Ltda"/>
    <x v="3"/>
    <m/>
    <s v="12/12/2017"/>
    <x v="774"/>
    <n v="0"/>
    <x v="770"/>
    <m/>
    <m/>
    <s v="OK"/>
    <s v=""/>
    <n v="8464"/>
    <n v="0"/>
    <n v="0"/>
    <n v="4234"/>
    <n v="0"/>
    <n v="0"/>
    <n v="5.7568725668020709E-2"/>
    <n v="194.90877744778442"/>
    <n v="0"/>
    <n v="0"/>
    <n v="243.74822840536748"/>
    <s v="E07/002.727/2016"/>
    <s v="IN035290"/>
    <d v="2016-07-20T00:00:00"/>
    <d v="2021-07-20T00:00:00"/>
    <s v="Rua João Rodrigues, 85 Galpão"/>
    <s v="São francisco Xavier"/>
    <n v="20960010"/>
    <s v="Rio de Janeiro"/>
    <s v="RJ"/>
    <s v="2218-2722"/>
    <s v="roberto@parme.com.br"/>
  </r>
  <r>
    <s v="EE-0459"/>
    <x v="6"/>
    <n v="50"/>
    <s v="RH V"/>
    <s v="EE"/>
    <n v="330022571966"/>
    <s v="12.872.260/0001-36"/>
    <s v="M &amp; R ÁGUA TRANSPORTES LTDA - ME (ESTANHO)"/>
    <x v="2"/>
    <m/>
    <s v="01/07/2022"/>
    <x v="775"/>
    <n v="0"/>
    <x v="771"/>
    <m/>
    <m/>
    <s v="OK"/>
    <s v=""/>
    <n v="9344"/>
    <n v="0"/>
    <n v="0"/>
    <n v="9161.5"/>
    <n v="0"/>
    <n v="0"/>
    <n v="5.7568725668020709E-2"/>
    <n v="215.16717703249924"/>
    <n v="0"/>
    <n v="0"/>
    <n v="527.41803496143837"/>
    <s v="E07/002.17327/2013"/>
    <s v="IN034815"/>
    <d v="2016-06-20T00:00:00"/>
    <d v="2018-06-20T00:00:00"/>
    <s v="Rua Estanho S/N – Lote 14-quadra-45"/>
    <s v="Parque Alian"/>
    <n v="25550530"/>
    <s v="São João de Meriti"/>
    <s v="RJ"/>
    <s v="3752-7420"/>
    <s v="r.aguapotavel@gmail.com"/>
  </r>
  <r>
    <s v="EE-0460"/>
    <x v="6"/>
    <n v="50"/>
    <s v="RH V"/>
    <s v="EE"/>
    <n v="330005239800"/>
    <s v="01.131.154/0001-85"/>
    <s v="POSTO DE ABASTECIMENTO E SERVIÇOS V. MARQUES LTDA"/>
    <x v="2"/>
    <m/>
    <s v="12/12/2017"/>
    <x v="776"/>
    <n v="0"/>
    <x v="772"/>
    <m/>
    <m/>
    <s v="OK"/>
    <s v=""/>
    <n v="8293"/>
    <n v="0"/>
    <n v="0"/>
    <n v="1659"/>
    <n v="0"/>
    <n v="0"/>
    <n v="5.7568725668020709E-2"/>
    <n v="190.97196474498159"/>
    <n v="0"/>
    <n v="0"/>
    <n v="95.506867320516278"/>
    <s v="E07/100.903/2007"/>
    <s v="IN035448"/>
    <d v="2016-07-26T00:00:00"/>
    <d v="2021-07-26T00:00:00"/>
    <s v="AV. DOM HELDER CÂMARA, 3124"/>
    <s v="DEL CASTILHO"/>
    <n v="21050455"/>
    <s v="Rio de Janeiro"/>
    <s v="RJ"/>
    <n v="25818875"/>
    <s v="pvmarques@oi.com.br"/>
  </r>
  <r>
    <s v="EE-0462"/>
    <x v="6"/>
    <n v="50"/>
    <s v="RH V"/>
    <s v="EE"/>
    <n v="330026434793"/>
    <s v="02.692.428/0001-78"/>
    <s v="E. R. N AGUAS PURA LTDA ME."/>
    <x v="2"/>
    <m/>
    <s v="12/12/2017"/>
    <x v="777"/>
    <n v="0"/>
    <x v="773"/>
    <m/>
    <m/>
    <s v="OK"/>
    <s v=""/>
    <n v="43975"/>
    <n v="0"/>
    <n v="0"/>
    <n v="42515"/>
    <n v="0"/>
    <n v="0"/>
    <n v="5.7568725668020709E-2"/>
    <n v="1012.6275899633833"/>
    <n v="0"/>
    <n v="0"/>
    <n v="2447.5279440539307"/>
    <s v="E07/002.555/2014"/>
    <s v="IN035983"/>
    <d v="2016-08-21T00:00:00"/>
    <d v="2018-08-21T00:00:00"/>
    <s v="ESTRADA DE POTA NEGRA"/>
    <s v="PONTA NEGRA"/>
    <n v="24922470"/>
    <s v="Maricá"/>
    <s v="RJ"/>
    <n v="998775423"/>
    <s v="dudumonteiro2008@gmail.com"/>
  </r>
  <r>
    <s v="EE-0463"/>
    <x v="6"/>
    <n v="50"/>
    <s v="RH V"/>
    <s v="EE"/>
    <n v="330009747533"/>
    <s v="14.342.236/0001-10"/>
    <s v="Residencial Mariana Ltda."/>
    <x v="2"/>
    <m/>
    <s v="12/12/2017"/>
    <x v="778"/>
    <n v="0"/>
    <x v="774"/>
    <m/>
    <m/>
    <s v="OK"/>
    <s v=""/>
    <n v="0"/>
    <n v="98550"/>
    <n v="0"/>
    <n v="0"/>
    <n v="4624.7749999999996"/>
    <n v="85"/>
    <n v="5.7568725668020709E-2"/>
    <n v="0"/>
    <n v="851.00941966821279"/>
    <n v="0"/>
    <n v="0"/>
    <s v="PD-07/014.92/2016"/>
    <s v="IN000061"/>
    <d v="2016-08-31T00:00:00"/>
    <d v="2021-08-31T00:00:00"/>
    <s v="Rua Luiz Leopoldo Fernandes Pinheiro, 587/801"/>
    <s v="Centro"/>
    <n v="24030127"/>
    <s v="Niterói"/>
    <s v="RJ"/>
    <n v="26165053"/>
    <s v="acampos@acsupreme.com.br"/>
  </r>
  <r>
    <s v="EE-0465"/>
    <x v="6"/>
    <n v="50"/>
    <s v="RH V"/>
    <s v="EE"/>
    <n v="330009462539"/>
    <s v="64.904.295/0029-04"/>
    <s v="Camil Alimentos S.A."/>
    <x v="3"/>
    <m/>
    <s v="12/12/2017"/>
    <x v="779"/>
    <n v="0"/>
    <x v="775"/>
    <m/>
    <m/>
    <s v="OK"/>
    <s v=""/>
    <n v="0"/>
    <n v="380160"/>
    <n v="0"/>
    <n v="0"/>
    <n v="36229.25"/>
    <n v="99"/>
    <n v="5.7568725668020709E-2"/>
    <n v="0"/>
    <n v="218.85337035899633"/>
    <n v="0"/>
    <n v="0"/>
    <s v="E07/002.7818/2014"/>
    <s v="IN034388"/>
    <d v="2016-05-24T00:00:00"/>
    <d v="2021-05-24T00:00:00"/>
    <s v="Rua São Jorge, 95"/>
    <s v="Porto Velho"/>
    <n v="24426395"/>
    <s v="São Gonçalo"/>
    <s v="RJ"/>
    <n v="26249872"/>
    <s v="tatiane.nobre@camil.com.br"/>
  </r>
  <r>
    <s v="EE-0466"/>
    <x v="6"/>
    <n v="50"/>
    <s v="RH V"/>
    <s v="EE"/>
    <n v="330028279604"/>
    <s v="27.014.903/0001-88"/>
    <s v="CONDOMÍNIO RESIDENCIAL LANDSCAPE MARICÁ"/>
    <x v="2"/>
    <m/>
    <s v="12/12/2017"/>
    <x v="780"/>
    <n v="0"/>
    <x v="776"/>
    <m/>
    <m/>
    <s v="OK"/>
    <s v="CI INEA/SEREG SEI Nº2-11 fev 2020 - ALTERAÇÃO"/>
    <n v="138700"/>
    <n v="0"/>
    <n v="87337"/>
    <n v="51363"/>
    <n v="150"/>
    <n v="0"/>
    <n v="5.7568725668020709E-2"/>
    <n v="3193.9142165885055"/>
    <n v="5027.8737150758961"/>
    <n v="5027.8737150758961"/>
    <n v="2956.9013839213549"/>
    <s v="E07/002.4968/2015"/>
    <s v="IN036579"/>
    <d v="2016-09-21T00:00:00"/>
    <d v="2021-09-21T00:00:00"/>
    <s v="ROD AMARAL PEIXOTO, 30021, SOBRADO KM 30 PARTE"/>
    <n v="0"/>
    <n v="24900000"/>
    <s v="Maricá"/>
    <s v="RJ"/>
    <n v="966178976"/>
    <s v="marcus.silva@cyrela.com.br"/>
  </r>
  <r>
    <s v="EE-0469"/>
    <x v="6"/>
    <n v="50"/>
    <s v="RH V"/>
    <s v="EE"/>
    <n v="330005103828"/>
    <s v="09.324.949/0001-11"/>
    <s v="Autopista Fluminense S.A."/>
    <x v="2"/>
    <m/>
    <s v="12/12/2017"/>
    <x v="781"/>
    <n v="0"/>
    <x v="777"/>
    <m/>
    <m/>
    <s v="OK"/>
    <s v=""/>
    <n v="32850"/>
    <n v="0"/>
    <n v="0"/>
    <n v="8614"/>
    <n v="0"/>
    <n v="0"/>
    <n v="5.7568725668020709E-2"/>
    <n v="756.45281748285572"/>
    <n v="0"/>
    <n v="0"/>
    <n v="495.89220591697756"/>
    <s v="E07/505.696/2012"/>
    <s v="IN036015"/>
    <d v="2016-08-21T00:00:00"/>
    <d v="2021-08-21T00:00:00"/>
    <s v="Av. São Gonçalo n° 100 Unidade 101"/>
    <s v="Boa Vista"/>
    <n v="24466315"/>
    <s v="São Gonçalo"/>
    <s v="RJ"/>
    <s v="2607 9801"/>
    <s v="marianna.souza.est@arteris.com.br"/>
  </r>
  <r>
    <s v="EE-0470"/>
    <x v="6"/>
    <n v="50"/>
    <s v="RH V"/>
    <s v="EE"/>
    <n v="330009814826"/>
    <s v="04.565.030/0001-04"/>
    <s v="TRANSMOTA - Transportes, Locações e Serviços LTDA - Caxias"/>
    <x v="2"/>
    <m/>
    <s v="12/12/2017"/>
    <x v="782"/>
    <n v="0"/>
    <x v="778"/>
    <m/>
    <m/>
    <s v="OK"/>
    <s v=""/>
    <n v="260464"/>
    <n v="0"/>
    <n v="0"/>
    <n v="260420"/>
    <n v="0"/>
    <n v="0"/>
    <n v="5.7568725668020709E-2"/>
    <n v="5997.8333562232247"/>
    <n v="0"/>
    <n v="0"/>
    <n v="14992.051090609972"/>
    <s v="PD-07/014.70/2016"/>
    <s v="IN000104"/>
    <d v="2016-11-24T00:00:00"/>
    <d v="2018-11-24T00:00:00"/>
    <s v="RUA ANTONIO CARVALHÃES S/N LOTES 18, 19 E 20"/>
    <n v="0"/>
    <n v="0"/>
    <s v="Duque de Caxias"/>
    <n v="0"/>
    <n v="26883118"/>
    <s v="alex@transmota.com.br"/>
  </r>
  <r>
    <s v="EE-0471"/>
    <x v="6"/>
    <n v="50"/>
    <s v="RH V"/>
    <s v="EE"/>
    <n v="330005289239"/>
    <s v="28.819.670/0001-53"/>
    <s v="Churrascaria 502 Ltda"/>
    <x v="2"/>
    <m/>
    <s v="12/12/2017"/>
    <x v="783"/>
    <n v="0"/>
    <x v="779"/>
    <m/>
    <m/>
    <s v="OK"/>
    <s v=""/>
    <n v="4064.64"/>
    <n v="0"/>
    <n v="0"/>
    <n v="814.68"/>
    <n v="0"/>
    <n v="0"/>
    <n v="5.7568725668020709E-2"/>
    <n v="93.595894576184932"/>
    <n v="0"/>
    <n v="0"/>
    <n v="46.897150791213491"/>
    <s v="E07-002.1598/2015"/>
    <s v="IN037425"/>
    <d v="2016-11-09T00:00:00"/>
    <d v="2021-11-09T00:00:00"/>
    <s v="Rua Conde de Bonfim, 502"/>
    <s v="Tijuca"/>
    <n v="20520054"/>
    <s v="Rio de Janeiro"/>
    <s v="RJ"/>
    <s v="2288-2998"/>
    <s v="sandra@via502.com.br"/>
  </r>
  <r>
    <s v="EE-0472"/>
    <x v="6"/>
    <n v="50"/>
    <s v="RH V"/>
    <s v="EE"/>
    <n v="330005272859"/>
    <s v="33.200.049/0021-90"/>
    <s v="Hotéis Othon SA."/>
    <x v="2"/>
    <m/>
    <s v="12/12/2017"/>
    <x v="784"/>
    <n v="0"/>
    <x v="780"/>
    <m/>
    <m/>
    <s v="OK"/>
    <s v=""/>
    <n v="13140"/>
    <n v="8760"/>
    <n v="0"/>
    <n v="4380"/>
    <n v="71.831999999999994"/>
    <n v="47"/>
    <n v="5.7568725668020709E-2"/>
    <n v="302.58112699314233"/>
    <n v="266.77388360345827"/>
    <n v="0"/>
    <n v="252.1439775116101"/>
    <s v="E07/101.069/2007"/>
    <s v="IN037174"/>
    <d v="2016-10-21T00:00:00"/>
    <d v="2016-10-21T00:00:00"/>
    <s v="Rua Othon Lynch B de Mello, 358"/>
    <s v="Santo Aleixo"/>
    <n v="25900000"/>
    <s v="Magé"/>
    <s v="RJ"/>
    <s v="2630-1266"/>
    <s v="mauro.fernandes@othon.com.br"/>
  </r>
  <r>
    <s v="EE-0474"/>
    <x v="6"/>
    <n v="50"/>
    <s v="RH V"/>
    <s v="EE"/>
    <n v="330009788302"/>
    <s v="33.115.817/0021-08"/>
    <s v="DE MILLUS S A INDUSTRIA E COMERCIO"/>
    <x v="3"/>
    <m/>
    <n v="45573"/>
    <x v="785"/>
    <n v="0"/>
    <x v="781"/>
    <m/>
    <m/>
    <n v="0"/>
    <n v="0"/>
    <n v="0"/>
    <n v="224640"/>
    <n v="0"/>
    <n v="0"/>
    <n v="2995.2"/>
    <n v="91"/>
    <n v="5.7568725668020709E-2"/>
    <n v="0"/>
    <n v="1189.1784980967716"/>
    <n v="0"/>
    <n v="0"/>
    <s v="SEI-070002/012093/2022"/>
    <s v="IN005294"/>
    <d v="2023-10-10T00:00:00"/>
    <d v="2028-10-10T00:00:00"/>
    <s v="Avenida Brasil"/>
    <s v="Parada de Lucas"/>
    <n v="21012350"/>
    <s v="RIO DE JANEIRO"/>
    <n v="0"/>
    <s v="(21) 2584-4422"/>
    <s v="aeng.yasmin.galvao@demillus.com.br"/>
  </r>
  <r>
    <s v="EE-0475"/>
    <x v="6"/>
    <n v="50"/>
    <s v="RH V"/>
    <s v="EE"/>
    <n v="330009757172"/>
    <s v="09.483.923/0001-16"/>
    <s v="FÁBRICA DE GELO CIDADE DOS MENINOS LTDA - ME"/>
    <x v="2"/>
    <m/>
    <s v="12/12/2017"/>
    <x v="786"/>
    <n v="0"/>
    <x v="782"/>
    <m/>
    <m/>
    <s v="OK"/>
    <s v=""/>
    <n v="23944"/>
    <n v="0"/>
    <n v="0"/>
    <n v="9344"/>
    <n v="0"/>
    <n v="0"/>
    <n v="5.7568725668020709E-2"/>
    <n v="551.37307034666298"/>
    <n v="0"/>
    <n v="0"/>
    <n v="537.92316381825447"/>
    <s v="E07/002.7876/2015"/>
    <s v="IN036991"/>
    <d v="2016-10-13T00:00:00"/>
    <d v="2021-10-13T00:00:00"/>
    <s v="AV. GOV. LEONEL M. BRIZOLA"/>
    <s v="PILAR"/>
    <n v="25233000"/>
    <s v="Duque de Caxias"/>
    <s v="RJ"/>
    <s v="96424-2969"/>
    <s v="gelocdmrj@gmail.com"/>
  </r>
  <r>
    <s v="EE-0476"/>
    <x v="6"/>
    <n v="50"/>
    <s v="RH V"/>
    <s v="EE"/>
    <n v="330009750593"/>
    <s v="33.130.543/0053-03"/>
    <s v="Casas Guanabara Comestíveis Ltda. - Taquara"/>
    <x v="2"/>
    <m/>
    <s v="12/12/2017"/>
    <x v="787"/>
    <n v="0"/>
    <x v="783"/>
    <m/>
    <m/>
    <s v="OK"/>
    <s v=""/>
    <n v="8672.4"/>
    <n v="0"/>
    <n v="0"/>
    <n v="1752"/>
    <n v="0"/>
    <n v="0"/>
    <n v="5.7568725668020709E-2"/>
    <n v="199.7018730196319"/>
    <n v="0"/>
    <n v="0"/>
    <n v="100.86385648905168"/>
    <s v="PD-07/014.141/2016"/>
    <s v="IN000074"/>
    <d v="2016-09-30T00:00:00"/>
    <d v="2021-09-30T00:00:00"/>
    <s v="Estrado do Cafundá nº 1560"/>
    <s v="Taquara"/>
    <n v="22725031"/>
    <s v="Rio de Janeiro"/>
    <s v="RJ"/>
    <n v="30303674"/>
    <s v="equilibrioamb@gmail.com"/>
  </r>
  <r>
    <s v="EE-0477"/>
    <x v="6"/>
    <n v="50"/>
    <s v="RH V"/>
    <s v="EE"/>
    <n v="330009779737"/>
    <s v="24.110.316/0001-02"/>
    <s v="AGUAS MARTIN TRANSPORTE LTDA-ME"/>
    <x v="2"/>
    <m/>
    <s v="12/12/2017"/>
    <x v="788"/>
    <n v="0"/>
    <x v="784"/>
    <m/>
    <m/>
    <s v="OK"/>
    <s v=""/>
    <n v="21286.799999999999"/>
    <n v="0"/>
    <n v="0"/>
    <n v="16468.8"/>
    <n v="0"/>
    <n v="0"/>
    <n v="5.7568725668020709E-2"/>
    <n v="490.18017263200915"/>
    <n v="0"/>
    <n v="0"/>
    <n v="948.09310056465267"/>
    <s v="PD-07/014.163/2016"/>
    <s v="IN000078"/>
    <d v="2016-09-30T00:00:00"/>
    <d v="2018-09-30T00:00:00"/>
    <s v="ESTRADA DOS BANDEIRANTES 13832"/>
    <s v="VARGEM PEQUENA"/>
    <n v="22783112"/>
    <s v="Rio de Janeiro"/>
    <s v="RJ"/>
    <s v="98177-3344"/>
    <s v="geotorresbr@yahoo.com.br"/>
  </r>
  <r>
    <s v="EE-0478"/>
    <x v="6"/>
    <n v="50"/>
    <s v="RH V"/>
    <s v="EE"/>
    <n v="330009779575"/>
    <s v="022.038.637-49"/>
    <s v="RENAN BASTOS GOMES"/>
    <x v="2"/>
    <m/>
    <s v="12/12/2017"/>
    <x v="789"/>
    <n v="0"/>
    <x v="785"/>
    <m/>
    <m/>
    <s v="OK"/>
    <s v=""/>
    <n v="13928.4"/>
    <n v="0"/>
    <n v="0"/>
    <n v="2785.68"/>
    <n v="0"/>
    <n v="0"/>
    <n v="5.7568725668020709E-2"/>
    <n v="320.7301468272837"/>
    <n v="0"/>
    <n v="0"/>
    <n v="160.36507341364185"/>
    <s v="PD-07/014.194/2016"/>
    <s v="IN000080"/>
    <d v="2016-09-30T00:00:00"/>
    <d v="2021-09-30T00:00:00"/>
    <s v="ESTRADA DE CAMORIM, 378"/>
    <s v="CURICICA"/>
    <n v="22780070"/>
    <s v="Rio de Janeiro"/>
    <s v="RJ"/>
    <s v="2442-2900"/>
    <s v="nilma.solange@acaciagardencenter.com.br"/>
  </r>
  <r>
    <s v="EE-0479"/>
    <x v="6"/>
    <n v="50"/>
    <s v="RH V"/>
    <s v="EE"/>
    <n v="330009787594"/>
    <s v="08.111.564/0001-03"/>
    <s v="ASTRAL - CAR TRANSPORTES, VEÍCULOS E LOCAÇÃO EIRELI - ME"/>
    <x v="2"/>
    <m/>
    <s v="01/06/2022"/>
    <x v="790"/>
    <n v="0"/>
    <x v="786"/>
    <m/>
    <m/>
    <s v="OK"/>
    <s v=""/>
    <n v="204400"/>
    <n v="0"/>
    <n v="0"/>
    <n v="204035"/>
    <n v="0"/>
    <n v="0"/>
    <n v="5.7568725668020709E-2"/>
    <n v="4706.8198515542172"/>
    <n v="0"/>
    <n v="0"/>
    <n v="11746.03937117191"/>
    <s v="PD-07/014.69/2016"/>
    <s v="IN011717"/>
    <d v="2022-04-05T00:00:00"/>
    <d v="2027-04-05T00:00:00"/>
    <s v="RUA SILVA FERNANDES S/N QD 21 LOTE 25"/>
    <s v="PARQUE DUQUE"/>
    <n v="25085015"/>
    <s v="Duque de Caxias"/>
    <s v="RJ"/>
    <n v="26716573"/>
    <s v="astralcartransportes@hotmail.com"/>
  </r>
  <r>
    <s v="EE-0480"/>
    <x v="6"/>
    <n v="50"/>
    <s v="RH V"/>
    <s v="EE"/>
    <n v="330009777793"/>
    <s v="33.647.553/0001-90"/>
    <s v="FLUMINENSE FOOTBALL CLUB - Barra"/>
    <x v="2"/>
    <m/>
    <s v="12/12/2017"/>
    <x v="791"/>
    <n v="0"/>
    <x v="787"/>
    <m/>
    <m/>
    <s v="OK"/>
    <s v=""/>
    <n v="70080"/>
    <n v="0"/>
    <n v="0"/>
    <n v="14016"/>
    <n v="0"/>
    <n v="0"/>
    <n v="5.7568725668020709E-2"/>
    <n v="1613.7694914547635"/>
    <n v="0"/>
    <n v="0"/>
    <n v="806.87952449037539"/>
    <s v="PD-07/002.86/2016"/>
    <s v="IN000071"/>
    <d v="2016-09-29T00:00:00"/>
    <d v="2021-09-29T00:00:00"/>
    <s v="RUA ALVARO CHAVES Nº 41"/>
    <s v="LARANJEIRAS"/>
    <n v="22231220"/>
    <s v="Rio de Janeiro"/>
    <s v="RJ"/>
    <n v="31797400"/>
    <s v="joaquim.pullig@fluminense.com.br"/>
  </r>
  <r>
    <s v="EE-0481"/>
    <x v="6"/>
    <n v="50"/>
    <s v="RH V"/>
    <s v="EE"/>
    <n v="330009810677"/>
    <s v="22.005.580/0001-42"/>
    <s v="DAYANA Aguas TRANSPORTE LTDA"/>
    <x v="2"/>
    <m/>
    <s v="12/12/2017"/>
    <x v="792"/>
    <n v="0"/>
    <x v="788"/>
    <m/>
    <m/>
    <s v="OK"/>
    <s v=""/>
    <n v="49603.5"/>
    <n v="0"/>
    <n v="0"/>
    <n v="48289.5"/>
    <n v="0"/>
    <n v="0"/>
    <n v="5.7568725668020709E-2"/>
    <n v="1142.2395774095073"/>
    <n v="0"/>
    <n v="0"/>
    <n v="2779.9745467235075"/>
    <s v="PD-07/014.174/2016"/>
    <s v="IN000100"/>
    <d v="2016-10-24T00:00:00"/>
    <d v="2018-10-24T00:00:00"/>
    <s v="RUA SANTA MARIANA, 180 - LT.1.992 - PAL.20.525"/>
    <s v="HIGIENÓPOLIS"/>
    <n v="21061150"/>
    <s v="Rio de Janeiro"/>
    <s v="RJ"/>
    <s v="3490-7228"/>
    <s v="alexlmadeira@hotmail.com"/>
  </r>
  <r>
    <s v="EE-0482"/>
    <x v="6"/>
    <n v="50"/>
    <s v="RH V"/>
    <s v="EE"/>
    <n v="330009823574"/>
    <s v="02.148.467/0001-09"/>
    <s v="AERO RIO TÁXI AÉREO LTDA"/>
    <x v="2"/>
    <m/>
    <s v="12/12/2017"/>
    <x v="793"/>
    <n v="0"/>
    <x v="789"/>
    <m/>
    <m/>
    <s v="OK"/>
    <s v=""/>
    <n v="5616"/>
    <n v="0"/>
    <n v="0"/>
    <n v="2496"/>
    <n v="0"/>
    <n v="0"/>
    <n v="5.7568725668020709E-2"/>
    <n v="129.33004064777981"/>
    <n v="0"/>
    <n v="0"/>
    <n v="143.68844241529675"/>
    <s v="PD-07/014.190/2016"/>
    <s v="IN000108"/>
    <d v="2016-10-31T00:00:00"/>
    <d v="2021-10-31T00:00:00"/>
    <s v="Rua Anonio Baptista Bittencourt, 17 SALA: 301"/>
    <s v="Recreio"/>
    <n v="22790250"/>
    <s v="Rio de Janeiro"/>
    <s v="RJ"/>
    <n v="21375240"/>
    <s v="mauricio@aerorio.com.br"/>
  </r>
  <r>
    <s v="EE-0483"/>
    <x v="6"/>
    <n v="50"/>
    <s v="RH V"/>
    <s v="EE"/>
    <n v="330009772481"/>
    <s v="18.776.463/0001-05"/>
    <s v="Costa Monteiro Transportes e serviços ltda. ME"/>
    <x v="11"/>
    <m/>
    <s v="01/09/2022"/>
    <x v="794"/>
    <n v="0"/>
    <x v="790"/>
    <m/>
    <m/>
    <s v="OK"/>
    <s v=""/>
    <n v="27564.799999999999"/>
    <n v="0"/>
    <n v="0"/>
    <n v="27510.05"/>
    <n v="0"/>
    <n v="0"/>
    <n v="5.7568725668020709E-2"/>
    <n v="634.74578286437588"/>
    <n v="0"/>
    <n v="0"/>
    <n v="1583.7160512460987"/>
    <s v="PD-07/014.701/2019"/>
    <s v="IN012250"/>
    <d v="2022-07-20T00:00:00"/>
    <d v="2027-07-20T00:00:00"/>
    <s v="Rua Soldado Rodrigo da Silva, s/n , lote 1 - ltm 21403 - quadra 75"/>
    <s v="Curicica"/>
    <n v="22780620"/>
    <s v="Rio de Janeiro"/>
    <s v="RJ"/>
    <s v="(21) 78412624"/>
    <s v="comercial@solussondagens.com.br"/>
  </r>
  <r>
    <s v="EE-0484"/>
    <x v="6"/>
    <n v="50"/>
    <s v="RH V"/>
    <s v="EE"/>
    <n v="330009938398"/>
    <s v="00.444.232/0008-05"/>
    <s v="INDÚSTRIA DE MATÉRIAL BÉLICO DO BRASIL IMBEL"/>
    <x v="3"/>
    <m/>
    <s v="12/12/2017"/>
    <x v="795"/>
    <n v="0"/>
    <x v="791"/>
    <m/>
    <m/>
    <s v="SEM DBO"/>
    <s v=""/>
    <n v="86724"/>
    <n v="0"/>
    <n v="184.536"/>
    <n v="82159"/>
    <n v="0"/>
    <n v="0"/>
    <n v="5.7568725668020709E-2"/>
    <n v="1997.0291726703319"/>
    <n v="10.619996070956162"/>
    <n v="0"/>
    <n v="4729.7828519082304"/>
    <s v="PD- 07/014.34/2016"/>
    <s v="IN000142"/>
    <d v="2016-12-28T00:00:00"/>
    <d v="2021-12-28T00:00:00"/>
    <s v="PRAÇA MARECHAL ÂNGELO MENDES DE MORAES, S/Nº"/>
    <s v="CENTRO"/>
    <n v="25933590"/>
    <s v="Magé"/>
    <s v="RJ"/>
    <s v="2739-9022"/>
    <s v="meioambiente.fe@gmail.com"/>
  </r>
  <r>
    <s v="EE-0485"/>
    <x v="6"/>
    <n v="50"/>
    <s v="RH V"/>
    <s v="EE"/>
    <n v="330010028103"/>
    <s v="22.899.260/0001-83"/>
    <s v="BIOEME Serviços de Gerenciamento de Resíduos Ltda"/>
    <x v="2"/>
    <m/>
    <s v="12/12/2017"/>
    <x v="796"/>
    <n v="0"/>
    <x v="792"/>
    <m/>
    <m/>
    <s v="OK"/>
    <s v=""/>
    <n v="3168"/>
    <n v="0"/>
    <n v="0"/>
    <n v="633.6"/>
    <n v="0"/>
    <n v="0"/>
    <n v="5.7568725668020709E-2"/>
    <n v="72.951123452998772"/>
    <n v="0"/>
    <n v="0"/>
    <n v="36.475561726499386"/>
    <s v="E07/002.2243/2014"/>
    <s v="IN037827"/>
    <d v="2016-12-07T00:00:00"/>
    <d v="2018-12-07T00:00:00"/>
    <s v="Avenida Presidente Vargas, 590 - sala 2105"/>
    <s v="Centro"/>
    <n v="20071000"/>
    <s v="Rio de Janeiro"/>
    <s v="RJ"/>
    <n v="22639876"/>
    <s v="carlos.shidetaki@veredaprojetos.com.br"/>
  </r>
  <r>
    <s v="EE-0486"/>
    <x v="6"/>
    <n v="50"/>
    <s v="RH V"/>
    <s v="EE"/>
    <n v="330009681680"/>
    <s v="33.130.543/0025-50"/>
    <s v="Casas Guanabara Comestíveis Ltda. - Bangu (Ari Franco)"/>
    <x v="2"/>
    <m/>
    <s v="12/12/2017"/>
    <x v="797"/>
    <n v="0"/>
    <x v="793"/>
    <m/>
    <m/>
    <s v="OK"/>
    <s v=""/>
    <n v="23827.200000000001"/>
    <n v="0"/>
    <n v="0"/>
    <n v="14191.2"/>
    <n v="0"/>
    <n v="0"/>
    <n v="5.7568725668020709E-2"/>
    <n v="548.67891205137619"/>
    <n v="0"/>
    <n v="0"/>
    <n v="816.97739686069451"/>
    <s v="E07/002.3199/2015"/>
    <s v="IN038225"/>
    <d v="2017-01-11T00:00:00"/>
    <d v="2022-01-11T00:00:00"/>
    <s v="Avenida Ministro Ary Franco nº 80 - Bangu"/>
    <s v="Bangu"/>
    <n v="21810011"/>
    <s v="Rio de Janeiro"/>
    <s v="RJ"/>
    <n v="21782183"/>
    <s v="equilibrioamb@gmail.com"/>
  </r>
  <r>
    <s v="EE-0487"/>
    <x v="6"/>
    <n v="50"/>
    <s v="RH V"/>
    <s v="EE"/>
    <n v="330009665804"/>
    <s v="33.130.543/0045-01"/>
    <s v="Casas Guanabara Comestíveis Ltda. - Nova Iguaçu"/>
    <x v="2"/>
    <m/>
    <s v="12/12/2017"/>
    <x v="798"/>
    <n v="0"/>
    <x v="794"/>
    <m/>
    <m/>
    <s v="OK"/>
    <s v=""/>
    <n v="22228.5"/>
    <n v="0"/>
    <n v="0"/>
    <n v="1905.3"/>
    <n v="0"/>
    <n v="0"/>
    <n v="5.7568725668020709E-2"/>
    <n v="511.85874868245639"/>
    <n v="0"/>
    <n v="0"/>
    <n v="109.68774702981665"/>
    <s v="E07/002.4412/2015"/>
    <s v="IN038226"/>
    <d v="2017-01-11T00:00:00"/>
    <d v="2022-01-11T00:00:00"/>
    <s v="Avenida Marechal Floriano Peixoto, nº 1552"/>
    <s v="Centro"/>
    <n v="26220060"/>
    <s v="Nova Iguaçu"/>
    <s v="RJ"/>
    <n v="21782183"/>
    <s v="equilibrioamb@gmail.com"/>
  </r>
  <r>
    <s v="EE-0488"/>
    <x v="6"/>
    <n v="50"/>
    <s v="RH V"/>
    <s v="EE"/>
    <n v="330009698907"/>
    <s v="33.130.543/0047-65"/>
    <s v="Casas Guanabara Comestíveis Ltda. - S. João Meriti"/>
    <x v="2"/>
    <m/>
    <s v="12/12/2017"/>
    <x v="799"/>
    <n v="0"/>
    <x v="795"/>
    <m/>
    <m/>
    <s v="OK"/>
    <s v=""/>
    <n v="22432.9"/>
    <n v="0"/>
    <n v="0"/>
    <n v="1934.5"/>
    <n v="0"/>
    <n v="0"/>
    <n v="5.7568725668020709E-2"/>
    <n v="516.57874693621466"/>
    <n v="0"/>
    <n v="0"/>
    <n v="111.36898534586771"/>
    <s v="E07/002.3275/2015"/>
    <s v="IN038224"/>
    <d v="2017-01-11T00:00:00"/>
    <d v="2022-01-11T00:00:00"/>
    <s v="Avenida Nossa Senhora das Graças, nº 222 COMP. R S PEDRO. S/N CENTRO"/>
    <n v="0"/>
    <n v="25510292"/>
    <s v="São João de Meriti"/>
    <s v="RJ"/>
    <n v="21782183"/>
    <s v="equilibrioamb@gmail.com"/>
  </r>
  <r>
    <s v="EE-0489"/>
    <x v="6"/>
    <n v="50"/>
    <s v="RH V"/>
    <s v="EE"/>
    <n v="330009773100"/>
    <s v="33.130.543/0005-06"/>
    <s v="Casas Guanabara Comestíveis Ltda. - Realengo"/>
    <x v="2"/>
    <m/>
    <s v="12/12/2017"/>
    <x v="800"/>
    <n v="0"/>
    <x v="796"/>
    <m/>
    <m/>
    <s v="OK"/>
    <s v=""/>
    <n v="3212"/>
    <n v="0"/>
    <n v="0"/>
    <n v="1460"/>
    <n v="0"/>
    <n v="0"/>
    <n v="5.7568725668020709E-2"/>
    <n v="73.964043432234504"/>
    <n v="0"/>
    <n v="0"/>
    <n v="84.051473328540936"/>
    <s v="E07/512339/2012"/>
    <s v="IN037415"/>
    <d v="2016-11-11T00:00:00"/>
    <d v="2021-11-11T00:00:00"/>
    <s v="Av. Santa Cruz nº 419"/>
    <s v="Realengo"/>
    <n v="21710231"/>
    <s v="Rio de Janeiro"/>
    <s v="RJ"/>
    <n v="87569669"/>
    <s v="nandasa@gmail.com"/>
  </r>
  <r>
    <s v="EE-0490"/>
    <x v="6"/>
    <n v="50"/>
    <s v="RH V"/>
    <s v="EE"/>
    <n v="330009969781"/>
    <s v="23.043.378/0001-78"/>
    <s v="CAVEMEN INDUSTRIA E COMERCIO LTDA"/>
    <x v="3"/>
    <m/>
    <s v="12/12/2017"/>
    <x v="801"/>
    <n v="0"/>
    <x v="797"/>
    <m/>
    <m/>
    <s v="OK"/>
    <s v=""/>
    <n v="4992"/>
    <n v="0"/>
    <n v="0"/>
    <n v="3993.6"/>
    <n v="0"/>
    <n v="0"/>
    <n v="5.7568725668020709E-2"/>
    <n v="114.96119640625014"/>
    <n v="0"/>
    <n v="0"/>
    <n v="229.90150786447478"/>
    <s v="PD-07/014.74/2016"/>
    <s v="IN000153"/>
    <d v="2017-01-18T00:00:00"/>
    <d v="2022-01-18T00:00:00"/>
    <s v="AV. VEREADOR HERMINIO MOREIRA S/N, QUADRA 40"/>
    <s v="JARDIM FERMA"/>
    <n v="24815170"/>
    <s v="Itaboraí"/>
    <s v="RJ"/>
    <n v="989294615"/>
    <s v="MONTEIROQUIMICO@HOTMAIL.COM"/>
  </r>
  <r>
    <s v="EE-0492"/>
    <x v="6"/>
    <n v="50"/>
    <s v="RH V"/>
    <s v="EE"/>
    <n v="330009849700"/>
    <s v="33.702.028/0008-04"/>
    <s v="SIMCAUTO MECÃNICA E REPRESENTAÇÕES LTDA."/>
    <x v="2"/>
    <m/>
    <s v="12/12/2017"/>
    <x v="802"/>
    <n v="0"/>
    <x v="798"/>
    <m/>
    <m/>
    <s v="OK:"/>
    <s v=""/>
    <n v="4043.52"/>
    <n v="0"/>
    <n v="0"/>
    <n v="823.68"/>
    <n v="0"/>
    <n v="0"/>
    <n v="5.7568725668020709E-2"/>
    <n v="93.115540771598916"/>
    <n v="0"/>
    <n v="0"/>
    <n v="47.419274491850466"/>
    <s v="E07/002.15563/2014"/>
    <s v="IN037722"/>
    <d v="2017-01-04T00:00:00"/>
    <d v="2022-01-04T00:00:00"/>
    <s v="AV. DOM HÉLDER CÂMARA, 10.087"/>
    <s v="CASCADURA"/>
    <n v="21380002"/>
    <s v="Rio de Janeiro"/>
    <s v="RJ"/>
    <n v="30303674"/>
    <s v="felipe.ricciote@simcauto.com.br"/>
  </r>
  <r>
    <s v="EE-0493"/>
    <x v="6"/>
    <n v="50"/>
    <s v="RH V"/>
    <s v="EE"/>
    <n v="330009752707"/>
    <s v="33.469.172/0001-68"/>
    <s v="Serviço Nacional de Aprendizagem Comercial"/>
    <x v="2"/>
    <m/>
    <s v="12/12/2017"/>
    <x v="803"/>
    <n v="-9241.4217242975519"/>
    <x v="799"/>
    <m/>
    <m/>
    <s v="OK"/>
    <s v=""/>
    <n v="852"/>
    <n v="0"/>
    <n v="163468.80000000002"/>
    <n v="0"/>
    <n v="0"/>
    <n v="0"/>
    <n v="5.7568725668020709E-2"/>
    <n v="19.619421707661459"/>
    <n v="0"/>
    <n v="9410.6905024805455"/>
    <n v="0"/>
    <s v="E07/101030/2004"/>
    <s v="IN037825"/>
    <d v="2016-12-07T00:00:00"/>
    <d v="2021-12-07T00:00:00"/>
    <s v="Avenida Ayrton Senna, nº 5.555,"/>
    <s v="Jacarepaguá"/>
    <n v="22775004"/>
    <s v="Rio de Janeiro"/>
    <s v="RJ"/>
    <n v="21365555"/>
    <s v="carlos.tadeu@senac.br"/>
  </r>
  <r>
    <s v="EE-0494"/>
    <x v="6"/>
    <n v="50"/>
    <s v="RH V"/>
    <s v="EE"/>
    <n v="330009792164"/>
    <s v="06.980.064/0015-88"/>
    <s v="NACIONAL GÁS BUTANO DISTRIBUIDORA LTDA"/>
    <x v="2"/>
    <m/>
    <s v="12/12/2017"/>
    <x v="804"/>
    <n v="0"/>
    <x v="800"/>
    <m/>
    <m/>
    <s v="OK"/>
    <s v=""/>
    <n v="6482.4"/>
    <n v="0"/>
    <n v="0"/>
    <n v="4730.3999999999996"/>
    <n v="0"/>
    <n v="0"/>
    <n v="5.7568725668020709E-2"/>
    <n v="149.27516601211241"/>
    <n v="0"/>
    <n v="0"/>
    <n v="272.32927977823573"/>
    <s v="E07/002.12250/2014"/>
    <s v="IN038024"/>
    <d v="2016-12-16T00:00:00"/>
    <d v="2021-12-16T00:00:00"/>
    <s v="Av. Fabor n° 1100"/>
    <s v="Campos Elyseos"/>
    <n v="25225030"/>
    <s v="Duque de Caxias"/>
    <s v="RJ"/>
    <n v="26771450"/>
    <s v="rubemmatter@edsonqueiroz.com.b"/>
  </r>
  <r>
    <s v="EE-0496"/>
    <x v="6"/>
    <n v="50"/>
    <s v="RH V"/>
    <s v="EE"/>
    <n v="330009868322"/>
    <s v="18.587.995/0001-02"/>
    <s v="AQUAGELO COMÉRCIO DE GELO E PESCADOS LTDA."/>
    <x v="2"/>
    <m/>
    <s v="12/12/2017"/>
    <x v="701"/>
    <n v="0"/>
    <x v="697"/>
    <m/>
    <m/>
    <s v="OK"/>
    <s v=""/>
    <n v="13140"/>
    <n v="0"/>
    <n v="0"/>
    <n v="10512"/>
    <n v="0"/>
    <n v="0"/>
    <n v="5.7568725668020709E-2"/>
    <n v="302.58112699314233"/>
    <n v="0"/>
    <n v="0"/>
    <n v="605.16225398628467"/>
    <s v="E07/002.17864/2013"/>
    <s v="IN038266"/>
    <d v="2017-01-13T00:00:00"/>
    <d v="2022-01-13T00:00:00"/>
    <s v="EST. FRANCISCO DA CRUZ NUNES, 11310"/>
    <s v="ITAIPU"/>
    <n v="24340000"/>
    <s v="Niterói"/>
    <s v="RJ"/>
    <s v="96722-0407"/>
    <s v="denisegonçalves63@yahoo.com"/>
  </r>
  <r>
    <s v="EE-0497"/>
    <x v="6"/>
    <n v="50"/>
    <s v="RH V"/>
    <s v="EE"/>
    <n v="330009825003"/>
    <s v="27.790.211/0001-21"/>
    <s v="ASSOC. BÍBLICA E CULTURAL CIDADE DE SALEM."/>
    <x v="2"/>
    <m/>
    <s v="12/12/2017"/>
    <x v="805"/>
    <n v="57.516089733407483"/>
    <x v="801"/>
    <m/>
    <m/>
    <s v="OK"/>
    <s v=""/>
    <n v="10037.5"/>
    <n v="0"/>
    <n v="0"/>
    <n v="3029.5"/>
    <n v="0"/>
    <n v="0"/>
    <n v="5.7568725668020709E-2"/>
    <n v="231.13843355710318"/>
    <n v="0"/>
    <n v="0"/>
    <n v="174.40445441126872"/>
    <s v="E07/002.11988/2014"/>
    <s v="IN038264"/>
    <d v="2017-01-13T00:00:00"/>
    <d v="2022-01-13T00:00:00"/>
    <s v="RUA B, LOTE 4, QUADRA C- LOTEAMENTO NOVO HORIZONTE, S/N."/>
    <s v="MANILHA"/>
    <n v="24860068"/>
    <s v="Itaboraí"/>
    <s v="RJ"/>
    <s v="2635-9446"/>
    <s v="itaborai.ssa@tj.org.br"/>
  </r>
  <r>
    <s v="EE-0498"/>
    <x v="6"/>
    <n v="50"/>
    <s v="RH V"/>
    <s v="EE"/>
    <n v="330010038087"/>
    <s v="19.570.437/0001-99"/>
    <s v="BZLOG RDUC1 EMPREENDIMENTOS IMOBILIARIOS SPE LTDA"/>
    <x v="2"/>
    <m/>
    <s v="01/09/2020"/>
    <x v="806"/>
    <n v="0"/>
    <x v="802"/>
    <m/>
    <m/>
    <s v="OK"/>
    <s v=""/>
    <n v="101616"/>
    <n v="1300.3"/>
    <n v="0"/>
    <n v="100315.7"/>
    <n v="1401.6"/>
    <n v="92"/>
    <n v="5.7568725668020709E-2"/>
    <n v="2339.9600192486996"/>
    <n v="5.983537609299785"/>
    <n v="0"/>
    <n v="5775.0536156354392"/>
    <s v="PD-07/007.126/2019"/>
    <s v="IN007057"/>
    <d v="2020-08-06T00:00:00"/>
    <d v="2022-05-06T00:00:00"/>
    <s v="AV. ATAULFO DE PAIVA, 341, SALA 809"/>
    <s v="LEBLON"/>
    <n v="22440032"/>
    <s v="Rio de Janeiro"/>
    <s v="RJ"/>
    <s v="3206-3470"/>
    <s v="joaopedro@bzlog.com.br"/>
  </r>
  <r>
    <s v="EE-0499"/>
    <x v="6"/>
    <n v="50"/>
    <s v="RH V"/>
    <s v="EE"/>
    <n v="330009849107"/>
    <s v="33.878.430/0001-60"/>
    <s v="Associação dos Servidores Públicos - Club Municipal"/>
    <x v="2"/>
    <m/>
    <s v="12/12/2017"/>
    <x v="807"/>
    <n v="0"/>
    <x v="803"/>
    <m/>
    <m/>
    <s v="OK"/>
    <s v=""/>
    <n v="13231.25"/>
    <n v="0"/>
    <n v="0"/>
    <n v="11114.25"/>
    <n v="0"/>
    <n v="0"/>
    <n v="5.7568725668020709E-2"/>
    <n v="304.68006426970294"/>
    <n v="0"/>
    <n v="0"/>
    <n v="639.84171018259292"/>
    <s v="E07/002.9978/2014"/>
    <s v="IN037717"/>
    <d v="2016-11-30T00:00:00"/>
    <d v="2021-11-30T00:00:00"/>
    <s v="Rua Haddock Lobo, n° 359"/>
    <s v="Tijuca"/>
    <n v="20260001"/>
    <s v="Rio de Janeiro"/>
    <s v="RJ"/>
    <n v="987881957"/>
    <s v="martinsgestor@gmail.com"/>
  </r>
  <r>
    <s v="EE-0500"/>
    <x v="6"/>
    <n v="50"/>
    <s v="RH V"/>
    <s v="EE"/>
    <n v="330010033956"/>
    <s v="11.457.690/0002-00"/>
    <s v="TAPIRA PROLOGIS CCP EMPREENDIMENTOS IMOBILlARIOS LTDA"/>
    <x v="2"/>
    <m/>
    <s v="12/12/2017"/>
    <x v="808"/>
    <n v="0"/>
    <x v="804"/>
    <m/>
    <m/>
    <s v="OK"/>
    <s v=""/>
    <n v="30046.799999999999"/>
    <n v="0"/>
    <n v="0"/>
    <n v="6009.36"/>
    <n v="0"/>
    <n v="0"/>
    <n v="5.7568725668020709E-2"/>
    <n v="691.8974431360997"/>
    <n v="0"/>
    <n v="0"/>
    <n v="345.94872156804985"/>
    <s v="E07/002.9950/2015"/>
    <s v="IN038670"/>
    <d v="2017-02-14T00:00:00"/>
    <d v="2022-02-14T00:00:00"/>
    <s v="Avenida Litorânea n°2632 – Área 1 – Loteamento Vila São Luiz"/>
    <s v="Jd. Gramacho"/>
    <n v="25056075"/>
    <s v="Duque de Caxias"/>
    <s v="RJ"/>
    <n v="30186922"/>
    <s v="larissa.banho@prologisccp.com.br"/>
  </r>
  <r>
    <s v="EE-0501"/>
    <x v="6"/>
    <n v="50"/>
    <s v="RH V"/>
    <s v="EE"/>
    <n v="330009889672"/>
    <s v="27.037.167/0001-83"/>
    <s v="ENGEMOLDE ENGENHARIA INDUSTRIA E COMÉRCIO LTDA."/>
    <x v="3"/>
    <m/>
    <s v="12/12/2017"/>
    <x v="809"/>
    <n v="-3122.6679400000003"/>
    <x v="1"/>
    <n v="-2179.5328629999999"/>
    <m/>
    <s v="ATENÇÃO: CRÉDITO 2026: -2179,532863"/>
    <s v=""/>
    <n v="10512"/>
    <n v="0"/>
    <n v="0"/>
    <n v="9490"/>
    <n v="0"/>
    <n v="0"/>
    <n v="5.7568725668020709E-2"/>
    <n v="289.57665463622112"/>
    <n v="0"/>
    <n v="0"/>
    <n v="653.55842192202692"/>
    <s v="E07/002.15485/2014"/>
    <s v="IN006811"/>
    <d v="2024-01-15T00:00:00"/>
    <d v="2029-01-15T00:00:00"/>
    <s v="ROD. AMARAL PEIXOTO, KM 20, LT.1A, QD.04"/>
    <s v="SÃO JOSÉ DE IMBASSAÍ"/>
    <n v="24930672"/>
    <s v="Maricá"/>
    <s v="RJ"/>
    <s v="2636-6666"/>
    <s v="marlon@engemolde.com.br"/>
  </r>
  <r>
    <s v="EE-0502"/>
    <x v="6"/>
    <n v="50"/>
    <s v="RH V"/>
    <s v="EE"/>
    <n v="330038066140"/>
    <s v="20.433.130/0001-25"/>
    <s v="HARON C SILVA TRANSPORTADORA EIRELI"/>
    <x v="2"/>
    <m/>
    <s v="01/03/2023"/>
    <x v="810"/>
    <n v="1352.34"/>
    <x v="805"/>
    <m/>
    <m/>
    <s v="RENOVAÇÃO: DÉBITO 2024"/>
    <s v=""/>
    <n v="36908.800000000003"/>
    <n v="0"/>
    <n v="0"/>
    <n v="36854.050000000003"/>
    <n v="0"/>
    <n v="0"/>
    <n v="5.7568725668020709E-2"/>
    <n v="849.91295989687512"/>
    <n v="0"/>
    <n v="0"/>
    <n v="2121.6392150643533"/>
    <s v="PD-07/014.1320/2019"/>
    <s v="IN012584"/>
    <d v="2022-10-24T00:00:00"/>
    <d v="2027-10-24T00:00:00"/>
    <s v="Estrada do Rio Pequeno nº 09,– A casa 1–Jacarepaguá"/>
    <s v="Jacarepagua"/>
    <n v="22723195"/>
    <s v="Rio de Janeiro"/>
    <s v="RJ"/>
    <s v="96426-6184"/>
    <s v="haron5396@gmail.com"/>
  </r>
  <r>
    <s v="EE-0504"/>
    <x v="6"/>
    <n v="50"/>
    <s v="RH V"/>
    <s v="EE"/>
    <n v="330010078208"/>
    <s v="44.417.932/0001-00"/>
    <s v="Condomínio Residencial Aguas de Guanabara (ex - Via Sul Engenharia)"/>
    <x v="2"/>
    <m/>
    <s v="11/01/2022"/>
    <x v="811"/>
    <n v="0"/>
    <x v="806"/>
    <m/>
    <m/>
    <s v="ALTERAÇÃO: TROCA DE TITULARIDADE"/>
    <s v="CI INEA/SERVREG SEI Nº03/22 - ALTERAÇÃO TITULARIDADE"/>
    <n v="0"/>
    <n v="91139.04"/>
    <n v="0"/>
    <n v="0"/>
    <n v="105812.425"/>
    <n v="90"/>
    <n v="5.7568725668020709E-2"/>
    <n v="0"/>
    <n v="541.46316250857319"/>
    <n v="0"/>
    <n v="0"/>
    <s v="PD-07/014.168/2016"/>
    <s v="IN000262"/>
    <d v="2017-01-11T00:00:00"/>
    <d v="2022-01-11T00:00:00"/>
    <s v="Estrada São Pedro, 530"/>
    <s v="Pacheco"/>
    <n v="24736220"/>
    <s v="São Gonçalo"/>
    <s v="RJ"/>
    <s v="(21) 3596-6640"/>
    <s v="SINDICOAGUASDEGUANABARA@GMAIL.COM"/>
  </r>
  <r>
    <s v="EE-0505"/>
    <x v="6"/>
    <n v="50"/>
    <s v="RH V"/>
    <s v="EE"/>
    <n v="330009900234"/>
    <s v="30.583.884/0001-15"/>
    <s v="LOCAL EMPREENDIMENTOS IMOBILIÁRIOS S/C LTDA"/>
    <x v="2"/>
    <m/>
    <s v="12/12/2017"/>
    <x v="812"/>
    <n v="0"/>
    <x v="807"/>
    <m/>
    <m/>
    <s v="OK"/>
    <s v=""/>
    <n v="11913.6"/>
    <n v="0"/>
    <n v="0"/>
    <n v="7241.6"/>
    <n v="0"/>
    <n v="0"/>
    <n v="5.7568725668020709E-2"/>
    <n v="274.33423478868173"/>
    <n v="0"/>
    <n v="0"/>
    <n v="416.8844475365899"/>
    <s v="E07/101072/2007"/>
    <s v="IN038222"/>
    <d v="2017-01-11T00:00:00"/>
    <d v="2022-01-11T00:00:00"/>
    <s v="RUA JOSÉ CLEMENTE NR 94 CONJ 1003/1004"/>
    <s v="Centro"/>
    <n v="24020105"/>
    <s v="Niterói"/>
    <s v="RJ"/>
    <n v="27193090"/>
    <s v="localltda@uol.com.br"/>
  </r>
  <r>
    <s v="EE-0506"/>
    <x v="6"/>
    <n v="50"/>
    <s v="RH V"/>
    <s v="EE"/>
    <n v="330009787403"/>
    <s v="33.390.659/0005-84"/>
    <s v="ESCOLA AMERICANA DO RIO DE JANEIRO."/>
    <x v="2"/>
    <m/>
    <s v="12/12/2017"/>
    <x v="813"/>
    <n v="0"/>
    <x v="808"/>
    <m/>
    <m/>
    <s v="OK"/>
    <s v=""/>
    <n v="12264"/>
    <n v="0"/>
    <n v="0"/>
    <n v="6132"/>
    <n v="0"/>
    <n v="0"/>
    <n v="5.7568725668020709E-2"/>
    <n v="282.40626720052944"/>
    <n v="0"/>
    <n v="0"/>
    <n v="353.00783400066183"/>
    <s v="E07/002.17087/2013"/>
    <s v="IN038263"/>
    <d v="2017-01-13T00:00:00"/>
    <d v="2022-01-13T00:00:00"/>
    <s v="Rua Colbert Coelho, 155."/>
    <s v="Barra da Tijuca"/>
    <n v="22793313"/>
    <s v="Rio de Janeiro"/>
    <s v="RJ"/>
    <s v="3747-2006"/>
    <s v="llima@earj.com.br"/>
  </r>
  <r>
    <s v="EE-0507"/>
    <x v="6"/>
    <n v="50"/>
    <s v="RH V"/>
    <s v="EE"/>
    <n v="330032767200"/>
    <s v="42.382.879/0004-76"/>
    <s v="DEPOSITO DE PAPEL SANTA CECILIA LTDA"/>
    <x v="2"/>
    <m/>
    <s v="01/07/2022"/>
    <x v="814"/>
    <n v="0"/>
    <x v="809"/>
    <m/>
    <m/>
    <s v="RENOVAÇÃO: DÉBITO PARA 2023"/>
    <s v=""/>
    <n v="14585.4"/>
    <n v="0"/>
    <n v="0"/>
    <n v="6635.7"/>
    <n v="0"/>
    <n v="0"/>
    <n v="5.7568725668020709E-2"/>
    <n v="335.87173414575614"/>
    <n v="0"/>
    <n v="0"/>
    <n v="382.00658433403964"/>
    <s v="EXT-PD/014.8926/2020"/>
    <s v="IN011624"/>
    <d v="2022-03-24T00:00:00"/>
    <d v="2032-03-24T00:00:00"/>
    <s v="AV AUTOMÓVEL CLUB , Nº 3276"/>
    <s v="VILAR DOS TELES"/>
    <n v="25561170"/>
    <s v="São João de Meriti"/>
    <s v="RJ"/>
    <s v="(21) 994359474"/>
    <s v="marcia@graoambiental.com"/>
  </r>
  <r>
    <s v="EE-0508"/>
    <x v="6"/>
    <n v="50"/>
    <s v="RH V"/>
    <s v="EE"/>
    <n v="330010144782"/>
    <s v="33.239.369/0001-00"/>
    <s v="Colégio ADN Ltda ME"/>
    <x v="2"/>
    <m/>
    <s v="12/12/2017"/>
    <x v="815"/>
    <n v="0"/>
    <x v="810"/>
    <m/>
    <m/>
    <s v="OK"/>
    <s v=""/>
    <n v="3802"/>
    <n v="0"/>
    <n v="0"/>
    <n v="792"/>
    <n v="0"/>
    <n v="0"/>
    <n v="5.7568725668020709E-2"/>
    <n v="87.549702122808725"/>
    <n v="0"/>
    <n v="0"/>
    <n v="45.591841539621043"/>
    <s v="PD-07/014.286/2016"/>
    <s v="IN000336"/>
    <d v="2017-05-16T00:00:00"/>
    <d v="2022-05-16T00:00:00"/>
    <s v="Rua Oldegard Sapucaia, 17"/>
    <s v="Méier"/>
    <n v="20710000"/>
    <s v="Rio de Janeiro"/>
    <s v="RJ"/>
    <n v="964684374"/>
    <s v="watergil@gmail.com"/>
  </r>
  <r>
    <s v="EE-0509"/>
    <x v="6"/>
    <n v="50"/>
    <s v="RH V"/>
    <s v="EE"/>
    <n v="330010059831"/>
    <s v="23.357.072/0005-10"/>
    <s v="INDUSTRIAS DE RAÇÕES PATENSE LTDA."/>
    <x v="2"/>
    <m/>
    <s v="12/12/2017"/>
    <x v="816"/>
    <n v="0"/>
    <x v="811"/>
    <m/>
    <m/>
    <s v="OK"/>
    <s v=""/>
    <n v="42000"/>
    <n v="0"/>
    <n v="0"/>
    <n v="12000"/>
    <n v="13970.25"/>
    <n v="0"/>
    <n v="5.7568725668020709E-2"/>
    <n v="967.16105811191517"/>
    <n v="0"/>
    <n v="0"/>
    <n v="690.82186831278739"/>
    <s v="SEI-070007/000103/2022"/>
    <s v="IN003668"/>
    <d v="2023-05-23T00:00:00"/>
    <d v="2028-05-23T00:00:00"/>
    <s v="ESTRADA EUGENIO COSTA, S/N"/>
    <s v="MUTUAPIRA"/>
    <n v="24890000"/>
    <s v="Tanguá"/>
    <s v="RJ"/>
    <n v="999671418"/>
    <s v="fernando.mortani@patense.com.br"/>
  </r>
  <r>
    <s v="EE-0510"/>
    <x v="6"/>
    <n v="50"/>
    <s v="RH V"/>
    <s v="EE"/>
    <n v="330010037277"/>
    <s v="36.070.134/0001-26"/>
    <s v="Probitec Produtos Betuminosos e Tecnologia de Aplicação Ltda."/>
    <x v="3"/>
    <m/>
    <s v="12/12/2017"/>
    <x v="817"/>
    <n v="-90.334941860921674"/>
    <x v="812"/>
    <m/>
    <m/>
    <s v="OK"/>
    <s v=""/>
    <n v="6441.5999999999995"/>
    <n v="0"/>
    <n v="0"/>
    <n v="6441.5999999999995"/>
    <n v="0"/>
    <n v="0"/>
    <n v="5.7568725668020709E-2"/>
    <n v="148.33388130524884"/>
    <n v="0"/>
    <n v="0"/>
    <n v="370.83470326312209"/>
    <s v="E07/002.9704/2014"/>
    <s v="IN039142"/>
    <d v="2017-03-28T00:00:00"/>
    <d v="2022-03-28T00:00:00"/>
    <s v="Avenida Canal da Pavuna, n° 620"/>
    <s v="Pavuna"/>
    <n v="21535630"/>
    <s v="Rio de Janeiro"/>
    <s v="RJ"/>
    <n v="24711655"/>
    <s v="antonio.carlos@probitec.com.br"/>
  </r>
  <r>
    <s v="EE-0511"/>
    <x v="6"/>
    <n v="50"/>
    <s v="RH V"/>
    <s v="EE"/>
    <n v="330010012606"/>
    <s v="36.492.502/0001-24"/>
    <s v="CHARQUE 500 INDÚSTRIA E COMÉRCIO LTDA"/>
    <x v="3"/>
    <m/>
    <s v="12/12/2017"/>
    <x v="818"/>
    <n v="0"/>
    <x v="813"/>
    <m/>
    <m/>
    <s v="OK"/>
    <s v=""/>
    <n v="18615"/>
    <n v="3285"/>
    <n v="0"/>
    <n v="9090"/>
    <n v="2421.0450000000001"/>
    <n v="40"/>
    <n v="5.7568725668020709E-2"/>
    <n v="428.66355822296009"/>
    <n v="113.40526777835193"/>
    <n v="0"/>
    <n v="523.2932577264063"/>
    <s v="E07/002.8048/2015"/>
    <s v="IN039517"/>
    <d v="2017-05-03T00:00:00"/>
    <d v="2022-05-03T00:00:00"/>
    <s v="RUA JOAQUIM EUGENIO SANTOS, 500"/>
    <s v="CENTRO"/>
    <n v="24901040"/>
    <s v="Maricá"/>
    <s v="RJ"/>
    <n v="26372326"/>
    <s v="patricia@charque500.com.br"/>
  </r>
  <r>
    <s v="EE-0512"/>
    <x v="6"/>
    <n v="50"/>
    <s v="RH V"/>
    <s v="EE"/>
    <n v="330010036386"/>
    <s v="05.824.299/0001-12"/>
    <s v="AEASA COMERCIO E DISTRIBUIÇÃO LTDA ME"/>
    <x v="2"/>
    <m/>
    <s v="12/12/2017"/>
    <x v="819"/>
    <n v="119.19"/>
    <x v="814"/>
    <m/>
    <m/>
    <s v="OK"/>
    <s v=""/>
    <n v="9734.4000000000015"/>
    <n v="0"/>
    <n v="0"/>
    <n v="5054.4000000000015"/>
    <n v="0"/>
    <n v="0"/>
    <n v="5.7568725668020709E-2"/>
    <n v="224.15880125711232"/>
    <n v="0"/>
    <n v="0"/>
    <n v="290.97536701644395"/>
    <s v="E07/002.3562/2013"/>
    <s v="IN039888"/>
    <d v="2017-05-29T00:00:00"/>
    <d v="2022-05-29T00:00:00"/>
    <s v="AVENIDA VISCONDE DE SANTAREM 1350"/>
    <s v="TRIBOBÓ"/>
    <n v="24750070"/>
    <s v="São Gonçalo"/>
    <s v="RJ"/>
    <s v="7916-5518"/>
    <s v="e.niteroi@globo.com"/>
  </r>
  <r>
    <s v="EE-0513"/>
    <x v="6"/>
    <n v="50"/>
    <s v="RH V"/>
    <s v="EE"/>
    <n v="330009898744"/>
    <s v="68.574.599/0001-00"/>
    <s v="Cervino Siqueira Transp. Carga Ltda"/>
    <x v="2"/>
    <m/>
    <s v="12/12/2017"/>
    <x v="820"/>
    <n v="0"/>
    <x v="815"/>
    <m/>
    <m/>
    <s v="OK"/>
    <s v=""/>
    <n v="52316"/>
    <n v="0"/>
    <n v="0"/>
    <n v="48067"/>
    <n v="0"/>
    <n v="0"/>
    <n v="5.7568725668020709E-2"/>
    <n v="1204.7064569537156"/>
    <n v="0"/>
    <n v="0"/>
    <n v="2767.1511886358635"/>
    <s v="E07/002.9486/2013"/>
    <s v="IN039700"/>
    <d v="2017-05-11T00:00:00"/>
    <d v="2019-05-11T00:00:00"/>
    <s v="Avenida Eronides Martins Santos, 376"/>
    <s v="Agostinho Porto"/>
    <n v="25550660"/>
    <s v="São João de Meriti"/>
    <s v="RJ"/>
    <s v="2756-3496"/>
    <s v="elielzachaves@yahoo.com.br"/>
  </r>
  <r>
    <s v="EE-0514"/>
    <x v="6"/>
    <n v="50"/>
    <s v="RH V"/>
    <s v="EE"/>
    <n v="330009949756"/>
    <s v="01.920.177/0008-45"/>
    <s v="Comercial Milano Brasil Ltda.- Estrada das Nogueiras"/>
    <x v="2"/>
    <m/>
    <s v="12/12/2017"/>
    <x v="821"/>
    <n v="0"/>
    <x v="816"/>
    <m/>
    <m/>
    <s v="OK"/>
    <s v=""/>
    <n v="44939"/>
    <n v="0"/>
    <n v="0"/>
    <n v="18659"/>
    <n v="0"/>
    <n v="0"/>
    <n v="5.7568725668020709E-2"/>
    <n v="1034.8282897144677"/>
    <n v="0"/>
    <n v="0"/>
    <n v="1074.1755317944705"/>
    <s v="E07/506.339/2012"/>
    <s v="IN039661"/>
    <d v="2017-05-09T00:00:00"/>
    <d v="2022-05-09T00:00:00"/>
    <s v="Estrada das Nogueiras, n° 206, Quadra 15, Lote 11"/>
    <s v="Chácara Rio Petrópol"/>
    <n v="25543260"/>
    <s v="Duque de Caxias"/>
    <s v="RJ"/>
    <s v="3527-8797"/>
    <s v="augusto@frescatto.com"/>
  </r>
  <r>
    <s v="EE-0515"/>
    <x v="6"/>
    <n v="50"/>
    <s v="RH V"/>
    <s v="EE"/>
    <n v="330010352970"/>
    <s v="30.095.087/0001-99"/>
    <s v="PJ PLASTIKA ARTESANAL E COMERCIAL EIRELI"/>
    <x v="3"/>
    <m/>
    <s v="12/12/2017"/>
    <x v="822"/>
    <n v="0"/>
    <x v="817"/>
    <m/>
    <m/>
    <s v="OK"/>
    <s v=""/>
    <n v="4800"/>
    <n v="0"/>
    <n v="0"/>
    <n v="4560"/>
    <n v="0"/>
    <n v="0"/>
    <n v="5.7568725668020709E-2"/>
    <n v="110.53358742484853"/>
    <n v="0"/>
    <n v="0"/>
    <n v="262.51335420626049"/>
    <s v="PD- 07/014.121/2017"/>
    <s v="IN000412"/>
    <d v="2017-06-26T00:00:00"/>
    <d v="2022-06-26T00:00:00"/>
    <s v="ESTRADA SÃO LOURENÇO Nº 920 LOTE 02 QUADRA 15"/>
    <s v="CHACARAS RIO PETROPO"/>
    <n v="25243150"/>
    <s v="Duque de Caxias"/>
    <s v="RJ"/>
    <n v="26763407"/>
    <s v="jmendes-pj@hotmail.com"/>
  </r>
  <r>
    <s v="EE-0516"/>
    <x v="6"/>
    <n v="50"/>
    <s v="RH V"/>
    <s v="EE"/>
    <n v="330005246939"/>
    <s v="01.369.210/0001-14"/>
    <s v="Barra 3 Posto de Gasolina Ltda"/>
    <x v="2"/>
    <m/>
    <s v="12/12/2017"/>
    <x v="823"/>
    <n v="0"/>
    <x v="818"/>
    <m/>
    <m/>
    <s v="OK"/>
    <s v=""/>
    <n v="3232.44"/>
    <n v="0"/>
    <n v="0"/>
    <n v="478.29599999999999"/>
    <n v="0"/>
    <n v="0"/>
    <n v="5.7568725668020709E-2"/>
    <n v="74.433954762807787"/>
    <n v="0"/>
    <n v="0"/>
    <n v="27.536803971594296"/>
    <s v="E07/100.398/2006"/>
    <s v="IN039881"/>
    <d v="2017-05-29T00:00:00"/>
    <d v="2022-05-29T00:00:00"/>
    <s v="Avenida das Américas, 11.505"/>
    <s v="Barra da Tijuca"/>
    <n v="22793000"/>
    <s v="Rio de Janeiro"/>
    <s v="RJ"/>
    <n v="24984552"/>
    <s v="grredentor@yahoo.com.br"/>
  </r>
  <r>
    <s v="EE-0517"/>
    <x v="6"/>
    <n v="50"/>
    <s v="RH V"/>
    <s v="EE"/>
    <n v="330010038249"/>
    <s v="47.427.653/0008-91"/>
    <s v="MAKRO ATACADISTA SOCIEDADE ANONIMA"/>
    <x v="2"/>
    <m/>
    <s v="12/12/2017"/>
    <x v="824"/>
    <n v="0"/>
    <x v="819"/>
    <m/>
    <m/>
    <s v="OK"/>
    <s v=""/>
    <n v="1900.8"/>
    <n v="0"/>
    <n v="0"/>
    <n v="586.79999999999995"/>
    <n v="0"/>
    <n v="0"/>
    <n v="5.7568725668020709E-2"/>
    <n v="43.774851061404362"/>
    <n v="0"/>
    <n v="0"/>
    <n v="33.781403431212574"/>
    <s v="E07/101024/2003"/>
    <s v="IN039889"/>
    <d v="2017-05-29T00:00:00"/>
    <d v="2022-05-29T00:00:00"/>
    <s v="RODOVIA PRESIDENTRE DUTRA S/N"/>
    <s v="Comendador Soares"/>
    <n v="26280260"/>
    <s v="Nova Iguaçu"/>
    <s v="RJ"/>
    <n v="27364895"/>
    <s v="adriana@sedi.com.br"/>
  </r>
  <r>
    <s v="EE-0518"/>
    <x v="6"/>
    <n v="50"/>
    <s v="RH V"/>
    <s v="EE"/>
    <n v="330009749404"/>
    <s v="11.545.819/0001-50"/>
    <s v="CONDOMÍNIO RESIDENCIAL RESERVA DO BOSQUE"/>
    <x v="2"/>
    <m/>
    <s v="12/12/2017"/>
    <x v="825"/>
    <n v="0"/>
    <x v="820"/>
    <m/>
    <m/>
    <s v="OK"/>
    <s v=""/>
    <n v="7008"/>
    <n v="0"/>
    <n v="0"/>
    <n v="4672"/>
    <n v="0"/>
    <n v="0"/>
    <n v="5.7568725668020709E-2"/>
    <n v="161.37799339287761"/>
    <n v="0"/>
    <n v="0"/>
    <n v="268.9668031461336"/>
    <s v="E07/002.13955/2013"/>
    <s v="IN038265"/>
    <d v="2017-01-13T00:00:00"/>
    <d v="2022-01-13T00:00:00"/>
    <s v="Estrada dos três rios, nº 1721"/>
    <s v="Freguesia"/>
    <n v="22745004"/>
    <s v="Rio de Janeiro"/>
    <s v="RJ"/>
    <n v="34323920"/>
    <s v="c.reservadobosque@gmail.com"/>
  </r>
  <r>
    <s v="EE-0519"/>
    <x v="6"/>
    <n v="50"/>
    <s v="RH V"/>
    <s v="EE"/>
    <n v="330009974866"/>
    <s v="33.130.543/0002-63"/>
    <s v="Casas Guanabara Comestíveis Ltda. - Engº Dentro"/>
    <x v="2"/>
    <m/>
    <s v="12/12/2017"/>
    <x v="826"/>
    <n v="0"/>
    <x v="821"/>
    <m/>
    <m/>
    <s v="OK"/>
    <s v=""/>
    <n v="6438.6"/>
    <n v="0"/>
    <n v="0"/>
    <n v="1314"/>
    <n v="0"/>
    <n v="0"/>
    <n v="5.7568725668020709E-2"/>
    <n v="148.26224603287667"/>
    <n v="0"/>
    <n v="0"/>
    <n v="75.645281748285583"/>
    <s v="E07/002.3196/2015"/>
    <s v="IN039660"/>
    <d v="2017-05-08T00:00:00"/>
    <d v="2022-05-08T00:00:00"/>
    <s v="Rua Adolfo Bergamini nº 113"/>
    <s v="Engenho de Dentro"/>
    <n v="20730000"/>
    <s v="Rio de Janeiro"/>
    <s v="RJ"/>
    <n v="21782183"/>
    <s v="equilibrioamb@gmail.com"/>
  </r>
  <r>
    <s v="EE-0520"/>
    <x v="6"/>
    <n v="50"/>
    <s v="RH V"/>
    <s v="EE"/>
    <n v="330009930222"/>
    <s v="73.357.006/0001-94"/>
    <s v="Carrara Artefatos de Cimento Ltda. - ME"/>
    <x v="3"/>
    <m/>
    <s v="12/12/2017"/>
    <x v="827"/>
    <n v="0"/>
    <x v="822"/>
    <m/>
    <m/>
    <s v="OK"/>
    <s v=""/>
    <n v="3588"/>
    <n v="0"/>
    <n v="0"/>
    <n v="2727.192"/>
    <n v="0"/>
    <n v="0"/>
    <n v="5.7568725668020709E-2"/>
    <n v="82.620854388795635"/>
    <n v="0"/>
    <n v="0"/>
    <n v="157.00259678153972"/>
    <s v="E07/002.16495/2014"/>
    <s v="IN039690"/>
    <d v="2017-05-11T00:00:00"/>
    <d v="2022-05-11T00:00:00"/>
    <s v="Rua Elvira Nogueira, 650, Galpão"/>
    <s v="Santa Luzia"/>
    <n v="24722740"/>
    <s v="São Gonçalo"/>
    <s v="RJ"/>
    <n v="36062027"/>
    <s v="carrara@carrara.ind.br"/>
  </r>
  <r>
    <s v="EE-0521"/>
    <x v="6"/>
    <n v="50"/>
    <s v="RH V"/>
    <s v="EE"/>
    <n v="330009585029"/>
    <s v="27.784.479/0001-50"/>
    <s v="CONDOMÍNO SERRAMAR DE ITAIPUAÇU"/>
    <x v="2"/>
    <m/>
    <s v="12/12/2017"/>
    <x v="828"/>
    <n v="0"/>
    <x v="823"/>
    <m/>
    <m/>
    <s v="OK"/>
    <s v=""/>
    <n v="28433.5"/>
    <n v="0"/>
    <n v="0"/>
    <n v="10183.5"/>
    <n v="0"/>
    <n v="0"/>
    <n v="5.7568725668020709E-2"/>
    <n v="654.75356307278491"/>
    <n v="0"/>
    <n v="0"/>
    <n v="586.25093354921319"/>
    <s v="E- 07/002.973/2016"/>
    <s v="IN035081"/>
    <d v="2016-07-05T00:00:00"/>
    <d v="2021-07-05T00:00:00"/>
    <s v="Estrada de Itaipuaçu, s/n - Terceiro - Maricá - Rio de Janeiro – RJ"/>
    <s v="RECANTO"/>
    <n v="24937325"/>
    <s v="Maricá"/>
    <s v="RJ"/>
    <n v="25818724"/>
    <s v="h2o.centraldepocos@gmail.com"/>
  </r>
  <r>
    <s v="EE-0522"/>
    <x v="6"/>
    <n v="50"/>
    <s v="RH V"/>
    <s v="EE"/>
    <n v="330010397486"/>
    <s v="07.007.258/0001-69"/>
    <s v="Minol do Brasil Ltda."/>
    <x v="2"/>
    <m/>
    <s v="12/12/2017"/>
    <x v="829"/>
    <n v="48.06"/>
    <x v="824"/>
    <m/>
    <m/>
    <s v="OK"/>
    <s v=""/>
    <n v="109463.5"/>
    <n v="0"/>
    <n v="0"/>
    <n v="109427"/>
    <n v="0"/>
    <n v="0"/>
    <n v="5.7568725668020709E-2"/>
    <n v="2520.6670320391586"/>
    <n v="0"/>
    <n v="0"/>
    <n v="6299.5686428213357"/>
    <s v="PD- 07/014.165/2017"/>
    <s v="IN000476"/>
    <d v="2017-07-25T00:00:00"/>
    <d v="2019-07-25T00:00:00"/>
    <s v="Avenida José Silva de Azevedo Neto, 200, Bloco 4, Sala 104"/>
    <s v="Barra da Tijuca"/>
    <n v="22775056"/>
    <s v="Rio de Janeiro"/>
    <s v="RJ"/>
    <n v="32825089"/>
    <s v="alexandremagnov@gmail.com"/>
  </r>
  <r>
    <s v="EE-0523"/>
    <x v="6"/>
    <n v="50"/>
    <s v="RH V"/>
    <s v="EE"/>
    <n v="330009998889"/>
    <s v="20.943.062/0001-44"/>
    <s v="Fabrício Rosa Machado - MEI"/>
    <x v="2"/>
    <m/>
    <s v="12/12/2017"/>
    <x v="830"/>
    <n v="-113.8"/>
    <x v="825"/>
    <m/>
    <m/>
    <s v="OK"/>
    <s v=""/>
    <n v="37960"/>
    <n v="0"/>
    <n v="0"/>
    <n v="37887"/>
    <n v="0"/>
    <n v="0"/>
    <n v="5.7568725668020709E-2"/>
    <n v="874.12353054322659"/>
    <n v="0"/>
    <n v="0"/>
    <n v="2181.1063093843004"/>
    <s v="E- 07/002.14298/2014"/>
    <s v="IN040458"/>
    <d v="2017-08-02T00:00:00"/>
    <d v="2019-08-02T00:00:00"/>
    <s v="Rodovia Ernani do Amaral Peixoto Km37 Nº 13"/>
    <s v="Manoel Ribeiro"/>
    <n v="24927420"/>
    <s v="Maricá"/>
    <s v="RJ"/>
    <n v="988698939"/>
    <s v="marcos@mmvambiental.com"/>
  </r>
  <r>
    <s v="EE-0525"/>
    <x v="6"/>
    <n v="50"/>
    <s v="RH V"/>
    <s v="EE"/>
    <n v="330010108808"/>
    <s v="29.919.917/0001-76"/>
    <s v="PRONIL CASA DE SAÚDE E PRONTO SOCORRO INFANTIL LTDA"/>
    <x v="2"/>
    <m/>
    <s v="12/12/2017"/>
    <x v="831"/>
    <n v="0"/>
    <x v="826"/>
    <m/>
    <m/>
    <s v="OK"/>
    <s v=""/>
    <n v="18468"/>
    <n v="0"/>
    <n v="0"/>
    <n v="15228"/>
    <n v="0"/>
    <n v="0"/>
    <n v="5.7568725668020709E-2"/>
    <n v="425.28019664283249"/>
    <n v="0"/>
    <n v="0"/>
    <n v="876.65613584350126"/>
    <s v="E- 07/510.438/2012"/>
    <s v="IN039936"/>
    <d v="2017-05-31T00:00:00"/>
    <d v="2022-05-31T00:00:00"/>
    <s v="RUA JOÃO PESSOA Nº1741"/>
    <n v="0"/>
    <n v="26520020"/>
    <s v="Nilópolis"/>
    <s v="RJ"/>
    <n v="24430178"/>
    <s v="renato.rvf@gmail.com"/>
  </r>
  <r>
    <s v="EE-0526"/>
    <x v="6"/>
    <n v="50"/>
    <s v="RH V"/>
    <s v="EE"/>
    <n v="330010353608"/>
    <s v="12.623.973/0001-66"/>
    <s v="P.C.M. TAVARES-TRANSPORTE DE ÁGUA-ME."/>
    <x v="2"/>
    <m/>
    <s v="12/12/2017"/>
    <x v="832"/>
    <n v="0"/>
    <x v="827"/>
    <m/>
    <m/>
    <s v="OK"/>
    <s v=""/>
    <n v="17439.552"/>
    <n v="0"/>
    <n v="0"/>
    <n v="17435.808000000001"/>
    <n v="0"/>
    <n v="0"/>
    <n v="5.7568725668020709E-2"/>
    <n v="401.58622310792634"/>
    <n v="0"/>
    <n v="0"/>
    <n v="1003.7514870525548"/>
    <s v="E- 07/002.11181/2013"/>
    <s v="IN040320"/>
    <d v="2017-06-30T00:00:00"/>
    <d v="2019-06-30T00:00:00"/>
    <s v="Rua João XXIII, n° 166"/>
    <s v="Jardim Tropical"/>
    <n v="26010680"/>
    <s v="Nova Iguaçu"/>
    <s v="RJ"/>
    <s v="2767-7979"/>
    <s v="dipaulotavares@bol.com.br"/>
  </r>
  <r>
    <s v="EE-0527"/>
    <x v="6"/>
    <n v="50"/>
    <s v="RH V"/>
    <s v="EE"/>
    <n v="330010120840"/>
    <s v="14.767.581/0001-04"/>
    <s v="F.C. FERNANDES TRANSPORTES E SERVIÇOS - ME"/>
    <x v="2"/>
    <m/>
    <s v="01/04/2023"/>
    <x v="833"/>
    <n v="256.38"/>
    <x v="828"/>
    <m/>
    <m/>
    <s v="RENOVAÇÃO: CANCELADAS PARCELAS 6 A 10 E RESTA DÉBITO 2024"/>
    <s v="CI INEA/SERVREG Nº21 /2023 - CANCELAMENTO PARCELAS"/>
    <n v="74219.100000000006"/>
    <n v="0"/>
    <n v="0"/>
    <n v="74200.850000000006"/>
    <n v="0"/>
    <n v="0"/>
    <n v="5.7568725668020709E-2"/>
    <n v="1709.0779517690376"/>
    <n v="0"/>
    <n v="0"/>
    <n v="4271.6401895473073"/>
    <s v="E- 07/002.14107/2015"/>
    <s v="IN039996"/>
    <d v="2017-07-05T00:00:00"/>
    <d v="2019-07-05T00:00:00"/>
    <s v="ESTRADA DOS TEIXEIRAS, S/N° - LT.46 - PAL.15.292 - QD.108"/>
    <s v="TAQUARA"/>
    <n v="22723205"/>
    <s v="Rio de Janeiro"/>
    <s v="RJ"/>
    <s v="(21) 3342-7406"/>
    <s v="licenciamento@soloterra.net.br"/>
  </r>
  <r>
    <s v="EE-0528"/>
    <x v="6"/>
    <n v="50"/>
    <s v="RH V"/>
    <s v="EE"/>
    <n v="330010353861"/>
    <s v="03.470.450/0001-36"/>
    <s v="MIRAGE EMPREEDIMENTOS IMOBILIÁRIOS LTDA"/>
    <x v="2"/>
    <m/>
    <s v="12/12/2017"/>
    <x v="834"/>
    <n v="671.38"/>
    <x v="829"/>
    <m/>
    <m/>
    <s v="OK"/>
    <s v=""/>
    <n v="39193.699999999997"/>
    <n v="0"/>
    <n v="0"/>
    <n v="20943.699999999997"/>
    <n v="0"/>
    <n v="0"/>
    <n v="5.7568725668020709E-2"/>
    <n v="902.53254528588127"/>
    <n v="0"/>
    <n v="0"/>
    <n v="1205.702119773325"/>
    <s v="PD- 07/014.128/2017"/>
    <s v="IN000413"/>
    <d v="2017-06-26T00:00:00"/>
    <d v="2022-06-26T00:00:00"/>
    <s v="AV. LUIS CARLOS PRESTES, 290 - SL.204"/>
    <s v="BARRA DA TIJUCA"/>
    <n v="22775055"/>
    <s v="Rio de Janeiro"/>
    <s v="RJ"/>
    <s v="2187-8700 | 3251-2283"/>
    <s v="sandra@miragerj.com.br"/>
  </r>
  <r>
    <s v="EE-0529"/>
    <x v="6"/>
    <n v="50"/>
    <s v="RH V"/>
    <s v="EE"/>
    <n v="330010333321"/>
    <s v="17.493.338/0005-59"/>
    <s v="COSTAZUL ALIMENTOS EIRELI"/>
    <x v="2"/>
    <m/>
    <s v="12/12/2017"/>
    <x v="835"/>
    <n v="0"/>
    <x v="830"/>
    <m/>
    <m/>
    <s v="OK"/>
    <s v=""/>
    <n v="18571.2"/>
    <n v="29872"/>
    <n v="0"/>
    <n v="54.301000000000002"/>
    <n v="122"/>
    <n v="99"/>
    <n v="5.7568725668020709E-2"/>
    <n v="427.65063824372436"/>
    <n v="7.3932716010196291"/>
    <n v="0"/>
    <n v="3.1327422038218766"/>
    <s v="E- 07/002.13727/2015"/>
    <s v="IN040213"/>
    <d v="2017-07-13T00:00:00"/>
    <d v="2022-07-13T00:00:00"/>
    <s v="AV. PRESIDENTE ROOSEVELT, 930 - LT.2A - LOTEAMENTO AGRÍCOLA 8"/>
    <s v="VISTA ALEGRE"/>
    <n v="24722070"/>
    <s v="São Gonçalo"/>
    <s v="RJ"/>
    <s v="2187-8700"/>
    <s v="sandra@miragerj.com.br"/>
  </r>
  <r>
    <s v="EE-0530"/>
    <x v="6"/>
    <n v="50"/>
    <s v="RH V"/>
    <s v="EE"/>
    <n v="330010363581"/>
    <s v="05.313.368/0001-23"/>
    <s v="CONDOMÍNIO DOS EDIFICIOS STELLA VITA E BELLA VITA"/>
    <x v="2"/>
    <m/>
    <s v="12/12/2017"/>
    <x v="836"/>
    <n v="0"/>
    <x v="831"/>
    <m/>
    <m/>
    <s v="OK"/>
    <s v=""/>
    <n v="7300"/>
    <n v="0"/>
    <n v="0"/>
    <n v="4380"/>
    <n v="0"/>
    <n v="0"/>
    <n v="5.7568725668020709E-2"/>
    <n v="168.10294665708187"/>
    <n v="0"/>
    <n v="0"/>
    <n v="252.1439775116101"/>
    <s v="PD- 07/014.140/2017"/>
    <s v="IN000430"/>
    <d v="2017-06-30T00:00:00"/>
    <d v="2022-06-30T00:00:00"/>
    <s v="PRAÇA ANTONIO CALLADO, 85"/>
    <s v="BARRA DA TIJUCA"/>
    <n v="22793084"/>
    <s v="Rio de Janeiro"/>
    <s v="RJ"/>
    <s v="3325-1561"/>
    <s v="adm.stellabellavita@yahoo.com"/>
  </r>
  <r>
    <s v="EE-0531"/>
    <x v="6"/>
    <n v="50"/>
    <s v="RH V"/>
    <s v="EE"/>
    <n v="330010336347"/>
    <s v="08.656.821/0001-92"/>
    <s v="JEDT EMPREENDIMENTOS E PARTICIPAÇÕES SOCIETÁRIAS LTDA"/>
    <x v="2"/>
    <m/>
    <s v="12/12/2017"/>
    <x v="837"/>
    <n v="-103.54"/>
    <x v="832"/>
    <m/>
    <m/>
    <s v="OK"/>
    <s v=""/>
    <n v="9110.4"/>
    <n v="0"/>
    <n v="0"/>
    <n v="5460.4"/>
    <n v="0"/>
    <n v="0"/>
    <n v="5.7568725668020709E-2"/>
    <n v="209.7919561397355"/>
    <n v="0"/>
    <n v="0"/>
    <n v="314.35172915168698"/>
    <s v="PD- 07/014.214/2016"/>
    <s v="IN000451"/>
    <d v="2017-06-30T00:00:00"/>
    <d v="2022-06-30T00:00:00"/>
    <s v="AV. GETÚLIO DE MOURA, 234 - SALA 401"/>
    <s v="JARDIM METRÓPOLE"/>
    <n v="25575120"/>
    <s v="São João de Meriti"/>
    <s v="RJ"/>
    <s v="2757-5710 R:239"/>
    <s v="marcio@friganso.com.br"/>
  </r>
  <r>
    <s v="EE-0532"/>
    <x v="6"/>
    <n v="50"/>
    <s v="RH V"/>
    <s v="EE"/>
    <n v="330005740623"/>
    <s v="03.787.656/0001-94"/>
    <s v="Condomínio Village Ipanema Green I"/>
    <x v="2"/>
    <m/>
    <s v="12/12/2017"/>
    <x v="838"/>
    <n v="0"/>
    <x v="833"/>
    <m/>
    <m/>
    <s v="OK"/>
    <s v=""/>
    <n v="29871.599999999999"/>
    <n v="23897.279999999999"/>
    <n v="0"/>
    <n v="5974.32"/>
    <n v="3584.5920000000001"/>
    <n v="67"/>
    <n v="5.7568725668020709E-2"/>
    <n v="687.86664816718223"/>
    <n v="458.53947637340809"/>
    <n v="0"/>
    <n v="343.93332408359112"/>
    <s v="E- 07/100.414/2004"/>
    <s v="IN040462"/>
    <d v="2017-07-19T00:00:00"/>
    <d v="2022-07-19T00:00:00"/>
    <s v="Rodovia RJ 116 Km 38 Reta dos Ipês"/>
    <s v="RETA DOS IPÊS"/>
    <n v="28685000"/>
    <s v="Cachoeiras de Macacu"/>
    <s v="RJ"/>
    <s v="2649-5636"/>
    <s v="village1adm@hotmail.com"/>
  </r>
  <r>
    <s v="EE-0533"/>
    <x v="6"/>
    <n v="50"/>
    <s v="RH V"/>
    <s v="EE"/>
    <n v="330010068075"/>
    <s v="05.685.592/0001-46"/>
    <s v="Condomínio Village Ipanema Green II"/>
    <x v="2"/>
    <m/>
    <s v="12/12/2017"/>
    <x v="839"/>
    <n v="0"/>
    <x v="834"/>
    <m/>
    <m/>
    <s v="OK"/>
    <s v=""/>
    <n v="29871.599999999999"/>
    <n v="24002.400000000001"/>
    <n v="0"/>
    <n v="5869.2"/>
    <n v="3600.36"/>
    <n v="67"/>
    <n v="5.7568725668020709E-2"/>
    <n v="687.86664816718223"/>
    <n v="460.54443138385403"/>
    <n v="0"/>
    <n v="337.87668915620213"/>
    <s v="E- 07/100.413/2004"/>
    <s v="IN040462"/>
    <d v="2017-07-19T00:00:00"/>
    <d v="2022-07-19T00:00:00"/>
    <s v="Estrada Tronco Norte Fluminense, Km 38,5"/>
    <n v="0"/>
    <n v="28680000"/>
    <s v="Cachoeiras de Macacu"/>
    <s v="RJ"/>
    <n v="27457614"/>
    <s v="villagegreendois@gmail.com"/>
  </r>
  <r>
    <s v="EE-0534"/>
    <x v="6"/>
    <n v="50"/>
    <s v="RH V"/>
    <s v="EE"/>
    <n v="330010402072"/>
    <s v="16.465.796/0001-98"/>
    <s v="CONDOMÍNIO RESIDENCIAL VALE ENCANTADO"/>
    <x v="2"/>
    <m/>
    <s v="12/12/2017"/>
    <x v="840"/>
    <n v="-204.24"/>
    <x v="835"/>
    <m/>
    <m/>
    <s v="OK"/>
    <s v=""/>
    <n v="4562.5"/>
    <n v="0"/>
    <n v="0"/>
    <n v="3650"/>
    <n v="0"/>
    <n v="0"/>
    <n v="5.7568725668020709E-2"/>
    <n v="105.06292434413778"/>
    <n v="0"/>
    <n v="0"/>
    <n v="210.12584868827557"/>
    <s v="PD- 07/014.497/2016"/>
    <s v="IN000533"/>
    <d v="2017-07-31T00:00:00"/>
    <d v="2022-07-31T00:00:00"/>
    <s v="RUA JOÃO CUNHA ABREU Nº 18"/>
    <s v="SÃO JOSÉ DO IMBASSAÍ"/>
    <n v="24930540"/>
    <s v="Maricá"/>
    <s v="RJ"/>
    <n v="30235651"/>
    <s v="condominiovalencantado@gmail.com"/>
  </r>
  <r>
    <s v="EE-0535"/>
    <x v="6"/>
    <n v="50"/>
    <s v="RH V"/>
    <s v="EE"/>
    <n v="330010396919"/>
    <s v="30.630.362/0001-27"/>
    <s v="SENDAS EMPREENDIMENTOS E PARTICIPAÇÕES LTDA - São João de Meriti"/>
    <x v="2"/>
    <m/>
    <s v="12/12/2017"/>
    <x v="841"/>
    <n v="0"/>
    <x v="836"/>
    <m/>
    <m/>
    <s v="OK"/>
    <s v=""/>
    <n v="39836.160000000003"/>
    <n v="0"/>
    <n v="0"/>
    <n v="14876.16"/>
    <n v="0"/>
    <n v="0"/>
    <n v="5.7568725668020709E-2"/>
    <n v="917.3191296491093"/>
    <n v="0"/>
    <n v="0"/>
    <n v="856.40817873279923"/>
    <s v="PD-07/014.414/2017"/>
    <s v="IN000474"/>
    <d v="2017-07-25T00:00:00"/>
    <d v="2022-07-25T00:00:00"/>
    <s v="Rodovia Presidente Dutra, nº4674"/>
    <s v="Coelho da Rocha"/>
    <n v="25540400"/>
    <s v="São João de Meriti"/>
    <s v="RJ"/>
    <s v="(21) 2103-9536 | (21) 99498-9120"/>
    <s v="fatimavieira@sendas.com.br"/>
  </r>
  <r>
    <s v="EE-0536"/>
    <x v="6"/>
    <n v="50"/>
    <s v="RH V"/>
    <s v="EE"/>
    <n v="330010452177"/>
    <s v="26.255.652/0001-60"/>
    <s v="TRANSPORTES SANTA ELLENA LTDA - ME"/>
    <x v="2"/>
    <m/>
    <s v="12/12/2017"/>
    <x v="842"/>
    <n v="0"/>
    <x v="837"/>
    <m/>
    <m/>
    <s v="OK"/>
    <s v=""/>
    <n v="49822.5"/>
    <n v="0"/>
    <n v="0"/>
    <n v="48888.1"/>
    <n v="0"/>
    <n v="0"/>
    <n v="5.7568725668020709E-2"/>
    <n v="1147.2832923576605"/>
    <n v="0"/>
    <n v="0"/>
    <n v="2814.4242684915362"/>
    <s v="PD-07/014.354/2016"/>
    <s v="IN000583"/>
    <d v="2017-08-31T00:00:00"/>
    <d v="2019-08-31T00:00:00"/>
    <s v="AVENIDA GEREMÁRIO SANTAS Nº 807 SALA 523"/>
    <s v="PECHINCHA"/>
    <n v="22743011"/>
    <s v="Rio de Janeiro"/>
    <s v="RJ"/>
    <n v="970161828"/>
    <s v="heitorvet@hotmail.com"/>
  </r>
  <r>
    <s v="EE-0537"/>
    <x v="6"/>
    <n v="50"/>
    <s v="RH V"/>
    <s v="EE"/>
    <n v="330009384040"/>
    <s v="68.757.889/0001-90"/>
    <s v="Pravadelli Comércio de Movéis e Madeira Ltda"/>
    <x v="2"/>
    <m/>
    <s v="01/08/2020"/>
    <x v="843"/>
    <n v="0"/>
    <x v="838"/>
    <m/>
    <m/>
    <s v="OK"/>
    <s v=""/>
    <n v="72306.5"/>
    <n v="0"/>
    <n v="0"/>
    <n v="72102.100000000006"/>
    <n v="0"/>
    <n v="0"/>
    <n v="5.7568725668020709E-2"/>
    <n v="1665.031596383302"/>
    <n v="0"/>
    <n v="0"/>
    <n v="4150.8312076939228"/>
    <s v="PD-07/014.763/2017"/>
    <s v="IN006853"/>
    <d v="2020-06-25T00:00:00"/>
    <d v="2025-06-25T00:00:00"/>
    <s v="Rodovia Ernani Peixoto s/n km 37"/>
    <n v="0"/>
    <n v="24927420"/>
    <s v="Maricá"/>
    <s v="RJ"/>
    <s v="(21) 26483820"/>
    <s v="geotorresbr@yahoo.com.br"/>
  </r>
  <r>
    <s v="EE-0538"/>
    <x v="6"/>
    <n v="50"/>
    <s v="RH V"/>
    <s v="EE"/>
    <n v="330005802084"/>
    <s v="10.991.182/0001-63"/>
    <s v="CONDOMINIO RESIDENCIAL UBATÃ I"/>
    <x v="11"/>
    <m/>
    <s v="12/12/2017"/>
    <x v="844"/>
    <n v="0"/>
    <x v="839"/>
    <m/>
    <m/>
    <s v="OK"/>
    <s v="CI INEA/SEREG SEI Nº17 - REVISÃO"/>
    <n v="31390"/>
    <n v="38325"/>
    <n v="0"/>
    <n v="6278"/>
    <n v="1034.7750000000001"/>
    <n v="90"/>
    <n v="5.7568725668020709E-2"/>
    <n v="722.82805116183442"/>
    <n v="220.63903341517477"/>
    <n v="0"/>
    <n v="361.41402558091721"/>
    <s v="PD-07/014.498/2017"/>
    <s v="IN000602"/>
    <d v="2017-09-19T00:00:00"/>
    <d v="2022-09-19T00:00:00"/>
    <s v="Estrada do caxito s/n"/>
    <s v="Caxito"/>
    <n v="24900000"/>
    <s v="Maricá"/>
    <s v="RJ"/>
    <s v="(21)78204565"/>
    <s v="ubatainea@gmail.com"/>
  </r>
  <r>
    <s v="EE-0539"/>
    <x v="6"/>
    <n v="50"/>
    <s v="RH V"/>
    <s v="EE"/>
    <n v="330010146211"/>
    <s v="13.954.325/0001-55"/>
    <s v="SOLAR DO IMBASSAÍ EMPREENDIMENTOS LTDA"/>
    <x v="2"/>
    <m/>
    <s v="12/12/2017"/>
    <x v="518"/>
    <n v="0"/>
    <x v="515"/>
    <m/>
    <m/>
    <s v="OK"/>
    <s v=""/>
    <n v="6570"/>
    <n v="0"/>
    <n v="0"/>
    <n v="1314"/>
    <n v="0"/>
    <n v="0"/>
    <n v="5.7568725668020709E-2"/>
    <n v="151.29056349657117"/>
    <n v="0"/>
    <n v="0"/>
    <n v="75.645281748285583"/>
    <s v="E-07/506.148/2012"/>
    <s v="IN041139"/>
    <d v="2017-08-29T00:00:00"/>
    <d v="2022-08-29T00:00:00"/>
    <s v="Rua Abreu Sodré No. 200, loja 2"/>
    <s v="centro"/>
    <n v="20900105"/>
    <s v="Maricá"/>
    <s v="RJ"/>
    <n v="983350202"/>
    <s v="centro@andersonimoveis.com.br"/>
  </r>
  <r>
    <s v="EE-0540"/>
    <x v="6"/>
    <n v="50"/>
    <s v="RH V"/>
    <s v="EE"/>
    <n v="330010497944"/>
    <s v="03.508.170/0001-70"/>
    <s v="TRANSPORTES MONTANELLI LTDA ME"/>
    <x v="2"/>
    <m/>
    <s v="12/12/2017"/>
    <x v="845"/>
    <n v="0"/>
    <x v="840"/>
    <m/>
    <m/>
    <s v="OK"/>
    <s v=""/>
    <n v="68328"/>
    <n v="0"/>
    <n v="0"/>
    <n v="68236.75"/>
    <n v="0"/>
    <n v="0"/>
    <n v="5.7568725668020709E-2"/>
    <n v="1573.4302143435502"/>
    <n v="0"/>
    <n v="0"/>
    <n v="3928.312528956455"/>
    <s v="PD-07/014.344/2019"/>
    <s v="IN012634"/>
    <d v="2022-10-27T00:00:00"/>
    <d v="2027-10-27T00:00:00"/>
    <s v="Rua Adelaide Lima n° 151 parte, Jardim Catarina"/>
    <s v="Jardim Catarina"/>
    <n v="24717570"/>
    <s v="São Gonçalo"/>
    <s v="RJ"/>
    <n v="35831877"/>
    <s v="contato@transportesmontanelli.com.br"/>
  </r>
  <r>
    <s v="EE-0541"/>
    <x v="6"/>
    <n v="50"/>
    <s v="RH V"/>
    <s v="EE"/>
    <n v="330009430173"/>
    <s v="42.508.101/0001-18"/>
    <s v="SEIMOB SOCIEDADE DE EMPREENDIMENTOS IMOBILIARIOS LTDA"/>
    <x v="2"/>
    <m/>
    <s v="12/12/2017"/>
    <x v="846"/>
    <n v="0"/>
    <x v="841"/>
    <m/>
    <m/>
    <s v="OK"/>
    <s v=""/>
    <n v="0"/>
    <n v="29608.799999999999"/>
    <n v="0"/>
    <n v="0"/>
    <n v="3221"/>
    <n v="80"/>
    <n v="5.7568725668020709E-2"/>
    <n v="0"/>
    <n v="340.9050066198966"/>
    <n v="0"/>
    <n v="0"/>
    <s v="E-07/002.3859/2015"/>
    <s v="IN033683"/>
    <d v="2016-03-18T00:00:00"/>
    <d v="2021-03-18T00:00:00"/>
    <s v="Avn. Ataulfo de Paiva nº 1.079 - Sala 1010"/>
    <s v="Leblon"/>
    <n v="22440031"/>
    <s v="Rio de Janeiro"/>
    <s v="RJ"/>
    <n v="996831014"/>
    <s v="ebitter@uol.com.br"/>
  </r>
  <r>
    <s v="EE-0542"/>
    <x v="6"/>
    <n v="50"/>
    <s v="RH V"/>
    <s v="EE"/>
    <n v="330010139940"/>
    <s v="20.939.858/0001-23"/>
    <s v="MIX RIO COMERCIO DE CONCRETO E ARTEFATOS EIRELI"/>
    <x v="3"/>
    <m/>
    <s v="30/01/2018"/>
    <x v="847"/>
    <n v="0"/>
    <x v="842"/>
    <m/>
    <m/>
    <s v="OK"/>
    <s v=""/>
    <n v="12480"/>
    <n v="0"/>
    <n v="0"/>
    <n v="11400"/>
    <n v="0"/>
    <n v="0"/>
    <n v="5.7568725668020709E-2"/>
    <n v="287.38732730460623"/>
    <n v="0"/>
    <n v="0"/>
    <n v="656.27816427864491"/>
    <s v="PD- 07/014.388/2016"/>
    <s v="IN000749"/>
    <d v="2017-10-31T00:00:00"/>
    <d v="2022-10-31T00:00:00"/>
    <s v="RODOVIA RIO MAGE, S/N, KM 139 (FUNDOS); PISTA LADO ESQUERDO"/>
    <s v="Parque Paulista"/>
    <n v="0"/>
    <s v="Duque de Caxias"/>
    <s v="RJ"/>
    <s v="24 2251-8035"/>
    <s v="financeiro@grupomixconcreto.com.br"/>
  </r>
  <r>
    <s v="EE-0543"/>
    <x v="6"/>
    <n v="50"/>
    <s v="RH V"/>
    <s v="EE"/>
    <n v="330010484028"/>
    <s v="22.583.088/0001-54"/>
    <s v="DINÂMICA RD EMPREENDIMENTOS LTDA - ME"/>
    <x v="2"/>
    <m/>
    <s v="30/01/2018"/>
    <x v="848"/>
    <n v="0"/>
    <x v="843"/>
    <m/>
    <m/>
    <s v="OK"/>
    <s v=""/>
    <n v="15768"/>
    <n v="0"/>
    <n v="0"/>
    <n v="10512"/>
    <n v="0"/>
    <n v="0"/>
    <n v="5.7568725668020709E-2"/>
    <n v="363.09526389696822"/>
    <n v="0"/>
    <n v="0"/>
    <n v="605.16225398628467"/>
    <s v="PD- 07/014.346/2016"/>
    <s v="IN000668"/>
    <d v="2017-10-18T00:00:00"/>
    <d v="2022-10-18T00:00:00"/>
    <s v="ESTRADA DE SANTA RITA, Nº: 204, CS 18 - ÁREA C,"/>
    <s v="AMBAÍ"/>
    <n v="0"/>
    <s v="NOVA IGUAÇU"/>
    <s v="RJ"/>
    <s v="21 3091-6556"/>
    <s v="caio@testesolo.com"/>
  </r>
  <r>
    <s v="EE-0544"/>
    <x v="6"/>
    <n v="50"/>
    <s v="RH V"/>
    <s v="EE"/>
    <n v="330006008888"/>
    <s v="22.873.602/0001-96"/>
    <s v="A.P RIO SERVIÇOS DE LOGÍSTICA LTDA"/>
    <x v="2"/>
    <m/>
    <s v="30/01/2018"/>
    <x v="849"/>
    <n v="-232.65"/>
    <x v="844"/>
    <m/>
    <m/>
    <s v="OK"/>
    <s v=""/>
    <n v="10746"/>
    <n v="0"/>
    <n v="0"/>
    <n v="6448"/>
    <n v="0"/>
    <n v="0"/>
    <n v="5.7568725668020709E-2"/>
    <n v="247.45530667989001"/>
    <n v="0"/>
    <n v="0"/>
    <n v="371.19862373085425"/>
    <s v="PD- 07/014.358/2016"/>
    <s v="IN000724"/>
    <d v="2017-10-24T00:00:00"/>
    <d v="2022-10-24T00:00:00"/>
    <s v="RUA MARIA FERNANDA JORGE, 121"/>
    <s v="PAVUNA"/>
    <n v="0"/>
    <s v="RIO DE JANEIRO"/>
    <s v="RJ"/>
    <s v="21 3371-5833"/>
    <s v="adm.bomfriorj@bomfrio.com.br"/>
  </r>
  <r>
    <s v="EE-0545"/>
    <x v="6"/>
    <n v="50"/>
    <s v="RH V"/>
    <s v="EE"/>
    <n v="330006404139"/>
    <s v="60.869.336/0220-05"/>
    <s v="HOLCIM (BRASIL) S.A - SÃO GONÇALO"/>
    <x v="4"/>
    <m/>
    <s v="30/01/2018"/>
    <x v="850"/>
    <n v="0"/>
    <x v="845"/>
    <m/>
    <m/>
    <s v="OK:"/>
    <s v=""/>
    <n v="4238.7839999999997"/>
    <n v="0"/>
    <n v="0"/>
    <n v="849.024"/>
    <n v="0"/>
    <n v="0"/>
    <n v="5.7568725668020709E-2"/>
    <n v="97.60580459707694"/>
    <n v="0"/>
    <n v="0"/>
    <n v="48.881220853634019"/>
    <s v="PD-07/014.399/2016"/>
    <s v="IN000750"/>
    <d v="2017-10-31T00:00:00"/>
    <d v="2022-10-31T00:00:00"/>
    <s v="ESTRADA AMBROZINA CORTES FREITAS, 14 - PARTE"/>
    <s v="SANTA ISABEL"/>
    <n v="0"/>
    <s v="São Gonçalo"/>
    <s v="RJ"/>
    <s v="21 3315-7915"/>
    <s v="fernando.coelho@lafargeholcim.com"/>
  </r>
  <r>
    <s v="EE-0546"/>
    <x v="6"/>
    <n v="50"/>
    <s v="RH V"/>
    <s v="EE"/>
    <n v="330010504231"/>
    <s v="23.335.994/0002-83"/>
    <s v="ALMERIA EMPRENDIMENTOS IMOBILIÁRIOS LTDA."/>
    <x v="2"/>
    <m/>
    <s v="06/03/2018"/>
    <x v="851"/>
    <n v="0"/>
    <x v="846"/>
    <m/>
    <m/>
    <s v="OK:"/>
    <s v=""/>
    <n v="80640"/>
    <n v="62899.199999999997"/>
    <n v="0"/>
    <n v="17740.8"/>
    <n v="1452"/>
    <n v="94"/>
    <n v="5.7568725668020709E-2"/>
    <n v="1856.9329413154173"/>
    <n v="217.2661143090599"/>
    <n v="0"/>
    <n v="1021.3157283419828"/>
    <s v="E-07/002.02751/2016"/>
    <s v="IN042145"/>
    <d v="2017-11-24T00:00:00"/>
    <d v="2022-11-24T00:00:00"/>
    <s v="AV VINTE E DOIS DE MAIO, 5347, sala 106"/>
    <s v="Centro"/>
    <n v="0"/>
    <s v="Itaboraí"/>
    <s v="RJ"/>
    <s v="31 3431-5686"/>
    <s v="EMPRESARIAL@DIRECIONAL.COM.BR"/>
  </r>
  <r>
    <s v="EE-0547"/>
    <x v="6"/>
    <n v="50"/>
    <s v="RH V"/>
    <s v="EE"/>
    <n v="330007887397"/>
    <s v="10.850.542/0001-07"/>
    <s v="AGUAS DE PRATA TRANSPORTE DE AGUA POTAVEL LTDA ME"/>
    <x v="2"/>
    <m/>
    <s v="01/03/2019"/>
    <x v="852"/>
    <n v="0"/>
    <x v="847"/>
    <m/>
    <m/>
    <s v="OK"/>
    <s v=""/>
    <n v="75073.2"/>
    <n v="0"/>
    <n v="0"/>
    <n v="73978.2"/>
    <n v="0"/>
    <n v="0"/>
    <n v="5.7568725668020709E-2"/>
    <n v="1728.7515728090389"/>
    <n v="0"/>
    <n v="0"/>
    <n v="4258.8272739336762"/>
    <s v="PD-07/014.734/2017"/>
    <s v="IN000909"/>
    <d v="2018-01-11T00:00:00"/>
    <d v="2020-01-11T00:00:00"/>
    <s v="ESTRADA DE REALENGO, Nº 1295 "/>
    <s v="PADRE MIGUEL"/>
    <s v="21.810-121"/>
    <s v="Rio de Janeiro "/>
    <s v="RJ"/>
    <s v="(21) 997972490"/>
    <s v="licenciamento@soloterra.net.br"/>
  </r>
  <r>
    <s v="EE-0548"/>
    <x v="6"/>
    <n v="50"/>
    <s v="RH V"/>
    <s v="EE"/>
    <n v="330029280665"/>
    <s v="16.699.328/0001-88"/>
    <s v="CONDOMINIO DO EMPREENDIMENTO VITALITY"/>
    <x v="2"/>
    <m/>
    <s v="01/05/2018"/>
    <x v="853"/>
    <n v="0"/>
    <x v="848"/>
    <m/>
    <m/>
    <s v="OK"/>
    <s v=""/>
    <n v="32762.400000000001"/>
    <n v="0"/>
    <n v="0"/>
    <n v="25894.560000000001"/>
    <n v="0"/>
    <n v="0"/>
    <n v="5.7568725668020709E-2"/>
    <n v="754.42697752438437"/>
    <n v="0"/>
    <n v="0"/>
    <n v="1490.7153776886398"/>
    <s v="E-07/002.11596/2015"/>
    <s v="IN043047"/>
    <d v="2017-12-22T00:00:00"/>
    <d v="2022-12-22T00:00:00"/>
    <s v="AVENIDA DI CAVALCANTI,111"/>
    <s v="BARRA DA TIJUCA "/>
    <n v="22793320"/>
    <s v="Rio de Janeiro"/>
    <s v="RJ"/>
    <n v="34894516"/>
    <s v="condominio.vitality@ig.com.br"/>
  </r>
  <r>
    <s v="EE-0550"/>
    <x v="6"/>
    <n v="50"/>
    <s v="RH V"/>
    <s v="EE"/>
    <n v="330029311803"/>
    <s v="05.883.412/0001-30"/>
    <s v="DANIELE INDUSTRIA E COMÉRCIO DE GELO LTDA"/>
    <x v="3"/>
    <m/>
    <s v="01/05/2018"/>
    <x v="854"/>
    <n v="0"/>
    <x v="849"/>
    <m/>
    <m/>
    <s v="OK"/>
    <s v=""/>
    <n v="13981.44"/>
    <n v="0"/>
    <n v="0"/>
    <n v="13664.64"/>
    <n v="0"/>
    <n v="0"/>
    <n v="5.7568725668020709E-2"/>
    <n v="321.96235876078697"/>
    <n v="0"/>
    <n v="0"/>
    <n v="786.66289480171145"/>
    <s v="E-07/501.609/2009"/>
    <s v="IN044429"/>
    <d v="2018-03-15T00:00:00"/>
    <d v="2023-03-15T00:00:00"/>
    <s v="Rua Washington Luis, n° 374"/>
    <s v="Jardim Canaan"/>
    <n v="26263020"/>
    <s v="Nova Iguaçu"/>
    <s v="RJ"/>
    <n v="24842763"/>
    <s v="gizelipereira03@gmail.com"/>
  </r>
  <r>
    <s v="EE-0551"/>
    <x v="6"/>
    <n v="50"/>
    <s v="RH V"/>
    <s v="EE"/>
    <n v="330028076509"/>
    <s v="30.350.276/0001-60"/>
    <s v="EMITANG-EMPRESA DE MINERAÇÃO TANGUÁ LTDA"/>
    <x v="4"/>
    <m/>
    <s v="01/05/2018"/>
    <x v="855"/>
    <n v="0"/>
    <x v="850"/>
    <m/>
    <m/>
    <s v="OK"/>
    <s v=""/>
    <n v="19008"/>
    <n v="0"/>
    <n v="0"/>
    <n v="18691.2"/>
    <n v="0"/>
    <n v="0"/>
    <n v="5.7568725668020709E-2"/>
    <n v="437.70674071799266"/>
    <n v="0"/>
    <n v="0"/>
    <n v="1076.0342921687381"/>
    <s v="E-07/002.11159/2013"/>
    <s v="IN044241"/>
    <d v="2018-02-27T00:00:00"/>
    <d v="2023-02-27T00:00:00"/>
    <s v="estrada municipal, sitio sabiá, s/n"/>
    <s v="Mineiro"/>
    <n v="24890000"/>
    <s v="Tanguá"/>
    <s v="RJ"/>
    <n v="27471264"/>
    <s v="emitang@emitang.com.br"/>
  </r>
  <r>
    <s v="EE-0552"/>
    <x v="6"/>
    <n v="50"/>
    <s v="RH V"/>
    <s v="EE"/>
    <n v="330006947507"/>
    <s v="11.507.415/0004-15"/>
    <s v="INDUSTRIAS REUNIDAS RAYMUNDO DA FONTE AS"/>
    <x v="3"/>
    <m/>
    <s v="01/05/2018"/>
    <x v="856"/>
    <n v="0"/>
    <x v="851"/>
    <m/>
    <m/>
    <s v="OK SEM CADASTRO REGLA"/>
    <s v=""/>
    <n v="11356.8"/>
    <n v="0"/>
    <n v="0"/>
    <n v="11232"/>
    <n v="0"/>
    <n v="0"/>
    <n v="5.7568725668020709E-2"/>
    <n v="261.52131917505028"/>
    <n v="0"/>
    <n v="0"/>
    <n v="646.60843334284812"/>
    <s v="PD-07/014.635/2017"/>
    <s v="IN000833"/>
    <d v="2017-11-30T00:00:00"/>
    <d v="2022-11-30T00:00:00"/>
    <s v="RUA IRAMAIA, 74"/>
    <s v="PARADA DE LUCAS"/>
    <n v="21010050"/>
    <s v="Rio de Janeiro"/>
    <s v="RJ"/>
    <e v="#N/A"/>
    <s v="laboratoriorio@rfonte.com.br"/>
  </r>
  <r>
    <s v="EE-0553"/>
    <x v="6"/>
    <n v="50"/>
    <s v="RH V"/>
    <s v="EE"/>
    <n v="330003730752"/>
    <s v="27.946.375/0001-03"/>
    <s v="MOJIOCA IMOBILIARIA E COMERCIAL LTDA"/>
    <x v="2"/>
    <m/>
    <s v="01/05/2018"/>
    <x v="857"/>
    <n v="0"/>
    <x v="852"/>
    <m/>
    <m/>
    <s v="OK"/>
    <s v=""/>
    <n v="76650"/>
    <n v="0"/>
    <n v="0"/>
    <n v="7665"/>
    <n v="0"/>
    <n v="0"/>
    <n v="5.7568725668020709E-2"/>
    <n v="1765.0496124773217"/>
    <n v="0"/>
    <n v="0"/>
    <n v="441.2676243563368"/>
    <s v="PD-07/014.38/2017"/>
    <s v="IN000902"/>
    <d v="2018-01-05T00:00:00"/>
    <d v="2023-01-05T00:00:00"/>
    <s v="RUA VISCONDE DE INHAUMA, 77 - 10° ANDAR"/>
    <s v="CENTRO"/>
    <n v="20091007"/>
    <s v="Rio de Janeiro"/>
    <s v="RJ"/>
    <n v="30431000"/>
    <s v="ceduardo@ebteengenharia.com.br"/>
  </r>
  <r>
    <s v="EE-0554"/>
    <x v="6"/>
    <n v="50"/>
    <s v="RH V"/>
    <s v="EE"/>
    <n v="330003734820"/>
    <s v="19.134.759/0001-95"/>
    <s v="PAVER BLOCOS E DERIVADOS DE CONCRETO LTDA-ME"/>
    <x v="3"/>
    <m/>
    <s v="01/03/2019"/>
    <x v="858"/>
    <n v="0"/>
    <x v="853"/>
    <m/>
    <m/>
    <s v="OK"/>
    <s v=""/>
    <n v="1778.7840000000001"/>
    <n v="0"/>
    <n v="0"/>
    <n v="1778.7840000000001"/>
    <n v="0"/>
    <n v="0"/>
    <n v="5.7568725668020709E-2"/>
    <n v="40.955383077964669"/>
    <n v="0"/>
    <n v="0"/>
    <n v="102.39890016892441"/>
    <s v="PD-07/014.390/2016"/>
    <s v="IN001026"/>
    <d v="2018-02-28T00:00:00"/>
    <d v="2023-02-28T00:00:00"/>
    <s v="ESTRADA VELHA DO PILAR, QUADRA 40-LOTE 29, 7500"/>
    <s v="Petrópolis"/>
    <s v="25.230-610"/>
    <s v="Duque de Caxias "/>
    <s v="RJ"/>
    <s v="(21) 996831014"/>
    <s v="danielmedeiros@ecologicambiental.com"/>
  </r>
  <r>
    <s v="EE-0555"/>
    <x v="6"/>
    <n v="50"/>
    <s v="RH V"/>
    <s v="EE"/>
    <n v="330010487981"/>
    <s v="02.436.080/0002-39"/>
    <s v="PLAY KID DIVERSÕES LTDA - EPP"/>
    <x v="2"/>
    <m/>
    <s v="01/05/2018"/>
    <x v="859"/>
    <n v="0"/>
    <x v="854"/>
    <m/>
    <m/>
    <s v="OK SEM CADASTRO REGLA"/>
    <s v=""/>
    <n v="2400"/>
    <n v="0"/>
    <n v="0"/>
    <n v="360"/>
    <n v="0"/>
    <n v="0"/>
    <n v="5.7568725668020709E-2"/>
    <n v="55.272014949430648"/>
    <n v="0"/>
    <n v="0"/>
    <n v="20.728310915288084"/>
    <s v="PD-07/014.464/2016"/>
    <s v="IN000822"/>
    <d v="2017-11-30T00:00:00"/>
    <d v="2022-11-30T00:00:00"/>
    <s v="RUA GOVERNADOR PORTELA, S/N"/>
    <s v="Centro "/>
    <n v="26221030"/>
    <s v="Nova Iguaçu"/>
    <s v="RJ"/>
    <n v="27687080"/>
    <s v="parkplaykid@gmail.com"/>
  </r>
  <r>
    <s v="EE-0556"/>
    <x v="6"/>
    <n v="50"/>
    <s v="RH V"/>
    <s v="EE"/>
    <n v="330026427665"/>
    <s v="24.176.014/0001-29"/>
    <s v="PROSCIENCE BEAUTY LTDA EPP"/>
    <x v="3"/>
    <m/>
    <s v="01/05/2018"/>
    <x v="860"/>
    <n v="0"/>
    <x v="855"/>
    <m/>
    <m/>
    <s v="SEM DBO"/>
    <s v=""/>
    <n v="3840"/>
    <n v="0"/>
    <n v="0"/>
    <n v="1920"/>
    <n v="0"/>
    <n v="0"/>
    <n v="5.7568725668020709E-2"/>
    <n v="88.416427465866093"/>
    <n v="0"/>
    <n v="0"/>
    <n v="110.53358742484853"/>
    <s v="E-07/002.3018/2017"/>
    <s v="IN043055"/>
    <d v="2017-12-22T00:00:00"/>
    <d v="2022-12-22T00:00:00"/>
    <s v="RODOVIA WASHINGTON LUIZ, 15718, BAIRRO PILAR"/>
    <s v="PILAR"/>
    <n v="25213005"/>
    <s v="DUQUE DE CAXIAS "/>
    <s v="RJ"/>
    <n v="996935094"/>
    <s v="RAFAEL.LOPES@YENZAH.COM.BR"/>
  </r>
  <r>
    <s v="EE-0557"/>
    <x v="6"/>
    <n v="50"/>
    <s v="RH V"/>
    <s v="EE"/>
    <n v="330022569635"/>
    <s v="16.991.176/0001-92"/>
    <s v="REALIZA CONSTRUTORA LTDA"/>
    <x v="2"/>
    <m/>
    <s v="01/03/2019"/>
    <x v="861"/>
    <n v="0"/>
    <x v="856"/>
    <m/>
    <m/>
    <s v="OK"/>
    <s v=""/>
    <n v="18688"/>
    <n v="0"/>
    <n v="0"/>
    <n v="3796"/>
    <n v="0"/>
    <n v="0"/>
    <n v="5.7568725668020709E-2"/>
    <n v="430.34479653901121"/>
    <n v="0"/>
    <n v="0"/>
    <n v="218.5296536646014"/>
    <s v="PD-07/014.378/2017"/>
    <s v="IN001036"/>
    <d v="2018-03-05T00:00:00"/>
    <d v="2023-03-05T00:00:00"/>
    <s v="RUA RIO GRANDE DO SUL, 908 -"/>
    <s v="Brasil"/>
    <s v="38.400-650"/>
    <s v="Uberlândia"/>
    <s v="RJ"/>
    <s v="(21) 988610743"/>
    <s v="rodrigeol@gmail.com"/>
  </r>
  <r>
    <s v="EE-0558"/>
    <x v="6"/>
    <n v="50"/>
    <s v="RH V"/>
    <s v="EE"/>
    <n v="330027391664"/>
    <s v="36.234.789/0001-92"/>
    <s v="REISE TRANSPORTE E TURISMO LTDA-ME"/>
    <x v="2"/>
    <m/>
    <s v="01/05/2018"/>
    <x v="862"/>
    <n v="0"/>
    <x v="857"/>
    <m/>
    <m/>
    <s v="SEM DBO"/>
    <s v=""/>
    <n v="23798"/>
    <n v="0"/>
    <n v="0"/>
    <n v="23652"/>
    <n v="0"/>
    <n v="0"/>
    <n v="5.7568725668020709E-2"/>
    <n v="548.01059371456086"/>
    <n v="0"/>
    <n v="0"/>
    <n v="1361.6150714691405"/>
    <s v="PD-07/014.223/2017"/>
    <s v="IN000821"/>
    <d v="2017-11-30T00:00:00"/>
    <d v="2019-11-30T00:00:00"/>
    <s v="RUA PINTOR LEANDRO JOAQUIM, 68"/>
    <s v="CIDADE DE DEUS"/>
    <n v="22770650"/>
    <s v="Rio de Janeiro"/>
    <s v="RJ"/>
    <n v="999139993"/>
    <s v="licenciamento@soloterra.net.br"/>
  </r>
  <r>
    <s v="EE-0559"/>
    <x v="6"/>
    <n v="50"/>
    <s v="RH V"/>
    <s v="EE"/>
    <n v="330031486925"/>
    <s v="09.419.126/0001-70"/>
    <s v="Rio Minas 10 Empreendimentos Ltda"/>
    <x v="2"/>
    <m/>
    <s v="01/05/2018"/>
    <x v="863"/>
    <n v="0"/>
    <x v="858"/>
    <m/>
    <m/>
    <s v="OK"/>
    <s v=""/>
    <n v="422400"/>
    <n v="0"/>
    <n v="0"/>
    <n v="0"/>
    <n v="0"/>
    <n v="0"/>
    <n v="5.7568725668020709E-2"/>
    <n v="9726.8094987504937"/>
    <n v="0"/>
    <n v="0"/>
    <n v="0"/>
    <s v="E-07/002.5073/2015"/>
    <s v="IN043167"/>
    <d v="2017-12-26T00:00:00"/>
    <d v="2022-12-26T00:00:00"/>
    <s v="RUA VISCONDE DE PIRAJÁ, 608 - SALA 908"/>
    <s v="Ipanema"/>
    <n v="22410002"/>
    <s v="Rio de Janeiro"/>
    <s v="RJ"/>
    <n v="25298634"/>
    <s v="projetos@pangea.com.br"/>
  </r>
  <r>
    <s v="EE-0560"/>
    <x v="6"/>
    <n v="50"/>
    <s v="RH V"/>
    <s v="EE"/>
    <n v="330008313670"/>
    <s v="05.920.957/0001-70"/>
    <s v="GRALPHI-HIDRO CARGAS LTDA-ME - Pacuí"/>
    <x v="2"/>
    <m/>
    <s v="01/06/2018"/>
    <x v="864"/>
    <n v="24.67"/>
    <x v="859"/>
    <m/>
    <m/>
    <s v="OK"/>
    <s v=""/>
    <n v="17520"/>
    <n v="0"/>
    <n v="0"/>
    <n v="17374"/>
    <n v="0"/>
    <n v="0"/>
    <n v="5.7568725668020709E-2"/>
    <n v="403.44498348219406"/>
    <n v="0"/>
    <n v="0"/>
    <n v="1000.2010458882235"/>
    <s v="PD-07/014.547/2017"/>
    <s v="IN001020"/>
    <d v="2018-02-28T00:00:00"/>
    <d v="2020-02-28T00:00:00"/>
    <s v="RUA FELIZARDO FORTES, 593"/>
    <s v="RAMOS"/>
    <n v="21031160"/>
    <s v="RIO DE JANEIRO"/>
    <s v="RJ"/>
    <n v="88440420"/>
    <s v="biberlog@ig.com.br"/>
  </r>
  <r>
    <s v="EE-0562"/>
    <x v="6"/>
    <n v="50"/>
    <s v="RH V"/>
    <s v="EE"/>
    <n v="330022463993"/>
    <s v="20.399.752/0001-84"/>
    <s v="DI PAULO TAVARES TRANSPORTES DE ÁGUA LTDA - ME"/>
    <x v="2"/>
    <m/>
    <s v="01/07/2018"/>
    <x v="865"/>
    <n v="0"/>
    <x v="860"/>
    <m/>
    <m/>
    <s v="OK"/>
    <s v=""/>
    <n v="16407.04"/>
    <n v="0"/>
    <n v="0"/>
    <n v="13125.63"/>
    <n v="0"/>
    <n v="0"/>
    <n v="5.7568725668020709E-2"/>
    <n v="377.81915225493111"/>
    <n v="0"/>
    <n v="0"/>
    <n v="755.62786203584949"/>
    <s v="E-07/002.11180/2013"/>
    <s v="IN045209"/>
    <d v="2018-05-30T00:00:00"/>
    <d v="2020-05-30T00:00:00"/>
    <s v="RUA PREFEITO OSVALDO MARCONDES DE MEDEIROS, 57"/>
    <s v="AGOSTINHO PORTO"/>
    <s v="25545-310"/>
    <s v="SÃO JOÃO DE MERITI"/>
    <s v="RJ"/>
    <s v="96464-5261"/>
    <s v="dipaulotavares@bol.com.br"/>
  </r>
  <r>
    <s v="EE-0563"/>
    <x v="6"/>
    <n v="50"/>
    <s v="RH V"/>
    <s v="EE"/>
    <n v="330026258294"/>
    <s v="31.938.731/0001-06"/>
    <s v="HOTEL BAR E RESTAURANTE PRESIDENTE LTDA"/>
    <x v="2"/>
    <m/>
    <s v="25/07/2018"/>
    <x v="866"/>
    <n v="0"/>
    <x v="861"/>
    <m/>
    <m/>
    <s v="OK"/>
    <s v=""/>
    <n v="2563.7600000000002"/>
    <n v="0"/>
    <n v="0"/>
    <n v="513.91999999999996"/>
    <n v="0"/>
    <n v="0"/>
    <n v="5.7568725668020709E-2"/>
    <n v="59.041748068029634"/>
    <n v="0"/>
    <n v="0"/>
    <n v="29.593971352103996"/>
    <s v="E-07/002.16459/2014"/>
    <s v="IN045443"/>
    <d v="2018-06-25T00:00:00"/>
    <d v="2023-06-25T00:00:00"/>
    <s v="ESTRADA SÃO JOÃO-CAXIAS, 966"/>
    <s v="CENTRO"/>
    <n v="25515420"/>
    <s v="SÃO JOÃO DE MERITI"/>
    <s v="RJ"/>
    <s v="97892-004"/>
    <s v="luizclaudiosb@uol.com.br"/>
  </r>
  <r>
    <s v="EE-0564"/>
    <x v="6"/>
    <n v="50"/>
    <s v="RH V"/>
    <s v="EE"/>
    <n v="330003545262"/>
    <s v="28.454.915/0001-96"/>
    <s v="CONDOMINIO PORTAL CAMINHOS DO MAR"/>
    <x v="2"/>
    <m/>
    <s v="01/10/2018"/>
    <x v="867"/>
    <n v="0"/>
    <x v="862"/>
    <m/>
    <m/>
    <s v="OK"/>
    <s v=""/>
    <n v="70463.25"/>
    <n v="0"/>
    <n v="0"/>
    <n v="21126.2"/>
    <n v="0"/>
    <n v="0"/>
    <n v="5.7568725668020709E-2"/>
    <n v="1622.5933819955283"/>
    <n v="0"/>
    <n v="0"/>
    <n v="1216.2036208417417"/>
    <s v="E-07/002.10687/2015"/>
    <s v="IN045997"/>
    <d v="2018-08-08T00:00:00"/>
    <d v="2021-09-29T00:00:00"/>
    <s v="AVENIDA CARLOS LACERDA, 1.305"/>
    <s v="AREAL"/>
    <s v="24.800-770"/>
    <s v="ITABORAÍ"/>
    <s v="RJ"/>
    <s v="(12)36316431"/>
    <s v="sindicocaminhosdomar@gmail.com"/>
  </r>
  <r>
    <s v="EE-0565"/>
    <x v="6"/>
    <n v="50"/>
    <s v="RH V"/>
    <s v="EE"/>
    <n v="330026722667"/>
    <s v="14.213.174/0001-47"/>
    <s v="MM TRANSPORTES E LOGÍSTICA LTDA ME."/>
    <x v="11"/>
    <m/>
    <s v="01/10/2018"/>
    <x v="868"/>
    <n v="0"/>
    <x v="863"/>
    <m/>
    <m/>
    <s v="OK"/>
    <s v=""/>
    <n v="38280"/>
    <n v="0"/>
    <n v="0"/>
    <n v="36696"/>
    <n v="0"/>
    <n v="0"/>
    <n v="5.7568725668020709E-2"/>
    <n v="881.49100131139971"/>
    <n v="0"/>
    <n v="0"/>
    <n v="2112.543820199257"/>
    <s v="E-07/002.5411/2017"/>
    <s v="IN045871"/>
    <d v="2018-07-30T00:00:00"/>
    <d v="2020-07-30T00:00:00"/>
    <s v="RUA FERREIRA BORGES, S/Nº - LOTE 26, QUADRA 11"/>
    <s v="JARDIM CATARINA"/>
    <s v="24.717-047"/>
    <s v="SÃO GONÇALO"/>
    <s v="RJ"/>
    <s v="(21) 964452228"/>
    <s v="geotorresbr@yahoo.com.br"/>
  </r>
  <r>
    <s v="EE-0566"/>
    <x v="6"/>
    <n v="50"/>
    <s v="RH V"/>
    <s v="EE"/>
    <n v="330008610020"/>
    <s v="02.729.727/0001-30"/>
    <s v="M. BUFFARA ADMINISTRADORA DE BENS"/>
    <x v="2"/>
    <m/>
    <s v="01/10/2019"/>
    <x v="869"/>
    <n v="0"/>
    <x v="864"/>
    <m/>
    <m/>
    <s v="OK"/>
    <s v=""/>
    <n v="23961.599999999999"/>
    <n v="0"/>
    <n v="0"/>
    <n v="4992"/>
    <n v="0"/>
    <n v="0"/>
    <n v="5.7568725668020709E-2"/>
    <n v="551.78032683315985"/>
    <n v="0"/>
    <n v="0"/>
    <n v="287.38732730460623"/>
    <s v="E-07/002.5126/2017"/>
    <s v="IN046057"/>
    <d v="2018-08-14T00:00:00"/>
    <d v="2023-08-14T00:00:00"/>
    <s v="RUA HERCULANO PINHEIRO, Nº 363"/>
    <s v="PAVUNA"/>
    <s v="21.532-440"/>
    <s v="RIO DE JANEIRO"/>
    <s v="RJ"/>
    <s v="(21) 24749523"/>
    <s v="admbuffara1@gmail.com"/>
  </r>
  <r>
    <s v="EE-0567"/>
    <x v="6"/>
    <n v="50"/>
    <s v="RH V"/>
    <s v="EE"/>
    <n v="330026519438"/>
    <s v="07.015.016/0039-90"/>
    <s v="CONCRELAGOS CONCRETO LTDA"/>
    <x v="3"/>
    <m/>
    <s v="01/10/2018"/>
    <x v="870"/>
    <n v="0"/>
    <x v="865"/>
    <m/>
    <m/>
    <s v="OK"/>
    <s v=""/>
    <n v="73000"/>
    <n v="0"/>
    <n v="0"/>
    <n v="14600"/>
    <n v="0"/>
    <n v="0"/>
    <n v="5.7568725668020709E-2"/>
    <n v="1681.0085816227936"/>
    <n v="0"/>
    <n v="0"/>
    <n v="840.5042908113968"/>
    <s v="E-07/002.6070/2015"/>
    <s v="IN046059"/>
    <d v="2018-08-14T00:00:00"/>
    <d v="2023-08-14T00:00:00"/>
    <s v="ESTRADA VELHA DO PILAR, S/Nº - LOTE 5 - QUADRA 17"/>
    <s v="CHÁCARAS RIOPETRÓPOLIS"/>
    <s v="25.230-270 "/>
    <s v="DUQUE DE CAXIAS"/>
    <s v="RJ"/>
    <s v="(21) 38241071"/>
    <s v="regularizacao@saogeraldopocos.com.br"/>
  </r>
  <r>
    <s v="EE-0569"/>
    <x v="6"/>
    <n v="50"/>
    <s v="RH V"/>
    <s v="EE"/>
    <n v="330026711460"/>
    <s v="30.153.506/0005-25"/>
    <s v="NIELY DO BRASIL INDUSTRIAL LTDA - Santa Rita"/>
    <x v="2"/>
    <m/>
    <s v="01/03/2019"/>
    <x v="871"/>
    <n v="0"/>
    <x v="866"/>
    <m/>
    <m/>
    <s v="OK"/>
    <s v=""/>
    <n v="5037"/>
    <n v="0"/>
    <n v="0"/>
    <n v="1007.4"/>
    <n v="0"/>
    <n v="0"/>
    <n v="5.7568725668020709E-2"/>
    <n v="115.99500133351135"/>
    <n v="0"/>
    <n v="0"/>
    <n v="57.997500666755677"/>
    <s v="PD-07/014.805/2017"/>
    <s v="IN001521"/>
    <d v="2018-07-31T00:00:00"/>
    <d v="2023-07-31T00:00:00"/>
    <s v="ESTRADA ADRIANÓPOLIS, Nº: 2241"/>
    <s v="Santa Rita"/>
    <s v="26.090-005"/>
    <s v="Nova Iguaçu"/>
    <s v="RJ"/>
    <s v="(21) 3906-1800"/>
    <s v="licenciamento@soloterra.net.br"/>
  </r>
  <r>
    <s v="EE-0570"/>
    <x v="6"/>
    <n v="50"/>
    <s v="RH V"/>
    <s v="EE"/>
    <n v="330003624561"/>
    <s v="07.574.372/0001-70"/>
    <s v="TRANS MATHEUS TRANSPORTES DE Aguas LTDA - ME"/>
    <x v="2"/>
    <m/>
    <s v="01/10/2018"/>
    <x v="872"/>
    <n v="0"/>
    <x v="867"/>
    <m/>
    <m/>
    <s v="OK"/>
    <s v=""/>
    <n v="26864"/>
    <n v="0"/>
    <n v="0"/>
    <n v="26718"/>
    <n v="0"/>
    <n v="0"/>
    <n v="5.7568725668020709E-2"/>
    <n v="618.61216051469319"/>
    <n v="0"/>
    <n v="0"/>
    <n v="1538.1242097064778"/>
    <s v="PD-07/007.6/2018"/>
    <s v="IN001831"/>
    <d v="2018-09-03T00:00:00"/>
    <d v="2020-09-03T00:00:00"/>
    <s v="AVENIDA COMENDADOR TELES, S/N, LOTE 56 B - VILAR DOS TELES - SÃO JOÃO DE MERITI - RJ"/>
    <s v="Vilar dos Teles"/>
    <s v="25.561-161"/>
    <s v="São João de Meriti"/>
    <s v="RJ"/>
    <s v="(21) 964163494"/>
    <s v="condeleandro@gmail.com"/>
  </r>
  <r>
    <s v="EE-0571"/>
    <x v="6"/>
    <n v="50"/>
    <s v="RH V"/>
    <s v="EE"/>
    <n v="330022541463"/>
    <s v="24.345.616/0001-62"/>
    <s v="MCL SERVIÇOS E TRANSPORTES EIRELI"/>
    <x v="2"/>
    <m/>
    <s v="01/03/2019"/>
    <x v="873"/>
    <n v="0"/>
    <x v="868"/>
    <m/>
    <m/>
    <s v="OK"/>
    <s v=""/>
    <n v="122640"/>
    <n v="0"/>
    <n v="0"/>
    <n v="122640"/>
    <n v="0"/>
    <n v="0"/>
    <n v="5.7568725668020709E-2"/>
    <n v="2824.0939994273322"/>
    <n v="0"/>
    <n v="0"/>
    <n v="7060.2193348573128"/>
    <s v="PD-07/014.90/2018"/>
    <s v="IN001702"/>
    <d v="2018-08-22T00:00:00"/>
    <d v="2020-08-22T00:00:00"/>
    <s v="RUA PROFESSOR GABIZO, 361, APTO 301"/>
    <s v="Maracanã"/>
    <s v="20.271-064"/>
    <s v="Rio de Janeiro "/>
    <s v="RJ"/>
    <s v="(21) 971363112"/>
    <s v="mocellin@aguariodejaneiro.com"/>
  </r>
  <r>
    <s v="EE-0573"/>
    <x v="6"/>
    <n v="50"/>
    <s v="RH V"/>
    <s v="EE"/>
    <n v="330026369525"/>
    <s v="19.835.035/0001-79"/>
    <s v="REC DUQUE DE CAXIAS I S.A."/>
    <x v="2"/>
    <m/>
    <s v="01/03/2019"/>
    <x v="874"/>
    <n v="0"/>
    <x v="869"/>
    <m/>
    <m/>
    <s v="OK"/>
    <s v=""/>
    <n v="39201"/>
    <n v="14366.4"/>
    <n v="0"/>
    <n v="27462.6"/>
    <n v="111"/>
    <n v="94"/>
    <n v="5.7568725668020709E-2"/>
    <n v="902.69966603127375"/>
    <n v="49.622636508538534"/>
    <n v="0"/>
    <n v="1580.9801230547612"/>
    <s v="PD-07/014.828/2017"/>
    <s v="IN001711"/>
    <d v="2018-08-23T00:00:00"/>
    <d v="2023-08-23T00:00:00"/>
    <s v="RODOVIA WASHINGTON LUIZ, S/N, KM 103"/>
    <s v="Santo Antônio"/>
    <s v="25.251-745"/>
    <s v="Duque de Caxias "/>
    <s v="RJ"/>
    <s v="(11) 35003659"/>
    <s v="yan.ferreira@mcwambiental.com.br"/>
  </r>
  <r>
    <s v="EE-0574"/>
    <x v="6"/>
    <n v="50"/>
    <s v="RH V"/>
    <s v="EE"/>
    <n v="330026476100"/>
    <s v="68.568.419/0001-88"/>
    <s v="CONDOMÍNIO DO EDIFÍCIO ILHA PLAZA SHOPPING CENTER"/>
    <x v="3"/>
    <m/>
    <s v="01/11/2018"/>
    <x v="875"/>
    <n v="0"/>
    <x v="870"/>
    <m/>
    <m/>
    <s v="OK"/>
    <s v=""/>
    <n v="24960"/>
    <n v="0"/>
    <n v="0"/>
    <n v="6240"/>
    <n v="0"/>
    <n v="0"/>
    <n v="5.7568725668020709E-2"/>
    <n v="574.76421213519973"/>
    <n v="0"/>
    <n v="0"/>
    <n v="359.23154851225462"/>
    <s v="E-07/002.10577/2016"/>
    <s v="IN046114"/>
    <d v="2018-08-21T00:00:00"/>
    <d v="2023-08-21T00:00:00"/>
    <s v="AVENIDA MAESTRO PAULO E SILVA, 400 - GALEÃO"/>
    <s v="Ilha do Governador"/>
    <s v="21.920-445"/>
    <s v="Rio de Janeiro"/>
    <s v="RJ"/>
    <s v="(21) 996677215"/>
    <s v="adriana.mello@biogeobrasil.com.br"/>
  </r>
  <r>
    <s v="EE-0575"/>
    <x v="6"/>
    <n v="50"/>
    <s v="RH V"/>
    <s v="EE"/>
    <n v="330025882490"/>
    <s v="11.606.899/0001-07"/>
    <s v="CONDOMÍNIO DO EDIFÍCIO COLORS RESIDENCIAL"/>
    <x v="2"/>
    <m/>
    <s v="01/11/2018"/>
    <x v="876"/>
    <n v="0"/>
    <x v="871"/>
    <m/>
    <m/>
    <s v="OK"/>
    <s v=""/>
    <n v="44895"/>
    <n v="0"/>
    <n v="0"/>
    <n v="8979"/>
    <n v="0"/>
    <n v="0"/>
    <n v="5.7568725668020709E-2"/>
    <n v="1033.815369735232"/>
    <n v="0"/>
    <n v="0"/>
    <n v="516.90246363060965"/>
    <s v="E-07/002.8680/2015"/>
    <s v="IN046750"/>
    <d v="2018-10-10T00:00:00"/>
    <d v="2023-10-10T00:00:00"/>
    <s v="RUA FORTUNATO DE BRITO 172 - FREGUESIA"/>
    <s v="Jacarepaguá"/>
    <s v="22.750-300"/>
    <s v="Rio de Janeiro "/>
    <s v="RJ"/>
    <s v="(21) 24565919"/>
    <s v="ACQUASERVTRATAMENTO@YAHOO.COM.BR"/>
  </r>
  <r>
    <s v="EE-0576"/>
    <x v="6"/>
    <n v="50"/>
    <s v="RH V"/>
    <s v="EE"/>
    <n v="330027252893"/>
    <s v="04.504.741/0001-60"/>
    <s v="CONDOMÍNIO DO EDIFÍCIO RIO DESIGN BARRA"/>
    <x v="2"/>
    <m/>
    <s v="01/11/2018"/>
    <x v="877"/>
    <n v="0"/>
    <x v="872"/>
    <m/>
    <m/>
    <s v="OK"/>
    <s v=""/>
    <n v="51611"/>
    <n v="0"/>
    <n v="0"/>
    <n v="49545.1"/>
    <n v="0"/>
    <n v="0"/>
    <n v="5.7568725668020709E-2"/>
    <n v="1188.4684098639052"/>
    <n v="0"/>
    <n v="0"/>
    <n v="2852.2469093656782"/>
    <s v="E-07/002.2971/2014"/>
    <s v="IN046469"/>
    <d v="2018-09-21T00:00:00"/>
    <d v="2023-09-21T00:00:00"/>
    <s v="AVENIDA DAS AMÉRICAS, 7.777"/>
    <s v="Barra da Tijuca"/>
    <s v="22793-081"/>
    <s v="Rio de Janeiro"/>
    <s v="RJ"/>
    <s v="(21) 32512283"/>
    <s v="f.avelar@ecospohr.eco.br"/>
  </r>
  <r>
    <s v="EE-0578"/>
    <x v="6"/>
    <n v="50"/>
    <s v="RH V"/>
    <s v="EE"/>
    <n v="330027043208"/>
    <s v="02.430.243/0001-95"/>
    <s v="RIMACLEAN VILAR QUIMICA INDUSTRIAL LTDA ME"/>
    <x v="3"/>
    <m/>
    <s v="01/11/2018"/>
    <x v="878"/>
    <n v="0"/>
    <x v="873"/>
    <m/>
    <m/>
    <s v="OK"/>
    <s v=""/>
    <n v="24960"/>
    <n v="0"/>
    <n v="0"/>
    <n v="13378.56"/>
    <n v="0"/>
    <n v="0"/>
    <n v="5.7568725668020709E-2"/>
    <n v="574.76421213519973"/>
    <n v="0"/>
    <n v="0"/>
    <n v="770.18467080960829"/>
    <s v="E-07/504240/2009"/>
    <s v="IN046064"/>
    <d v="2018-08-14T00:00:00"/>
    <d v="2023-08-14T00:00:00"/>
    <s v="RUA FELIZARDO SAAVEDRA, 881"/>
    <s v="Jardim Meriti"/>
    <s v="25.555-000"/>
    <s v="São João de Meriti"/>
    <s v="RJ"/>
    <s v="(21) 26625613"/>
    <s v="rimaclean@globo.com"/>
  </r>
  <r>
    <s v="EE-0579"/>
    <x v="6"/>
    <n v="50"/>
    <s v="RH V"/>
    <s v="EE"/>
    <n v="330022547402"/>
    <s v="01.201.700/0001-07"/>
    <s v="SEGREDOS DA TERRA PLANEJAMENTO AGRICOLA LTDA"/>
    <x v="11"/>
    <m/>
    <s v="01/11/2018"/>
    <x v="879"/>
    <n v="0"/>
    <x v="874"/>
    <m/>
    <m/>
    <s v="OK"/>
    <s v=""/>
    <n v="26864"/>
    <n v="0"/>
    <n v="0"/>
    <n v="25404"/>
    <n v="0"/>
    <n v="0"/>
    <n v="5.7568725668020709E-2"/>
    <n v="618.61216051469319"/>
    <n v="0"/>
    <n v="0"/>
    <n v="1462.4789279581921"/>
    <s v="E-07/002.2696/2016"/>
    <s v="IN046229"/>
    <d v="2018-08-28T00:00:00"/>
    <d v="2020-08-28T00:00:00"/>
    <s v="RUA CEL. RONDON, 186 - LT. 14 - QD. 33"/>
    <s v="Vila Recreio"/>
    <s v="25.937-860"/>
    <s v="Magé"/>
    <s v="RJ"/>
    <s v="(21) 3251-2283"/>
    <s v="licenciamento@soloterra.net.br"/>
  </r>
  <r>
    <s v="EE-0580"/>
    <x v="6"/>
    <n v="50"/>
    <s v="RH V"/>
    <s v="EE"/>
    <n v="330027776299"/>
    <s v="33.062.134/0001-96"/>
    <s v="POSTO SILOMAR DE COMBUSTÍVEIS E ACESSÓRIOS LTDA"/>
    <x v="2"/>
    <m/>
    <s v="01/01/2019"/>
    <x v="880"/>
    <n v="0"/>
    <x v="875"/>
    <m/>
    <m/>
    <s v="OK:"/>
    <s v=""/>
    <n v="2135.25"/>
    <n v="0"/>
    <n v="0"/>
    <n v="919.8"/>
    <n v="0"/>
    <n v="0"/>
    <n v="5.7568725668020709E-2"/>
    <n v="49.163167651977986"/>
    <n v="0"/>
    <n v="0"/>
    <n v="52.953785718602454"/>
    <s v="E-07/501.036/2009"/>
    <s v="IN047409"/>
    <d v="2018-11-30T00:00:00"/>
    <d v="2023-11-30T00:00:00"/>
    <s v="AVENIDA NELSON CARDOSO, 1.130 "/>
    <s v="TAQUARA "/>
    <s v="22730-001"/>
    <s v="Rio de Janeiro "/>
    <s v="RJ "/>
    <s v="(21) 38443005"/>
    <s v="pterzone@gmail.com"/>
  </r>
  <r>
    <s v="EE-0581"/>
    <x v="6"/>
    <n v="50"/>
    <s v="RH V"/>
    <s v="EE"/>
    <n v="330027201555"/>
    <s v="32.542.417/0001-72"/>
    <s v="CONDOMÍNIO UBÁ PIRATININGA"/>
    <x v="2"/>
    <m/>
    <s v="01/01/2019"/>
    <x v="881"/>
    <n v="0"/>
    <x v="876"/>
    <m/>
    <m/>
    <s v="OK:"/>
    <s v=""/>
    <n v="29127"/>
    <n v="0"/>
    <n v="0"/>
    <n v="28397"/>
    <n v="0"/>
    <n v="0"/>
    <n v="5.7568725668020709E-2"/>
    <n v="670.72010583826375"/>
    <n v="0"/>
    <n v="0"/>
    <n v="1634.7797491683955"/>
    <s v="E-07/002.5343/2017"/>
    <s v="IN046772"/>
    <d v="2018-10-10T00:00:00"/>
    <d v="2023-10-10T00:00:00"/>
    <s v="ESTRADA CELSO PEÇANHA, Nº 3003"/>
    <s v="Itaipu"/>
    <s v="24.310-650"/>
    <s v="Niterói"/>
    <s v="RJ"/>
    <s v="(21) 996677215"/>
    <s v="geotorresbr@yahoo.com.br"/>
  </r>
  <r>
    <s v="EE-0582"/>
    <x v="6"/>
    <n v="50"/>
    <s v="RH V"/>
    <s v="EE"/>
    <n v="330001201183"/>
    <s v="39.180.625/0001-18"/>
    <s v="FÁBRICA DE GELO RAMIA E MARQUES EIRELI (MANOEL RIBEIRO)"/>
    <x v="3"/>
    <m/>
    <s v="01/01/2019"/>
    <x v="882"/>
    <n v="0"/>
    <x v="877"/>
    <m/>
    <m/>
    <s v="OK:"/>
    <s v=""/>
    <n v="67014"/>
    <n v="0"/>
    <n v="0"/>
    <n v="66284"/>
    <n v="0"/>
    <n v="0"/>
    <n v="5.7568725668020709E-2"/>
    <n v="1543.167924654631"/>
    <n v="0"/>
    <n v="0"/>
    <n v="3815.8888537353005"/>
    <s v="E-07/180402/2008"/>
    <s v="IN046769"/>
    <d v="2018-10-10T00:00:00"/>
    <d v="2023-10-10T00:00:00"/>
    <s v="RODOVIA ERNANI DO AMARAL PEIXOTO, Nº 1037 - LOTEAMENTO GRANJA VASQUES II"/>
    <s v="Manoel Ribeiro"/>
    <s v="24.912-710"/>
    <s v="Maricá"/>
    <s v="RJ"/>
    <s v="(21) 26340299"/>
    <s v="saintclair@gelotimo.com.br"/>
  </r>
  <r>
    <s v="EE-0583"/>
    <x v="6"/>
    <n v="50"/>
    <s v="RH V"/>
    <s v="EE"/>
    <n v="330001201183"/>
    <s v="39.180.625/0001-18"/>
    <s v="FÁBRICA DE GELO RAMIA E MARQUES EIRELI"/>
    <x v="3"/>
    <m/>
    <s v="01/01/2019"/>
    <x v="883"/>
    <n v="0"/>
    <x v="878"/>
    <m/>
    <m/>
    <s v="OK:"/>
    <s v=""/>
    <n v="56940"/>
    <n v="0"/>
    <n v="0"/>
    <n v="48180"/>
    <n v="0"/>
    <n v="0"/>
    <n v="5.7568725668020709E-2"/>
    <n v="1311.1883644616212"/>
    <n v="0"/>
    <n v="0"/>
    <n v="2773.6672924198133"/>
    <s v="E-07/180393/2008"/>
    <s v="IN047080"/>
    <d v="2018-11-07T00:00:00"/>
    <d v="2023-11-07T00:00:00"/>
    <s v="RODOVIA ERNANI DO AMARAL PEIXOTO, Nº 1037 - LOTEAMENTO GRANJA VASQUES II"/>
    <s v="Itapeba"/>
    <s v="24.912-710"/>
    <s v="Maricá"/>
    <s v="RJ"/>
    <s v="(21) 26340299"/>
    <s v="saintclair@gelotimo.com.br"/>
  </r>
  <r>
    <s v="EE-0584"/>
    <x v="6"/>
    <n v="50"/>
    <s v="RH V"/>
    <s v="EE"/>
    <n v="330027979645"/>
    <s v="06.975.242/0004-20"/>
    <s v="LOG FRIO LOGISTICA LTDA"/>
    <x v="2"/>
    <m/>
    <s v="01/01/2019"/>
    <x v="884"/>
    <n v="0"/>
    <x v="879"/>
    <m/>
    <m/>
    <s v="OK:"/>
    <s v=""/>
    <n v="21900"/>
    <n v="0"/>
    <n v="0"/>
    <n v="8760"/>
    <n v="0"/>
    <n v="0"/>
    <n v="5.7568725668020709E-2"/>
    <n v="504.30883997124573"/>
    <n v="0"/>
    <n v="0"/>
    <n v="504.30883997124573"/>
    <s v="E-07/002.4574/2015"/>
    <s v="IN047125"/>
    <d v="2018-11-12T00:00:00"/>
    <d v="2023-11-12T00:00:00"/>
    <s v="ESTRADA VENANCIO PEREIRA VELOSO - QD 06, LT 01 E 02"/>
    <s v="Chacará Rio Petrópolis "/>
    <s v="25.230-615"/>
    <s v="Duque de Caxias "/>
    <s v="RJ"/>
    <s v="(21) 93661987"/>
    <s v="regularizacao@saogeraldodopocos.com.br"/>
  </r>
  <r>
    <s v="EE-0585"/>
    <x v="6"/>
    <n v="50"/>
    <s v="RH V"/>
    <s v="EE"/>
    <n v="330027238394"/>
    <s v="22.701.207/0001-26"/>
    <s v="SPE - CONDOMÍNIO ECOPLACE RESIDENCIAL LTDA"/>
    <x v="11"/>
    <m/>
    <s v="01/01/2019"/>
    <x v="885"/>
    <n v="0"/>
    <x v="880"/>
    <m/>
    <m/>
    <s v="OK:"/>
    <s v=""/>
    <n v="32850"/>
    <n v="0"/>
    <n v="0"/>
    <n v="21900"/>
    <n v="0"/>
    <n v="0"/>
    <n v="5.7568725668020709E-2"/>
    <n v="756.45281748285572"/>
    <n v="0"/>
    <n v="0"/>
    <n v="1260.7616574541014"/>
    <s v="E-07/002.14401/2015"/>
    <s v="IN046773"/>
    <d v="2018-10-16T00:00:00"/>
    <d v="2023-10-16T00:00:00"/>
    <s v="RODOVIA ERNANI DO AMARAL PEIXOTO, Nº 28354 - SALA 12"/>
    <s v="Itapeba"/>
    <s v="24.912-710"/>
    <s v="Maricá"/>
    <s v="RJ"/>
    <s v="(21)988213329"/>
    <s v="mellolc@globo.com"/>
  </r>
  <r>
    <s v="EE-0586"/>
    <x v="6"/>
    <n v="50"/>
    <s v="RH V"/>
    <s v="EE"/>
    <n v="330026253900"/>
    <s v="02.229.411/0026-37"/>
    <s v="TOPMIX ENGENHARIA E TECNOLOGIA DE CONCRETO S.A."/>
    <x v="3"/>
    <m/>
    <s v="01/01/2019"/>
    <x v="886"/>
    <n v="0"/>
    <x v="881"/>
    <m/>
    <m/>
    <s v="OK:"/>
    <s v=""/>
    <n v="20301.599999999999"/>
    <n v="0"/>
    <n v="0"/>
    <n v="956.6"/>
    <n v="0"/>
    <n v="0"/>
    <n v="5.7568725668020709E-2"/>
    <n v="467.49911907633867"/>
    <n v="0"/>
    <n v="0"/>
    <n v="55.073607943188591"/>
    <s v="E-07/51092/2012"/>
    <s v="IN047087"/>
    <d v="2018-11-08T00:00:00"/>
    <d v="2023-11-08T00:00:00"/>
    <s v="RODOVIA RJ-116, S/N - KM 12 - LOTES 01 A 07 E 60 A 67 - QUADRA 17"/>
    <s v="Agrobrasil"/>
    <s v="28.680-000"/>
    <s v="Cachoeiras de Macacu"/>
    <s v="RJ"/>
    <s v="(31) 21031377"/>
    <s v="isabella.brant@topmix.com.br"/>
  </r>
  <r>
    <s v="EE-0587"/>
    <x v="6"/>
    <n v="50"/>
    <s v="RH V"/>
    <s v="EE"/>
    <n v="330027273033"/>
    <s v="11.726.521/0001-47"/>
    <s v="TRANSRIO CAMINHÕES, ÔNIBUS, MÁQUINAS E MOTORES LTDA"/>
    <x v="16"/>
    <m/>
    <s v="01/01/2019"/>
    <x v="887"/>
    <n v="0"/>
    <x v="882"/>
    <m/>
    <m/>
    <s v="OK"/>
    <s v=""/>
    <n v="0"/>
    <n v="59042.400000000001"/>
    <n v="0"/>
    <n v="0"/>
    <n v="1234"/>
    <n v="88"/>
    <n v="5.7568725668020709E-2"/>
    <n v="0"/>
    <n v="396.66781784792602"/>
    <n v="0"/>
    <n v="0"/>
    <s v="E-07/002.5731/2014"/>
    <s v="IN047005"/>
    <d v="2018-10-31T00:00:00"/>
    <d v="2023-10-31T00:00:00"/>
    <s v="RODOVIA PRESIDENTE DUTRA, 1450"/>
    <s v="Pavuna"/>
    <s v="21.535-502"/>
    <s v="Rio de Janeiro "/>
    <s v="RJ"/>
    <s v="(11) 972035957"/>
    <s v="ana.paula@jsl.com.br"/>
  </r>
  <r>
    <s v="EE-0588"/>
    <x v="6"/>
    <n v="50"/>
    <s v="RH V"/>
    <s v="EE"/>
    <n v="330026799708"/>
    <s v="05.920.957/0001-70"/>
    <s v="UNIDIESEL TRANSPORTES E SERVIÇOS LTDA - ME"/>
    <x v="2"/>
    <m/>
    <s v="01/03/2019"/>
    <x v="888"/>
    <n v="0"/>
    <x v="883"/>
    <m/>
    <m/>
    <s v="OK:"/>
    <s v=""/>
    <n v="1927.2"/>
    <n v="0"/>
    <n v="0"/>
    <n v="385.44"/>
    <n v="0"/>
    <n v="0"/>
    <n v="5.7568725668020709E-2"/>
    <n v="44.37007208013052"/>
    <n v="0"/>
    <n v="0"/>
    <n v="22.190257277071623"/>
    <s v="E-07/002.6502/2014"/>
    <s v="IN047178"/>
    <d v="2019-11-16T00:00:00"/>
    <d v="2023-11-16T00:00:00"/>
    <s v="RUA MADAGASCAR, S/Nº - LOTE 4 QUADRA A - PARQUE COLÚMBIA"/>
    <s v="Parque Columbia"/>
    <s v="21.535-360"/>
    <s v="Rio de Janeiro "/>
    <s v="RJ"/>
    <s v="(21) 35827895"/>
    <s v="pterzone@gmail.com"/>
  </r>
  <r>
    <s v="EE-0589"/>
    <x v="6"/>
    <n v="50"/>
    <s v="RH V"/>
    <s v="EE"/>
    <n v="330003638864"/>
    <s v="11.767.105/0001-97"/>
    <s v="BRASALPLA RIO DE JANEIRO - INDÚSTRIA DE EMBALAGENS LTDA."/>
    <x v="2"/>
    <m/>
    <s v="01/03/2019"/>
    <x v="889"/>
    <n v="0"/>
    <x v="884"/>
    <n v="-631.54999999999995"/>
    <m/>
    <s v="ATENÇÃO: CRÉDITO 2026: -631,55 (revisão de outorga de 187,12 e pagamento indevido em 2025 de 554,4, mesmo tendo sido informados pra desconsiderar  cobrança)"/>
    <s v=""/>
    <n v="3183.84"/>
    <n v="0"/>
    <n v="0"/>
    <n v="636.76800000000003"/>
    <n v="0"/>
    <n v="0"/>
    <n v="5.7568725668020709E-2"/>
    <n v="73.315844612348414"/>
    <n v="0"/>
    <n v="0"/>
    <n v="36.657922306174214"/>
    <s v="E-07/002.3477/2013"/>
    <s v="IN047127"/>
    <d v="2018-11-12T00:00:00"/>
    <d v="2023-11-12T00:00:00"/>
    <s v="RODOVIA WASHINGTON LUIZ, 17777 - KM 107"/>
    <s v="Santa Cruz da Serra"/>
    <s v="25.265-008"/>
    <s v="Duque de Caxias "/>
    <s v="RJ"/>
    <s v="(21) 35446200"/>
    <s v="pedro.moraes@alpla.com"/>
  </r>
  <r>
    <s v="EE-0590"/>
    <x v="6"/>
    <n v="50"/>
    <s v="RH V"/>
    <s v="EE"/>
    <n v="330022525182"/>
    <s v="23.549.874/0001-06"/>
    <s v="PETHRUS TRANSPORTE DE ÁGUA POTÁVEL EIRELI - EPP"/>
    <x v="2"/>
    <m/>
    <s v="01/07/2020"/>
    <x v="890"/>
    <n v="0"/>
    <x v="885"/>
    <m/>
    <m/>
    <s v="OK:"/>
    <s v=""/>
    <n v="45362.2"/>
    <n v="0"/>
    <n v="0"/>
    <n v="36289.760000000002"/>
    <n v="0"/>
    <n v="0"/>
    <n v="5.7568725668020709E-2"/>
    <n v="1044.5711179683537"/>
    <n v="0"/>
    <n v="0"/>
    <n v="2089.1526784107205"/>
    <s v="PD-07/007.138/2020"/>
    <s v="IN006672"/>
    <d v="2020-06-09T00:00:00"/>
    <d v="2025-06-09T00:00:00"/>
    <s v="RUA MANAUS, Nº: 162 "/>
    <s v="Realengo"/>
    <s v="21730-050"/>
    <s v="Rio de Janeiro"/>
    <s v="RJ"/>
    <s v="(21) 24022062"/>
    <s v="rosanacoppede@gmail.com"/>
  </r>
  <r>
    <s v="EE-0591"/>
    <x v="6"/>
    <n v="50"/>
    <s v="RH V"/>
    <s v="EE"/>
    <n v="330028219890"/>
    <s v="28.322.063/0001-83"/>
    <s v="LAV JEANS LAVANDERIA LTDA"/>
    <x v="3"/>
    <m/>
    <s v="01/03/2019"/>
    <x v="891"/>
    <n v="0"/>
    <x v="886"/>
    <m/>
    <m/>
    <s v="OK:"/>
    <s v=""/>
    <n v="11497.5"/>
    <n v="0"/>
    <n v="0"/>
    <n v="7847.5"/>
    <n v="0"/>
    <n v="0"/>
    <n v="5.7568725668020709E-2"/>
    <n v="264.75848611899949"/>
    <n v="0"/>
    <n v="0"/>
    <n v="451.77275321315284"/>
    <s v="E-07/513564/2012"/>
    <s v="IN047642"/>
    <d v="2018-12-13T00:00:00"/>
    <d v="2023-12-13T00:00:00"/>
    <s v="RUA VICENTE DE LIMA CLETO,1.000 "/>
    <s v="Piao"/>
    <s v="24.461-561"/>
    <s v="São Gonçalo"/>
    <s v="RJ"/>
    <s v="(21) 27015525"/>
    <s v="atendimento@lavjeans.com.br"/>
  </r>
  <r>
    <s v="EE-0592"/>
    <x v="6"/>
    <n v="50"/>
    <s v="RH V"/>
    <s v="EE"/>
    <n v="330026550270"/>
    <s v="18.060.930/0001-04"/>
    <s v="3 PINNAS TRANSPORTES LTDA"/>
    <x v="2"/>
    <m/>
    <s v="01/03/2019"/>
    <x v="892"/>
    <n v="0"/>
    <x v="887"/>
    <m/>
    <m/>
    <s v="OK:"/>
    <s v=""/>
    <n v="35040"/>
    <n v="0"/>
    <n v="0"/>
    <n v="31536"/>
    <n v="0"/>
    <n v="0"/>
    <n v="5.7568725668020709E-2"/>
    <n v="806.87952449037539"/>
    <n v="0"/>
    <n v="0"/>
    <n v="1815.4867619588538"/>
    <s v="E-07/002.12473/2013"/>
    <s v="IN047182"/>
    <d v="2019-01-08T00:00:00"/>
    <d v="2021-01-08T00:00:00"/>
    <s v="RUA JOSÉ SERRADO - LOTE 10 - QUADRA 11"/>
    <s v="Jardim Bom Retiro"/>
    <s v="24.726-272"/>
    <s v="São Gonçalo"/>
    <s v="RJ"/>
    <s v="(21) 998150436"/>
    <s v="mellolc@globo.com"/>
  </r>
  <r>
    <s v="EE-0593"/>
    <x v="6"/>
    <n v="50"/>
    <s v="RH V"/>
    <s v="EE"/>
    <n v="330026640504"/>
    <s v="34.111.609/0001-50"/>
    <s v="MAURO MAGALHÃES PLANEJAMENTO E INCORPORAÇÕES S.A"/>
    <x v="2"/>
    <m/>
    <s v="01/03/2019"/>
    <x v="893"/>
    <n v="0"/>
    <x v="888"/>
    <m/>
    <m/>
    <s v="OK:"/>
    <s v=""/>
    <n v="2160"/>
    <n v="0"/>
    <n v="0"/>
    <n v="432"/>
    <n v="0"/>
    <n v="0"/>
    <n v="5.7568725668020709E-2"/>
    <n v="49.737503722678667"/>
    <n v="0"/>
    <n v="0"/>
    <n v="24.863530624332959"/>
    <s v="EXT-PD/014.2942/2018"/>
    <s v="IN001826"/>
    <d v="2018-08-31T00:00:00"/>
    <d v="2023-08-31T00:00:00"/>
    <s v="RUA AGAMENON MAGALHÃES, Nº: 224"/>
    <s v="Itanhangá"/>
    <s v="22641-110"/>
    <s v="Rio de Janeiro"/>
    <s v="RJ"/>
    <s v="(21) 982825000"/>
    <s v="rosanacoppede@gmail.com"/>
  </r>
  <r>
    <s v="EE-0594"/>
    <x v="6"/>
    <n v="50"/>
    <s v="RH V"/>
    <s v="EE"/>
    <n v="330003624561"/>
    <s v="07.574.372/0001-70"/>
    <s v="TRANS MATHEUS TRANSPORTES DE Aguas LTDA - ME -"/>
    <x v="2"/>
    <m/>
    <s v="01/03/2019"/>
    <x v="894"/>
    <n v="0"/>
    <x v="889"/>
    <m/>
    <m/>
    <s v="OK:"/>
    <s v=""/>
    <n v="57378"/>
    <n v="0"/>
    <n v="0"/>
    <n v="57378"/>
    <n v="0"/>
    <n v="0"/>
    <n v="5.7568725668020709E-2"/>
    <n v="1321.2653518839147"/>
    <n v="0"/>
    <n v="0"/>
    <n v="3303.1738221837995"/>
    <s v="PD-07/014.41/2018"/>
    <s v="IN001837"/>
    <d v="2018-09-03T00:00:00"/>
    <d v="2020-09-03T00:00:00"/>
    <s v="AVENIDA GETÚLIO VARGAS, S/N°, LOTE 17, QUADRA 3 "/>
    <s v="Vilar dos Teles"/>
    <s v="25575-613"/>
    <s v="São João de Meriti"/>
    <s v="RJ"/>
    <s v="(21) 964163494"/>
    <s v="condeleandro@gmail.com"/>
  </r>
  <r>
    <s v="EE-0595"/>
    <x v="6"/>
    <n v="50"/>
    <s v="RH V"/>
    <s v="EE"/>
    <n v="330026405696"/>
    <s v="34.044.693/0001-36"/>
    <s v="NOVO RIO COUNTRY CLUBE"/>
    <x v="2"/>
    <m/>
    <s v="01/03/2019"/>
    <x v="895"/>
    <n v="0"/>
    <x v="890"/>
    <m/>
    <m/>
    <s v="OK:"/>
    <s v=""/>
    <n v="23798"/>
    <n v="0"/>
    <n v="0"/>
    <n v="4759.6000000000004"/>
    <n v="0"/>
    <n v="0"/>
    <n v="5.7568725668020709E-2"/>
    <n v="548.01059371456086"/>
    <n v="0"/>
    <n v="0"/>
    <n v="274.01051809428679"/>
    <s v="PD-07/014.240/2018"/>
    <s v="IN002196"/>
    <d v="2018-10-07T00:00:00"/>
    <d v="2023-10-07T00:00:00"/>
    <s v="AVENIDA MIGUEL ANTÔNIO FERNANDES, 15"/>
    <s v="Recreio dos Bandeirantes"/>
    <s v="22790-330"/>
    <s v="Rio de Janeiro"/>
    <s v="RJ"/>
    <s v="(21) 3251-2283"/>
    <s v="licenciamento@soloterra.net.br"/>
  </r>
  <r>
    <s v="EE-0596"/>
    <x v="6"/>
    <n v="50"/>
    <s v="RH V"/>
    <s v="EE"/>
    <n v="330026444080"/>
    <s v="42.343.277/0001-67"/>
    <s v="POSTO MOBIAL SERVIÇOS LTDA"/>
    <x v="2"/>
    <m/>
    <s v="01/03/2019"/>
    <x v="896"/>
    <n v="0"/>
    <x v="891"/>
    <m/>
    <m/>
    <s v="OK:"/>
    <s v=""/>
    <n v="2628"/>
    <n v="0"/>
    <n v="0"/>
    <n v="2154.96"/>
    <n v="0"/>
    <n v="0"/>
    <n v="5.7568725668020709E-2"/>
    <n v="60.524579377838663"/>
    <n v="0"/>
    <n v="0"/>
    <n v="124.06703374535907"/>
    <s v="PD-07/014.335/2018"/>
    <s v="IN002738"/>
    <d v="2019-01-30T00:00:00"/>
    <d v="2024-01-30T00:00:00"/>
    <s v="RUA SALUSTIANO SILVA, 464 "/>
    <s v="Magalhães Bastos"/>
    <s v="21745-590"/>
    <s v="Rio de Janeiro "/>
    <s v="RJ"/>
    <s v="(21) 38443005"/>
    <s v="pterzone@gmail.com"/>
  </r>
  <r>
    <s v="EE-0597"/>
    <x v="6"/>
    <n v="50"/>
    <s v="RH V"/>
    <s v="EE"/>
    <n v="330010484028"/>
    <s v="22.583.088/0001-54"/>
    <s v="DINÂMICA RD EMPREENDIMENTOS LTDA-ME-CORUMBÁ"/>
    <x v="11"/>
    <m/>
    <s v="01/04/2019"/>
    <x v="897"/>
    <n v="0"/>
    <x v="892"/>
    <m/>
    <m/>
    <s v="OK:"/>
    <s v=""/>
    <n v="21352.5"/>
    <n v="0"/>
    <n v="0"/>
    <n v="4270.5"/>
    <n v="0"/>
    <n v="0"/>
    <n v="5.7568725668020709E-2"/>
    <n v="491.69433136385629"/>
    <n v="0"/>
    <n v="0"/>
    <n v="245.84716568192815"/>
    <s v="PD-07/014.753/2017"/>
    <s v="IN002824"/>
    <d v="2019-02-12T00:00:00"/>
    <d v="2024-02-12T00:00:00"/>
    <s v="ESTRADA DE SANTA RITA, S/N, ÁREA A - CASAS 1-50"/>
    <s v="Corumbá"/>
    <s v="26042-800"/>
    <s v="Nova Iguaçu"/>
    <s v="RJ"/>
    <s v="(21) 30916556"/>
    <s v="mellolc@globo.com"/>
  </r>
  <r>
    <s v="EE-0598"/>
    <x v="6"/>
    <n v="50"/>
    <s v="RH V"/>
    <s v="EE"/>
    <n v="330027731430"/>
    <s v="25.266.025/0002-43"/>
    <s v="DF&amp;M ALIMENTOS LTDA"/>
    <x v="3"/>
    <m/>
    <s v="01/04/2019"/>
    <x v="898"/>
    <n v="0"/>
    <x v="893"/>
    <m/>
    <m/>
    <s v="OK:"/>
    <s v=""/>
    <n v="12045.6"/>
    <n v="0"/>
    <n v="0"/>
    <n v="11277.6"/>
    <n v="0"/>
    <n v="0"/>
    <n v="5.7568725668020709E-2"/>
    <n v="277.37299472638898"/>
    <n v="0"/>
    <n v="0"/>
    <n v="649.23993679405839"/>
    <s v="PD-07/014.716/2018"/>
    <s v="IN002853"/>
    <d v="2019-02-15T00:00:00"/>
    <d v="2024-02-15T00:00:00"/>
    <s v="AVENIDA VINTE E DOIS DE MAIO, 9000, LOTES 6 A 11, QUADRA F "/>
    <s v="Engenho Velho "/>
    <s v="24803-000"/>
    <s v="Itaboraí"/>
    <s v="RJ"/>
    <s v="(21) 32697419"/>
    <s v="luciana@dfmalimentos.com.br"/>
  </r>
  <r>
    <s v="EE-0599"/>
    <x v="6"/>
    <n v="50"/>
    <s v="RH V"/>
    <s v="EE"/>
    <n v="330028896301"/>
    <s v="28.666.782/0001-11"/>
    <s v="CASA FAZENDA LTDA"/>
    <x v="2"/>
    <m/>
    <s v="01/04/2019"/>
    <x v="899"/>
    <n v="0"/>
    <x v="894"/>
    <m/>
    <m/>
    <s v="OK:"/>
    <s v=""/>
    <n v="3427.35"/>
    <n v="0"/>
    <n v="0"/>
    <n v="689.85"/>
    <n v="0"/>
    <n v="0"/>
    <n v="5.7568725668020709E-2"/>
    <n v="78.924218588285811"/>
    <n v="0"/>
    <n v="0"/>
    <n v="39.712728670448655"/>
    <s v="E-07/100.480/2007"/>
    <s v="IN048137"/>
    <d v="2019-01-29T00:00:00"/>
    <d v="2024-01-29T00:00:00"/>
    <s v="RUA CORONEL FRANCISCO SOARES, 1528 "/>
    <s v="Centro"/>
    <s v="26216-032"/>
    <s v="Nova Iguaçu"/>
    <s v="RJ"/>
    <s v="(21) 27675912"/>
    <s v="rosanacoppede@gmail.com"/>
  </r>
  <r>
    <s v="EE-0600"/>
    <x v="6"/>
    <n v="50"/>
    <s v="RH V"/>
    <s v="EE"/>
    <n v="330027896278"/>
    <s v="29.876.646/0001-19"/>
    <s v="CAMINHO DA PONTE MOTEL LTDA"/>
    <x v="2"/>
    <m/>
    <s v="01/04/2019"/>
    <x v="900"/>
    <n v="0"/>
    <x v="895"/>
    <m/>
    <m/>
    <s v="OK:"/>
    <s v=""/>
    <n v="16950.599999999999"/>
    <n v="0"/>
    <n v="0"/>
    <n v="2496.6"/>
    <n v="0"/>
    <n v="0"/>
    <n v="5.7568725668020709E-2"/>
    <n v="390.32923612219315"/>
    <n v="0"/>
    <n v="0"/>
    <n v="143.71976983733498"/>
    <s v="E-07/002.9882/2015"/>
    <s v="IN048116"/>
    <d v="2019-01-28T00:00:00"/>
    <d v="2024-01-28T00:00:00"/>
    <s v="RODOVIA AMARAL PEIXOTO, 3990"/>
    <s v="Santa Barbara "/>
    <s v="24140-005"/>
    <s v="Niterói"/>
    <s v="RJ"/>
    <s v="(21) 37310887"/>
    <s v="sidneybastoadv@hotmail.com"/>
  </r>
  <r>
    <s v="EE-0601"/>
    <x v="6"/>
    <n v="50"/>
    <s v="RH V"/>
    <s v="EE"/>
    <n v="330028980353"/>
    <s v="42.307.884/0006-86"/>
    <s v="VEJA VEÍCULOS JACAREPAGUÁ LTDA"/>
    <x v="2"/>
    <m/>
    <s v="01/04/2019"/>
    <x v="901"/>
    <n v="0"/>
    <x v="896"/>
    <m/>
    <m/>
    <s v="OK:"/>
    <s v=""/>
    <n v="7488"/>
    <n v="0"/>
    <n v="0"/>
    <n v="1497.6"/>
    <n v="0"/>
    <n v="0"/>
    <n v="5.7568725668020709E-2"/>
    <n v="172.42613089835609"/>
    <n v="0"/>
    <n v="0"/>
    <n v="86.213065449178046"/>
    <s v="E-07/002.17511/2013"/>
    <s v="IN048134"/>
    <d v="2019-01-29T00:00:00"/>
    <d v="2024-02-29T00:00:00"/>
    <s v="ESTRADA BENVINDO DE NOVAES, S/Nº - LOTE 04, PARTE QUADRA L "/>
    <s v="Recreio dos Bandeirantes"/>
    <s v="22790-381"/>
    <s v="Rio de Janeiro"/>
    <s v="RJ"/>
    <s v="(21) 969512632"/>
    <s v="acquaservtratamento@yahoo.com.br"/>
  </r>
  <r>
    <s v="EE-0602"/>
    <x v="6"/>
    <n v="50"/>
    <s v="RH V"/>
    <s v="EE"/>
    <n v="330026482178"/>
    <s v="01.264.785/0001-72"/>
    <s v="THUYA AUTO POSTO DE SERVIÇOS LTDA"/>
    <x v="2"/>
    <m/>
    <s v="01/04/2019"/>
    <x v="902"/>
    <n v="0"/>
    <x v="897"/>
    <m/>
    <m/>
    <s v="OK:"/>
    <s v=""/>
    <n v="3390.12"/>
    <n v="0"/>
    <n v="0"/>
    <n v="397.12"/>
    <n v="0"/>
    <n v="0"/>
    <n v="5.7568725668020709E-2"/>
    <n v="78.067935719241177"/>
    <n v="0"/>
    <n v="0"/>
    <n v="22.858575613886959"/>
    <s v="E-07/513.169/2012"/>
    <s v="IN048138"/>
    <d v="2019-01-29T00:00:00"/>
    <d v="2024-01-29T00:00:00"/>
    <s v="RUA ITÁLIA FAUSTA, 19 "/>
    <s v="Itanhangá"/>
    <s v="22641-440"/>
    <s v="Rio de Janeiro "/>
    <s v="RJ"/>
    <s v="( 21) 38443005"/>
    <s v="pterzone@gmail.com"/>
  </r>
  <r>
    <s v="EE-0603"/>
    <x v="6"/>
    <n v="50"/>
    <s v="RH V"/>
    <s v="EE"/>
    <n v="330028920610"/>
    <s v="10.443.010/0001-55"/>
    <s v="CONDOMÍNIO DO EDIFÍCIO DON JUAN"/>
    <x v="2"/>
    <m/>
    <s v="01/04/2019"/>
    <x v="903"/>
    <n v="0"/>
    <x v="898"/>
    <m/>
    <m/>
    <s v="OK:"/>
    <s v=""/>
    <n v="18104"/>
    <n v="0"/>
    <n v="0"/>
    <n v="14892"/>
    <n v="0"/>
    <n v="0"/>
    <n v="5.7568725668020709E-2"/>
    <n v="416.8844475365899"/>
    <n v="0"/>
    <n v="0"/>
    <n v="857.31667397190756"/>
    <s v="E-07/002.13888/2013"/>
    <s v="IN048395"/>
    <d v="2019-02-18T00:00:00"/>
    <d v="2024-02-18T00:00:00"/>
    <s v="RUA DOUTOR MACEDO, S/Nº - LOTES 07 E 08"/>
    <s v="Centro "/>
    <s v="24800-000"/>
    <s v="Itaboraí"/>
    <s v="RJ"/>
    <s v="(21) 27342644"/>
    <s v="greendetalle@yahoo.com.br"/>
  </r>
  <r>
    <s v="EE-0604"/>
    <x v="6"/>
    <n v="50"/>
    <s v="RH V"/>
    <s v="EE"/>
    <n v="330029000212"/>
    <s v="04.991.379/0001-08"/>
    <s v="POSTO ABREU DOIS LTDA"/>
    <x v="2"/>
    <m/>
    <s v="01/04/2019"/>
    <x v="904"/>
    <n v="0"/>
    <x v="899"/>
    <m/>
    <m/>
    <s v="OK:"/>
    <s v=""/>
    <n v="4197.5"/>
    <n v="0"/>
    <n v="0"/>
    <n v="839.5"/>
    <n v="0"/>
    <n v="0"/>
    <n v="5.7568725668020709E-2"/>
    <n v="96.655539461917641"/>
    <n v="0"/>
    <n v="0"/>
    <n v="48.327769730958821"/>
    <s v="E-07/002.11132/2013"/>
    <s v="IN048397"/>
    <d v="2019-02-18T00:00:00"/>
    <d v="2024-02-18T00:00:00"/>
    <s v="RODOVIA BR-101, KM 303"/>
    <s v="Santa Luzia"/>
    <s v="24722-650"/>
    <s v="São Gonçalo"/>
    <s v="RJ"/>
    <s v="(21) 3868-4218"/>
    <s v="sergio.freire@hotmail.com"/>
  </r>
  <r>
    <s v="EE-0605"/>
    <x v="6"/>
    <n v="50"/>
    <s v="RH V"/>
    <s v="EE"/>
    <n v="330028357770"/>
    <s v="21.205.045/0001-72"/>
    <s v="CONDOMÍNIO RESIDENCIAL NOVO ELDORADO"/>
    <x v="2"/>
    <m/>
    <s v="01/04/2019"/>
    <x v="905"/>
    <n v="0"/>
    <x v="900"/>
    <m/>
    <m/>
    <s v="OK:"/>
    <s v=""/>
    <n v="9490"/>
    <n v="0"/>
    <n v="0"/>
    <n v="730.00000000000205"/>
    <n v="0"/>
    <n v="0"/>
    <n v="5.7568725668020709E-2"/>
    <n v="218.5296536646014"/>
    <n v="0"/>
    <n v="0"/>
    <n v="42.020515427264108"/>
    <s v="E-07/002.4469/2015"/>
    <s v="IN048431"/>
    <d v="2019-02-21T00:00:00"/>
    <d v="2024-02-21T00:00:00"/>
    <s v="RUA ANTONIO VIEIRA SOBRINHO, LOTE 17 A"/>
    <s v="Centro"/>
    <s v="24901-020"/>
    <s v="Maricá"/>
    <s v="RJ"/>
    <s v="(21) 976287482"/>
    <s v="alessandra.freire@sangalis.com.br"/>
  </r>
  <r>
    <s v="EE-0606"/>
    <x v="6"/>
    <n v="50"/>
    <s v="RH V"/>
    <s v="EE"/>
    <n v="330027919235"/>
    <s v="33.130.543/0004-25"/>
    <s v="CASAS GUANABARA COMESTÍVEIS LTDA - Piedade"/>
    <x v="2"/>
    <m/>
    <s v="01/04/2019"/>
    <x v="906"/>
    <n v="0"/>
    <x v="901"/>
    <m/>
    <m/>
    <s v="OK:"/>
    <s v=""/>
    <n v="12906.4"/>
    <n v="0"/>
    <n v="0"/>
    <n v="7738"/>
    <n v="0"/>
    <n v="0"/>
    <n v="5.7568725668020709E-2"/>
    <n v="297.20325287658142"/>
    <n v="0"/>
    <n v="0"/>
    <n v="445.46549890945812"/>
    <s v="E-07/002.3197/2015"/>
    <s v="IN048398"/>
    <d v="2019-02-18T00:00:00"/>
    <d v="2024-02-18T00:00:00"/>
    <s v="AVENIDA DOM HELDER CÂMARA, 8403/8433"/>
    <n v="0"/>
    <s v="20.751-001"/>
    <s v="Piedade"/>
    <s v="RJ"/>
    <s v="(21) 970268180"/>
    <s v="MELLOLC@GLOBO.COM"/>
  </r>
  <r>
    <s v="EE-0607"/>
    <x v="6"/>
    <n v="50"/>
    <s v="RH V"/>
    <s v="EE"/>
    <n v="330028999615"/>
    <s v="06.043.387/0001-40"/>
    <s v="ANTRELLI INCORPORAÇÃO E CONSTRUÇÃO LTDA"/>
    <x v="2"/>
    <m/>
    <s v="01/04/2019"/>
    <x v="907"/>
    <n v="0"/>
    <x v="902"/>
    <m/>
    <m/>
    <s v="OK:"/>
    <s v=""/>
    <n v="16206"/>
    <n v="0"/>
    <n v="0"/>
    <n v="3241.2"/>
    <n v="0"/>
    <n v="0"/>
    <n v="5.7568725668020709E-2"/>
    <n v="373.18269379327467"/>
    <n v="0"/>
    <n v="0"/>
    <n v="186.59656813364373"/>
    <s v="E-07/002.15609/2014"/>
    <s v="IN048449"/>
    <d v="2019-02-21T00:00:00"/>
    <d v="2024-02-21T00:00:00"/>
    <s v="RUA MURILO PORTUGAL, Nº 112, SALA 406"/>
    <s v="São Francisco"/>
    <s v="24.360-410"/>
    <s v="Niterói"/>
    <s v="RJ"/>
    <s v="(21) 38684218"/>
    <s v="sergio.freire@hotmail.com"/>
  </r>
  <r>
    <s v="EE-0608"/>
    <x v="6"/>
    <n v="50"/>
    <s v="RH V"/>
    <s v="EE"/>
    <n v="330006753737"/>
    <s v="01.775.021/0001-41"/>
    <s v="A.M. SOUZA SERVIÇOS DE FRETES LTDA - ME_Curicica"/>
    <x v="2"/>
    <m/>
    <s v="01/04/2019"/>
    <x v="908"/>
    <n v="0"/>
    <x v="903"/>
    <m/>
    <m/>
    <s v="OK:"/>
    <s v=""/>
    <n v="67510.399999999994"/>
    <n v="0"/>
    <n v="0"/>
    <n v="54487.199999999997"/>
    <n v="0"/>
    <n v="0"/>
    <n v="5.7568725668020709E-2"/>
    <n v="1554.5919912245681"/>
    <n v="0"/>
    <n v="0"/>
    <n v="3136.7625563167812"/>
    <s v="E-07/508.955/2011"/>
    <s v="IN020990"/>
    <d v="2012-10-05T00:00:00"/>
    <d v="2017-10-05T00:00:00"/>
    <s v="ESTRADA DOS BANDEIRANTES, 25.100"/>
    <s v="Curicica"/>
    <s v="22.710-104"/>
    <s v="Rio de Janeiro "/>
    <s v="RJ"/>
    <s v="(21) 24253854"/>
    <s v="regularizacao@saogeraldopocos.com.br"/>
  </r>
  <r>
    <s v="EE-0610"/>
    <x v="6"/>
    <n v="50"/>
    <s v="RH V"/>
    <s v="EE"/>
    <n v="330027949061"/>
    <s v="27.765.817/0001-07"/>
    <s v="CLUBE ESPORTIVO MAUÁ"/>
    <x v="2"/>
    <m/>
    <s v="01/04/2019"/>
    <x v="909"/>
    <n v="0"/>
    <x v="904"/>
    <m/>
    <m/>
    <s v="OK:"/>
    <s v=""/>
    <n v="20476.5"/>
    <n v="0"/>
    <n v="0"/>
    <n v="4095.3"/>
    <n v="0"/>
    <n v="0"/>
    <n v="5.7568725668020709E-2"/>
    <n v="471.5194715712434"/>
    <n v="0"/>
    <n v="0"/>
    <n v="235.7597357856217"/>
    <s v="E-07/511556/2012"/>
    <s v="IN048519"/>
    <d v="2019-02-27T00:00:00"/>
    <d v="2024-02-27T00:00:00"/>
    <s v="AVENIDA PRESIDENTE KENNEDY, Nº 635 "/>
    <s v="Centro"/>
    <s v="24.445-000"/>
    <s v="São Gonçalo"/>
    <s v="RJ"/>
    <s v="(21) 987733364"/>
    <s v="regularizacao@saogeraldopocos.com.br"/>
  </r>
  <r>
    <s v="EE-0611"/>
    <x v="6"/>
    <n v="50"/>
    <s v="RH V"/>
    <s v="EE"/>
    <n v="330028933606"/>
    <s v="29.322.070/0003-00"/>
    <s v="AUTO ONIBUS VERA CRUZ LTDA"/>
    <x v="2"/>
    <m/>
    <s v="01/04/2019"/>
    <x v="910"/>
    <n v="-55.220478830144145"/>
    <x v="905"/>
    <m/>
    <m/>
    <s v="OK:"/>
    <s v=""/>
    <n v="8672.4000000000015"/>
    <n v="0"/>
    <n v="0"/>
    <n v="6135.6500000000015"/>
    <n v="0"/>
    <n v="0"/>
    <n v="5.7568725668020709E-2"/>
    <n v="199.70360659333764"/>
    <n v="0"/>
    <n v="0"/>
    <n v="353.22155164499128"/>
    <s v="PD-07/014.50/2018"/>
    <s v="IN003010"/>
    <d v="2019-03-07T00:00:00"/>
    <d v="2024-03-07T00:00:00"/>
    <s v="RUA CLEMENTINO LISBOA, 278, ANTIGO N 29 "/>
    <s v="Vila Carvalho"/>
    <s v="25.900-971"/>
    <s v="Magé"/>
    <s v="RJ"/>
    <s v="(21) 26598031"/>
    <s v="financeiro@erig.com.br"/>
  </r>
  <r>
    <s v="EE-0612"/>
    <x v="6"/>
    <n v="50"/>
    <s v="RH V"/>
    <s v="EE"/>
    <n v="330027313515"/>
    <s v="12.846.452/0002-59"/>
    <s v="COMERCIAL SUPERKIBARATO SANTA RITA LTDA"/>
    <x v="2"/>
    <m/>
    <s v="01/05/2019"/>
    <x v="911"/>
    <n v="0"/>
    <x v="906"/>
    <m/>
    <m/>
    <s v="OK:"/>
    <s v=""/>
    <n v="5475"/>
    <n v="0"/>
    <n v="0"/>
    <n v="1095"/>
    <n v="0"/>
    <n v="0"/>
    <n v="5.7568725668020709E-2"/>
    <n v="126.07198875580505"/>
    <n v="0"/>
    <n v="0"/>
    <n v="63.041215614908893"/>
    <s v="E-07/002.1035/2016"/>
    <s v="IN048959"/>
    <d v="2019-04-10T00:00:00"/>
    <d v="2024-04-10T00:00:00"/>
    <s v="RUA TIBURCIO DE MENDONÇA, 145"/>
    <s v="Figueiras"/>
    <s v="26.051-740"/>
    <s v="Nova Iguaçu"/>
    <s v="RJ"/>
    <s v="(21) 37696930"/>
    <s v="rosanacoppede@gmail.com"/>
  </r>
  <r>
    <s v="EE-0613"/>
    <x v="6"/>
    <n v="50"/>
    <s v="RH V"/>
    <s v="EE"/>
    <n v="330029969400"/>
    <s v="12.780.593/0001-35"/>
    <s v="BIOZONIA COME IND DE BEBIDAS 2010 LTDA ME"/>
    <x v="3"/>
    <m/>
    <s v="01/08/2021"/>
    <x v="912"/>
    <n v="0"/>
    <x v="907"/>
    <m/>
    <m/>
    <s v="OK"/>
    <s v=""/>
    <n v="5475"/>
    <n v="0"/>
    <n v="0"/>
    <n v="3650"/>
    <n v="0"/>
    <n v="0"/>
    <n v="5.7568725668020709E-2"/>
    <n v="126.07198875580505"/>
    <n v="0"/>
    <n v="0"/>
    <n v="210.12346208434602"/>
    <s v="E-07/002.13396/2014"/>
    <s v="IN048920; AVB004329"/>
    <d v="2020-01-13T00:00:00"/>
    <d v="2024-04-09T00:00:00"/>
    <s v="ESTRADA DE ADRIANOPOLIS, N° 12"/>
    <s v="Adrianópolis"/>
    <s v="26.050-000"/>
    <s v="Nova Iguaçu"/>
    <s v="RJ"/>
    <s v="(22) 988665280"/>
    <s v="igorcristiano@oi.com.br"/>
  </r>
  <r>
    <s v="EE-0614"/>
    <x v="6"/>
    <n v="50"/>
    <s v="RH V"/>
    <s v="EE"/>
    <n v="330027912494"/>
    <s v="04.773.999/0001-62"/>
    <s v="JAIR BRITO E FILHOS INDÚSTRIA E COMÉRCIO DE GELO LTDA - ME"/>
    <x v="2"/>
    <m/>
    <s v="01/05/2019"/>
    <x v="913"/>
    <n v="0"/>
    <x v="908"/>
    <m/>
    <m/>
    <s v="OK:"/>
    <s v=""/>
    <n v="5694"/>
    <n v="0"/>
    <n v="0"/>
    <n v="1022"/>
    <n v="0"/>
    <n v="0"/>
    <n v="5.7568725668020709E-2"/>
    <n v="131.1157037039583"/>
    <n v="0"/>
    <n v="0"/>
    <n v="58.832898587774849"/>
    <s v="E-07/002.11946/2016"/>
    <s v="IN048961"/>
    <d v="2019-04-08T00:00:00"/>
    <d v="2024-04-08T00:00:00"/>
    <s v="RUA FRANCISCO NETO, 81"/>
    <s v="RAUL VEIGA "/>
    <s v="24.730-590"/>
    <s v="SÃO GONÇALO"/>
    <s v="RJ"/>
    <s v="(21) 970376262"/>
    <s v="jbgelo@yahoo.com.br"/>
  </r>
  <r>
    <s v="EE-0615"/>
    <x v="6"/>
    <n v="50"/>
    <s v="RH V"/>
    <s v="EE"/>
    <n v="330028354401"/>
    <s v="39.890.710/0001-70"/>
    <s v="RESTAURANTE E LANCHONETE ESTRELA DOS PAGOS LTDA"/>
    <x v="2"/>
    <m/>
    <s v="01/05/2019"/>
    <x v="914"/>
    <n v="0"/>
    <x v="909"/>
    <m/>
    <m/>
    <s v="OK:"/>
    <s v=""/>
    <n v="2534.4"/>
    <n v="0"/>
    <n v="0"/>
    <n v="506.88"/>
    <n v="0"/>
    <n v="0"/>
    <n v="5.7568725668020709E-2"/>
    <n v="58.352544783188826"/>
    <n v="0"/>
    <n v="0"/>
    <n v="29.186714865607151"/>
    <s v="E-07/002.4915/2017"/>
    <s v="IN048848"/>
    <d v="2019-03-29T00:00:00"/>
    <d v="2024-03-29T00:00:00"/>
    <s v="RODOVIA PRESIDENTE DUTRA, 172 KM 9,5 "/>
    <s v="CENTRO "/>
    <s v="26130-250"/>
    <s v="BELFORD ROXO"/>
    <s v="RJ"/>
    <s v="(11)27615842"/>
    <s v="rosanacoppede@gmail.com"/>
  </r>
  <r>
    <s v="EE-0616"/>
    <x v="6"/>
    <n v="50"/>
    <s v="RH V"/>
    <s v="EE"/>
    <n v="330028259840"/>
    <s v="21.419.019/0001-47"/>
    <s v="TECHSET TENNIS ACADEMY LTDA"/>
    <x v="2"/>
    <m/>
    <s v="01/05/2019"/>
    <x v="915"/>
    <n v="0"/>
    <x v="910"/>
    <m/>
    <m/>
    <s v="OK:"/>
    <s v=""/>
    <n v="4409.2"/>
    <n v="0"/>
    <n v="0"/>
    <n v="876"/>
    <n v="0"/>
    <n v="0"/>
    <n v="5.7568725668020709E-2"/>
    <n v="101.53217482586703"/>
    <n v="0"/>
    <n v="0"/>
    <n v="50.426707007519475"/>
    <s v="E-07/002.9232/2016"/>
    <s v="IN048799"/>
    <d v="2019-03-28T00:00:00"/>
    <d v="2024-03-28T00:00:00"/>
    <s v="AVENIDA DAS AMERICAS, Nº 8585 - EDICULAS 8 E 9 E LOJ SS0216"/>
    <s v="Barra da Tijuca"/>
    <s v="22.793-081"/>
    <s v="Rio de Janeiro"/>
    <s v="RJ"/>
    <s v="(21) 970330430"/>
    <s v="mrl.neves@gmail.com"/>
  </r>
  <r>
    <s v="EE-0617"/>
    <x v="6"/>
    <n v="50"/>
    <s v="RH V"/>
    <s v="EE"/>
    <n v="330003595367"/>
    <s v="01.637.895/0126-53"/>
    <s v="VOTORANTIM CIMENTOS S.A."/>
    <x v="3"/>
    <m/>
    <s v="01/05/2019"/>
    <x v="916"/>
    <n v="0"/>
    <x v="911"/>
    <m/>
    <m/>
    <s v="OK:"/>
    <s v=""/>
    <n v="43800"/>
    <n v="0"/>
    <n v="0"/>
    <n v="1752"/>
    <n v="0"/>
    <n v="0"/>
    <n v="5.7568725668020709E-2"/>
    <n v="1008.5967949944659"/>
    <n v="0"/>
    <n v="0"/>
    <n v="100.86385648905168"/>
    <s v="E-07/002.7084/2014"/>
    <s v="IN048865"/>
    <d v="2019-04-02T00:00:00"/>
    <d v="2024-04-02T00:00:00"/>
    <s v="ESTRADA DOS BANDEIRANTES, 1.873 - PARTE B "/>
    <s v="Jacarépaguá"/>
    <s v="22783-115"/>
    <s v="Rio de Janeiro"/>
    <s v="RJ"/>
    <s v="(11) 21847192"/>
    <s v="jose.valadares@vcimentos.com"/>
  </r>
  <r>
    <s v="EE-0618"/>
    <x v="6"/>
    <n v="50"/>
    <s v="RH V"/>
    <s v="EE"/>
    <n v="330026381576"/>
    <s v="11.458.412/0001-96"/>
    <s v="GRUPAMENTO RESIDENCIAL RISERVA UNO"/>
    <x v="2"/>
    <m/>
    <s v="01/06/2019"/>
    <x v="917"/>
    <n v="0"/>
    <x v="912"/>
    <m/>
    <m/>
    <s v="OK:"/>
    <s v=""/>
    <n v="56885.25"/>
    <n v="0"/>
    <n v="0"/>
    <n v="11377.05"/>
    <n v="0"/>
    <n v="0"/>
    <n v="5.7568725668020709E-2"/>
    <n v="1309.9248251060794"/>
    <n v="0"/>
    <n v="0"/>
    <n v="654.96241255303971"/>
    <s v="E-07/002.4985/2014"/>
    <s v="IN049100"/>
    <d v="2019-04-17T00:00:00"/>
    <d v="2024-04-17T00:00:00"/>
    <s v="AVENIDA DAS AMÉRICAS, 10333 "/>
    <s v="BARRA DA TIJUCA"/>
    <s v="22.793-082"/>
    <s v="RIO DE JANEIRO "/>
    <s v="RJ"/>
    <s v="(21)38064970"/>
    <s v="acquaservtratamento@yahoo.com.br"/>
  </r>
  <r>
    <s v="EE-0619"/>
    <x v="6"/>
    <n v="50"/>
    <s v="RH V"/>
    <s v="EE"/>
    <n v="330027908896"/>
    <s v="75.315.333/0193-90"/>
    <s v="ATACADÃO S/A."/>
    <x v="2"/>
    <m/>
    <s v="01/06/2019"/>
    <x v="918"/>
    <n v="0"/>
    <x v="913"/>
    <m/>
    <m/>
    <s v="OK:"/>
    <s v=""/>
    <n v="20160"/>
    <n v="0"/>
    <n v="0"/>
    <n v="2640"/>
    <n v="0"/>
    <n v="0"/>
    <n v="5.7568725668020709E-2"/>
    <n v="464.24106718436389"/>
    <n v="0"/>
    <n v="0"/>
    <n v="151.97976678141197"/>
    <s v="E-07/002.7890/2016"/>
    <s v="IN049334"/>
    <d v="2019-05-13T00:00:00"/>
    <d v="2024-05-13T00:00:00"/>
    <s v="RODOVIA GOVERNADOR MARIO COVAS BR-101, S/N KM 24"/>
    <s v="VILA GABRIELA"/>
    <s v="24.856-000"/>
    <s v="Itaborái"/>
    <s v="RJ"/>
    <s v="(21) 24291612"/>
    <s v="ssouzaoliveira@koandina.com"/>
  </r>
  <r>
    <s v="EE-0620"/>
    <x v="6"/>
    <n v="50"/>
    <s v="RH V"/>
    <s v="EE"/>
    <n v="330030133476"/>
    <s v="29.439.601/0001-87"/>
    <s v="MOTEL NEBRASKA LTDA"/>
    <x v="2"/>
    <m/>
    <s v="01/06/2019"/>
    <x v="919"/>
    <n v="0"/>
    <x v="914"/>
    <m/>
    <m/>
    <s v="OK:"/>
    <s v=""/>
    <n v="8212.5"/>
    <n v="0"/>
    <n v="0"/>
    <n v="1642.5"/>
    <n v="0"/>
    <n v="0"/>
    <n v="5.7568725668020709E-2"/>
    <n v="189.11320437071393"/>
    <n v="0"/>
    <n v="0"/>
    <n v="94.556602185356965"/>
    <s v="E-07/002.3678/2014"/>
    <s v="IN049338"/>
    <d v="2019-05-13T00:00:00"/>
    <d v="2024-05-13T00:00:00"/>
    <s v="RUA LUCY FLORES, 65"/>
    <s v="EDSON PASSOS"/>
    <s v="26.584-200"/>
    <s v="MESQUITA"/>
    <s v="RJ"/>
    <s v="(21) 27964031"/>
    <s v="rosanacoppede@gmail.com"/>
  </r>
  <r>
    <s v="EE-0621"/>
    <x v="6"/>
    <n v="50"/>
    <s v="RH V"/>
    <s v="EE"/>
    <n v="330007420626"/>
    <s v="06.068.650/0001-55"/>
    <s v="CONDOMÍNIO DO SÃO GONÇALO SHOPPING RIO"/>
    <x v="11"/>
    <m/>
    <s v="01/07/2019"/>
    <x v="920"/>
    <n v="0"/>
    <x v="915"/>
    <m/>
    <m/>
    <s v="OK:"/>
    <s v=""/>
    <n v="61298.1"/>
    <n v="0"/>
    <n v="0"/>
    <n v="12629"/>
    <n v="0"/>
    <n v="0"/>
    <n v="5.7568725668020709E-2"/>
    <n v="1411.5509821980611"/>
    <n v="0"/>
    <n v="0"/>
    <n v="727.03636818896848"/>
    <s v="PD-07/014.92/2018"/>
    <s v="IN003534"/>
    <d v="2019-05-31T00:00:00"/>
    <d v="2024-05-31T00:00:00"/>
    <s v="AVENIDA SÃO GONÇALO, 100"/>
    <s v="BOA VISTA"/>
    <s v="24466-970"/>
    <s v="SÃO GONÇALO - "/>
    <s v="RJ"/>
    <s v="(21) 3514-3850"/>
    <s v="ACQUASERVTRATAMENTO@YAHOO.COM.BR"/>
  </r>
  <r>
    <s v="EE-0622"/>
    <x v="6"/>
    <n v="50"/>
    <s v="RH V"/>
    <s v="EE"/>
    <n v="330003562515"/>
    <s v="28.964.825/0001-45"/>
    <s v="CONDOMÍNIO PORTAL CAMINHO DOS LAGOS"/>
    <x v="2"/>
    <m/>
    <s v="01/07/2019"/>
    <x v="921"/>
    <n v="0"/>
    <x v="916"/>
    <m/>
    <m/>
    <s v="OK:"/>
    <s v=""/>
    <n v="178758.75"/>
    <n v="0"/>
    <n v="0"/>
    <n v="54979.95"/>
    <n v="0"/>
    <n v="0"/>
    <n v="5.7568725668020709E-2"/>
    <n v="4116.3606009778696"/>
    <n v="0"/>
    <n v="0"/>
    <n v="3165.1243157353824"/>
    <s v="PD-07/014.194/2017"/>
    <s v="AVB001576"/>
    <d v="2018-08-08T00:00:00"/>
    <d v="2022-09-20T00:00:00"/>
    <s v="AVENIDA CARLOS LACERDA, S/N "/>
    <s v="Areal"/>
    <s v="24.800-770"/>
    <s v="Itaboraí"/>
    <s v="RJ"/>
    <s v="(12) 36316431"/>
    <s v="sindico@caminhosdoslagos.com.br"/>
  </r>
  <r>
    <s v="EE-0624"/>
    <x v="6"/>
    <n v="50"/>
    <s v="RH V"/>
    <s v="EE"/>
    <n v="330028976402"/>
    <s v="31.616.152/0001-47"/>
    <s v="CONDOMÍNIO PORTAL CAMINHOS DAS PEDRAS"/>
    <x v="2"/>
    <m/>
    <s v="01/07/2019"/>
    <x v="922"/>
    <n v="0"/>
    <x v="917"/>
    <m/>
    <m/>
    <s v="OK:"/>
    <s v=""/>
    <n v="191260"/>
    <n v="0"/>
    <n v="0"/>
    <n v="60473.2"/>
    <n v="0"/>
    <n v="0"/>
    <n v="5.7568725668020709E-2"/>
    <n v="4404.2387245610744"/>
    <n v="0"/>
    <n v="0"/>
    <n v="3481.364198737188"/>
    <s v="PD-07/014.162/2017"/>
    <s v="AVB002965"/>
    <d v="2019-04-02T00:00:00"/>
    <d v="2022-09-20T00:00:00"/>
    <s v="AVENIDA CARLOS LACERDA, 1433"/>
    <s v="Areal"/>
    <s v="24.800-770"/>
    <s v="Itaboraí"/>
    <s v="RJ"/>
    <s v="(21) 996831014"/>
    <s v="claudiojover@gmail.com"/>
  </r>
  <r>
    <s v="EE-0625"/>
    <x v="6"/>
    <n v="50"/>
    <s v="RH V"/>
    <s v="EE"/>
    <n v="330007793309"/>
    <s v="29.203.700/0001-65"/>
    <s v="CERÂMICA COLONIAL LTDA"/>
    <x v="3"/>
    <m/>
    <s v="01/08/2019"/>
    <x v="923"/>
    <n v="0"/>
    <x v="918"/>
    <m/>
    <m/>
    <s v="OK:"/>
    <s v=""/>
    <n v="18980"/>
    <n v="0"/>
    <n v="0"/>
    <n v="3796"/>
    <n v="0"/>
    <n v="0"/>
    <n v="5.7568725668020709E-2"/>
    <n v="437.0593073292028"/>
    <n v="0"/>
    <n v="0"/>
    <n v="218.5296536646014"/>
    <s v="E-07/002.8929/2014"/>
    <s v="IN049677"/>
    <d v="2019-06-27T00:00:00"/>
    <d v="2024-06-27T00:00:00"/>
    <s v="ROD AMARAL PEIXOTO, S/N - KM 23 "/>
    <s v="MANILHA"/>
    <s v="24800-000"/>
    <s v="ITABORAÍ"/>
    <s v="RJ"/>
    <s v="(21) 2635-9333"/>
    <s v="ceramicacolonial@veloxmail.com.br"/>
  </r>
  <r>
    <s v="EE-0627"/>
    <x v="6"/>
    <n v="50"/>
    <s v="RH V"/>
    <s v="EE"/>
    <n v="330026349419"/>
    <s v="08.082.988/0001-97"/>
    <s v="CONDOMÍNIO RESIDENCIAL ENZO GUIMARÃES"/>
    <x v="2"/>
    <m/>
    <s v="01/08/2019"/>
    <x v="536"/>
    <n v="0"/>
    <x v="533"/>
    <m/>
    <m/>
    <s v="OK:"/>
    <s v=""/>
    <n v="8760"/>
    <n v="0"/>
    <n v="0"/>
    <n v="1752"/>
    <n v="0"/>
    <n v="0"/>
    <n v="5.7568725668020709E-2"/>
    <n v="201.71727050409064"/>
    <n v="0"/>
    <n v="0"/>
    <n v="100.86385648905168"/>
    <s v="E-07/002.6519/2014"/>
    <s v="IN048705"/>
    <d v="2019-03-21T00:00:00"/>
    <d v="2024-03-21T00:00:00"/>
    <s v="ESTRADA DA CONCEIÇÃO, 1166 - - MARAMBAIA - ITABORAÍ"/>
    <s v="Marambaia"/>
    <s v="24.800-000"/>
    <s v="Itaboraí"/>
    <s v="RJ"/>
    <s v="(21) 26233199"/>
    <s v="rb.contabilidade@hotmail.com"/>
  </r>
  <r>
    <s v="EE-0628"/>
    <x v="6"/>
    <n v="50"/>
    <s v="RH V"/>
    <s v="EE"/>
    <n v="330003522998"/>
    <s v="61.092.037/0055-74"/>
    <s v="ETERNIT S.A EM RECUPERAÇÃO JUDICIAL"/>
    <x v="3"/>
    <m/>
    <s v="01/08/2019"/>
    <x v="924"/>
    <n v="0"/>
    <x v="919"/>
    <m/>
    <m/>
    <s v="OK:"/>
    <s v=""/>
    <n v="84731.1"/>
    <n v="26980.799999999999"/>
    <n v="0"/>
    <n v="57750.3"/>
    <n v="1234"/>
    <n v="93"/>
    <n v="5.7568725668020709E-2"/>
    <n v="1951.1449418583538"/>
    <n v="105.77181927503931"/>
    <n v="0"/>
    <n v="3324.6122213319536"/>
    <s v="E-07/002.7891/2013"/>
    <s v="IN049833"/>
    <d v="2019-07-16T00:00:00"/>
    <d v="2024-07-16T00:00:00"/>
    <s v="AVENIDA BRASIL, Nº 22.346 COM ENTRADA SUPLEMENTAR PELA RUA FRANCISCO PORTELA, Nº 122"/>
    <s v="GUADALUPE"/>
    <s v="21660-010"/>
    <s v="RIO DE JANEIRO"/>
    <s v="RJ"/>
    <s v="(21) 3369-9600"/>
    <s v="carlos.rodolfo@eternit.com.br"/>
  </r>
  <r>
    <s v="EE-0629"/>
    <x v="6"/>
    <n v="50"/>
    <s v="RH V"/>
    <s v="EE"/>
    <n v="330028079435"/>
    <s v="02.913.365/0001-32"/>
    <s v="HAYASA COMÉRCIO E SERVIÇOS DE AUTOMOTORES LTDA"/>
    <x v="2"/>
    <m/>
    <s v="01/08/2019"/>
    <x v="925"/>
    <n v="0"/>
    <x v="920"/>
    <m/>
    <m/>
    <s v="OK:"/>
    <s v=""/>
    <n v="22776"/>
    <n v="0"/>
    <n v="0"/>
    <n v="146"/>
    <n v="0"/>
    <n v="0"/>
    <n v="5.7568725668020709E-2"/>
    <n v="524.47325728984583"/>
    <n v="0"/>
    <n v="0"/>
    <n v="8.4061915802553706"/>
    <s v="E-07/510636/2012"/>
    <s v="IN048703"/>
    <d v="2019-03-21T00:00:00"/>
    <d v="2024-03-21T00:00:00"/>
    <s v="ESTRADA FRANCISCO DA CRUZ NUNES, 600 "/>
    <s v="PENDOTIBA"/>
    <s v="24340-000"/>
    <s v="NITERÓI"/>
    <s v="RJ"/>
    <s v="(21) 26169600"/>
    <s v="vitor@hayasa.com.br"/>
  </r>
  <r>
    <s v="EE-0630"/>
    <x v="6"/>
    <n v="50"/>
    <s v="RH V"/>
    <s v="EE"/>
    <n v="330030459231"/>
    <s v="29.846.029/0001-70"/>
    <s v="HOTEL CHANCELER LTDA"/>
    <x v="2"/>
    <m/>
    <s v="01/08/2019"/>
    <x v="926"/>
    <n v="-238.75"/>
    <x v="921"/>
    <m/>
    <m/>
    <s v="OK:"/>
    <s v=""/>
    <n v="13651"/>
    <n v="0"/>
    <n v="0"/>
    <n v="4095.2999999999993"/>
    <n v="0"/>
    <n v="0"/>
    <n v="5.7568725668020709E-2"/>
    <n v="314.34826963766022"/>
    <n v="0"/>
    <n v="0"/>
    <n v="235.76120222824514"/>
    <s v="E-07/002.16494/2014"/>
    <s v="IN049676"/>
    <d v="2019-06-27T00:00:00"/>
    <d v="2024-06-27T00:00:00"/>
    <s v="AVENIDA BISPO DOM JOÃO DA MATA, Nº 680"/>
    <s v="SANTA LUZIA"/>
    <s v="24722-525"/>
    <s v="São Gonçalo"/>
    <s v="RJ"/>
    <s v="(21) 99142-5105"/>
    <s v="wwwluizcouto@gmail.com"/>
  </r>
  <r>
    <s v="EE-0631"/>
    <x v="6"/>
    <n v="50"/>
    <s v="RH V"/>
    <s v="EE"/>
    <n v="330030570000"/>
    <s v="27.695.188/0001-96"/>
    <s v="KILAJE INDÚSTRIA E COMÉRCIO DE MATERIAIS DE CONSTRUÇÃO LTDA"/>
    <x v="3"/>
    <m/>
    <s v="01/08/2019"/>
    <x v="796"/>
    <n v="0"/>
    <x v="792"/>
    <m/>
    <m/>
    <s v="OK:"/>
    <s v=""/>
    <n v="3168"/>
    <n v="0"/>
    <n v="0"/>
    <n v="633.6"/>
    <n v="0"/>
    <n v="0"/>
    <n v="5.7568725668020709E-2"/>
    <n v="72.951123452998772"/>
    <n v="0"/>
    <n v="0"/>
    <n v="36.475561726499386"/>
    <s v="E-07/002.15741/2014"/>
    <s v="IN049662"/>
    <d v="2019-06-27T00:00:00"/>
    <d v="2024-06-27T00:00:00"/>
    <s v="RODOVIA BR-101, KM 274 - LOTES 16 E 17"/>
    <s v="CENTRO"/>
    <s v="24890-000"/>
    <s v="TANGUÁ"/>
    <s v="RJ"/>
    <s v="(21) 96443-9818"/>
    <s v="claudio.costalima@gmail.com"/>
  </r>
  <r>
    <s v="EE-0632"/>
    <x v="6"/>
    <n v="50"/>
    <s v="RH V"/>
    <s v="EE"/>
    <n v="330005694095"/>
    <s v="08.384.553/0001-05"/>
    <s v="RIO DUTRA PROJETOS IMOBILIARIOS LTDA."/>
    <x v="2"/>
    <m/>
    <s v="01/08/2019"/>
    <x v="927"/>
    <n v="0"/>
    <x v="922"/>
    <m/>
    <m/>
    <s v="OK:"/>
    <s v=""/>
    <n v="13140"/>
    <n v="0"/>
    <n v="0"/>
    <n v="2628"/>
    <n v="0"/>
    <n v="0"/>
    <n v="5.7568725668020709E-2"/>
    <n v="302.58112699314233"/>
    <n v="0"/>
    <n v="0"/>
    <n v="151.29056349657117"/>
    <s v="E-07/101314/2005"/>
    <s v="IN002796"/>
    <d v="2010-09-24T00:00:00"/>
    <d v="2015-09-23T00:00:00"/>
    <s v="AVENIDA CORONEL PHIDIAS TÁVORA, 360"/>
    <s v="PAVUNA"/>
    <s v="21535-970"/>
    <s v="RIO DE JANEIRO"/>
    <s v="RJ"/>
    <s v="(21) 24744-8923"/>
    <s v="renato_merege@hines.com.br"/>
  </r>
  <r>
    <s v="EE-0633"/>
    <x v="6"/>
    <n v="50"/>
    <s v="RH V"/>
    <s v="EE"/>
    <n v="330026534828"/>
    <s v="36.525.319/0001-88"/>
    <s v="SUPERMERCADOS FEIRA NOVA LTDA - NILÓPOLIS"/>
    <x v="2"/>
    <m/>
    <s v="01/09/2019"/>
    <x v="928"/>
    <n v="0"/>
    <x v="923"/>
    <m/>
    <m/>
    <s v="OK:"/>
    <s v=""/>
    <n v="2190"/>
    <n v="0"/>
    <n v="0"/>
    <n v="438"/>
    <n v="0"/>
    <n v="0"/>
    <n v="5.7568725668020709E-2"/>
    <n v="50.426707007519475"/>
    <n v="0"/>
    <n v="0"/>
    <n v="25.218574740766108"/>
    <s v="E-07/002.6688/2016"/>
    <s v="IN049980"/>
    <d v="2019-08-02T00:00:00"/>
    <d v="2024-08-02T00:00:00"/>
    <s v="Estrada Getulio de Moura 525"/>
    <s v="Olinda"/>
    <s v="25.540-030"/>
    <s v="NILÓPOLIS"/>
    <s v="RJ"/>
    <s v="(21) 3868-4218"/>
    <s v="alexander@sfconsultoriambiental.com.br"/>
  </r>
  <r>
    <s v="EE-0634"/>
    <x v="6"/>
    <n v="50"/>
    <s v="RH V"/>
    <s v="EE"/>
    <n v="330028983450"/>
    <s v="30.081.012/0001-59"/>
    <s v="ASSOCIAÇÃO DA IRMANDADE DE SÃO VICENTE DE PAULO"/>
    <x v="11"/>
    <m/>
    <s v="01/09/2019"/>
    <x v="929"/>
    <n v="0"/>
    <x v="924"/>
    <m/>
    <m/>
    <s v="OK:"/>
    <s v=""/>
    <n v="3193.75"/>
    <n v="0"/>
    <n v="0"/>
    <n v="1368.75"/>
    <n v="0"/>
    <n v="0"/>
    <n v="5.7568725668020709E-2"/>
    <n v="73.546344471724936"/>
    <n v="0"/>
    <n v="0"/>
    <n v="78.798908900132929"/>
    <s v="E-07/504469/2009"/>
    <s v="IN050118"/>
    <d v="2019-08-23T00:00:00"/>
    <d v="2024-08-23T00:00:00"/>
    <s v="RUA MIGUEL DE FRIAS, Nº 123"/>
    <s v="ICARAÍ"/>
    <s v="24.220-003"/>
    <s v="NITERÓI"/>
    <s v="RJ"/>
    <s v="(21) 2109-6806"/>
    <s v="romulo.totalhydro@gmail.com"/>
  </r>
  <r>
    <s v="EE-0635"/>
    <x v="6"/>
    <n v="50"/>
    <s v="RH V"/>
    <s v="EE"/>
    <n v="330030897425"/>
    <s v="28.293.066/0001-36"/>
    <s v="REFRIGERANTES CONVENÇÃO RIO LTDA"/>
    <x v="3"/>
    <m/>
    <s v="01/09/2019"/>
    <x v="930"/>
    <n v="0"/>
    <x v="925"/>
    <m/>
    <m/>
    <s v="OK:"/>
    <s v=""/>
    <n v="13505"/>
    <n v="0"/>
    <n v="0"/>
    <n v="2701"/>
    <n v="0"/>
    <n v="0"/>
    <n v="5.7568725668020709E-2"/>
    <n v="310.98731857339772"/>
    <n v="0"/>
    <n v="0"/>
    <n v="155.48843804969249"/>
    <s v="E-07/002.8740/2015"/>
    <s v="IN050026"/>
    <d v="2019-08-14T00:00:00"/>
    <d v="2024-08-14T00:00:00"/>
    <s v="AVENIDA BRASIL, 44148 - LOTEAMENTO 36939 - QL 03"/>
    <s v="CAMPO GRANDE"/>
    <s v="23.078-001"/>
    <s v="RIO DE JANEIRO "/>
    <s v="RJ"/>
    <s v="(21) 3526-3943"/>
    <s v="jfelix@convencao.ind.br"/>
  </r>
  <r>
    <s v="EE-0636"/>
    <x v="6"/>
    <n v="50"/>
    <s v="RH V"/>
    <s v="EE"/>
    <n v="330022488392"/>
    <s v="11.020.510/0002-28"/>
    <s v="ALLIANCE SERVIÇOS E EQUIPAMENTOS LTDA"/>
    <x v="14"/>
    <m/>
    <s v="01/01/2022"/>
    <x v="931"/>
    <n v="0"/>
    <x v="926"/>
    <m/>
    <m/>
    <n v="0"/>
    <s v=""/>
    <n v="0"/>
    <n v="112608"/>
    <n v="0"/>
    <n v="0"/>
    <n v="1234"/>
    <n v="91"/>
    <n v="5.7568725668020709E-2"/>
    <n v="0"/>
    <n v="615.20791398654012"/>
    <n v="0"/>
    <n v="0"/>
    <s v="E-07/002.8999/2015"/>
    <s v="IN033082"/>
    <d v="2016-01-16T00:00:00"/>
    <d v="2021-01-16T00:00:00"/>
    <s v="RODOVIA AMARAL PEIXOTO (RJ-104), KM 22,5 - LOTE A - VILA BRASIL"/>
    <s v="MANILHA"/>
    <s v="24.859-180"/>
    <s v="ITABORAÍ"/>
    <s v="RJ"/>
    <s v="(41) 2668-3696"/>
    <s v="qsms@allianceambiental.com.br"/>
  </r>
  <r>
    <s v="EE-0637"/>
    <x v="6"/>
    <n v="50"/>
    <s v="RH V"/>
    <s v="EE"/>
    <n v="330028353863"/>
    <s v="20.256.869/0001-09"/>
    <s v="O A DE MACEDO LOCAÇÃO DE EQUIPAMENTOS"/>
    <x v="11"/>
    <m/>
    <s v="01/09/2019"/>
    <x v="932"/>
    <n v="0"/>
    <x v="927"/>
    <m/>
    <m/>
    <s v="OK:"/>
    <s v=""/>
    <n v="17246.25"/>
    <n v="0"/>
    <n v="0"/>
    <n v="15727.85"/>
    <n v="0"/>
    <n v="0"/>
    <n v="5.7568725668020709E-2"/>
    <n v="397.13772917849928"/>
    <n v="0"/>
    <n v="0"/>
    <n v="905.42515174859875"/>
    <s v="E-07/002.14811/2014"/>
    <s v="IN049981"/>
    <d v="2019-08-02T00:00:00"/>
    <d v="2024-08-02T00:00:00"/>
    <s v="RUA GUALBERTO BATISTA DE MACEDO, Nº 30 "/>
    <s v="ESPRAIADO"/>
    <s v="24.928-160"/>
    <s v="MARICÁ"/>
    <s v="RJ"/>
    <s v="(21)99812-0759"/>
    <s v="licenciamento@soloterra.net.br"/>
  </r>
  <r>
    <s v="EE-0638"/>
    <x v="6"/>
    <n v="50"/>
    <s v="RH V"/>
    <s v="EE"/>
    <n v="330027310923"/>
    <s v="27.787.621/0001-13"/>
    <s v="CONDOMÍNIO GREEN PARK ITAIPU"/>
    <x v="2"/>
    <m/>
    <s v="01/09/2019"/>
    <x v="933"/>
    <n v="0"/>
    <x v="928"/>
    <m/>
    <m/>
    <s v="OK:"/>
    <s v=""/>
    <n v="2736"/>
    <n v="0"/>
    <n v="0"/>
    <n v="624"/>
    <n v="0"/>
    <n v="0"/>
    <n v="5.7568725668020709E-2"/>
    <n v="62.999445718857942"/>
    <n v="0"/>
    <n v="0"/>
    <n v="35.922110603824187"/>
    <s v="E-07/002.13272/2016"/>
    <s v="IN050025"/>
    <d v="2019-08-14T00:00:00"/>
    <d v="2024-08-14T00:00:00"/>
    <s v="RUA SANTO EDUARDO, S/Nº"/>
    <s v="ITAIPU"/>
    <s v="24.355-240"/>
    <s v="NITERÓI"/>
    <s v="RJ"/>
    <s v="(21) 99311-2700"/>
    <s v="claudiojose@petrobras.com.br"/>
  </r>
  <r>
    <s v="EE-0639"/>
    <x v="6"/>
    <n v="50"/>
    <s v="RH V"/>
    <s v="EE"/>
    <n v="330009762508"/>
    <s v="36.615.583/0001-02"/>
    <s v="CONDOMÍNIO PORTAL JARDIM DAS VIOLETAS"/>
    <x v="11"/>
    <m/>
    <s v="01/05/2021"/>
    <x v="934"/>
    <n v="0"/>
    <x v="929"/>
    <m/>
    <m/>
    <s v="OK:"/>
    <s v="CI INEA/SERVREG SEI Nº16/21 - ALTERAÇÃO"/>
    <n v="196020"/>
    <n v="0"/>
    <n v="0"/>
    <n v="39204"/>
    <n v="0"/>
    <n v="0"/>
    <n v="5.7568725668020709E-2"/>
    <n v="4513.8533742728014"/>
    <n v="0"/>
    <n v="0"/>
    <n v="2256.9214658993947"/>
    <s v="PD/007.4170/2018"/>
    <s v="IN004076 + AVB007701"/>
    <d v="2019-08-12T00:00:00"/>
    <d v="2024-08-12T00:00:00"/>
    <s v="ESTRADA DA BOA VISTA, 1 A"/>
    <s v="NOVO HORIZONTE (MANILHA)"/>
    <s v="24.813-000"/>
    <s v="ITABORAÍ"/>
    <s v="RJ"/>
    <s v="(21) 3461-9007"/>
    <s v="ambiental@pocosdobrasil.com.br"/>
  </r>
  <r>
    <s v="EE-0640"/>
    <x v="6"/>
    <n v="50"/>
    <s v="RH V"/>
    <s v="EE"/>
    <n v="330028954867"/>
    <s v="663.407.057-15"/>
    <s v="MAX COSENDEY TOLEDO"/>
    <x v="11"/>
    <m/>
    <s v="01/10/2019"/>
    <x v="935"/>
    <n v="0"/>
    <x v="930"/>
    <m/>
    <m/>
    <s v="OK:"/>
    <s v=""/>
    <n v="27302"/>
    <n v="0"/>
    <n v="0"/>
    <n v="5460.4"/>
    <n v="0"/>
    <n v="0"/>
    <n v="5.7568725668020709E-2"/>
    <n v="628.69959041099969"/>
    <n v="0"/>
    <n v="0"/>
    <n v="314.34979520549984"/>
    <s v="E-07/002.5503/2014"/>
    <s v="IN050273"/>
    <d v="2019-09-19T00:00:00"/>
    <d v="2024-09-19T00:00:00"/>
    <s v="ESTRADA DE JACAREPAGUÁ, 4729"/>
    <s v="ANIL"/>
    <s v="22.753-039"/>
    <s v="RIO DE JANEIRO"/>
    <s v="RJ"/>
    <s v="(21) 96951-2632"/>
    <s v="acquaservtratamento@yahoo.com.br"/>
  </r>
  <r>
    <s v="EE-0641"/>
    <x v="6"/>
    <n v="50"/>
    <s v="RH V"/>
    <s v="EE"/>
    <n v="330029823030"/>
    <s v="07.335.454/0001-62"/>
    <s v="P R O CAMPOS INFORMATICA LTDA"/>
    <x v="2"/>
    <m/>
    <s v="01/10/2019"/>
    <x v="936"/>
    <n v="0"/>
    <x v="931"/>
    <m/>
    <m/>
    <s v="OK:"/>
    <s v=""/>
    <n v="7104"/>
    <n v="0"/>
    <n v="0"/>
    <n v="1420.8"/>
    <n v="0"/>
    <n v="0"/>
    <n v="5.7568725668020709E-2"/>
    <n v="163.58135540956567"/>
    <n v="0"/>
    <n v="0"/>
    <n v="81.79589894178919"/>
    <s v="E-07/002.19600/2013"/>
    <s v="IN050160"/>
    <d v="2019-08-28T00:00:00"/>
    <d v="2024-08-28T00:00:00"/>
    <s v="RUA RUI PEÇANHA, 170"/>
    <s v="BOSQUE CLUBE"/>
    <s v="28.800-000"/>
    <s v="RIO BONITO"/>
    <s v="RJ"/>
    <s v="(21) 2734-0398"/>
    <s v="sanarambiental@gmail.com"/>
  </r>
  <r>
    <s v="EE-0642"/>
    <x v="6"/>
    <n v="50"/>
    <s v="RH V"/>
    <s v="EE"/>
    <n v="330029852642"/>
    <s v="06.189.370/0001-03"/>
    <s v="CONDOMÍNIO ILHAS DO SOL - ITACOATIARA"/>
    <x v="2"/>
    <m/>
    <s v="01/10/2019"/>
    <x v="937"/>
    <n v="0"/>
    <x v="932"/>
    <m/>
    <m/>
    <s v="OK:"/>
    <s v=""/>
    <n v="100010"/>
    <n v="0"/>
    <n v="0"/>
    <n v="20002"/>
    <n v="0"/>
    <n v="0"/>
    <n v="5.7568725668020709E-2"/>
    <n v="2302.9832187695888"/>
    <n v="0"/>
    <n v="0"/>
    <n v="1151.4916093847944"/>
    <s v="E-07/002.2310/2013"/>
    <s v="IN050266"/>
    <d v="2019-09-18T00:00:00"/>
    <d v="2024-09-18T00:00:00"/>
    <s v="RUA MATIAS SANDRI, 1035"/>
    <s v="ITACOATIARA"/>
    <s v="24.348-280"/>
    <s v="NITERÓI"/>
    <s v="RJ"/>
    <s v="(21) 99989-1357"/>
    <s v="condominioilhasdosol@gmail.com"/>
  </r>
  <r>
    <s v="EE-0643"/>
    <x v="6"/>
    <n v="50"/>
    <s v="RH V"/>
    <s v="EE"/>
    <n v="330027534449"/>
    <s v="42.307.884/0001-71"/>
    <s v="VEJA VEICULOS JACAREPAGUA LTDA (AMERICAS)"/>
    <x v="2"/>
    <m/>
    <s v="01/11/2019"/>
    <x v="938"/>
    <n v="0"/>
    <x v="933"/>
    <m/>
    <m/>
    <s v="OK:"/>
    <s v=""/>
    <n v="11281.92"/>
    <n v="0"/>
    <n v="0"/>
    <n v="4823.5200000000004"/>
    <n v="0"/>
    <n v="0"/>
    <n v="5.7568725668020709E-2"/>
    <n v="259.78786848893554"/>
    <n v="0"/>
    <n v="0"/>
    <n v="277.68626894677118"/>
    <s v="E-07/002.13020/2013"/>
    <s v="IN050269"/>
    <d v="2019-09-19T00:00:00"/>
    <d v="2024-09-19T00:00:00"/>
    <s v="AVENIDA DAS AMÉRICAS, 1690"/>
    <s v="BARRA DA TIJUCA"/>
    <s v="22.640-101"/>
    <s v="RIO DE JANEIRO"/>
    <s v="RJ"/>
    <s v="(21)96951-2632"/>
    <s v="ACQUASERVTRATAMENTO@YAHOO.COM.BR"/>
  </r>
  <r>
    <s v="EE-0644"/>
    <x v="6"/>
    <n v="50"/>
    <s v="RH V"/>
    <s v="EE"/>
    <n v="330028096950"/>
    <s v="07.010.972/0005-30"/>
    <s v="ORIENTAL 2004 VEÍCULOS LTDA"/>
    <x v="2"/>
    <m/>
    <s v="01/11/2019"/>
    <x v="939"/>
    <n v="0"/>
    <x v="934"/>
    <m/>
    <m/>
    <s v="OK:"/>
    <s v=""/>
    <n v="20805"/>
    <n v="0"/>
    <n v="0"/>
    <n v="10293"/>
    <n v="0"/>
    <n v="0"/>
    <n v="5.7568725668020709E-2"/>
    <n v="479.09026523047964"/>
    <n v="0"/>
    <n v="0"/>
    <n v="592.54774537889534"/>
    <s v="E-07/002.3068/2015"/>
    <s v="IN050253"/>
    <d v="2019-09-19T00:00:00"/>
    <d v="2024-09-19T00:00:00"/>
    <s v="RUA REGINA, Nº 81 - LOJA"/>
    <s v="CAMPO GRANDE"/>
    <s v="23.013-520"/>
    <s v="RIO DE JANEIRO"/>
    <s v="RJ"/>
    <s v="(21) 9651-2632"/>
    <s v="ACQUASERVTRATAMENTO@YAHOO.COM.BR"/>
  </r>
  <r>
    <s v="EE-0645"/>
    <x v="6"/>
    <n v="50"/>
    <s v="RH V"/>
    <s v="EE"/>
    <n v="330030489734"/>
    <s v="33.130.543/0010-73"/>
    <s v="CASAS GUANABARA COMESTÍVEIS LTDA (Irajá)"/>
    <x v="2"/>
    <m/>
    <s v="01/11/2019"/>
    <x v="660"/>
    <n v="0"/>
    <x v="656"/>
    <m/>
    <m/>
    <s v="OK:"/>
    <s v=""/>
    <n v="6570"/>
    <n v="0"/>
    <n v="0"/>
    <n v="4234"/>
    <n v="0"/>
    <n v="0"/>
    <n v="5.7568725668020709E-2"/>
    <n v="151.29056349657117"/>
    <n v="0"/>
    <n v="0"/>
    <n v="243.74822840536748"/>
    <s v="E-07/506816/2012"/>
    <s v="IN050217"/>
    <d v="2019-09-19T00:00:00"/>
    <d v="2024-09-19T00:00:00"/>
    <s v="AVENIDA MONSENHOR FÉLIX, 1213"/>
    <s v="IRAJÁ"/>
    <s v="21.235-111"/>
    <s v="RIO DE JANEIRO"/>
    <s v="RJ"/>
    <s v="(21) 3030-3674"/>
    <s v="equilibrioamb@gmail.com"/>
  </r>
  <r>
    <s v="EE-0646"/>
    <x v="6"/>
    <n v="50"/>
    <s v="RH V"/>
    <s v="EE"/>
    <n v="330028301553"/>
    <s v="33.130.543/0027-11"/>
    <s v="CASAS GUANABARA COMESTÍVEIS LTDA - Bangu (Rio da Prata)"/>
    <x v="2"/>
    <m/>
    <s v="01/11/2019"/>
    <x v="940"/>
    <n v="0"/>
    <x v="935"/>
    <m/>
    <m/>
    <s v="OK:"/>
    <s v=""/>
    <n v="4197.5"/>
    <n v="0"/>
    <n v="0"/>
    <n v="766.5"/>
    <n v="0"/>
    <n v="0"/>
    <n v="5.7568725668020709E-2"/>
    <n v="96.655539461917641"/>
    <n v="0"/>
    <n v="0"/>
    <n v="44.119452703824763"/>
    <s v="E-07/506815/2012"/>
    <s v="IN050243"/>
    <d v="2019-09-19T00:00:00"/>
    <d v="2024-09-19T00:00:00"/>
    <s v="RUA RIO DA PRATA 1370"/>
    <s v="BANGU"/>
    <s v="21.820-092"/>
    <s v="RIO DE JANEIRO"/>
    <s v="RJ"/>
    <s v="(21) 3030-3674"/>
    <s v="equilibrioamb@gmail.com"/>
  </r>
  <r>
    <s v="EE-0647"/>
    <x v="6"/>
    <n v="50"/>
    <s v="RH V"/>
    <s v="EE"/>
    <n v="330030075174"/>
    <s v="28.996.338/0001-64"/>
    <s v="INDÚSTRIA ALIMENTÍCIA MONTE CLARO DE MERITI LTDA"/>
    <x v="3"/>
    <m/>
    <s v="01/11/2019"/>
    <x v="941"/>
    <n v="0"/>
    <x v="936"/>
    <m/>
    <m/>
    <s v="OK: SEM DBO"/>
    <s v=""/>
    <n v="14052.5"/>
    <n v="0"/>
    <n v="0"/>
    <n v="11242"/>
    <n v="0"/>
    <n v="0"/>
    <n v="5.7568725668020709E-2"/>
    <n v="323.6018271807871"/>
    <n v="0"/>
    <n v="0"/>
    <n v="647.18276941354873"/>
    <s v="E-07/002.15342/2013"/>
    <s v="IN050275"/>
    <d v="2019-09-19T00:00:00"/>
    <d v="2024-09-19T00:00:00"/>
    <s v="AVENIDA NILO PEÇANHA, 650 - GALPÃO"/>
    <s v="VILAR DOS TELES"/>
    <s v="25.560-520"/>
    <s v="São JOÃO DE MERITI"/>
    <s v="RJ"/>
    <s v="(21) 2756-4242"/>
    <s v="alexander@sfconsultoriambiental.com.br"/>
  </r>
  <r>
    <s v="EE-0648"/>
    <x v="6"/>
    <n v="50"/>
    <s v="RH V"/>
    <s v="EE"/>
    <n v="330028026234"/>
    <s v="73.541.765/0001-02"/>
    <s v="IMBAMAD ALIMENTOS LTDA"/>
    <x v="3"/>
    <m/>
    <s v="01/11/2019"/>
    <x v="942"/>
    <n v="0"/>
    <x v="937"/>
    <m/>
    <m/>
    <s v="SEM DBO"/>
    <s v=""/>
    <n v="9577.6"/>
    <n v="0"/>
    <n v="7662.08"/>
    <n v="1915.52"/>
    <n v="0"/>
    <n v="0"/>
    <n v="5.7568725668020709E-2"/>
    <n v="220.5450511490601"/>
    <n v="441.0901022981202"/>
    <n v="0"/>
    <n v="110.2829680485428"/>
    <s v="E07/002.18137/2013"/>
    <s v="IN050348"/>
    <d v="2019-09-24T00:00:00"/>
    <d v="2024-09-24T00:00:00"/>
    <s v="Avenida Governador Amaral Peixoto"/>
    <s v="CENTRO"/>
    <s v="26.210-060"/>
    <s v="NOVA IGUAÇU"/>
    <s v="RJ"/>
    <s v="(21) 2667-3860"/>
    <s v="rosanacoppede@gmail.com"/>
  </r>
  <r>
    <s v="EE-0649"/>
    <x v="6"/>
    <n v="50"/>
    <s v="RH V"/>
    <s v="EE"/>
    <n v="330027455492"/>
    <s v="19.005.283/0001-92"/>
    <s v="MAIA E OLMO EMPREENDIMENTOS IMOBILIARIOS LTDA"/>
    <x v="11"/>
    <m/>
    <s v="01/11/2019"/>
    <x v="943"/>
    <n v="0"/>
    <x v="938"/>
    <m/>
    <m/>
    <s v="ATENÇÃO: TEM OUTORGA ATÉ 2024, MAS ALEGA QUE O CONDOMINIO JÁ ASSUMIU 35.474.525/0001-43 CONDOMINIO VER PASTA"/>
    <s v=""/>
    <n v="9734.4"/>
    <n v="0"/>
    <n v="0"/>
    <n v="1946.88"/>
    <n v="0"/>
    <n v="0"/>
    <n v="5.7568725668020709E-2"/>
    <n v="224.15814715746802"/>
    <n v="0"/>
    <n v="0"/>
    <n v="112.07907357873401"/>
    <s v="E-07/002.10578/2017"/>
    <s v="IN004725"/>
    <d v="2019-10-11T00:00:00"/>
    <d v="2024-10-11T00:00:00"/>
    <s v="RUA AURELINO LEAL, 40, SALA 507"/>
    <s v="CENTRO"/>
    <s v="24.020-110"/>
    <s v="NITERÓI"/>
    <s v="RJ"/>
    <s v="(21) 99805-9353"/>
    <s v="geotorresbr@yahoo.com.br"/>
  </r>
  <r>
    <s v="EE-0650"/>
    <x v="6"/>
    <n v="50"/>
    <s v="RH V"/>
    <s v="EE"/>
    <n v="330027995845"/>
    <s v="42.547.620/0001-95"/>
    <s v="POSTO DE GASOLINA DAS AMÉRICAS LTDA"/>
    <x v="2"/>
    <m/>
    <s v="01/11/2019"/>
    <x v="944"/>
    <n v="0"/>
    <x v="939"/>
    <m/>
    <m/>
    <s v="OK:"/>
    <s v=""/>
    <n v="1958.4"/>
    <n v="0"/>
    <n v="0"/>
    <n v="403.2"/>
    <n v="0"/>
    <n v="0"/>
    <n v="5.7568725668020709E-2"/>
    <n v="45.101045261022286"/>
    <n v="0"/>
    <n v="0"/>
    <n v="23.213619730320108"/>
    <s v="E-07/0021.7736/2013"/>
    <s v="IN048711"/>
    <d v="2019-03-21T00:00:00"/>
    <d v="2024-03-21T00:00:00"/>
    <s v="AVENIDA DAS AMÉRICAS, 14.951"/>
    <s v="RECREIO DOS BANDEIRANTES"/>
    <s v="22640-102"/>
    <s v="RIO DE JANEIRO"/>
    <s v="RJ"/>
    <s v="(21) 99832-2712"/>
    <s v="licenciamento@encrigeo.eco.br"/>
  </r>
  <r>
    <s v="EE-0651"/>
    <x v="6"/>
    <n v="50"/>
    <s v="RH V"/>
    <s v="EE"/>
    <n v="330005058008"/>
    <s v="03.836.562/0001-68"/>
    <s v="FONTES DA SERRA SANEAMENTO DE GUAPIMIRIM LTDA"/>
    <x v="1"/>
    <m/>
    <s v="01/01/2020"/>
    <x v="945"/>
    <n v="0"/>
    <x v="940"/>
    <m/>
    <m/>
    <s v="OK: PONTOS FEDERAIS - COM COBRANÇA ESTADUAL"/>
    <s v="CI INEA/SEREG SEI Nº 04/2019  - INCLUSÃO    "/>
    <n v="4292400"/>
    <n v="0"/>
    <n v="0"/>
    <n v="858480"/>
    <n v="0"/>
    <n v="0"/>
    <n v="5.7568725668020709E-2"/>
    <n v="98843.195997690535"/>
    <n v="0"/>
    <n v="0"/>
    <n v="49421.60844131928"/>
    <s v="ANA 02510.01505/2004"/>
    <s v="IN000683"/>
    <d v="2004-12-13T00:00:00"/>
    <d v="2024-12-13T00:00:00"/>
    <s v="AV. DEDO DE DEUS, 719"/>
    <s v="CENTRO"/>
    <s v="25.940-000"/>
    <s v="GUAPIMIRIM"/>
    <s v="RJ"/>
    <s v="(21) 2632-5225"/>
    <s v="fontesdaserra@fontesdaserra.com.br"/>
  </r>
  <r>
    <s v="EE-0652"/>
    <x v="6"/>
    <n v="50"/>
    <s v="RH V"/>
    <s v="EE"/>
    <n v="330028865503"/>
    <s v="22.910.461/0001-34"/>
    <s v="C.L.S.H. TRANSPORTE RODOVIÁRIO 2015 EIRELI  - AVENIDA BELA"/>
    <x v="2"/>
    <m/>
    <s v="01/01/2020"/>
    <x v="946"/>
    <n v="0"/>
    <x v="941"/>
    <m/>
    <m/>
    <s v="OK:"/>
    <s v=""/>
    <n v="23360"/>
    <n v="0"/>
    <n v="0"/>
    <n v="22995"/>
    <n v="0"/>
    <n v="0"/>
    <n v="5.7568725668020709E-2"/>
    <n v="537.92316381825447"/>
    <n v="0"/>
    <n v="0"/>
    <n v="1323.7924305949978"/>
    <s v="PD-07/014.1429/2018"/>
    <s v="IN005248"/>
    <d v="2019-12-17T00:00:00"/>
    <d v="2024-12-17T00:00:00"/>
    <s v="RUA BELA VISTA, S/N, LOTE 249"/>
    <s v="PARQUE JOSE BONIFACIO"/>
    <s v="25.560-580"/>
    <s v="SÃO JOÃO DE MERITI"/>
    <s v="RJ"/>
    <s v="(21) 99667-7215"/>
    <s v="condeleandro@gmail.com"/>
  </r>
  <r>
    <s v="EE-0653"/>
    <x v="6"/>
    <n v="50"/>
    <s v="RH V"/>
    <s v="EE"/>
    <n v="330028301715"/>
    <s v="33.130.543/0028-00"/>
    <s v="CASAS GUANABARA COMESTÍVEIS LTDA - ESTR. AGUA BRANCA"/>
    <x v="2"/>
    <m/>
    <s v="01/01/2020"/>
    <x v="947"/>
    <n v="0"/>
    <x v="942"/>
    <m/>
    <m/>
    <s v="OK:"/>
    <s v=""/>
    <n v="6789"/>
    <n v="0"/>
    <n v="0"/>
    <n v="919.800000000002"/>
    <n v="0"/>
    <n v="0"/>
    <n v="5.7568725668020709E-2"/>
    <n v="156.33427844472439"/>
    <n v="0"/>
    <n v="0"/>
    <n v="52.953785718602454"/>
    <s v="E-07/512292/2012"/>
    <s v="IN050276"/>
    <d v="2019-09-19T00:00:00"/>
    <d v="2024-09-19T00:00:00"/>
    <s v="ESTRADA DA AGUA BRANCA 2380"/>
    <s v="REALENGO "/>
    <s v="21.730-001"/>
    <s v="RIO DE JANEIRO"/>
    <s v="RJ"/>
    <s v="(21) 3030-3674"/>
    <s v="equilibrioamb@gmail.com"/>
  </r>
  <r>
    <s v="EE-0654"/>
    <x v="6"/>
    <n v="50"/>
    <s v="RH V"/>
    <s v="EE"/>
    <n v="330028943660"/>
    <s v="21.086.967/0001-08"/>
    <s v="JOÃO CARLOS AZEVEDO MACHADO - MEI"/>
    <x v="2"/>
    <m/>
    <s v="01/01/2020"/>
    <x v="948"/>
    <n v="0"/>
    <x v="943"/>
    <m/>
    <m/>
    <s v="OK:"/>
    <s v=""/>
    <n v="23462.400000000001"/>
    <n v="0"/>
    <n v="0"/>
    <n v="20866.560000000001"/>
    <n v="0"/>
    <n v="0"/>
    <n v="5.7568725668020709E-2"/>
    <n v="540.28316294513354"/>
    <n v="0"/>
    <n v="0"/>
    <n v="1201.2604405295112"/>
    <s v="E07/002.4740/2016"/>
    <s v="IN050882"/>
    <d v="2019-12-20T00:00:00"/>
    <d v="2024-12-20T00:00:00"/>
    <s v="RODOVIA ERNANI AMARAL PEIXOTO"/>
    <s v="Manuel Ribeiro"/>
    <s v="24.927-420"/>
    <s v="MARICÁ"/>
    <s v="RJ"/>
    <s v="(21) 99667-7215"/>
    <s v="geotorresbr@yahoo.com.br"/>
  </r>
  <r>
    <s v="EE-0655"/>
    <x v="6"/>
    <n v="50"/>
    <s v="RH V"/>
    <s v="EE"/>
    <n v="330031485287"/>
    <s v="06.248.622/0001-10"/>
    <s v="RESTAURANTE ENCANTO BRASIL GOURMET EIRELI"/>
    <x v="11"/>
    <m/>
    <s v="01/01/2020"/>
    <x v="160"/>
    <n v="0"/>
    <x v="161"/>
    <m/>
    <m/>
    <s v="OK:"/>
    <s v=""/>
    <n v="8103"/>
    <n v="0"/>
    <n v="0"/>
    <n v="1620.6"/>
    <n v="0"/>
    <n v="0"/>
    <n v="5.7568725668020709E-2"/>
    <n v="186.59656813364373"/>
    <n v="0"/>
    <n v="0"/>
    <n v="93.293062829815497"/>
    <s v="E-07/514589/2012"/>
    <s v="IN050819"/>
    <d v="2019-12-16T00:00:00"/>
    <d v="2024-12-16T00:00:00"/>
    <s v="RODOVIA BR 101, Nº 1876 E - LOJA 01"/>
    <s v="SÃO JOAQUIM"/>
    <s v="24.855-144"/>
    <s v="ITABORAÍ"/>
    <s v="RJ"/>
    <s v="(21) 9739-2417"/>
    <s v="alessandra.freire@sangalis.com.br"/>
  </r>
  <r>
    <s v="EE-0656"/>
    <x v="6"/>
    <n v="50"/>
    <s v="RH V"/>
    <s v="EE"/>
    <n v="330030552010"/>
    <s v="84.888.817/0003-08"/>
    <s v="CONSTRUTORA JOAMA LTDA"/>
    <x v="11"/>
    <m/>
    <s v="01/10/2020"/>
    <x v="949"/>
    <n v="0"/>
    <x v="944"/>
    <m/>
    <m/>
    <s v="OK:"/>
    <s v=""/>
    <n v="44895"/>
    <n v="0"/>
    <n v="0"/>
    <n v="13906.5"/>
    <n v="0"/>
    <n v="0"/>
    <n v="5.7568725668020709E-2"/>
    <n v="1033.815369735232"/>
    <n v="0"/>
    <n v="0"/>
    <n v="800.57227018668061"/>
    <s v="E-07/002.3883/2014"/>
    <s v="IN049458/IN051616"/>
    <d v="2019-05-30T00:00:00"/>
    <d v="2024-05-30T00:00:00"/>
    <s v="ESTRADA RJ-114, KM 3,5"/>
    <s v="Ubatiba"/>
    <s v="24.020-206"/>
    <s v="Maricá"/>
    <s v="RJ"/>
    <s v="(21) 2621-1574"/>
    <s v="daniel@joama.com.br"/>
  </r>
  <r>
    <s v="EE-0657"/>
    <x v="6"/>
    <n v="50"/>
    <s v="RH V"/>
    <s v="EE"/>
    <n v="330027455492"/>
    <s v="04.562.571/0001-70"/>
    <s v="BELL FISH COMÉRCIO E INDÚSTRIA DE GELO EIRELI"/>
    <x v="11"/>
    <m/>
    <s v="01/01/2020"/>
    <x v="950"/>
    <n v="0"/>
    <x v="945"/>
    <m/>
    <m/>
    <s v="OK:"/>
    <s v=""/>
    <n v="22338"/>
    <n v="0"/>
    <n v="0"/>
    <n v="20549.5"/>
    <n v="0"/>
    <n v="0"/>
    <n v="5.7568725668020709E-2"/>
    <n v="514.38582739353944"/>
    <n v="0"/>
    <n v="0"/>
    <n v="1183.0069959552427"/>
    <s v="E-07/002.10578/2017"/>
    <s v="IN050347"/>
    <d v="2019-09-24T00:00:00"/>
    <d v="2024-09-24T00:00:00"/>
    <s v="RUA PADRE AFONSO RODRIGUES, LOTE 13 E 14 DA QD 53 "/>
    <s v="VISTA ALEGRE"/>
    <s v="24.725-160"/>
    <s v="SÃO GONÇALO"/>
    <s v="RJ"/>
    <s v="(21) 3711-6865"/>
    <s v="jbgelo@yahoo.com.br"/>
  </r>
  <r>
    <s v="EE-0658"/>
    <x v="6"/>
    <n v="50"/>
    <s v="RH V"/>
    <s v="EE"/>
    <n v="330030596905"/>
    <s v="17.995.289/0001-29"/>
    <s v="SPE - SANTA ROSA ITABORAI LTDA"/>
    <x v="2"/>
    <m/>
    <s v="01/01/2020"/>
    <x v="951"/>
    <n v="0"/>
    <x v="946"/>
    <m/>
    <m/>
    <s v="OK:"/>
    <s v=""/>
    <n v="52625.7"/>
    <n v="0"/>
    <n v="0"/>
    <n v="10525.14"/>
    <n v="0"/>
    <n v="0"/>
    <n v="5.7568725668020709E-2"/>
    <n v="1211.8386667044165"/>
    <n v="0"/>
    <n v="0"/>
    <n v="605.91411211520187"/>
    <s v="E07/002.3413/2015"/>
    <s v="IN050797"/>
    <d v="2019-12-16T00:00:00"/>
    <d v="2024-12-16T00:00:00"/>
    <s v="LOTEAMENTO PARQUE SANTA ROSA DE LIMA LOTE 07 À 12 E 19"/>
    <s v="PARQUE SANTA ROSA"/>
    <s v="25.845-000"/>
    <s v="ITABORAI"/>
    <s v="RJ"/>
    <s v="(21)96443-9818"/>
    <s v="claudio.costalima@gmail.com"/>
  </r>
  <r>
    <s v="EE-0659"/>
    <x v="6"/>
    <n v="50"/>
    <s v="RH V"/>
    <s v="EE"/>
    <n v="330030814236"/>
    <s v="08.343.492/0001-20"/>
    <s v="MRV ENGENHARIA E PARTICIPAÇÕES S/A- PEDRA BELA"/>
    <x v="2"/>
    <m/>
    <s v="01/01/2020"/>
    <x v="952"/>
    <n v="0"/>
    <x v="947"/>
    <m/>
    <m/>
    <s v="OK:"/>
    <s v=""/>
    <n v="74825"/>
    <n v="0"/>
    <n v="0"/>
    <n v="14965"/>
    <n v="0"/>
    <n v="0"/>
    <n v="5.7568725668020709E-2"/>
    <n v="1723.0290970500575"/>
    <n v="0"/>
    <n v="0"/>
    <n v="861.51454852502877"/>
    <s v="PD-07/014.889/2019"/>
    <s v="IN005247"/>
    <d v="2019-12-17T00:00:00"/>
    <d v="2024-12-17T00:00:00"/>
    <s v="Avenida Castelo Branco, s/n"/>
    <s v="Jardim Imperador"/>
    <s v="78.125-900"/>
    <s v="VARZEA GRANDE"/>
    <s v="MG"/>
    <s v="(22) 99949-7368"/>
    <s v="fabiogomes@arqambiental.com.br"/>
  </r>
  <r>
    <s v="EE-0660"/>
    <x v="6"/>
    <n v="50"/>
    <s v="RH V"/>
    <s v="EE"/>
    <n v="330006711147"/>
    <s v="30.215.727/0001-57"/>
    <s v="COMANCHE MOTEL LTDA"/>
    <x v="2"/>
    <m/>
    <s v="01/01/2020"/>
    <x v="953"/>
    <n v="0"/>
    <x v="948"/>
    <m/>
    <m/>
    <s v="OK:"/>
    <s v=""/>
    <n v="4000.4"/>
    <n v="0"/>
    <n v="0"/>
    <n v="2452.8000000000002"/>
    <n v="0"/>
    <n v="0"/>
    <n v="5.7568725668020709E-2"/>
    <n v="92.123505740388651"/>
    <n v="0"/>
    <n v="0"/>
    <n v="141.21357607427743"/>
    <s v="E07/002.4855/2015"/>
    <s v="IN050892"/>
    <d v="2019-12-23T00:00:00"/>
    <d v="2024-12-23T00:00:00"/>
    <s v="AVENIDA GOVERNADOR ROBERTO SILVEIRA, 1520"/>
    <s v="CENTRO"/>
    <s v="26.285-060"/>
    <s v="NOVA IGUAÇU"/>
    <s v="RJ"/>
    <s v="(21) 3868-4218"/>
    <s v="sf@sfconsultoriambiental.com.br"/>
  </r>
  <r>
    <s v="EE-0661"/>
    <x v="6"/>
    <n v="50"/>
    <s v="RH V"/>
    <s v="EE"/>
    <n v="330007083441"/>
    <s v="42.644.220/0001-06"/>
    <s v="Aguas do Rio 4 INTER. ACARI / TINGUÁ"/>
    <x v="1"/>
    <m/>
    <s v="11/12/2019"/>
    <x v="954"/>
    <n v="0"/>
    <x v="949"/>
    <m/>
    <m/>
    <s v="ATENÇÃO: FEDERAIS (TERMO DE COMPROMISSO: TRANSF. INTEGRAL) - FORAM MANTIDOS OS VOLUMES DA CEDAE"/>
    <s v="CI INEA/GEAGUA SEI Nº 02/2020  - INCLUSÃO"/>
    <n v="15948981.6"/>
    <n v="0"/>
    <n v="0"/>
    <n v="3189792.3"/>
    <n v="0"/>
    <n v="0"/>
    <n v="5.7568725668020709E-2"/>
    <n v="367265.01686757326"/>
    <n v="0"/>
    <n v="0"/>
    <n v="183632.28392059536"/>
    <n v="0"/>
    <s v="DU241624"/>
    <d v="2004-11-09T00:00:00"/>
    <d v="2034-11-09T00:00:00"/>
    <s v="Avenida Barão de Tefé nº 34, sala 701"/>
    <s v="Saúde"/>
    <s v="20.220-903"/>
    <s v="Rio de Janeiro"/>
    <s v="RJ"/>
    <s v="(21)97289-8318"/>
    <s v="daniella.silva@aguasdorio.com.br"/>
  </r>
  <r>
    <s v="EE-0662"/>
    <x v="6"/>
    <n v="50"/>
    <s v="RH V"/>
    <s v="EE"/>
    <n v="330007083360"/>
    <s v="42.644.220/0001-06"/>
    <s v="Aguas do Rio 4 INTER. ACARI / XEREM / MANTIQUIRA"/>
    <x v="1"/>
    <m/>
    <s v="11/12/2019"/>
    <x v="955"/>
    <n v="0"/>
    <x v="950"/>
    <m/>
    <m/>
    <s v="ATENÇÃO: FEDERAIS (TERMO DE COMPROMISSO: TRANSF. INTEGRAL) - FORAM MANTIDOS OS VOLUMES DA CEDAE"/>
    <s v="CI INEA/GEAGUA SEI Nº 02/2020  - INCLUSÃO"/>
    <n v="51428908.799999997"/>
    <n v="0"/>
    <n v="0"/>
    <n v="10285781.800000001"/>
    <n v="0"/>
    <n v="0"/>
    <n v="5.7568725668020709E-2"/>
    <n v="1184278.690882988"/>
    <n v="0"/>
    <n v="0"/>
    <n v="592139.3506627311"/>
    <n v="0"/>
    <s v="DU 241625"/>
    <d v="2016-02-29T00:00:00"/>
    <d v="2034-09-11T00:00:00"/>
    <s v="Avenida Barão de Tefé nº 34, sala 701"/>
    <s v="Saúde"/>
    <s v="20.220-903"/>
    <s v="Rio de Janeiro"/>
    <s v="RJ"/>
    <s v="(21)97289-8318"/>
    <s v="daniella.silva@aguasdorio.com.br"/>
  </r>
  <r>
    <s v="EE-0663"/>
    <x v="6"/>
    <n v="50"/>
    <s v="RH V"/>
    <s v="EE"/>
    <n v="330007083522"/>
    <s v="42.644.220/0001-06"/>
    <s v="Aguas do Rio 4 SISTEMA ACARI / RIO DOURO RH V"/>
    <x v="1"/>
    <m/>
    <s v="11/12/2019"/>
    <x v="956"/>
    <n v="0"/>
    <x v="951"/>
    <m/>
    <m/>
    <s v="ATENÇÃO: MULTIBACIA FEDERAIS (TERMO DE COMPROMISSO: TRANSF. INTEGRAL) - FORAM MANTIDOS OS VOLUMES DA CEDAE"/>
    <s v="CI INEA/GEAGUA SEI Nº 02/2020  - INCLUSÃO"/>
    <n v="633873.6"/>
    <n v="0"/>
    <n v="0"/>
    <n v="126774.7"/>
    <n v="0"/>
    <n v="0"/>
    <n v="5.7568725668020709E-2"/>
    <n v="14596.511059955425"/>
    <n v="0"/>
    <n v="0"/>
    <n v="7298.2555299777123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s v="EE-0664"/>
    <x v="6"/>
    <n v="50"/>
    <s v="RH V"/>
    <s v="EE"/>
    <n v="330028025262"/>
    <s v="11.001.655/0001-09"/>
    <s v="MIX LAVANDERIA INDUSTRIAL EIRELI"/>
    <x v="3"/>
    <m/>
    <s v="01/03/2020"/>
    <x v="957"/>
    <n v="0"/>
    <x v="952"/>
    <m/>
    <m/>
    <s v="OK:"/>
    <s v=""/>
    <n v="3577"/>
    <n v="0"/>
    <n v="0"/>
    <n v="2774"/>
    <n v="0"/>
    <n v="0"/>
    <n v="5.7568725668020709E-2"/>
    <n v="82.370235012489886"/>
    <n v="0"/>
    <n v="0"/>
    <n v="159.69675507682655"/>
    <s v="E07/002.651/2015"/>
    <s v="IN051016"/>
    <d v="2020-01-22T00:00:00"/>
    <d v="2025-01-22T00:00:00"/>
    <s v="RUA CONEGO FELIPE, Nº 375"/>
    <s v="TAQUARA"/>
    <s v="22713-010"/>
    <s v="RIO DE JANEIRO"/>
    <s v="RJ"/>
    <s v="(21) 97202-2895"/>
    <s v="fernando@jpalavanderia.com.br"/>
  </r>
  <r>
    <s v="EE-0665"/>
    <x v="6"/>
    <n v="50"/>
    <s v="RH V"/>
    <s v="EE"/>
    <n v="330031923306"/>
    <s v="26.217.393/0001-83"/>
    <s v="TRANSPORTE DE AGUA JD LTDA - EPP"/>
    <x v="7"/>
    <m/>
    <s v="01/03/2020"/>
    <x v="958"/>
    <n v="0"/>
    <x v="953"/>
    <m/>
    <m/>
    <s v="OK:"/>
    <s v=""/>
    <n v="38544"/>
    <n v="0"/>
    <n v="0"/>
    <n v="37814"/>
    <n v="0"/>
    <n v="0"/>
    <n v="5.7568725668020709E-2"/>
    <n v="887.56852118681422"/>
    <n v="0"/>
    <n v="0"/>
    <n v="2176.911230013784"/>
    <s v="PD-07/007.68/2017"/>
    <s v="IN005567"/>
    <d v="2020-01-31T00:00:00"/>
    <d v="2025-01-31T00:00:00"/>
    <s v="RUA CAROLINA MACHADO, 1922, SALA 301"/>
    <s v="MARECHAL HERMES"/>
    <s v="21.557-150"/>
    <s v="RIO DE JANEIRO "/>
    <s v="RJ"/>
    <s v="(21) 97628-7482"/>
    <s v="geotorresbr@yahoo.com.br"/>
  </r>
  <r>
    <s v="EE-0666"/>
    <x v="6"/>
    <n v="50"/>
    <s v="RH V"/>
    <s v="EE"/>
    <n v="330030965870"/>
    <s v="32.065.903/0001-47"/>
    <s v="WALTER VELASCO DE SOUZA INDUSTRIA E COMERCIO DE GELO"/>
    <x v="3"/>
    <m/>
    <s v="01/03/2020"/>
    <x v="959"/>
    <n v="0"/>
    <x v="954"/>
    <m/>
    <m/>
    <s v="OK:"/>
    <s v=""/>
    <n v="28470"/>
    <n v="0"/>
    <n v="0"/>
    <n v="23141"/>
    <n v="0"/>
    <n v="0"/>
    <n v="5.7568725668020709E-2"/>
    <n v="655.58896099380411"/>
    <n v="0"/>
    <n v="0"/>
    <n v="1332.1986221752529"/>
    <s v="E07/002.17897/2013"/>
    <s v="IN050126"/>
    <d v="2019-08-26T00:00:00"/>
    <d v="2024-08-26T00:00:00"/>
    <s v="RODOVIA GOVERNADOR MARIO COVAS , S/N°, KM 23 - LOTE 09-PARTE CENTRO "/>
    <s v="ITABORAÍ "/>
    <s v="24.800-000"/>
    <s v="RIO DE JANEIRO "/>
    <s v="RJ"/>
    <s v="(21) 978292026"/>
    <s v="mario.veiculos.sq@gmail.com"/>
  </r>
  <r>
    <s v="EE-0667"/>
    <x v="6"/>
    <n v="50"/>
    <s v="RH V"/>
    <s v="EE"/>
    <n v="330026402409"/>
    <s v="05.413.904/0001-62"/>
    <s v="LOGÍSTICA 2002 RIO TRANSP. LTDA -ME (MARCELO GAMA)"/>
    <x v="7"/>
    <m/>
    <s v="01/03/2020"/>
    <x v="960"/>
    <n v="0"/>
    <x v="955"/>
    <m/>
    <m/>
    <s v="OK:"/>
    <s v=""/>
    <n v="23958.6"/>
    <n v="0"/>
    <n v="0"/>
    <n v="83143.350000000006"/>
    <n v="0"/>
    <n v="0"/>
    <n v="5.7568725668020709E-2"/>
    <n v="551.69678704105809"/>
    <n v="0"/>
    <n v="0"/>
    <n v="4786.464600849381"/>
    <s v="PD-07/014.409/2019"/>
    <s v="IN005509"/>
    <d v="2020-01-29T00:00:00"/>
    <d v="2025-11-29T00:00:00"/>
    <s v="Travessa São Jorge Lote 2 nº33"/>
    <s v="Engenheiro Belford"/>
    <s v="25.520-120"/>
    <s v="São João de Meriti"/>
    <s v="RJ"/>
    <s v="(21) 2437-5135"/>
    <s v="regularizacao@saogeraldopocos.com.br"/>
  </r>
  <r>
    <s v="EE-0669"/>
    <x v="6"/>
    <n v="50"/>
    <s v="RH V"/>
    <s v="EE"/>
    <n v="330028097255"/>
    <s v="39.116.421/0001-18"/>
    <s v="CONDOMINIO DO EDIFICIO SOLARI"/>
    <x v="2"/>
    <m/>
    <s v="01/04/2020"/>
    <x v="961"/>
    <n v="0"/>
    <x v="956"/>
    <m/>
    <m/>
    <s v="OK:"/>
    <s v="CI INEA/SEREG SEI Nº6 - INCLUSÃO"/>
    <n v="10351.4"/>
    <n v="0"/>
    <n v="0"/>
    <n v="5241.3999999999996"/>
    <n v="0"/>
    <n v="0"/>
    <n v="5.7568725668020709E-2"/>
    <n v="238.35991181479383"/>
    <n v="0"/>
    <n v="0"/>
    <n v="301.73528659811041"/>
    <s v="E-07/509194/2010"/>
    <s v="IN051146"/>
    <d v="2020-02-19T00:00:00"/>
    <d v="2025-02-19T00:00:00"/>
    <s v="AVENIDA ALMIRANTE ÁLVARO ALBERTO, Nº 100"/>
    <s v="SÃO CONRADO"/>
    <s v="22.610-070"/>
    <s v="RIO DE JANEIRO "/>
    <s v="RJ"/>
    <s v="(21) 96951-2632"/>
    <s v="acquaservtratamento@yahoo.com.br"/>
  </r>
  <r>
    <s v="EE-0670"/>
    <x v="6"/>
    <n v="50"/>
    <s v="RH V"/>
    <s v="EE"/>
    <n v="330031234012"/>
    <s v="02.009.677/0001-16"/>
    <s v="TRANSPORTES CARROSSEL LTDA"/>
    <x v="7"/>
    <m/>
    <s v="01/04/2020"/>
    <x v="962"/>
    <n v="0"/>
    <x v="957"/>
    <m/>
    <m/>
    <s v="OK:"/>
    <s v="CI INEA/SEREG SEI Nº6 - INCLUSÃO"/>
    <n v="58400"/>
    <n v="0"/>
    <n v="0"/>
    <n v="58381.75"/>
    <n v="0"/>
    <n v="0"/>
    <n v="5.7568725668020709E-2"/>
    <n v="1344.8026883086297"/>
    <n v="0"/>
    <n v="0"/>
    <n v="3360.9624733703004"/>
    <s v="PD-07/007.380/2019"/>
    <s v="IN005609"/>
    <d v="2020-02-06T00:00:00"/>
    <d v="2025-02-06T00:00:00"/>
    <s v="RUA PIRACICABA, S/N, LT 25 QD 47 "/>
    <s v="JARDIM GRAMACHO"/>
    <s v="25.051-310"/>
    <s v="DUQUE DE CAXIAS"/>
    <s v="RJ"/>
    <s v="(21) 99175-7170"/>
    <s v="jdconsultoriaambiental@gmail.com"/>
  </r>
  <r>
    <s v="EE-0671"/>
    <x v="6"/>
    <n v="50"/>
    <s v="RH V"/>
    <s v="EE"/>
    <n v="330026618762"/>
    <s v="22.072.969/0001-00"/>
    <s v="ÁGUA UM FORNECEDOR DE ÁGUA COMERCIAL LTDA - ME"/>
    <x v="7"/>
    <m/>
    <s v="01/05/2020"/>
    <x v="963"/>
    <n v="0"/>
    <x v="958"/>
    <m/>
    <m/>
    <s v="OK:"/>
    <s v="CI INEA/SEREG SEI Nº8  - INCLUSÃO"/>
    <n v="9900"/>
    <n v="0"/>
    <n v="0"/>
    <n v="9600"/>
    <n v="0"/>
    <n v="0"/>
    <n v="5.7568725668020709E-2"/>
    <n v="227.96965017211798"/>
    <n v="0"/>
    <n v="0"/>
    <n v="552.65749465023009"/>
    <s v="PD-07/014.252/2017"/>
    <s v="IN006005"/>
    <d v="2020-03-31T00:00:00"/>
    <d v="2025-03-31T00:00:00"/>
    <s v="Rua Comendador Siqueira, 1593"/>
    <s v="Pechincha"/>
    <s v="22.743-031"/>
    <s v="RIO DE JANEIRO "/>
    <s v="RJ"/>
    <s v="(21) 87604200"/>
    <s v="rosanacoppede@gmail.com"/>
  </r>
  <r>
    <s v="EE-0672"/>
    <x v="6"/>
    <n v="50"/>
    <s v="RH V"/>
    <s v="EE"/>
    <n v="330029512620"/>
    <s v="01.946.446/0003-38"/>
    <s v="SOFT TWO TINTURARIAS LTDA"/>
    <x v="3"/>
    <m/>
    <s v="01/05/2020"/>
    <x v="964"/>
    <n v="0"/>
    <x v="959"/>
    <m/>
    <m/>
    <s v="OK:"/>
    <s v="CI INEA/SEREG SEI Nº8  - INCLUSÃO"/>
    <n v="2298.2399999999998"/>
    <n v="0"/>
    <n v="0"/>
    <n v="459.64800000000002"/>
    <n v="0"/>
    <n v="0"/>
    <n v="5.7568725668020709E-2"/>
    <n v="52.922458296564237"/>
    <n v="0"/>
    <n v="0"/>
    <n v="26.461229148282118"/>
    <s v="PD-07/014.275/2019"/>
    <s v="IN005960"/>
    <d v="2020-03-31T00:00:00"/>
    <d v="2025-03-31T00:00:00"/>
    <s v="Rua Jangadeiros Nº 6, loja A"/>
    <s v="Ipanema"/>
    <s v="22.420-010"/>
    <s v="RIO DE JANEIRO "/>
    <s v="RJ"/>
    <s v="(21) 997318684"/>
    <s v="contato@litologica.com"/>
  </r>
  <r>
    <s v="EE-0673"/>
    <x v="6"/>
    <n v="50"/>
    <s v="RH V"/>
    <s v="EE"/>
    <n v="330026619572"/>
    <s v="26.136.828/0001-65"/>
    <s v="RIOZOO ZOOLOGICO DO RIO DE JANEIRO S/A"/>
    <x v="2"/>
    <m/>
    <s v="01/06/2020"/>
    <x v="965"/>
    <n v="0"/>
    <x v="960"/>
    <m/>
    <m/>
    <s v="OK:"/>
    <s v="CI INEA/SEREG SEI Nº9 - INCLUSÃO"/>
    <n v="6205"/>
    <n v="0"/>
    <n v="0"/>
    <n v="5902.05"/>
    <n v="0"/>
    <n v="0"/>
    <n v="5.7568725668020709E-2"/>
    <n v="142.89481439032852"/>
    <n v="0"/>
    <n v="0"/>
    <n v="339.77721942652073"/>
    <s v="PD-07/014.856/2018"/>
    <s v="IN006350"/>
    <d v="2020-05-08T00:00:00"/>
    <d v="2025-05-08T00:00:00"/>
    <s v="PARQUE QUINTA DA BOA VISTA, S/N"/>
    <s v="MANGUEIRA"/>
    <s v="20.940-040"/>
    <s v="RIO DE JANEIRO "/>
    <s v="RJ"/>
    <s v="( 21) 988610743"/>
    <s v="rodrigeol@gmail.com"/>
  </r>
  <r>
    <s v="EE-0674"/>
    <x v="6"/>
    <n v="50"/>
    <s v="RH V"/>
    <s v="EE"/>
    <n v="330030979588"/>
    <s v="22.745.978/0001-15"/>
    <s v="SPE - DON VILLAGE RESIDENCIAL LTDA"/>
    <x v="2"/>
    <m/>
    <s v="01/07/2020"/>
    <x v="966"/>
    <n v="0"/>
    <x v="961"/>
    <m/>
    <m/>
    <s v="OK:"/>
    <s v="CI INEA/SEREG SEI Nº12 - INCLUSÃO"/>
    <n v="65700"/>
    <n v="0"/>
    <n v="0"/>
    <n v="64240"/>
    <n v="0"/>
    <n v="0"/>
    <n v="5.7568725668020709E-2"/>
    <n v="1512.9056349657114"/>
    <n v="0"/>
    <n v="0"/>
    <n v="3698.2126140857386"/>
    <s v="E-07/002.13558/2015"/>
    <s v="IN051297"/>
    <d v="2020-05-21T00:00:00"/>
    <d v="2025-05-21T00:00:00"/>
    <s v="RUA HEITOR DE MOURA ESTEVÃO, 229 - SALA 111"/>
    <s v="VÁRZEA "/>
    <s v="25.953-090"/>
    <s v="TERESÓPOLIS"/>
    <s v="RJ"/>
    <s v="(21) 988213329"/>
    <s v="MELLOLC@GLOBO.COM"/>
  </r>
  <r>
    <s v="EE-0675"/>
    <x v="6"/>
    <n v="50"/>
    <s v="RH V"/>
    <s v="EE"/>
    <n v="330026554691"/>
    <s v="30.876.999/0001-06"/>
    <s v="NENA INDÚSTRIA QUÍMICA EIRELI"/>
    <x v="3"/>
    <m/>
    <s v="01/08/2020"/>
    <x v="967"/>
    <n v="0"/>
    <x v="962"/>
    <m/>
    <m/>
    <s v="OK:"/>
    <s v="CI INEA/SEREG SEI Nº15 - INCLUSÃO"/>
    <n v="18396"/>
    <n v="0"/>
    <n v="0"/>
    <n v="3796"/>
    <n v="0"/>
    <n v="0"/>
    <n v="5.7568725668020709E-2"/>
    <n v="423.61984327480695"/>
    <n v="0"/>
    <n v="0"/>
    <n v="218.5296536646014"/>
    <s v="E07/002.2268/2014"/>
    <s v="IN051410"/>
    <d v="2020-07-14T00:00:00"/>
    <d v="2025-07-14T00:00:00"/>
    <s v="AVENIDA ALMEIDA GARRET"/>
    <s v="CHÁCARAS RIO PETRÓPOLIS"/>
    <s v="25.231-160"/>
    <s v="DUQUE DE CAXIAS"/>
    <s v="RJ"/>
    <s v="(21)22188267"/>
    <s v="MELLOLC@GLOBO.COM"/>
  </r>
  <r>
    <s v="EE-0676"/>
    <x v="6"/>
    <n v="50"/>
    <s v="RH V"/>
    <s v="EE"/>
    <n v="330031831703"/>
    <s v="04.065.053/0001-41"/>
    <s v="BRZ EMP. E CONST. S.A - RECANTO DAS ALPINAS - Caxias"/>
    <x v="11"/>
    <m/>
    <s v="01/08/2020"/>
    <x v="968"/>
    <n v="0"/>
    <x v="963"/>
    <m/>
    <m/>
    <s v="OK:"/>
    <s v="CI INEA/SEREG SEI Nº15 - INCLUSÃO"/>
    <n v="0"/>
    <n v="67276.800000000003"/>
    <n v="0"/>
    <n v="0"/>
    <n v="1234"/>
    <n v="85"/>
    <n v="5.7568725668020709E-2"/>
    <n v="0"/>
    <n v="580.95659922475443"/>
    <n v="0"/>
    <n v="0"/>
    <s v="PD-07/014.1416/2019"/>
    <s v="IN006799"/>
    <d v="2020-06-29T00:00:00"/>
    <d v="2025-06-29T00:00:00"/>
    <s v="Rua Padre Marinho N 165"/>
    <s v="Santa Efigenia"/>
    <s v="30.140-040"/>
    <s v="BELO HORIZONTE"/>
    <s v="MG"/>
    <s v="(21)31723470"/>
    <s v="ambiental@pocosdobrasil.com.br"/>
  </r>
  <r>
    <s v="EE-0677"/>
    <x v="6"/>
    <n v="50"/>
    <s v="RH V"/>
    <s v="EE"/>
    <n v="330030278520"/>
    <s v="40.994.971/0001-19"/>
    <s v="Condomínio Portal Jardim das Bromélias"/>
    <x v="11"/>
    <m/>
    <s v="04/04/2022"/>
    <x v="969"/>
    <n v="0"/>
    <x v="964"/>
    <m/>
    <m/>
    <s v="ALTERAÇÃO: TROCA DE TITULARIDADE"/>
    <s v="CI INEA/SEREG SEI Nº15 - INCLUSÃO; CI INEA/SERVREG SEI Nº18/22 - ALTERAÇÃO"/>
    <n v="194253"/>
    <n v="67276.800000000003"/>
    <n v="0"/>
    <n v="126976.2"/>
    <n v="1234"/>
    <n v="85"/>
    <n v="5.7568725668020709E-2"/>
    <n v="4473.1590530451558"/>
    <n v="580.95659922475443"/>
    <n v="0"/>
    <n v="7309.8571186058653"/>
    <s v="PD-07/007.110/2018"/>
    <s v="IN006697"/>
    <d v="2020-06-19T00:00:00"/>
    <d v="2025-06-19T00:00:00"/>
    <s v="AVENIDA ALMIRANTE BARROSO, 63, SALA 1809 "/>
    <s v="CENTRO"/>
    <s v="20031-913 "/>
    <s v="RIO DE JANEIRO "/>
    <s v="RJ"/>
    <s v="(21) 99683-1014"/>
    <s v="sindico@portaljardimdasbromelias.com.br"/>
  </r>
  <r>
    <s v="EE-0678"/>
    <x v="6"/>
    <n v="50"/>
    <s v="RH V"/>
    <s v="EE"/>
    <n v="330028974035"/>
    <s v="06.349.242/0001-71"/>
    <s v="REC 844 EMPREENDIMENTOS E PARTICIPAÇÕES S.A."/>
    <x v="2"/>
    <m/>
    <s v="01/08/2020"/>
    <x v="507"/>
    <n v="0"/>
    <x v="505"/>
    <m/>
    <m/>
    <s v="OK:"/>
    <s v="CI INEA/SEREG SEI Nº15 - INCLUSÃO"/>
    <n v="0"/>
    <n v="40996.800000000003"/>
    <n v="0"/>
    <n v="0"/>
    <n v="1234"/>
    <n v="95"/>
    <n v="5.7568725668020709E-2"/>
    <n v="0"/>
    <n v="118.0103988179701"/>
    <n v="0"/>
    <n v="0"/>
    <s v="PD-07/007.46/2019"/>
    <s v="IN006795"/>
    <d v="2020-06-29T00:00:00"/>
    <d v="2025-06-29T00:00:00"/>
    <s v="AVENIDA BRIGADEIRO FARIA LIMA, 3900, CONJ 501 EDIF PEDRO MARIZ BIRMANN 31"/>
    <s v="ITAIM BIBI"/>
    <s v="22.290-160"/>
    <s v="SÃO PAULO"/>
    <s v="RJ"/>
    <s v="(21)36203275"/>
    <s v="yan.ferreira@ecoplanambiental.com"/>
  </r>
  <r>
    <s v="EE-0679"/>
    <x v="6"/>
    <n v="50"/>
    <s v="RH V"/>
    <s v="EE"/>
    <n v="330028286732"/>
    <s v="28.743.739/0001-02"/>
    <s v="MENEZES ÁGUA TRANSPORTES LOCAÇÃO E SERVIÇOS EIRELI"/>
    <x v="7"/>
    <m/>
    <s v="01/08/2020"/>
    <x v="970"/>
    <n v="0"/>
    <x v="965"/>
    <m/>
    <m/>
    <s v="OK:"/>
    <s v="CI INEA/SEREG SEI Nº15 - INCLUSÃO"/>
    <n v="51508.800000000003"/>
    <n v="0"/>
    <n v="0"/>
    <n v="51472.3"/>
    <n v="0"/>
    <n v="0"/>
    <n v="5.7568725668020709E-2"/>
    <n v="1186.1188532110389"/>
    <n v="0"/>
    <n v="0"/>
    <n v="2963.1877532770241"/>
    <s v="PD-07/014.1173/2018"/>
    <s v="IN006920"/>
    <d v="2020-07-16T00:00:00"/>
    <d v="2025-07-16T00:00:00"/>
    <s v="RUA GENERAL SAVARI, S/N, LOTE 11, QUADRA 112"/>
    <s v="BOM RETIRO"/>
    <s v="24.425-285"/>
    <s v="SÃO GONÇALO"/>
    <s v="RJ"/>
    <s v="(21) 2724-5368"/>
    <s v="licenciamento@soloterra.net.br"/>
  </r>
  <r>
    <s v="EE-0680"/>
    <x v="6"/>
    <n v="50"/>
    <s v="RH V"/>
    <s v="EE"/>
    <n v="330030650020"/>
    <s v="33.977.686/0001-24"/>
    <s v="ETRJ - SANEAMENTO E SERVIÇOS AMBIENTAIS EIRELI"/>
    <x v="14"/>
    <m/>
    <s v="01/09/2020"/>
    <x v="971"/>
    <n v="0"/>
    <x v="966"/>
    <m/>
    <m/>
    <s v="ATENÇAO: COBRANÇA SUSPENSA 2022 - LANÇAMENTO EM PROJETO AINDA"/>
    <s v="CI INEA/SEREG SEI Nº19 - INCLUSÃO"/>
    <n v="0"/>
    <n v="121647.2"/>
    <n v="0"/>
    <n v="0"/>
    <n v="1234"/>
    <n v="90"/>
    <n v="5.7568725668020709E-2"/>
    <n v="0"/>
    <n v="700.30363471635508"/>
    <n v="0"/>
    <n v="0"/>
    <s v="PD-07/014.1304/2019"/>
    <s v="IN007064"/>
    <d v="2020-08-06T00:00:00"/>
    <d v="2025-08-06T00:00:00"/>
    <s v="EST. SÃO JOSÉ DA BOA MORTE, S/N, LOTE 1 GLEBA D"/>
    <s v="SÃO JOSÉ DA BOA MORTE"/>
    <s v="28.680-000"/>
    <s v="CACHOEIRAS DE MACACU"/>
    <s v="RJ"/>
    <s v="(27)981844888"/>
    <s v="mitchel.bastidas@gmail.com"/>
  </r>
  <r>
    <s v="EE-0681"/>
    <x v="6"/>
    <n v="50"/>
    <s v="RH V"/>
    <s v="EE"/>
    <n v="330030137463"/>
    <s v="08.910.541/0002-40"/>
    <s v="OWENS-ILLINOIS DO BRASIL INDÚSTRIA E COMÉRCIO LTDA"/>
    <x v="3"/>
    <m/>
    <s v="01/09/2020"/>
    <x v="972"/>
    <n v="0"/>
    <x v="967"/>
    <m/>
    <m/>
    <s v="OK:"/>
    <s v="CI INEA/SEREG SEI Nº19 - INCLUSÃO"/>
    <n v="167900"/>
    <n v="0"/>
    <n v="0"/>
    <n v="150380"/>
    <n v="0"/>
    <n v="0"/>
    <n v="5.7568725668020709E-2"/>
    <n v="3866.3155607428198"/>
    <n v="0"/>
    <n v="0"/>
    <n v="8657.1764431515658"/>
    <s v="PD-07/014.1373/2019"/>
    <s v="IN006978"/>
    <d v="2020-07-29T00:00:00"/>
    <d v="2025-07-29T00:00:00"/>
    <s v="Praça Alberto Monteiro Filho, 10"/>
    <s v="Jacaré"/>
    <s v="20.970-000"/>
    <s v="RIO DE JANEIRO"/>
    <s v="RJ"/>
    <s v="(21)32979797"/>
    <s v="caroline.bailon@o-i.com"/>
  </r>
  <r>
    <s v="EE-0682"/>
    <x v="6"/>
    <n v="50"/>
    <s v="RH V"/>
    <s v="EE"/>
    <n v="330030464073"/>
    <s v="40.177.263/0001-95"/>
    <s v="FARMATIVA INDÚSTRIA E COMÉRCIO LTDA"/>
    <x v="3"/>
    <m/>
    <s v="01/10/2020"/>
    <x v="973"/>
    <n v="1748.25"/>
    <x v="968"/>
    <m/>
    <m/>
    <s v="OK:"/>
    <s v="CI INEA/SEREG SEI Nº 21 - INCLUSÃO"/>
    <n v="31449.599999999999"/>
    <n v="0"/>
    <n v="0"/>
    <n v="26769.599999999999"/>
    <n v="0"/>
    <n v="0"/>
    <n v="5.7568725668020709E-2"/>
    <n v="724.20535790759345"/>
    <n v="0"/>
    <n v="0"/>
    <n v="1541.0917586426469"/>
    <s v="PD-07/014.581/2019"/>
    <s v="IN007202"/>
    <d v="2020-08-28T00:00:00"/>
    <d v="2025-08-28T00:00:00"/>
    <s v="ESTRADA DOS BANDEIRANTES, 2709, SUPLEMENTAR ESTRADA STA EFIGENIA626"/>
    <s v="JACAREPAGUÁ"/>
    <s v="22.780-083"/>
    <s v="RIO DE JANEIRO"/>
    <s v="RJ"/>
    <s v="(21) 3082-1047"/>
    <s v="regularizacao@saogeraldopocos.com.br"/>
  </r>
  <r>
    <s v="EE-0683"/>
    <x v="6"/>
    <n v="50"/>
    <s v="RH V"/>
    <s v="EE"/>
    <n v="330031315284"/>
    <s v="08.905.464/0001-59"/>
    <s v="ANTARTIDA NIT INDUSTRIA E COMERCIO DE PESCADOS LTDA"/>
    <x v="3"/>
    <m/>
    <s v="01/10/2020"/>
    <x v="974"/>
    <n v="0"/>
    <x v="969"/>
    <m/>
    <m/>
    <s v="OK:"/>
    <s v="CI INEA/SEREG SEI Nº 21 - INCLUSÃO"/>
    <n v="20235.599999999999"/>
    <n v="0"/>
    <n v="0"/>
    <n v="17826.599999999999"/>
    <n v="0"/>
    <n v="0"/>
    <n v="5.7568725668020709E-2"/>
    <n v="465.97451787047868"/>
    <n v="0"/>
    <n v="0"/>
    <n v="1026.2550185500086"/>
    <s v="E07/002.13422/2015"/>
    <s v="IN051598"/>
    <d v="2020-09-14T00:00:00"/>
    <d v="2025-09-14T00:00:00"/>
    <s v="RUA BARAO MAUA"/>
    <s v="PONTA DA AREIA"/>
    <s v="24.040-280"/>
    <s v="NITERÓI"/>
    <s v="RJ"/>
    <s v="(21)26131866"/>
    <s v="CONTABILIDADEANTARTIDA@GMAIL.COM"/>
  </r>
  <r>
    <s v="EE-0684"/>
    <x v="6"/>
    <n v="50"/>
    <s v="RH V"/>
    <s v="EE"/>
    <n v="330029083916"/>
    <s v="18.942.487/0001-97"/>
    <s v="CASTRICINI TRANSPORTES, PAPÉIS E SUPRIMENTOS LTDA-ME"/>
    <x v="7"/>
    <m/>
    <s v="01/10/2020"/>
    <x v="975"/>
    <n v="0"/>
    <x v="970"/>
    <m/>
    <m/>
    <s v="OK:"/>
    <s v="CI INEA/SEREG SEI Nº 21 - INCLUSÃO"/>
    <n v="16162.2"/>
    <n v="0"/>
    <n v="0"/>
    <n v="16162.2"/>
    <n v="0"/>
    <n v="0"/>
    <n v="5.7568725668020709E-2"/>
    <n v="372.18021628805172"/>
    <n v="0"/>
    <n v="0"/>
    <n v="930.4348770091101"/>
    <s v="07/002.4605/2015"/>
    <s v="IN051513"/>
    <d v="2020-08-31T00:00:00"/>
    <d v="2025-08-31T00:00:00"/>
    <s v="Rua Doutor Américo"/>
    <s v="Santa Teresa"/>
    <s v="26.193-060"/>
    <s v="BELFORD ROXO"/>
    <s v="RJ"/>
    <s v="(21)2699-3165"/>
    <s v="rosanacoppede@gmail.com"/>
  </r>
  <r>
    <s v="EE-0685"/>
    <x v="6"/>
    <n v="50"/>
    <s v="RH V"/>
    <s v="EE"/>
    <n v="330005742839"/>
    <s v="29.154.333/0001-57"/>
    <s v="FLOC INDÚSTRIA E COMÉRCIO LTDA"/>
    <x v="3"/>
    <m/>
    <s v="01/10/2020"/>
    <x v="976"/>
    <n v="0"/>
    <x v="971"/>
    <m/>
    <m/>
    <s v="OK:"/>
    <s v="CI INEA/SEREG SEI Nº 21 - INCLUSÃO"/>
    <n v="9828"/>
    <n v="0"/>
    <n v="0"/>
    <n v="2028"/>
    <n v="0"/>
    <n v="0"/>
    <n v="5.7568725668020709E-2"/>
    <n v="226.30929680409236"/>
    <n v="0"/>
    <n v="0"/>
    <n v="116.7468594624286"/>
    <s v="E07/100912/2005"/>
    <s v="IN051511"/>
    <d v="2020-08-31T00:00:00"/>
    <d v="2025-08-31T00:00:00"/>
    <s v="RUA LAURA MAGALHÃES TEIXEIRA, 223"/>
    <s v="SANTO ALEIXO"/>
    <s v="25920-000"/>
    <s v="MAGÉ"/>
    <s v="RJ"/>
    <s v="(21) 22150763"/>
    <s v="financeiro@floc.com.br"/>
  </r>
  <r>
    <s v="EE-0686"/>
    <x v="6"/>
    <n v="50"/>
    <s v="RH V"/>
    <s v="EE"/>
    <n v="330030820473"/>
    <s v="13.001.481/0001-00"/>
    <s v="GRUPO EDUCACIONAL MOPI LTDA"/>
    <x v="2"/>
    <m/>
    <s v="01/10/2020"/>
    <x v="977"/>
    <n v="0"/>
    <x v="972"/>
    <m/>
    <m/>
    <s v="OK:"/>
    <s v="CI INEA/SEREG SEI Nº 21 - INCLUSÃO"/>
    <n v="6898.5"/>
    <n v="0"/>
    <n v="0"/>
    <n v="2153.5"/>
    <n v="0"/>
    <n v="0"/>
    <n v="5.7568725668020709E-2"/>
    <n v="158.85091468179462"/>
    <n v="0"/>
    <n v="0"/>
    <n v="123.97305147924439"/>
    <s v="E07/002.13861/2015"/>
    <s v="IN051600"/>
    <d v="2020-09-14T00:00:00"/>
    <d v="2025-09-14T00:00:00"/>
    <s v="Rua Almirante Cochrane"/>
    <s v="Tijuca"/>
    <s v="20.550-040"/>
    <s v="RIO DE JANEIRO"/>
    <s v="RJ"/>
    <s v="(21)2456-5919"/>
    <s v="acquaservtratamento@yahoo.com.br"/>
  </r>
  <r>
    <s v="EE-0687"/>
    <x v="6"/>
    <n v="50"/>
    <s v="RH V"/>
    <s v="EE"/>
    <n v="330028971443"/>
    <s v="36.525.319/0004-20"/>
    <s v="SUPERMERCADOS FEIRA NOVA LTDA - ANCHIETA"/>
    <x v="2"/>
    <m/>
    <s v="01/10/2020"/>
    <x v="978"/>
    <n v="0"/>
    <x v="973"/>
    <m/>
    <m/>
    <s v="OK:"/>
    <s v="CI INEA/SEREG SEI Nº 21 - INCLUSÃO"/>
    <n v="4818"/>
    <n v="0"/>
    <n v="0"/>
    <n v="3416.4"/>
    <n v="0"/>
    <n v="0"/>
    <n v="5.7568725668020709E-2"/>
    <n v="110.95128638535813"/>
    <n v="0"/>
    <n v="0"/>
    <n v="196.67355555593741"/>
    <s v="E07/101414/2008"/>
    <s v="IN051522"/>
    <d v="2020-09-01T00:00:00"/>
    <d v="2025-09-01T00:00:00"/>
    <s v="Estrada do Engenho Novo"/>
    <s v="Anchieta"/>
    <s v="21.620-242"/>
    <s v="RIO DE JANEIRO"/>
    <s v="RJ"/>
    <s v="(21)38684218"/>
    <s v="sergio.freire@hotmail.com"/>
  </r>
  <r>
    <s v="EE-0688"/>
    <x v="6"/>
    <n v="50"/>
    <s v="RH V"/>
    <s v="EE"/>
    <n v="330031368566"/>
    <s v="29.353.919/0001-40"/>
    <s v="CRAC INDUSTRIAS ALIMENTICIAS LTDA EPP - RIO BONITO"/>
    <x v="3"/>
    <m/>
    <s v="15/12/2020"/>
    <x v="979"/>
    <n v="0"/>
    <x v="974"/>
    <m/>
    <m/>
    <s v="OK:"/>
    <s v="CI INEA/SEREG SEI Nº 22 - INCLUSÃO"/>
    <n v="185055"/>
    <n v="0"/>
    <n v="0"/>
    <n v="184471"/>
    <n v="0"/>
    <n v="0"/>
    <n v="5.7568725668020709E-2"/>
    <n v="4261.3543526447593"/>
    <n v="0"/>
    <n v="0"/>
    <n v="10619.755894053869"/>
    <s v="PD-07/014.1269/2019"/>
    <s v="IN007349"/>
    <d v="2020-09-17T00:00:00"/>
    <d v="2025-09-17T00:00:00"/>
    <s v="RUA MARTINS SARAZAT, 22"/>
    <s v="MARAMBAIA"/>
    <s v="24.722-302"/>
    <s v="SÃO GONÇALO"/>
    <s v="RJ"/>
    <s v="(21) 98929-4615"/>
    <s v="crac@crac.com.br"/>
  </r>
  <r>
    <s v="EE-0689"/>
    <x v="6"/>
    <n v="50"/>
    <s v="RH V"/>
    <s v="EE"/>
    <n v="330033265667"/>
    <s v="04.247.200/0001-02"/>
    <s v="ASSOCIAÇÃO DOS MORADORES DO RIO2"/>
    <x v="2"/>
    <m/>
    <s v="01/11/2020"/>
    <x v="980"/>
    <n v="0"/>
    <x v="975"/>
    <m/>
    <m/>
    <s v="OK:"/>
    <s v="CI INEA/SEREG SEI Nº 22 - INCLUSÃO"/>
    <n v="27791.1"/>
    <n v="0"/>
    <n v="0"/>
    <n v="5558.22"/>
    <n v="0"/>
    <n v="0"/>
    <n v="5.7568725668020709E-2"/>
    <n v="639.956577396733"/>
    <n v="0"/>
    <n v="0"/>
    <n v="319.98873117237923"/>
    <s v="PD-07/014.748/2017"/>
    <s v="IN007468"/>
    <d v="2020-09-30T00:00:00"/>
    <d v="2025-09-30T00:00:00"/>
    <s v="RUA BRUNO GIORGI, S/N, PRÓXIMO A PRAÇA DO CHAFARIZ"/>
    <s v="JACAREPAGUA"/>
    <s v="22775-023"/>
    <s v="RIO DE JANEIRO"/>
    <s v="RJ"/>
    <s v="(21) 994093882"/>
    <s v="romulo.totalhydro@gmail.com"/>
  </r>
  <r>
    <s v="EE-0690"/>
    <x v="6"/>
    <n v="50"/>
    <s v="RH V"/>
    <s v="EE"/>
    <n v="330030861900"/>
    <s v="71.476.527/0001-35"/>
    <s v="CONSTRUTORA TENDA S/A - RIO BONITO"/>
    <x v="14"/>
    <m/>
    <s v="04/01/2021"/>
    <x v="981"/>
    <n v="0"/>
    <x v="976"/>
    <m/>
    <m/>
    <s v="OK"/>
    <s v="CI INEA/SERVREG SEI Nº 24/21 - INCLUSÃO"/>
    <n v="0"/>
    <n v="77088"/>
    <n v="0"/>
    <n v="0"/>
    <n v="1234"/>
    <n v="90"/>
    <n v="5.7568725668020709E-2"/>
    <n v="0"/>
    <n v="443.78426059340711"/>
    <n v="0"/>
    <n v="0"/>
    <s v="PD-07/014.1011/2019"/>
    <s v="IN007580"/>
    <d v="2020-10-14T00:00:00"/>
    <d v="2025-10-14T00:00:00"/>
    <s v="RUA ÁLVARES PENTEADO, 61, 5° ANDAR"/>
    <s v="CENTRO"/>
    <s v="01012-010"/>
    <s v="São Paulo"/>
    <s v="SP"/>
    <s v="(21) 35419988"/>
    <s v="lispata@tenda.com"/>
  </r>
  <r>
    <s v="EE-0691"/>
    <x v="6"/>
    <n v="50"/>
    <s v="RH V"/>
    <s v="EE"/>
    <n v="330027966829"/>
    <s v="09.470.092/0001-48"/>
    <s v="GUAPI PAPEIS INDUSTRIA DE PAPEL E PAPELAO EIRELI"/>
    <x v="3"/>
    <m/>
    <s v="01/02/2021"/>
    <x v="982"/>
    <n v="0"/>
    <x v="977"/>
    <m/>
    <m/>
    <s v="OK"/>
    <s v="CI INEA/SERVREG SEI Nº 7/21 - INCLUSÃO"/>
    <n v="219876"/>
    <n v="3175.5"/>
    <n v="0"/>
    <n v="216700.5"/>
    <n v="1234"/>
    <n v="88"/>
    <n v="5.7568725668020709E-2"/>
    <n v="5063.1901621869811"/>
    <n v="22.848133139874221"/>
    <n v="0"/>
    <n v="12475.17467663744"/>
    <s v="E-07/100128/2004"/>
    <s v="IN051617"/>
    <d v="2020-10-05T00:00:00"/>
    <d v="2025-10-05T00:00:00"/>
    <s v="RODOVIA RIO FRIBURGO, Nº 429 - LOTE 4- QUADRA 23 -"/>
    <s v="PARADA MODELO"/>
    <s v="25943-548"/>
    <s v="GUAPIMIRIM"/>
    <s v="RJ"/>
    <s v="(21) 26339735"/>
    <s v="ailton@ecoimport.com.br"/>
  </r>
  <r>
    <s v="EE-0692"/>
    <x v="6"/>
    <n v="50"/>
    <s v="RH V"/>
    <s v="EE"/>
    <n v="330031532382"/>
    <s v="26.789.316/0001-06"/>
    <s v="W N P TRANSPORTES EIRELLI"/>
    <x v="2"/>
    <m/>
    <s v="01/02/2021"/>
    <x v="983"/>
    <n v="0"/>
    <x v="978"/>
    <m/>
    <m/>
    <s v="OK"/>
    <s v="CI INEA/SERVREG SEI Nº 7/21 - INCLUSÃO"/>
    <n v="28499.200000000001"/>
    <n v="0"/>
    <n v="0"/>
    <n v="28353.200000000001"/>
    <n v="0"/>
    <n v="0"/>
    <n v="5.7568725668020709E-2"/>
    <n v="656.26772180463217"/>
    <n v="0"/>
    <n v="0"/>
    <n v="1632.2526704573124"/>
    <s v="PD-07/014.1282/2019"/>
    <s v="IN007946"/>
    <d v="2020-12-14T00:00:00"/>
    <d v="2025-12-14T00:00:00"/>
    <s v="RUA PLÍNIO DE OLIVEIRA, 253, SALA 605"/>
    <s v="PENHA"/>
    <s v="21070-040"/>
    <s v="RIO DE JANEIRO"/>
    <s v="RJ"/>
    <s v="(25) 32512283"/>
    <s v="aguatavares@gmail.com"/>
  </r>
  <r>
    <s v="EE-0693"/>
    <x v="6"/>
    <n v="50"/>
    <s v="RH V"/>
    <s v="EE"/>
    <n v="330031405860"/>
    <s v="13.783.285/0001-26"/>
    <s v="RANCHO DOS SONHOS USINA DE BENEFICIAMENTO E COMERCIO DE_x000a_LATICINIOS - EIRELI"/>
    <x v="11"/>
    <m/>
    <s v="01/02/2021"/>
    <x v="984"/>
    <n v="0"/>
    <x v="979"/>
    <m/>
    <m/>
    <s v="OK"/>
    <s v="CI INEA/SERVREG SEI Nº 7/21 - INCLUSÃO"/>
    <n v="2376"/>
    <n v="0"/>
    <n v="0"/>
    <n v="1515.36"/>
    <n v="0"/>
    <n v="0"/>
    <n v="5.7568725668020709E-2"/>
    <n v="54.708121352742708"/>
    <n v="0"/>
    <n v="0"/>
    <n v="87.236427902426541"/>
    <s v="E-07/002.8055/2017"/>
    <s v="IN051748"/>
    <d v="2020-11-16T00:00:00"/>
    <d v="2025-11-16T00:00:00"/>
    <s v="RODOVIA AMARAL PEIXOTO, RJ 106, KM 10"/>
    <s v="VARZEA DAS MOCAS"/>
    <s v="24753-559"/>
    <s v="SÃO GONÇALO"/>
    <s v="RJ"/>
    <s v="(21)96492-5864"/>
    <s v="ranchodossonhos38267@gmail.com"/>
  </r>
  <r>
    <s v="EE-0694"/>
    <x v="6"/>
    <n v="50"/>
    <s v="RH V"/>
    <s v="EE"/>
    <n v="330038813140"/>
    <s v="21.211.330/0007-91"/>
    <s v="B&amp;B HOTELS BRASIL HOTELARIA E INVESTIMENTOS LTDA"/>
    <x v="2"/>
    <m/>
    <s v="01/02/2021"/>
    <x v="985"/>
    <n v="0"/>
    <x v="980"/>
    <m/>
    <m/>
    <s v="OK"/>
    <s v="CI INEA/SERVREG SEI Nº 7/21 - INCLUSÃO"/>
    <n v="16425"/>
    <n v="0"/>
    <n v="0"/>
    <n v="3650"/>
    <n v="0"/>
    <n v="0"/>
    <n v="5.7568725668020709E-2"/>
    <n v="378.23685121544065"/>
    <n v="0"/>
    <n v="0"/>
    <n v="210.12346208434602"/>
    <s v="E-07/002.11916/2015"/>
    <s v="IN051745"/>
    <d v="2020-11-16T00:00:00"/>
    <d v="2025-11-16T00:00:00"/>
    <s v="RUA FRANCISCO OTAVIANO, 30 "/>
    <s v="COPACABANA "/>
    <s v="22080-041"/>
    <s v="RIO DE JANEIRO"/>
    <s v="RJ"/>
    <s v="(21) 213505555"/>
    <s v="rbkiffer.geologia@gmail.com"/>
  </r>
  <r>
    <s v="EE-0695"/>
    <x v="6"/>
    <n v="50"/>
    <s v="RH V"/>
    <s v="EE"/>
    <n v="330030829004"/>
    <s v="10.324.011/0001-80"/>
    <s v="J.J.C CONSTRUÇÕES E INSTALAÇÕES LTDA - ME"/>
    <x v="3"/>
    <m/>
    <s v="01/03/2021"/>
    <x v="986"/>
    <n v="0"/>
    <x v="981"/>
    <m/>
    <m/>
    <s v="OK"/>
    <s v="CI INEA/SERVREG SEI Nº 9/21 - INCLUSÃO"/>
    <n v="7584"/>
    <n v="0"/>
    <n v="0"/>
    <n v="7344"/>
    <n v="0"/>
    <n v="0"/>
    <n v="5.7568725668020709E-2"/>
    <n v="174.63993538905689"/>
    <n v="0"/>
    <n v="0"/>
    <n v="422.78444535378776"/>
    <s v="E07/002.6837/2014"/>
    <s v="IN051737"/>
    <d v="2020-11-13T00:00:00"/>
    <d v="2025-11-13T00:00:00"/>
    <s v="ESTRADA EUGENIO COSTA, KM 3,5"/>
    <s v="PICOS"/>
    <s v=" 24806-100"/>
    <s v="ITABORAÍ"/>
    <s v="RJ"/>
    <s v="(21) 981160726"/>
    <s v="agconsult@live.com"/>
  </r>
  <r>
    <s v="EE-0696"/>
    <x v="6"/>
    <n v="50"/>
    <s v="RH V"/>
    <s v="EE"/>
    <n v="330027501435"/>
    <s v="052.724.457-08"/>
    <s v="CÍCERO WELLINGTON CARVALHO DA SILVA"/>
    <x v="11"/>
    <m/>
    <s v="01/03/2021"/>
    <x v="557"/>
    <n v="0"/>
    <x v="554"/>
    <m/>
    <m/>
    <s v="OK"/>
    <s v="CI INEA/SERVREG SEI Nº 9/21 - INCLUSÃO"/>
    <n v="5110"/>
    <n v="0"/>
    <n v="0"/>
    <n v="1022"/>
    <n v="0"/>
    <n v="0"/>
    <n v="5.7568725668020709E-2"/>
    <n v="117.6657971755497"/>
    <n v="0"/>
    <n v="0"/>
    <n v="58.832898587774849"/>
    <s v="E-07/002.16736/2014"/>
    <s v="IN051342"/>
    <d v="2020-11-13T00:00:00"/>
    <d v="2025-11-13T00:00:00"/>
    <s v="RUA JOÃO ALMEIDA, Nº 42- APT. 305"/>
    <s v="ALCÂNTARA"/>
    <s v="24710-450"/>
    <s v="SÃO GONÇALO"/>
    <s v="RJ"/>
    <s v="(21) 970190951"/>
    <s v="ricardoambiental83@gmail.com"/>
  </r>
  <r>
    <s v="EE-0697"/>
    <x v="6"/>
    <n v="50"/>
    <s v="RH V"/>
    <s v="EE"/>
    <n v="330028997400"/>
    <s v="18.434.179/0001-50"/>
    <s v="J E PEIXE TRANSPORTES E LOCAÇÕES LTDA - ME"/>
    <x v="7"/>
    <m/>
    <s v="01/03/2021"/>
    <x v="987"/>
    <n v="0"/>
    <x v="982"/>
    <m/>
    <m/>
    <s v="OK"/>
    <s v="CI INEA/SERVREG SEI Nº 9/21 - INCLUSÃO"/>
    <n v="42432"/>
    <n v="0"/>
    <n v="0"/>
    <n v="29952"/>
    <n v="0"/>
    <n v="0"/>
    <n v="5.7568725668020709E-2"/>
    <n v="977.1022933720435"/>
    <n v="0"/>
    <n v="0"/>
    <n v="1724.3030788796118"/>
    <s v="E07/002.12310/2015"/>
    <s v="IN051344"/>
    <d v="2020-11-13T00:00:00"/>
    <d v="2025-11-13T00:00:00"/>
    <s v="AVENIDA CARLOS LACERDA, S/N - LOTE 2 QUADRA 8"/>
    <s v="AREAL"/>
    <s v="24800-678"/>
    <s v="ITABORAÍ"/>
    <s v="RJ"/>
    <s v="(21)) 26454998"/>
    <s v="PROFJACKSONRJ@gmail.com"/>
  </r>
  <r>
    <s v="EE-0698"/>
    <x v="6"/>
    <n v="50"/>
    <s v="RH V"/>
    <s v="EE"/>
    <n v="330005141754"/>
    <s v="08.057.917/0001-34"/>
    <s v="ADEGA BARRIL DO RECREIO 2006 LTDA"/>
    <x v="2"/>
    <m/>
    <s v="01/04/2021"/>
    <x v="988"/>
    <n v="0"/>
    <x v="983"/>
    <m/>
    <m/>
    <s v="OK"/>
    <s v="CI INEA/SERVREG SEI Nº 12/21 - INCLUSÃO"/>
    <n v="8048.25"/>
    <n v="0"/>
    <n v="0"/>
    <n v="1916.25"/>
    <n v="0"/>
    <n v="0"/>
    <n v="5.7568725668020709E-2"/>
    <n v="185.33302877810223"/>
    <n v="0"/>
    <n v="0"/>
    <n v="110.31429547058102"/>
    <s v="PD-07/014.90/2020"/>
    <s v="IN008116"/>
    <d v="2021-01-18T00:00:00"/>
    <d v="2026-01-18T00:00:00"/>
    <s v="RUA GENERAL ORLANDO GEISEL, 342"/>
    <s v="RECREIO DOS BANDEIRANTES"/>
    <s v="22790-280"/>
    <s v="RIO DE JANEIRO"/>
    <s v="RJ"/>
    <s v="(21)998705179"/>
    <s v="greengeoconsult@gmail.com"/>
  </r>
  <r>
    <s v="EE-0699"/>
    <x v="6"/>
    <n v="50"/>
    <s v="RH V"/>
    <s v="EE"/>
    <n v="330027967124"/>
    <s v="01.838.723/0462-08"/>
    <s v="BRF S.A"/>
    <x v="14"/>
    <m/>
    <s v="01/04/2021"/>
    <x v="989"/>
    <n v="0"/>
    <x v="984"/>
    <m/>
    <m/>
    <s v="OK"/>
    <s v="CI INEA/SERVREG SEI Nº 12/21 - INCLUSÃO"/>
    <n v="0"/>
    <n v="5110"/>
    <n v="0"/>
    <n v="0"/>
    <n v="1234"/>
    <n v="89"/>
    <n v="5.7568725668020709E-2"/>
    <n v="0"/>
    <n v="32.956447984206136"/>
    <n v="0"/>
    <n v="0"/>
    <s v="PD-07/014.836/2018"/>
    <s v="IN008353"/>
    <d v="2021-02-10T00:00:00"/>
    <d v="2026-02-10T00:00:00"/>
    <s v="AV SN 2, S/N, QUADRA G, LOTES 1 A 9, INTER, BUSINESS PARK"/>
    <s v="PARQUE DUQUE"/>
    <s v="25085-379"/>
    <s v="DUQUE DE CAXIAS"/>
    <s v="RJ"/>
    <s v="(21) 33473315"/>
    <s v="gelmareis@etica-ambiental.com.br"/>
  </r>
  <r>
    <s v="EE-0700"/>
    <x v="6"/>
    <n v="50"/>
    <s v="RH V"/>
    <s v="EE"/>
    <n v="330028874677"/>
    <s v="33.349.879/0001-30"/>
    <s v="CASA DE SAUDE AFFONSO MAC DOWELL LTDA"/>
    <x v="2"/>
    <m/>
    <s v="01/04/2021"/>
    <x v="990"/>
    <n v="0"/>
    <x v="985"/>
    <m/>
    <m/>
    <s v="OK"/>
    <s v="CI INEA/SERVREG SEI Nº 12/21 - INCLUSÃO"/>
    <n v="6132"/>
    <n v="0"/>
    <n v="0"/>
    <n v="1226.4000000000001"/>
    <n v="0"/>
    <n v="0"/>
    <n v="5.7568725668020709E-2"/>
    <n v="141.21357607427743"/>
    <n v="0"/>
    <n v="0"/>
    <n v="70.60156680013236"/>
    <s v="PD-07/014.1356/2018"/>
    <s v="IN008373"/>
    <d v="2021-02-12T00:00:00"/>
    <d v="2026-02-12T00:00:00"/>
    <s v="RUA MAMORÉ, 52"/>
    <s v="FREGUESIA (JACAREPAGUÁ)"/>
    <s v="22760-080"/>
    <s v="RIO DE JANEIRO"/>
    <s v="RJ"/>
    <s v="(21) 31237959"/>
    <s v="ecodados.rj@gmail.com"/>
  </r>
  <r>
    <s v="EE-0701"/>
    <x v="6"/>
    <n v="50"/>
    <s v="RH V"/>
    <s v="EE"/>
    <n v="330031317902"/>
    <s v="34.078.618/0001-96"/>
    <s v="CHACARA TROPICAL DE PLANTAS LTDA"/>
    <x v="2"/>
    <m/>
    <s v="01/04/2021"/>
    <x v="991"/>
    <n v="0"/>
    <x v="986"/>
    <m/>
    <m/>
    <s v="OK"/>
    <s v="CI INEA/SERVREG SEI Nº 12/21 - INCLUSÃO"/>
    <n v="11190.9"/>
    <n v="0"/>
    <n v="0"/>
    <n v="9548.4"/>
    <n v="0"/>
    <n v="0"/>
    <n v="5.7568725668020709E-2"/>
    <n v="257.69937368638756"/>
    <n v="0"/>
    <n v="0"/>
    <n v="549.69183203061198"/>
    <s v="PD-07/014.1173/2019"/>
    <s v="IN008115"/>
    <d v="2021-01-18T00:00:00"/>
    <d v="2026-01-18T00:00:00"/>
    <s v="RUA DOM ROSALVO COSTA REGO, 420"/>
    <s v="ITANHANGÁ"/>
    <s v="22641-040"/>
    <s v="RIO DE JANEIRO"/>
    <s v="RJ"/>
    <s v="(21) 2495-8065"/>
    <s v="financeiro@chacaratropical.com.br"/>
  </r>
  <r>
    <s v="EE-0702"/>
    <x v="6"/>
    <n v="50"/>
    <s v="RH V"/>
    <s v="EE"/>
    <n v="330027967396"/>
    <s v="18.251.569/0001-95"/>
    <s v="CONDOMÍNIO MULTIMODAL DUQUE DE CAXIAS"/>
    <x v="14"/>
    <m/>
    <s v="01/04/2021"/>
    <x v="992"/>
    <n v="0"/>
    <x v="987"/>
    <m/>
    <m/>
    <s v="OK"/>
    <s v="CI INEA/SERVREG SEI Nº 12/21 - INCLUSÃO"/>
    <n v="0"/>
    <n v="69291.600000000006"/>
    <n v="0"/>
    <n v="0"/>
    <n v="1234"/>
    <n v="97"/>
    <n v="5.7568725668020709E-2"/>
    <n v="0"/>
    <n v="113.68721457669592"/>
    <n v="0"/>
    <n v="0"/>
    <s v="PD-07/014.835/2018"/>
    <s v="IN008352"/>
    <d v="2021-02-10T00:00:00"/>
    <d v="2026-02-10T00:00:00"/>
    <s v="AVENIDA OL 3, 200, LOTE 2 (REMEMB LT 2 AO 8) QUADRA F"/>
    <s v="PARQUE DUQUE"/>
    <s v="25.085-375"/>
    <s v="DUQUE DE CAXIAS"/>
    <s v="RJ"/>
    <s v="(21) 33497376"/>
    <s v="karenantunes@etica-ambiental.com.br"/>
  </r>
  <r>
    <s v="EE-0703"/>
    <x v="6"/>
    <n v="50"/>
    <s v="RH V"/>
    <s v="EE"/>
    <n v="330030420530"/>
    <s v="04.814.282/0001-11"/>
    <s v="CONDOMÍNIO BOULEVARD RIO SHOPPING"/>
    <x v="2"/>
    <m/>
    <s v="01/05/2021"/>
    <x v="993"/>
    <n v="0"/>
    <x v="988"/>
    <m/>
    <m/>
    <s v="OK"/>
    <s v="CI INEA/SERVREG SEI Nº 17/21 - INCLUSÃO"/>
    <n v="14673"/>
    <n v="0"/>
    <n v="0"/>
    <n v="2868.9"/>
    <n v="0"/>
    <n v="0"/>
    <n v="5.7568725668020709E-2"/>
    <n v="337.87668915620213"/>
    <n v="0"/>
    <n v="0"/>
    <n v="165.15816898548934"/>
    <s v="E07/002.17847/2013"/>
    <s v="IN051932"/>
    <d v="2021-02-25T00:00:00"/>
    <d v="2026-02-25T00:00:00"/>
    <s v="RUA BARÃO DE SÃO FRANCISCO, 236"/>
    <s v="ANDARAÍ"/>
    <s v="20.560-031"/>
    <s v="RIO DE JANEIRO"/>
    <s v="RJ"/>
    <s v="(21) 3176-7317"/>
    <s v="claudio.costalima@gmail.com"/>
  </r>
  <r>
    <s v="EE-0704"/>
    <x v="6"/>
    <n v="50"/>
    <s v="RH V"/>
    <s v="EE"/>
    <n v="330001259181"/>
    <s v="10.460.310/0001-42"/>
    <s v="FAVORITA TRANSPORTE DE ÁGUA LTDA ME - Tanque"/>
    <x v="2"/>
    <m/>
    <s v="01/05/2021"/>
    <x v="994"/>
    <n v="0"/>
    <x v="989"/>
    <m/>
    <m/>
    <s v="OK"/>
    <s v="CI INEA/SERVREG SEI Nº 17/21 - INCLUSÃO"/>
    <n v="151548"/>
    <n v="0"/>
    <n v="0"/>
    <n v="30309.599999999999"/>
    <n v="0"/>
    <n v="0"/>
    <n v="5.7568725668020709E-2"/>
    <n v="3489.7703903174433"/>
    <n v="0"/>
    <n v="0"/>
    <n v="1744.8851951587217"/>
    <s v="PD-07/014.82/2020"/>
    <s v="IN007947"/>
    <d v="2020-12-14T00:00:00"/>
    <d v="2025-12-14T00:00:00"/>
    <s v="ESTRADA DO ENGENHO NOVO, 373-FUNDOS 2 - APT.101"/>
    <s v="ANCHIETA"/>
    <s v="21620-242"/>
    <s v="RIO DE JANEIRO"/>
    <s v="RJ"/>
    <s v="(21) 24248400"/>
    <s v="aguasaojorge@gmail.com"/>
  </r>
  <r>
    <s v="EE-0705"/>
    <x v="6"/>
    <n v="50"/>
    <s v="RH V"/>
    <s v="EE"/>
    <n v="330027760961"/>
    <s v="45.543.915/0038-73"/>
    <s v="CARREFOUR COMÉRCIO E INDUSTRIA LTDA"/>
    <x v="14"/>
    <m/>
    <s v="01/05/2021"/>
    <x v="995"/>
    <n v="0"/>
    <x v="990"/>
    <m/>
    <m/>
    <s v="OK"/>
    <s v="CI INEA/SERVREG SEI Nº 17/21 - INCLUSÃO"/>
    <n v="0"/>
    <n v="18512.8"/>
    <n v="0"/>
    <n v="0"/>
    <n v="1234"/>
    <n v="95"/>
    <n v="5.7568725668020709E-2"/>
    <n v="0"/>
    <n v="53.287944887010127"/>
    <n v="0"/>
    <n v="0"/>
    <s v="PD-07/014.715/2018"/>
    <s v="IN008308"/>
    <d v="2021-02-08T00:00:00"/>
    <d v="2026-02-08T00:00:00"/>
    <s v="RUA OLIVEIRA BOTELHO 349 "/>
    <s v="NEVES"/>
    <s v="24425-005"/>
    <s v="SÃO GONÇALO"/>
    <s v="RJ"/>
    <s v="(21) 2261-0880"/>
    <s v="licenciamentoambclean@yahoo.com.br"/>
  </r>
  <r>
    <s v="EE-0706"/>
    <x v="6"/>
    <n v="50"/>
    <s v="RH V"/>
    <s v="EE"/>
    <n v="330031062130"/>
    <s v="33.821.971/0001-51"/>
    <s v="OUTEIRO DAS PEDRAS EMPREENDIMENTOS IMOBILIÁRIOS SPE LTDA"/>
    <x v="14"/>
    <m/>
    <s v="01/05/2021"/>
    <x v="996"/>
    <n v="0"/>
    <x v="991"/>
    <m/>
    <m/>
    <s v="OK"/>
    <s v="CI INEA/SERVREG SEI Nº 17/21 - INCLUSÃO"/>
    <n v="0"/>
    <n v="44851.199999999997"/>
    <n v="0"/>
    <n v="0"/>
    <n v="1234"/>
    <n v="90"/>
    <n v="5.7568725668020709E-2"/>
    <n v="0"/>
    <n v="258.20061243899903"/>
    <n v="0"/>
    <n v="0"/>
    <s v="PD-07/014.1201/2019"/>
    <s v="IN008307"/>
    <d v="2021-02-08T00:00:00"/>
    <d v="2026-02-08T00:00:00"/>
    <s v="RUA ARLINDO CHAVES, S/N "/>
    <s v="OUTEIRO DAS PEDRAS"/>
    <s v="24812-150"/>
    <s v="ITABORAÍ"/>
    <s v="RJ"/>
    <s v="(31) 32411616"/>
    <s v="diretoria@rdrengenharia.com"/>
  </r>
  <r>
    <s v="EE-0708"/>
    <x v="6"/>
    <n v="50"/>
    <s v="RH V"/>
    <s v="EE"/>
    <n v="330031835954"/>
    <s v="08.343.492/0001-20"/>
    <s v="MRV ENGENHARIA E PARTICIPAÇÕES S/A - PEDRA IMPERIAL"/>
    <x v="11"/>
    <m/>
    <s v="01/05/2021"/>
    <x v="997"/>
    <n v="0"/>
    <x v="992"/>
    <m/>
    <m/>
    <s v="ATENÇÃO: Foi requerida AVERBAÇÃO PARA novo cadastro CNARH 33.0.0395708/60, para o mesmo ponto de captação, em nome do Cond. Pedra Imperial (CNPJ: 45.369.178/0001-42"/>
    <s v="CI INEA/SERVREG SEI Nº 17/21 - INCLUSÃO"/>
    <n v="82873.25"/>
    <n v="0"/>
    <n v="0"/>
    <n v="16574.650000000001"/>
    <n v="0"/>
    <n v="0"/>
    <n v="5.7568725668020709E-2"/>
    <n v="1908.3621258281598"/>
    <n v="0"/>
    <n v="0"/>
    <n v="954.18106291407992"/>
    <s v="PD-07/014.1449/2019"/>
    <s v="IN008100"/>
    <d v="2021-01-13T00:00:00"/>
    <d v="2026-01-13T00:00:00"/>
    <s v="RUA VICTOR CIVITA-Bloco 01, edifício 05, sala 403"/>
    <s v="BARRA DA TIJUCA"/>
    <s v="22775-044"/>
    <s v="RIO DE JANEIRO"/>
    <s v="RJ"/>
    <s v="(21) 981813727"/>
    <s v="fabiogomes@arqambiental.com.br"/>
  </r>
  <r>
    <s v="EE-0709"/>
    <x v="6"/>
    <n v="50"/>
    <s v="RH V"/>
    <s v="EE"/>
    <n v="330032800780"/>
    <s v="16.991.176/0001-92"/>
    <s v="REALIZA CONSTRUTORA LTDA"/>
    <x v="11"/>
    <m/>
    <s v="01/06/2021"/>
    <x v="998"/>
    <n v="0"/>
    <x v="993"/>
    <m/>
    <m/>
    <s v="OK"/>
    <s v="CI INEA/SERVREG SEI Nº 19/21 - INCLUSÃO"/>
    <n v="73000"/>
    <n v="77088"/>
    <n v="0"/>
    <n v="14600"/>
    <n v="1234"/>
    <n v="90"/>
    <n v="5.7568725668020709E-2"/>
    <n v="1681.0085816227936"/>
    <n v="443.78426059340711"/>
    <n v="0"/>
    <n v="840.5042908113968"/>
    <s v="PD-07/006.195/2018"/>
    <s v="IN009071"/>
    <d v="2021-05-12T00:00:00"/>
    <d v="2026-05-12T00:00:00"/>
    <s v="Rua Dona Bela, 1515"/>
    <s v="Bela Vista"/>
    <s v="24.809-172"/>
    <s v="Itaboraí"/>
    <s v="RJ"/>
    <s v="(21) 996058956"/>
    <s v="luciana_fernandes@yahoo.com"/>
  </r>
  <r>
    <s v="EE-0710"/>
    <x v="6"/>
    <n v="50"/>
    <s v="RH V"/>
    <s v="EE"/>
    <n v="330032203935"/>
    <s v="33.130.543/0032-89"/>
    <s v="CASAS GUANABARA COMESTÍVEIS LTDA -  Engº da Rainha"/>
    <x v="2"/>
    <m/>
    <s v="01/06/2021"/>
    <x v="999"/>
    <n v="0"/>
    <x v="994"/>
    <m/>
    <m/>
    <s v="OK"/>
    <s v="CI INEA/SERVREG SEI Nº 19/21 - INCLUSÃO"/>
    <n v="4562.5"/>
    <n v="0"/>
    <n v="0"/>
    <n v="1642.5"/>
    <n v="0"/>
    <n v="0"/>
    <n v="5.7568725668020709E-2"/>
    <n v="105.06173104217301"/>
    <n v="0"/>
    <n v="0"/>
    <n v="94.556602185356965"/>
    <s v="E-07/002.8525/2015"/>
    <s v="IN052060"/>
    <d v="2021-05-05T00:00:00"/>
    <d v="2026-05-05T00:00:00"/>
    <s v="Estrada Adhemar Bebiano, 3994"/>
    <s v="Engº da Rainha"/>
    <s v="20.766-721"/>
    <s v="Rio de Janeiro"/>
    <s v="RJ"/>
    <s v="(21) 30303674"/>
    <s v="mellolc@globo.com"/>
  </r>
  <r>
    <s v="EE-0711"/>
    <x v="6"/>
    <n v="50"/>
    <s v="RH V"/>
    <s v="EE"/>
    <n v="330031054383"/>
    <s v="12.232.678/0001-89"/>
    <s v="LAVANDERIA MAESTRO LTDA"/>
    <x v="2"/>
    <m/>
    <s v="01/07/2021"/>
    <x v="1000"/>
    <n v="0"/>
    <x v="995"/>
    <m/>
    <m/>
    <s v="OK"/>
    <s v="CI INEA/SERVREG SEI Nº 25/21 - INCLUSÃO"/>
    <n v="15695"/>
    <n v="0"/>
    <n v="0"/>
    <n v="3139"/>
    <n v="0"/>
    <n v="0"/>
    <n v="5.7568725668020709E-2"/>
    <n v="361.41402558091721"/>
    <n v="0"/>
    <n v="0"/>
    <n v="180.70701279045861"/>
    <s v="E-07/002.13872/2015"/>
    <s v="IN052115"/>
    <d v="2021-06-15T00:00:00"/>
    <d v="2026-06-15T00:00:00"/>
    <s v="Estrada do Guerengue, 2.013 FUNDOS"/>
    <s v="Taquara"/>
    <s v="22.713-002"/>
    <s v="RIO DE JANEIRO"/>
    <s v="RJ"/>
    <s v="(21) 964239587"/>
    <s v="cleusa.zanatta@hotmail.com"/>
  </r>
  <r>
    <s v="EE-0712"/>
    <x v="6"/>
    <n v="50"/>
    <s v="RH V"/>
    <s v="EE"/>
    <n v="330008532398"/>
    <s v="02.567.180/0001-13"/>
    <s v="CHRISTOVÃO Aguas BOAS TRANSPORTE LTDA"/>
    <x v="7"/>
    <m/>
    <s v="01/07/2021"/>
    <x v="1001"/>
    <n v="0"/>
    <x v="996"/>
    <m/>
    <m/>
    <s v="OK"/>
    <s v="CI INEA/SERVREG SEI Nº 25/21 - INCLUSÃO"/>
    <n v="73700.800000000003"/>
    <n v="0"/>
    <n v="0"/>
    <n v="73627.8"/>
    <n v="0"/>
    <n v="0"/>
    <n v="5.7568725668020709E-2"/>
    <n v="1697.1422039724762"/>
    <n v="0"/>
    <n v="0"/>
    <n v="4238.6628566150757"/>
    <s v="PD-07/014.239/2020"/>
    <s v="IN009273"/>
    <d v="2021-06-02T00:00:00"/>
    <d v="2026-06-02T00:00:00"/>
    <s v="RUA CORONEL TEDIM, 218"/>
    <s v="PECHINCHA"/>
    <s v="22740-240"/>
    <s v="RIO DE JANEIRO - RJ"/>
    <s v="RJ"/>
    <s v="(21)33926096"/>
    <s v="juicanaba@gmail.com"/>
  </r>
  <r>
    <s v="EE-0713"/>
    <x v="6"/>
    <n v="50"/>
    <s v="RH V"/>
    <s v="EE"/>
    <n v="330027962246"/>
    <s v="00.086.817/0001-24"/>
    <s v="TRANSLUNA TRANSPORTE DE AGUA LTDA"/>
    <x v="7"/>
    <m/>
    <s v="01/07/2021"/>
    <x v="1002"/>
    <n v="5748.05"/>
    <x v="997"/>
    <m/>
    <m/>
    <s v="OK"/>
    <s v="CI INEA/SERVREG SEI Nº 25/21 - INCLUSÃO"/>
    <n v="117975.30000000002"/>
    <n v="0"/>
    <n v="0"/>
    <n v="117646.80000000002"/>
    <n v="0"/>
    <n v="0"/>
    <n v="5.7568725668020709E-2"/>
    <n v="2716.6750725209786"/>
    <n v="0"/>
    <n v="0"/>
    <n v="6772.7763549205001"/>
    <s v="PD-07/014.882/2018"/>
    <s v=" IN053021"/>
    <s v="19/10/20222"/>
    <d v="2027-10-19T00:00:00"/>
    <s v="RUA CÉLIA DE CASTRO, 543"/>
    <s v="PORTUGUESA"/>
    <s v="21932-475"/>
    <s v="RIO DE JANEIRO"/>
    <s v="RJ"/>
    <s v="(21) 2751-3447"/>
    <s v="condeleandro@gmail.com"/>
  </r>
  <r>
    <s v="EE-0714"/>
    <x v="6"/>
    <n v="50"/>
    <s v="RH V"/>
    <s v="EE"/>
    <n v="330031364730"/>
    <s v="09.116.994/0001-80"/>
    <s v="CONDOMINIO VIVENDAS DO CALUGE"/>
    <x v="11"/>
    <m/>
    <s v="01/08/2021"/>
    <x v="1003"/>
    <n v="0"/>
    <x v="998"/>
    <m/>
    <m/>
    <s v="OK"/>
    <s v="CI INEA/SERVREG SEI Nº 28/21 - INCLUSÃO"/>
    <n v="6570"/>
    <n v="0"/>
    <n v="0"/>
    <n v="2365.1999999999998"/>
    <n v="0"/>
    <n v="0"/>
    <n v="5.7568725668020709E-2"/>
    <n v="151.29056349657117"/>
    <n v="0"/>
    <n v="0"/>
    <n v="136.15941865211147"/>
    <s v="E-07/002.13487/2015"/>
    <s v="IN052146"/>
    <d v="2021-06-25T00:00:00"/>
    <d v="2026-06-25T00:00:00"/>
    <s v="ESTRADA ADEMAR FERREIRA TORRES, Nº 230"/>
    <s v="CALUGE"/>
    <s v="24800-000"/>
    <s v="ITABORAÍ"/>
    <s v="RJ"/>
    <s v="(21)34053460"/>
    <s v="regularizacao@saogeraldopocos.com.br"/>
  </r>
  <r>
    <s v="EE-0715"/>
    <x v="6"/>
    <n v="50"/>
    <s v="RH V"/>
    <s v="EE"/>
    <n v="330034075900"/>
    <s v="10.256.296/0003-21"/>
    <s v="CONCRECITY PRESTAÇÃO DE SERVIÇOS EM CONCRETO LTDA"/>
    <x v="3"/>
    <m/>
    <s v="01/09/2021"/>
    <x v="1004"/>
    <n v="0"/>
    <x v="999"/>
    <m/>
    <m/>
    <s v="OK"/>
    <s v="CI INEA/SERVREG SEI Nº 31/21 - INCLUSÃO"/>
    <n v="17483.5"/>
    <n v="0"/>
    <n v="0"/>
    <n v="17483.5"/>
    <n v="0"/>
    <n v="0"/>
    <n v="5.7568725668020709E-2"/>
    <n v="402.60958556117487"/>
    <n v="0"/>
    <n v="0"/>
    <n v="1006.4978577179053"/>
    <s v="EXT-PD/007.7597/2020"/>
    <s v="IN009896"/>
    <d v="2021-08-20T00:00:00"/>
    <d v="2026-08-20T00:00:00"/>
    <s v="Estrada São Lourenço,Quadra 16 Lote 7"/>
    <s v="Chácaras Rio-Petrópolis"/>
    <s v="25243-150"/>
    <s v="DUQUE DE CAXIAS"/>
    <s v="RJ"/>
    <s v="(21)35361090"/>
    <s v="dandara@litologica.com"/>
  </r>
  <r>
    <s v="EE-0716"/>
    <x v="6"/>
    <n v="50"/>
    <s v="RH V"/>
    <s v="EE"/>
    <n v="330031532382"/>
    <s v="26.789.316/0001-06"/>
    <s v="W N P TRANSPORTES EIRELLI (LT.08 QD.49)"/>
    <x v="7"/>
    <m/>
    <s v="01/11/2021"/>
    <x v="1005"/>
    <n v="0"/>
    <x v="1000"/>
    <m/>
    <m/>
    <s v="OK"/>
    <s v="CI INEA/SERVREG SEI Nº 38/21 - INCLUSÃO"/>
    <n v="28732.799999999999"/>
    <n v="0"/>
    <n v="0"/>
    <n v="28675.200000000001"/>
    <n v="0"/>
    <n v="0"/>
    <n v="5.7568725668020709E-2"/>
    <n v="661.6351534471803"/>
    <n v="0"/>
    <n v="0"/>
    <n v="1650.7985043039378"/>
    <s v="EXT-PD/014.6105/2020"/>
    <s v="OUT Nº IN010286"/>
    <d v="2021-09-29T00:00:00"/>
    <d v="2026-09-29T00:00:00"/>
    <s v="Rua Plínio de Oliveira, nº 253 - SALA 605"/>
    <s v="Penha"/>
    <s v="21.070-040"/>
    <s v="RIO DE JANEIRO"/>
    <s v="RJ"/>
    <s v="(21) 32512283"/>
    <s v="aguatavares@gmail.com"/>
  </r>
  <r>
    <s v="EE-0717"/>
    <x v="6"/>
    <n v="50"/>
    <s v="RH V"/>
    <s v="EE"/>
    <n v="330034711407"/>
    <s v="11.141.600/0001-96"/>
    <s v="SH NEGOCIOS E SERVICOS LTDA"/>
    <x v="7"/>
    <m/>
    <s v="01/11/2021"/>
    <x v="1006"/>
    <n v="0"/>
    <x v="1001"/>
    <m/>
    <m/>
    <s v="OK"/>
    <s v="CI INEA/SERVREG SEI Nº 38/21 - INCLUSÃO"/>
    <n v="62780"/>
    <n v="0"/>
    <n v="0"/>
    <n v="62703.199999999997"/>
    <n v="0"/>
    <n v="0"/>
    <n v="5.7568725668020709E-2"/>
    <n v="1445.6665447976814"/>
    <n v="0"/>
    <n v="0"/>
    <n v="3609.7439742498082"/>
    <s v="EXT-PD/007.8445/2020"/>
    <s v="OUT Nº IN010153"/>
    <d v="2021-09-15T00:00:00"/>
    <d v="2026-09-15T00:00:00"/>
    <s v="Rua José Geraldo Nogueira, S/N LT.11 QD.O"/>
    <s v="Jardim Meriti"/>
    <s v="25.555-050"/>
    <s v="SÃO JOÃO DE MERITI"/>
    <s v="RJ"/>
    <s v="(21) 999328829"/>
    <s v="condeleandro@gmail.com"/>
  </r>
  <r>
    <s v="EE-0718"/>
    <x v="6"/>
    <n v="50"/>
    <s v="RH V"/>
    <s v="EE"/>
    <n v="330032775491"/>
    <s v="34.990.459/0001-00"/>
    <s v="JR ELITE TRANSPORTES EIRELI"/>
    <x v="7"/>
    <m/>
    <s v="01/01/2022"/>
    <x v="1007"/>
    <n v="0"/>
    <x v="1002"/>
    <m/>
    <m/>
    <s v="OK"/>
    <s v="CI INEA/SERVREG SEI Nº 1/2022 - INCLUSÃO"/>
    <n v="26280"/>
    <n v="0"/>
    <n v="0"/>
    <n v="26280"/>
    <n v="0"/>
    <n v="0"/>
    <n v="5.7568725668020709E-2"/>
    <n v="605.16225398628467"/>
    <n v="0"/>
    <n v="0"/>
    <n v="1512.9056349657114"/>
    <s v="PD-07/007.168/2020"/>
    <s v="IN010545"/>
    <d v="2021-11-10T00:00:00"/>
    <d v="2026-11-10T00:00:00"/>
    <s v="Rua Benedito de Oliveira,34"/>
    <s v="Centro"/>
    <s v="26.520-170"/>
    <s v="NILÓPOLIS"/>
    <s v="RJ"/>
    <s v="(21) 96475-1830"/>
    <s v="condeleandro@gmail.com"/>
  </r>
  <r>
    <s v="EE-0719"/>
    <x v="6"/>
    <n v="50"/>
    <s v="RH V"/>
    <s v="EE"/>
    <n v="330039084761"/>
    <s v="40.608.215/0001-04"/>
    <s v="Condomínio Residencial Pedra Real (ex-MRV ENGENHARIA)"/>
    <x v="11"/>
    <m/>
    <s v="01/01/2022"/>
    <x v="1008"/>
    <n v="0"/>
    <x v="1003"/>
    <m/>
    <m/>
    <s v="OK: Alteração de titularidade através de requerimento SELCA 4248/2021"/>
    <s v="CI INEA/SERVREG SEI Nº 1/2022 - INCLUSÃO; CI INEA/SERVREG SEI Nº3/22 - ALTERAÇÃO"/>
    <n v="74551.25"/>
    <n v="0"/>
    <n v="0"/>
    <n v="14910.25"/>
    <n v="0"/>
    <n v="0"/>
    <n v="5.7568725668020709E-2"/>
    <n v="1716.7218427463629"/>
    <n v="0"/>
    <n v="0"/>
    <n v="858.36092137318144"/>
    <s v="EXT-PD/007.5244/2020"/>
    <s v="IN010457"/>
    <d v="2021-10-25T00:00:00"/>
    <d v="2026-10-25T00:00:00"/>
    <s v="Rua Dona Bela, Gleba 5-A1"/>
    <s v="Três Pontes"/>
    <s v="24.809-172"/>
    <s v="Itaboraí"/>
    <s v="RJ"/>
    <s v="(21) 98181-3727"/>
    <s v="pedrareal2020@hotmail.com"/>
  </r>
  <r>
    <s v="EE-0720"/>
    <x v="6"/>
    <n v="50"/>
    <s v="RH V"/>
    <s v="EE"/>
    <n v="330036894487"/>
    <s v="16.991.176/0001-92"/>
    <s v="REALIZA CONSTRUTORA LTDA (DONA BELA)"/>
    <x v="11"/>
    <m/>
    <s v="01/01/2022"/>
    <x v="1009"/>
    <n v="0"/>
    <x v="1004"/>
    <m/>
    <m/>
    <s v="OK"/>
    <s v="CI INEA/SERVREG SEI Nº 01/22 - INCLUSÃO"/>
    <n v="83132.399999999994"/>
    <n v="0"/>
    <n v="0"/>
    <n v="16629.400000000001"/>
    <n v="0"/>
    <n v="0"/>
    <n v="5.7568725668020709E-2"/>
    <n v="1914.324778489434"/>
    <n v="0"/>
    <n v="0"/>
    <n v="957.33469006592713"/>
    <s v="PD-07/014.62/2020"/>
    <s v="IN010504"/>
    <d v="2021-11-05T00:00:00"/>
    <d v="2026-11-05T00:00:00"/>
    <s v="RUA DONA BELA, 1515"/>
    <s v="BELA VISTA"/>
    <s v="24.809-172"/>
    <s v="ITABORAÍ"/>
    <s v="RJ"/>
    <s v="(21) 99225-9377"/>
    <s v="thayna.souza@realizaconstrutora.com.br"/>
  </r>
  <r>
    <s v="EE-0721"/>
    <x v="6"/>
    <n v="50"/>
    <s v="RH V"/>
    <s v="EE"/>
    <n v="330032633514"/>
    <s v="08.824.097/0001-69"/>
    <s v="PIRAMBU COMÉRCIO DE CARNES LTDA"/>
    <x v="3"/>
    <m/>
    <s v="01/01/2022"/>
    <x v="1010"/>
    <n v="0"/>
    <x v="1005"/>
    <m/>
    <m/>
    <s v="OK"/>
    <s v="CI INEA/SERVREG SEI Nº 01/22 - INCLUSÃO"/>
    <n v="28820.400000000001"/>
    <n v="8155"/>
    <n v="0"/>
    <n v="20665.400000000001"/>
    <n v="1234"/>
    <n v="46"/>
    <n v="5.7568725668020709E-2"/>
    <n v="663.66099340565177"/>
    <n v="255.06787023517717"/>
    <n v="0"/>
    <n v="1189.6797368493833"/>
    <s v="E-07/100063/2009"/>
    <s v="IN052484"/>
    <d v="2021-10-29T00:00:00"/>
    <d v="2026-10-29T00:00:00"/>
    <s v="RUA VEREADOR HERMÍNIO MOREIRA,501"/>
    <s v="Centro"/>
    <s v="24.800-000"/>
    <s v="ITABORAÍ"/>
    <s v="RJ"/>
    <s v="(21) 3637-7878"/>
    <s v="meioambientepirambu@gmail.com"/>
  </r>
  <r>
    <s v="EE-0722"/>
    <x v="6"/>
    <n v="50"/>
    <s v="RH V"/>
    <s v="EE"/>
    <n v="330033091146"/>
    <s v="33.453.494/0001-19"/>
    <s v="RYMACK MARTINS FARIA 79090222715"/>
    <x v="11"/>
    <m/>
    <s v="01/02/2022"/>
    <x v="1011"/>
    <n v="0"/>
    <x v="1006"/>
    <m/>
    <m/>
    <s v="OK"/>
    <s v="CI INEA/SERVREG SEI Nº 06/22 - INCLUSÃO"/>
    <n v="31682"/>
    <n v="0"/>
    <n v="0"/>
    <n v="31609"/>
    <n v="0"/>
    <n v="0"/>
    <n v="5.7568725668020709E-2"/>
    <n v="729.55300442603857"/>
    <n v="0"/>
    <n v="0"/>
    <n v="1819.6846365119752"/>
    <s v="EXT-PD/014.6422/2020"/>
    <s v="IN010845"/>
    <d v="2021-12-21T00:00:00"/>
    <d v="2026-12-21T00:00:00"/>
    <s v="Estrada do Outeiro Santo"/>
    <s v="Taquara"/>
    <s v="22.713-169"/>
    <s v="RIO DE JANEIRO"/>
    <n v="0"/>
    <s v="(21) 976149137"/>
    <s v="pterzone@gmail.com"/>
  </r>
  <r>
    <s v="EE-0723"/>
    <x v="6"/>
    <n v="50"/>
    <s v="RH V"/>
    <s v="EE"/>
    <n v="330032927348"/>
    <s v="08.343.492/0001-20"/>
    <s v="MRV ENGENHARIA E PARTICIPAÇÕES S/A - PEDRA DO SOL"/>
    <x v="11"/>
    <m/>
    <s v="01/02/2022"/>
    <x v="1012"/>
    <n v="0"/>
    <x v="1007"/>
    <m/>
    <m/>
    <s v="OK"/>
    <s v="CI INEA/SERVREG SEI Nº 06/22 - INCLUSÃO"/>
    <n v="73511"/>
    <n v="0"/>
    <n v="0"/>
    <n v="14702.2"/>
    <n v="0"/>
    <n v="0"/>
    <n v="5.7568725668020709E-2"/>
    <n v="1692.7772498351512"/>
    <n v="0"/>
    <n v="0"/>
    <n v="846.39384615458187"/>
    <s v="EXT-PD/007.5239/2020"/>
    <s v="IN010767"/>
    <d v="2021-12-10T00:00:00"/>
    <d v="2026-12-10T00:00:00"/>
    <s v="Rua Victor Civita, 66"/>
    <s v="BARRA DA TIJUCA"/>
    <s v="22.775-044"/>
    <s v="RIO DE JANEIRO "/>
    <n v="0"/>
    <s v="(21)981813727"/>
    <s v="fabiogomes@arqambiental.com.br"/>
  </r>
  <r>
    <s v="EE-0724"/>
    <x v="6"/>
    <n v="50"/>
    <s v="RH V"/>
    <s v="EE"/>
    <n v="330038790425"/>
    <s v="42.310.775/0001-03"/>
    <s v="Aguas do Rio 1 - PEQUENOS MANANCIAIS"/>
    <x v="1"/>
    <m/>
    <s v="18/01/2022"/>
    <x v="1013"/>
    <n v="0"/>
    <x v="1008"/>
    <m/>
    <m/>
    <s v=""/>
    <s v="CI INEA/SERVREG SEI Nº 10/22 - INCLUSÃO"/>
    <n v="288642"/>
    <n v="0"/>
    <n v="0"/>
    <n v="57728.4"/>
    <n v="0"/>
    <n v="0"/>
    <n v="5.7568725668020709E-2"/>
    <n v="6646.697363952826"/>
    <n v="0"/>
    <n v="0"/>
    <n v="3323.348681976413"/>
    <n v="25010044372021"/>
    <n v="2313"/>
    <d v="2021-12-01T00:00:00"/>
    <d v="2022-12-21T00:00:00"/>
    <s v="Avenida Barão de Tefé nº 34, sala 701"/>
    <s v="Saúde"/>
    <s v="20.220-903"/>
    <s v="Rio de Janeiro"/>
    <s v="RJ"/>
    <s v="(21)97289-8318"/>
    <s v="daniella.silva@aguasdorio.com.br"/>
  </r>
  <r>
    <s v="EE-0725"/>
    <x v="6"/>
    <n v="50"/>
    <s v="RH V"/>
    <s v="EE"/>
    <n v="330005088330"/>
    <s v="42.310.775/0001-03"/>
    <s v="Aguas do Rio 1 - INTERMUNICIPAL IMUNANA"/>
    <x v="1"/>
    <m/>
    <s v="18/01/2022"/>
    <x v="1014"/>
    <n v="0"/>
    <x v="1009"/>
    <m/>
    <m/>
    <n v="0"/>
    <s v="CI INEA/SERVREG SEI Nº 10/22 - INCLUSÃO"/>
    <n v="173621375.40000001"/>
    <n v="696117.78"/>
    <n v="0"/>
    <n v="34724275.079999998"/>
    <n v="1234"/>
    <n v="82.34"/>
    <n v="5.7568725668020709E-2"/>
    <n v="3998064.4856284373"/>
    <n v="6728.5663602127033"/>
    <n v="0"/>
    <n v="1999032.2480354556"/>
    <s v="E-07/101727/89"/>
    <s v="OFICIO SERLA 80"/>
    <d v="1997-02-01T00:00:00"/>
    <d v="2030-12-31T00:00:00"/>
    <s v="Avenida Barão de Tefé nº 34, sala 701"/>
    <s v="Saúde"/>
    <s v="20.220-903"/>
    <s v="Rio de Janeiro"/>
    <s v="RJ"/>
    <s v="(21)97289-8318"/>
    <s v="daniella.silva@aguasdorio.com.br"/>
  </r>
  <r>
    <s v="EE-0726"/>
    <x v="6"/>
    <n v="50"/>
    <s v="RH V"/>
    <s v="EE"/>
    <n v="330039675026"/>
    <s v="42.644.220/0001-06"/>
    <s v="Aguas do Rio 4 - GUANDU LANÇAMENTO"/>
    <x v="1"/>
    <m/>
    <s v="18/01/2022"/>
    <x v="1015"/>
    <n v="-45381.575956980698"/>
    <x v="1010"/>
    <m/>
    <m/>
    <s v="ATENÇÃO: DISTRIB. INTERFERENCIAS"/>
    <s v="CI INEA/SERVREG SEI Nº 10/22 - INCLUSÃO"/>
    <n v="0"/>
    <n v="151814479.19999999"/>
    <n v="0"/>
    <n v="0"/>
    <n v="0"/>
    <n v="87"/>
    <n v="5.7568725668020709E-2"/>
    <n v="0"/>
    <n v="1078078.8195122234"/>
    <n v="0"/>
    <n v="0"/>
    <s v=""/>
    <s v="EM ANÁLISE"/>
    <d v="1899-12-30T00:00:00"/>
    <s v="-"/>
    <s v="Avenida Barão de Tefé nº 34, sala 701"/>
    <s v="Saúde"/>
    <s v="20.220-903"/>
    <s v="Rio de Janeiro"/>
    <s v="RJ"/>
    <s v="(21)97289-8318"/>
    <s v="daniella.silva@aguasdorio.com.br"/>
  </r>
  <r>
    <s v="EE-0727"/>
    <x v="6"/>
    <n v="50"/>
    <s v="RH V"/>
    <s v="EE"/>
    <n v="330006862439"/>
    <s v="42.644.220/0001-06"/>
    <s v="Aguas do Rio 4 - PEQUENOS MANANCIAIS"/>
    <x v="1"/>
    <m/>
    <s v="18/01/2022"/>
    <x v="1016"/>
    <n v="0"/>
    <x v="1011"/>
    <m/>
    <m/>
    <s v="OK: TRANSF. INTERFERENCIAS/TEM PONTOS FEDERAIS"/>
    <s v="CI INEA/SERVREG SEI Nº 10/22 - INCLUSÃO"/>
    <n v="2722521"/>
    <n v="0"/>
    <n v="0"/>
    <n v="544504.12"/>
    <n v="0"/>
    <n v="0"/>
    <n v="5.7568725668020709E-2"/>
    <n v="62692.823354421875"/>
    <n v="0"/>
    <n v="0"/>
    <n v="31346.406455973931"/>
    <n v="25010027362022"/>
    <s v="IN002373"/>
    <d v="2022-12-23T00:00:00"/>
    <d v="2056-11-01T00:00:00"/>
    <s v="Avenida Barão de Tefé nº 34, sala 701"/>
    <s v="Saúde"/>
    <s v="20.220-903"/>
    <s v="Rio de Janeiro"/>
    <s v="RJ"/>
    <s v="(21)97289-8318"/>
    <s v="daniella.silva@aguasdorio.com.br"/>
  </r>
  <r>
    <s v="EE-0728"/>
    <x v="6"/>
    <n v="50"/>
    <s v="RH V"/>
    <s v="EE"/>
    <n v="330005088330"/>
    <s v="42.644.220/0001-06"/>
    <s v="Aguas do Rio 4 - INTERMUNICIPAL IMUNANA"/>
    <x v="1"/>
    <m/>
    <s v="18/01/2022"/>
    <x v="1017"/>
    <n v="0"/>
    <x v="1012"/>
    <m/>
    <m/>
    <s v="OK: TERMO DE COMPROMISSO: RATEIO 0,30%%"/>
    <s v="CI INEA/SERVREG SEI Nº 10/22 - INCLUSÃO"/>
    <n v="522431.4204"/>
    <n v="0"/>
    <n v="0"/>
    <n v="104486.2841"/>
    <n v="0"/>
    <n v="0"/>
    <n v="5.7568725668020709E-2"/>
    <n v="12030.283513798682"/>
    <n v="0"/>
    <n v="0"/>
    <n v="6015.1469781363476"/>
    <s v="E-07/101727/89"/>
    <s v="IN000080"/>
    <d v="1997-02-01T00:00:00"/>
    <d v="2030-12-31T00:00:00"/>
    <s v="Avenida Barão de Tefé nº 34, sala 701"/>
    <s v="Saúde"/>
    <s v="20.220-903"/>
    <s v="Rio de Janeiro"/>
    <s v="RJ"/>
    <s v="(21)97289-8318"/>
    <s v="daniella.silva@aguasdorio.com.br"/>
  </r>
  <r>
    <s v="EE-0729"/>
    <x v="6"/>
    <n v="50"/>
    <s v="RH V"/>
    <s v="EE"/>
    <n v="330031964843"/>
    <s v="14.863.079/0001-99"/>
    <s v="ZONA OESTE MAIS SANEAMENTO - ETE BANGU"/>
    <x v="1"/>
    <m/>
    <s v="01/03/2022"/>
    <x v="1018"/>
    <n v="-65196.017005293266"/>
    <x v="1013"/>
    <m/>
    <m/>
    <s v="OK"/>
    <s v="CI INEA/SERVREG SEI Nº 14/22 - INCLUSÃO"/>
    <n v="0"/>
    <n v="7884000"/>
    <n v="0"/>
    <n v="0"/>
    <n v="0"/>
    <n v="80"/>
    <n v="5.7568725668020709E-2"/>
    <n v="0"/>
    <n v="90774.366633335012"/>
    <n v="0"/>
    <n v="0"/>
    <s v="PD-07/014.173/2020"/>
    <s v="IN010427"/>
    <d v="2021-10-21T00:00:00"/>
    <d v="2043-01-21T00:00:00"/>
    <s v="RUA NAZARÉ"/>
    <s v="DEODORO"/>
    <s v="21615-340"/>
    <s v="RIO DE JANEIRO"/>
    <s v="RJ"/>
    <s v="(21) 3609-5000"/>
    <s v="kesiaramos@zonaoestemais.com.br"/>
  </r>
  <r>
    <s v="EE-0730"/>
    <x v="6"/>
    <n v="50"/>
    <s v="RH V"/>
    <s v="EE"/>
    <n v="330030560978"/>
    <s v="20.787.895/0001-63"/>
    <s v="LOCAL SOLUTION QUALITY LTDA – EPP"/>
    <x v="7"/>
    <m/>
    <s v="01/03/2022"/>
    <x v="1019"/>
    <n v="0"/>
    <x v="1014"/>
    <m/>
    <m/>
    <s v="OK"/>
    <s v="CI INEA/SERVREG SEI Nº 14/22 - INCLUSÃO"/>
    <n v="47450"/>
    <n v="0"/>
    <n v="0"/>
    <n v="47450"/>
    <n v="0"/>
    <n v="0"/>
    <n v="5.7568725668020709E-2"/>
    <n v="1092.6482683230067"/>
    <n v="0"/>
    <n v="0"/>
    <n v="2731.6363345185359"/>
    <s v="PD-07/006.51/2020"/>
    <s v="IN011430"/>
    <d v="2022-02-04T00:00:00"/>
    <d v="2027-02-04T00:00:00"/>
    <s v="Rua Monte Mor, Lote 10 e 11, Quadra 17"/>
    <s v="PARQUE COLÚMBIA"/>
    <s v="21535-160"/>
    <s v="RIO DE JANEIRO"/>
    <s v="RJ"/>
    <s v="(21) 97918-8688"/>
    <s v="financeiro@grupolocal.rio.br"/>
  </r>
  <r>
    <s v="EE-0731"/>
    <x v="6"/>
    <n v="50"/>
    <s v="RH V"/>
    <s v="EE"/>
    <n v="330038417899"/>
    <s v="14.605.065/0010-66"/>
    <s v="FRIOZEM ARMAZENS FRIGORIFICOS LTDA"/>
    <x v="2"/>
    <m/>
    <s v="01/03/2022"/>
    <x v="1020"/>
    <n v="0"/>
    <x v="1015"/>
    <m/>
    <m/>
    <s v="OK"/>
    <s v="CI INEA/SERVREG SEI Nº 14/22 - INCLUSÃO"/>
    <n v="60436.7"/>
    <n v="0"/>
    <n v="0"/>
    <n v="49924.7"/>
    <n v="0"/>
    <n v="0"/>
    <n v="5.7568725668020709E-2"/>
    <n v="1391.710281573856"/>
    <n v="0"/>
    <n v="0"/>
    <n v="2874.1030074743426"/>
    <s v="EXT-PD/007.15637/2021"/>
    <s v="IN011264"/>
    <d v="2022-01-19T00:00:00"/>
    <d v="2027-01-19T00:00:00"/>
    <s v="RUA EUSTAQUIO AZEVEDO-QD.07 LT.18"/>
    <s v="CHÁCARAS ARCAMPO"/>
    <s v="25251-600"/>
    <s v="DUQUE DE CAXIAS"/>
    <s v="RJ"/>
    <s v="(21) 32512283"/>
    <s v="licenciamento@soloterra.net.br"/>
  </r>
  <r>
    <s v="EE-0732"/>
    <x v="6"/>
    <n v="50"/>
    <s v="RH V"/>
    <s v="EE"/>
    <n v="330036892433"/>
    <s v="16.991.176/0001-92"/>
    <s v="REALIZA CONSTRUTORA LTDA - C R PORTAL SUL"/>
    <x v="2"/>
    <m/>
    <s v="01/03/2022"/>
    <x v="1021"/>
    <n v="0"/>
    <x v="1016"/>
    <m/>
    <m/>
    <s v="OK"/>
    <s v="CI INEA/SERVREG SEI Nº 14/22 - INCLUSÃO"/>
    <n v="90468.9"/>
    <n v="0"/>
    <n v="0"/>
    <n v="18093.78"/>
    <n v="0"/>
    <n v="0"/>
    <n v="5.7568725668020709E-2"/>
    <n v="2083.2735655415477"/>
    <n v="0"/>
    <n v="0"/>
    <n v="1041.6367827707738"/>
    <s v="EXT-PD/007.17518/2021"/>
    <s v="IN011180"/>
    <d v="2022-01-14T00:00:00"/>
    <d v="2027-01-14T00:00:00"/>
    <s v="Avenida Vinte e Dois de Maio"/>
    <s v="OUTEIRO DAS PEDRAS"/>
    <s v="24812-226"/>
    <s v="ITABORAÍ"/>
    <s v="RJ"/>
    <s v="(22) 99225-9377"/>
    <s v="apmothe@gmail.com"/>
  </r>
  <r>
    <s v="EE-0733"/>
    <x v="6"/>
    <n v="50"/>
    <s v="RH V"/>
    <s v="EE"/>
    <n v="330038076617"/>
    <s v="30.224.372/0001-62"/>
    <s v="GRANDE RIO ALIMENTOS LTDA"/>
    <x v="3"/>
    <m/>
    <s v="01/04/2022"/>
    <x v="1022"/>
    <n v="0"/>
    <x v="1017"/>
    <m/>
    <m/>
    <s v="OK"/>
    <s v="CI INEA/SERVREG SEI Nº 17/22 - INCLUSÃO"/>
    <n v="0"/>
    <n v="182470.8"/>
    <n v="0"/>
    <n v="0"/>
    <n v="1234"/>
    <n v="95"/>
    <n v="5.7568725668020709E-2"/>
    <n v="0"/>
    <n v="502.1159204285704"/>
    <n v="0"/>
    <n v="0"/>
    <s v="PD-07/014.339/2018"/>
    <s v="IN010955"/>
    <d v="2022-01-05T00:00:00"/>
    <d v="2027-01-05T00:00:00"/>
    <s v="Estrada de Adrianópolis"/>
    <s v="Adrianópolis"/>
    <s v="26.090-005"/>
    <s v="NOVA IGUAÇU"/>
    <s v="RJ"/>
    <s v="(21) 2765-955"/>
    <s v="elivania@geoprime.com.br"/>
  </r>
  <r>
    <s v="EE-0734"/>
    <x v="6"/>
    <n v="50"/>
    <s v="RH V"/>
    <s v="EE"/>
    <n v="330009005987"/>
    <s v="10.861.934/0001-71"/>
    <s v="ACQUAVITA TRANSPORTE E LOCAÇÃO EIRELI - PECHINCHA"/>
    <x v="7"/>
    <m/>
    <s v="01/04/2022"/>
    <x v="1023"/>
    <n v="0"/>
    <x v="1018"/>
    <m/>
    <m/>
    <s v="OK"/>
    <s v="CI INEA/SERVREG SEI Nº 17/22 - INCLUSÃO"/>
    <n v="75803.199999999997"/>
    <n v="146"/>
    <n v="0"/>
    <n v="75657.2"/>
    <n v="0"/>
    <n v="0"/>
    <n v="5.7568725668020709E-2"/>
    <n v="1745.5535134955367"/>
    <n v="8.4061915802553706"/>
    <n v="0"/>
    <n v="4355.4828133955934"/>
    <s v="EXT-PD/014.15458/2021"/>
    <s v="IN011548"/>
    <d v="2022-03-07T00:00:00"/>
    <d v="2027-03-07T00:00:00"/>
    <s v="ESTRADA DE JACAREPAGUÁ, 7704 AP 201"/>
    <s v="FREGUESIA"/>
    <s v="22755-158"/>
    <s v="RIO DEJANEIRO"/>
    <s v="RJ"/>
    <s v="(21) 24973310"/>
    <s v="licenciamento@soloterra.net.br"/>
  </r>
  <r>
    <s v="EE-0736"/>
    <x v="6"/>
    <n v="50"/>
    <s v="RH V"/>
    <s v="EE"/>
    <n v="330030611637"/>
    <s v="14.863.079/0001-99"/>
    <s v="ZONA OESTE MAIS SANEAMENTO - ETEs Grupo I - RH V"/>
    <x v="1"/>
    <m/>
    <s v="01/04/2022"/>
    <x v="1024"/>
    <n v="0"/>
    <x v="1019"/>
    <m/>
    <m/>
    <s v="OK"/>
    <s v="CI INEA/SERVREG SEI Nº 17/22 - INCLUSÃO"/>
    <n v="0"/>
    <n v="14209771.199999999"/>
    <n v="0"/>
    <n v="0"/>
    <n v="1234"/>
    <n v="90"/>
    <n v="5.7568725668020709E-2"/>
    <n v="0"/>
    <n v="78695.298672978533"/>
    <n v="0"/>
    <n v="0"/>
    <s v="PD-07/014.44/2020"/>
    <s v="IN010888"/>
    <d v="2021-12-28T00:00:00"/>
    <d v="2042-05-28T00:00:00"/>
    <s v="RUA NAZARÉ"/>
    <s v="DEODORO"/>
    <s v="21.615-340"/>
    <s v="RIO DE JANEIRO"/>
    <s v="RJ"/>
    <s v="(21) 998868895"/>
    <s v="kesiaramos@zonaoestemais.com.br"/>
  </r>
  <r>
    <s v="EE-0737"/>
    <x v="6"/>
    <n v="50"/>
    <s v="RH V"/>
    <s v="EE"/>
    <n v="330032811552"/>
    <s v="06.057.223/0386-59"/>
    <s v="SENDAS DISTRIBUIDORA S A - MESQUITA"/>
    <x v="2"/>
    <m/>
    <s v="01/11/2022"/>
    <x v="1025"/>
    <n v="0"/>
    <x v="1020"/>
    <m/>
    <m/>
    <n v="0"/>
    <s v="CI INEA/SERVREG SEI Nº 22/22 - INCLUSÃO"/>
    <n v="45351.25"/>
    <n v="39420"/>
    <n v="0"/>
    <n v="9070.25"/>
    <n v="1234"/>
    <n v="89"/>
    <n v="5.7568725668020709E-2"/>
    <n v="1044.3204985920481"/>
    <n v="259.38061200243862"/>
    <n v="0"/>
    <n v="522.16547053303043"/>
    <s v="PD-07/007.191/2020;EXT-PD/007.4640/2020"/>
    <s v="IN011588; IN012070"/>
    <d v="2022-06-13T00:00:00"/>
    <d v="2027-06-13T00:00:00"/>
    <s v="RODOVIA PRESIDENTE DUTRA,10521"/>
    <s v="BNH"/>
    <s v="26.574-751"/>
    <s v="MESQUITA"/>
    <s v="RJ"/>
    <s v="(21) 994093882"/>
    <s v="romulo.totalhydro@gmail.com"/>
  </r>
  <r>
    <s v="EE-0738"/>
    <x v="6"/>
    <n v="50"/>
    <s v="RH V"/>
    <s v="EE"/>
    <n v="330029843902"/>
    <s v="05.524.572/0010-84"/>
    <s v="ICONIC LUBRIFICANTES S.A."/>
    <x v="14"/>
    <m/>
    <s v="01/06/2022"/>
    <x v="1026"/>
    <n v="0"/>
    <x v="1021"/>
    <m/>
    <m/>
    <s v="OK"/>
    <s v="CI INEA/SERVREG SEI Nº 22/22 - INCLUSÃO"/>
    <n v="0"/>
    <n v="61068"/>
    <n v="0"/>
    <n v="0"/>
    <n v="1234"/>
    <n v="80"/>
    <n v="5.7568725668020709E-2"/>
    <n v="0"/>
    <n v="703.1231026997948"/>
    <n v="0"/>
    <n v="0"/>
    <s v="PD-07/014.365/2019"/>
    <s v="IN011408"/>
    <d v="2022-02-02T00:00:00"/>
    <d v="2027-02-02T00:00:00"/>
    <s v="Rua Silésia"/>
    <s v="Campos Elíseos"/>
    <s v="25.220-020"/>
    <s v="DUQUE DE CAXIAS"/>
    <s v="RJ"/>
    <s v="(21) 26777183"/>
    <s v="franciele.silva@iconiclubrificantes.com.br"/>
  </r>
  <r>
    <s v="EE-0739"/>
    <x v="6"/>
    <n v="50"/>
    <s v="RH V"/>
    <s v="EE"/>
    <n v="3300413384"/>
    <s v="01.920.177/0001-79"/>
    <s v="COMERCIAL MILANO BRASIL LTDA- ESTR. SÃO LOURENÇO"/>
    <x v="11"/>
    <m/>
    <s v="01/06/2022"/>
    <x v="1027"/>
    <n v="1859.89"/>
    <x v="1022"/>
    <m/>
    <m/>
    <s v="ATENÇÃO: COBRADA TAMBÉM COMO AGILE - CRÉDITO 2024"/>
    <s v="CI INEA/SERVREG SEI Nº 22/22 - INCLUSÃO"/>
    <n v="28512"/>
    <n v="37930.800000000003"/>
    <n v="0"/>
    <n v="5702.4"/>
    <n v="1234"/>
    <n v="74"/>
    <n v="5.7568725668020709E-2"/>
    <n v="656.56011107698885"/>
    <n v="561.18899591863828"/>
    <n v="0"/>
    <n v="328.28005553849442"/>
    <s v="E-07/506338/2012"/>
    <s v="IN052581"/>
    <d v="2022-04-28T00:00:00"/>
    <d v="2024-04-01T00:00:00"/>
    <s v="ESTRADA SÃO LOURENÇO, QUADRA 21 LOTE 01"/>
    <s v="CHÁCARAS RIO-PETRÓPOLIS"/>
    <s v="25.243-150"/>
    <s v="DUQUE DE CAXIAS"/>
    <s v="RJ"/>
    <s v="(21) 995045026"/>
    <s v="juan.muller@agilecorp.com.br"/>
  </r>
  <r>
    <s v="EE-0740"/>
    <x v="6"/>
    <n v="50"/>
    <s v="RH V"/>
    <s v="EE"/>
    <n v="330030420963"/>
    <s v="11.166.300/0001-61"/>
    <s v="ROMA DE ANCHIETA INDÚSTRIA DE PÃES LTDA"/>
    <x v="14"/>
    <m/>
    <s v="01/06/2022"/>
    <x v="1028"/>
    <n v="0"/>
    <x v="1023"/>
    <m/>
    <m/>
    <s v="OK"/>
    <s v="CI INEA/SERVREG SEI Nº 22/22 - INCLUSÃO"/>
    <n v="0"/>
    <n v="4380"/>
    <n v="0"/>
    <n v="0"/>
    <n v="1234"/>
    <n v="75"/>
    <n v="5.7568725668020709E-2"/>
    <n v="0"/>
    <n v="63.041215614908893"/>
    <n v="0"/>
    <n v="0"/>
    <s v="PD-07/007.173/2019"/>
    <s v="IN011618"/>
    <d v="2022-03-24T00:00:00"/>
    <d v="2027-03-24T00:00:00"/>
    <s v="AVENIDA CHRISÓSTOMO PIMENTEL DE OLIVEIRA,1351"/>
    <s v="Anchieta"/>
    <s v="21.655-613"/>
    <s v="RIO DE JANEIRO"/>
    <s v="RJ"/>
    <s v="(21) 22612950"/>
    <s v="ambclean@terra.com.br"/>
  </r>
  <r>
    <s v="EE-0741"/>
    <x v="6"/>
    <n v="50"/>
    <s v="RH V"/>
    <s v="EE"/>
    <n v="330034710605"/>
    <s v="08.011.733/0001-33"/>
    <s v="PETRINA EMPREENDIMENTOS IMOBILIÁRIOS SPE LTDA"/>
    <x v="2"/>
    <m/>
    <s v="01/06/2022"/>
    <x v="1029"/>
    <n v="0"/>
    <x v="1024"/>
    <m/>
    <m/>
    <s v="OK"/>
    <s v="CI INEA/SERVREG SEI Nº 22/22 - INCLUSÃO"/>
    <n v="36773.75"/>
    <n v="143488.79999999999"/>
    <n v="0"/>
    <n v="7354.75"/>
    <n v="1234"/>
    <n v="93"/>
    <n v="5.7568725668020709E-2"/>
    <n v="846.81154511509146"/>
    <n v="550.97625633417897"/>
    <n v="0"/>
    <n v="423.41099379455216"/>
    <s v="EXT-PD/007.8400/2020"/>
    <s v="IN011598"/>
    <d v="2022-03-18T00:00:00"/>
    <d v="2027-03-18T00:00:00"/>
    <s v="RUA DONA BELLA-PARTE"/>
    <s v="Três Pontes"/>
    <s v="24.809-172"/>
    <s v="ITABORAÍ"/>
    <s v="RJ"/>
    <s v="(21) 996677215"/>
    <s v="geotorresbr@yahoo.com.br"/>
  </r>
  <r>
    <s v="EE-0742"/>
    <x v="6"/>
    <n v="50"/>
    <s v="RH V"/>
    <s v="EE"/>
    <n v="330022571966"/>
    <s v="12.872.260/0001-36"/>
    <s v="M &amp; R ÁGUA TRANSPORTES EIRELI - ME  (DUQUE DE CAXIAS)"/>
    <x v="7"/>
    <m/>
    <s v="01/06/2022"/>
    <x v="1030"/>
    <n v="0"/>
    <x v="1025"/>
    <m/>
    <m/>
    <s v="OK"/>
    <s v="CI INEA/SERVREG SEI Nº 22/22 - INCLUSÃO"/>
    <n v="101178"/>
    <n v="0"/>
    <n v="0"/>
    <n v="100667"/>
    <n v="0"/>
    <n v="0"/>
    <n v="5.7568725668020709E-2"/>
    <n v="2329.8830318264058"/>
    <n v="0"/>
    <n v="0"/>
    <n v="5795.2702453241027"/>
    <s v="PD-07/014.78/2018"/>
    <s v="IN006224"/>
    <d v="2020-04-28T00:00:00"/>
    <d v="2025-04-28T00:00:00"/>
    <s v="RUA ESTANHO, LOTE 14 QUADRA 45"/>
    <s v="Parque Alian"/>
    <s v="25.550-530"/>
    <s v="SÃO JOÃO DE MERITI"/>
    <s v="RJ"/>
    <s v="(21) 999328829"/>
    <s v="condeleandro@gmail.com"/>
  </r>
  <r>
    <s v="EE-0743"/>
    <x v="6"/>
    <n v="50"/>
    <s v="RH V"/>
    <s v="EE"/>
    <n v="330031512276"/>
    <s v="24.665.195/0001-57"/>
    <s v="AGUAS RARIDADE EIRELI"/>
    <x v="7"/>
    <m/>
    <s v="01/07/2022"/>
    <x v="1031"/>
    <n v="0"/>
    <x v="1026"/>
    <m/>
    <m/>
    <s v="OK"/>
    <s v="CI INEA/SERVREG SEI Nº 32/22 - INCLUSÃO"/>
    <n v="70547.199999999997"/>
    <n v="0"/>
    <n v="0"/>
    <n v="70547.199999999997"/>
    <n v="0"/>
    <n v="0"/>
    <n v="5.7568725668020709E-2"/>
    <n v="1624.5252396878852"/>
    <n v="0"/>
    <n v="0"/>
    <n v="4061.307877982706"/>
    <s v="SEI-070002/013594/2021"/>
    <s v="IN000138"/>
    <d v="2022-01-07T00:00:00"/>
    <d v="2027-01-07T00:00:00"/>
    <s v="ESTRADA DO RIO MORTO"/>
    <s v="VARGEM GRANDE"/>
    <s v="22.770-210"/>
    <s v="RIO DE JANEIRO"/>
    <s v="RJ"/>
    <s v="(21) 34053460"/>
    <s v="dandara@litologica.com"/>
  </r>
  <r>
    <s v="EE-0744"/>
    <x v="6"/>
    <n v="50"/>
    <s v="RH V"/>
    <s v="EE"/>
    <n v="330035377535"/>
    <s v="33.352.881/0001-69"/>
    <s v="CIBRAPEL S.A INDUSTRIA DE PAPEL E EMBALAGENS"/>
    <x v="14"/>
    <m/>
    <s v="01/07/2022"/>
    <x v="1032"/>
    <n v="398"/>
    <x v="1027"/>
    <m/>
    <m/>
    <s v="OK"/>
    <s v="CI INEA/SERVREG SEI Nº 32/22 - INCLUSÃO"/>
    <n v="0"/>
    <n v="3570"/>
    <n v="0"/>
    <n v="0"/>
    <n v="1234"/>
    <n v="82"/>
    <n v="5.7568725668020709E-2"/>
    <n v="0"/>
    <n v="36.997685427136361"/>
    <n v="0"/>
    <n v="0"/>
    <s v="EXT-PD/014.9908/2021"/>
    <s v="IN011631"/>
    <d v="2022-03-28T00:00:00"/>
    <d v="2027-03-28T00:00:00"/>
    <s v="AVENIDA BRASIL"/>
    <s v="GUADALUPE"/>
    <s v="21.660-000"/>
    <s v="RIO DE JANEIRO"/>
    <s v="RJ"/>
    <s v="(21) 30178787"/>
    <s v="cibrapel@iis.com.br"/>
  </r>
  <r>
    <s v="EE-0745"/>
    <x v="6"/>
    <n v="50"/>
    <s v="RH V"/>
    <s v="EE"/>
    <n v="330032486031"/>
    <s v="08.697.037/0001-22"/>
    <s v="PIPA D'ÁGUA CELULAR DISTRIBUIÇÃO DE ÁGUA POTÁVEL LTDA"/>
    <x v="7"/>
    <m/>
    <s v="01/07/2022"/>
    <x v="1033"/>
    <n v="0"/>
    <x v="1028"/>
    <m/>
    <m/>
    <s v="OK"/>
    <s v="CI INEA/SERVREG SEI Nº 32/22 - INCLUSÃO"/>
    <n v="46720"/>
    <n v="0"/>
    <n v="0"/>
    <n v="46537.5"/>
    <n v="0"/>
    <n v="0"/>
    <n v="5.7568725668020709E-2"/>
    <n v="1075.8463276365089"/>
    <n v="0"/>
    <n v="0"/>
    <n v="2679.1002477604434"/>
    <s v="PD-07/014.193/2020"/>
    <s v="IN011932"/>
    <d v="2022-05-19T00:00:00"/>
    <d v="2027-05-19T00:00:00"/>
    <s v="ESTRADA DA GÁVEA"/>
    <s v="GÁVEA"/>
    <s v="22.451-265"/>
    <s v="RIO DE JANEIRO"/>
    <s v="RJ"/>
    <s v="(21) 34053460"/>
    <s v="regularizacao@saogeraldopocos.com.br"/>
  </r>
  <r>
    <s v="EE-0746"/>
    <x v="6"/>
    <n v="50"/>
    <s v="RH V"/>
    <s v="EE"/>
    <n v="330022571966"/>
    <s v="12.872.260/0001-36"/>
    <s v="M &amp; R ÁGUA TRANSPORTES EIRELI - ME (VICENTINA)"/>
    <x v="7"/>
    <m/>
    <s v="01/07/2022"/>
    <x v="1034"/>
    <n v="0"/>
    <x v="1029"/>
    <m/>
    <m/>
    <s v="OK"/>
    <s v="CI INEA/SERVREG SEI Nº 32/22 - INCLUSÃO"/>
    <n v="79387.5"/>
    <n v="0"/>
    <n v="0"/>
    <n v="79369.25"/>
    <n v="0"/>
    <n v="0"/>
    <n v="5.7568725668020709E-2"/>
    <n v="1828.0908280922308"/>
    <n v="0"/>
    <n v="0"/>
    <n v="4569.188044066309"/>
    <s v="PD-07/014.426/2019"/>
    <s v="IN011899"/>
    <d v="2022-05-11T00:00:00"/>
    <d v="2027-05-11T00:00:00"/>
    <s v="RUA ESTANHO LOTE 14-QD 45"/>
    <s v="PARQUE ALIAN"/>
    <s v="25.550-530"/>
    <s v="SÃO JOÃO DE MERITI"/>
    <s v="RJ"/>
    <s v="(21) 999328829"/>
    <s v="condeleandro@gmail.com"/>
  </r>
  <r>
    <s v="EE-0747"/>
    <x v="6"/>
    <n v="50"/>
    <s v="RH V"/>
    <s v="EE"/>
    <n v="330038905265"/>
    <s v="23.306.916/0001-70"/>
    <s v="AGILIZA TRANSPORTES E LOGISTICA LTDA"/>
    <x v="7"/>
    <m/>
    <s v="01/07/2022"/>
    <x v="1035"/>
    <n v="0"/>
    <x v="1030"/>
    <m/>
    <m/>
    <s v="OK"/>
    <s v="CI INEA/SERVREG SEI Nº 32/22 - INCLUSÃO"/>
    <n v="204400"/>
    <n v="0"/>
    <n v="0"/>
    <n v="203962"/>
    <n v="0"/>
    <n v="0"/>
    <n v="5.7568725668020709E-2"/>
    <n v="4706.8198515542172"/>
    <n v="0"/>
    <n v="0"/>
    <n v="11741.831054144775"/>
    <s v="SEI-070007/000835/2021"/>
    <s v="IN000421"/>
    <d v="2022-04-06T00:00:00"/>
    <d v="2027-04-06T00:00:00"/>
    <s v="RUA JURA - DUQUE DE CAXIAS - RJ"/>
    <s v="CHÁCARAS RIO-PETRÓPOLIS"/>
    <s v="25.231-090"/>
    <s v="DUQUE DE CAXIAS"/>
    <s v="RJ"/>
    <s v="(21) 30053419"/>
    <s v="regularizacao@saogeraldopocos.com.br"/>
  </r>
  <r>
    <s v="EE-0748"/>
    <x v="6"/>
    <n v="50"/>
    <s v="RH V"/>
    <s v="EE"/>
    <n v="330028865503"/>
    <s v="22.910.461/0001-34"/>
    <s v="C.L.S.H. TRANSPORTE RODOVIARIO 2015 EIRELI - RUA DA MATRIZ"/>
    <x v="7"/>
    <m/>
    <s v="01/07/2022"/>
    <x v="794"/>
    <n v="0"/>
    <x v="790"/>
    <m/>
    <m/>
    <s v="OK"/>
    <s v="CI INEA/SERVREG SEI Nº 32/22 - INCLUSÃO"/>
    <n v="27564.799999999999"/>
    <n v="0"/>
    <n v="0"/>
    <n v="27510.05"/>
    <n v="0"/>
    <n v="0"/>
    <n v="5.7568725668020709E-2"/>
    <n v="634.74578286437588"/>
    <n v="0"/>
    <n v="0"/>
    <n v="1583.7160512460987"/>
    <s v="SEI-070007/000009/2022"/>
    <s v="IN000143"/>
    <d v="2022-01-12T00:00:00"/>
    <d v="2027-01-12T00:00:00"/>
    <s v="RUA DA MATRIZ"/>
    <s v="AGOSTINHO PORTO"/>
    <s v="25.545-231"/>
    <s v="SÃO JOÃO DE MERITI"/>
    <s v="RJ"/>
    <s v="(21) 99932-8829"/>
    <s v="geotorresbr@yahoo.com.br"/>
  </r>
  <r>
    <s v="EE-0749"/>
    <x v="6"/>
    <n v="50"/>
    <s v="RH V"/>
    <s v="EE"/>
    <n v="330038694469"/>
    <s v="20.082.240/0001-90"/>
    <s v="ORLANDO LO DUCA JUNIOR TRANSPORTE E LOGISTICA EIRELI"/>
    <x v="7"/>
    <m/>
    <s v="01/07/2022"/>
    <x v="1036"/>
    <n v="0"/>
    <x v="1031"/>
    <m/>
    <m/>
    <s v="OK"/>
    <s v="CI INEA/SERVREG SEI Nº 32/22 - INCLUSÃO"/>
    <n v="33288"/>
    <n v="0"/>
    <n v="0"/>
    <n v="32850"/>
    <n v="0"/>
    <n v="0"/>
    <n v="5.7568725668020709E-2"/>
    <n v="766.54024737916222"/>
    <n v="0"/>
    <n v="0"/>
    <n v="1891.1424861811522"/>
    <s v="SEI-070002/012547/2021"/>
    <s v="IN000627"/>
    <d v="2022-05-17T00:00:00"/>
    <d v="2027-05-17T00:00:00"/>
    <s v="ESTRADA DOS BANDEIRANTES"/>
    <s v="VARGEM PEQUENA"/>
    <s v="22.783-025"/>
    <s v="VARGEM PEQUENA"/>
    <s v="RJ"/>
    <s v="(21) 3005-3419"/>
    <s v="regularizacao@saogeraldopocos.com.br"/>
  </r>
  <r>
    <s v="EE-0750"/>
    <x v="6"/>
    <n v="50"/>
    <s v="RH V"/>
    <s v="EE"/>
    <n v="330032252804"/>
    <s v="05.431.145/0001-60"/>
    <s v="TRES PICOS MINERADORA COMÉRCIO E INDUSTRIA LTDA"/>
    <x v="2"/>
    <m/>
    <s v="01/08/2022"/>
    <x v="1037"/>
    <n v="0"/>
    <x v="1032"/>
    <m/>
    <m/>
    <s v="OK"/>
    <s v="CI INEA/SERVREG SEI Nº 34/22 - INCLUSÃO"/>
    <n v="22800"/>
    <n v="0"/>
    <n v="0"/>
    <n v="18240"/>
    <n v="0"/>
    <n v="0"/>
    <n v="5.7568725668020709E-2"/>
    <n v="525.01626593850835"/>
    <n v="0"/>
    <n v="0"/>
    <n v="1050.0534168250419"/>
    <s v="SEI-070007/000642/2021"/>
    <s v="IN000760"/>
    <d v="2022-06-09T00:00:00"/>
    <d v="2027-07-09T00:00:00"/>
    <s v="AV ARISTIDES ANTONIO FALCÃO 610, CASA"/>
    <s v="BOA VISTA"/>
    <s v="28.680-000"/>
    <s v="CACHOEIRAS DE MACACU"/>
    <s v="RJ"/>
    <s v="(21) 98222-0007"/>
    <s v="akherman.ilan@gmail.com"/>
  </r>
  <r>
    <s v="EE-0751"/>
    <x v="6"/>
    <n v="50"/>
    <s v="RH V"/>
    <s v="EE"/>
    <n v="330032917890"/>
    <s v="17.493.338/0004-78"/>
    <s v="COSTAZUL ALIMENTOS EIRELI"/>
    <x v="2"/>
    <m/>
    <s v="01/09/2022"/>
    <x v="1038"/>
    <n v="0"/>
    <x v="1033"/>
    <m/>
    <m/>
    <s v="OK"/>
    <s v="CI INEA/SERVREG SEI Nº 40/22 - INCLUSÃO"/>
    <n v="0"/>
    <n v="19914.400000000001"/>
    <n v="0"/>
    <n v="0"/>
    <n v="1234"/>
    <n v="96"/>
    <n v="5.7568725668020709E-2"/>
    <n v="0"/>
    <n v="48.724583743442921"/>
    <n v="0"/>
    <n v="0"/>
    <s v="EXT-PD/007.4841/2020"/>
    <s v="IN012202"/>
    <d v="2022-07-18T00:00:00"/>
    <d v="2027-07-18T00:00:00"/>
    <s v="AVENIDA VINTE E DOIS DE MAIO,4908"/>
    <s v="Rio Várzea"/>
    <s v="24812-082"/>
    <s v="ITABORAÍ"/>
    <n v="0"/>
    <s v="(21) 21878700"/>
    <s v="licenciamento@soloterra.net.br"/>
  </r>
  <r>
    <s v="EE-0752"/>
    <x v="6"/>
    <n v="50"/>
    <s v="RH V"/>
    <s v="EE"/>
    <n v="330035185032"/>
    <s v="34.230.979/0138-60"/>
    <s v="SUPERMIX CONCRETO S.A"/>
    <x v="3"/>
    <m/>
    <s v="01/09/2022"/>
    <x v="1039"/>
    <n v="0"/>
    <x v="1034"/>
    <m/>
    <m/>
    <s v="OK"/>
    <s v="CI INEA/SERVREG SEI Nº 40/22 - INCLUSÃO"/>
    <n v="76752"/>
    <n v="0"/>
    <n v="0"/>
    <n v="73102"/>
    <n v="0"/>
    <n v="0"/>
    <n v="5.7568725668020709E-2"/>
    <n v="1767.3991691301883"/>
    <n v="0"/>
    <n v="0"/>
    <n v="4208.3901244521439"/>
    <s v="PD-07/014.374/2018"/>
    <s v="IN012256"/>
    <d v="2022-07-21T00:00:00"/>
    <d v="2027-07-21T00:00:00"/>
    <s v="ESTRADA SÃO LOURENÇO,-QD 17 LTS 14 E 15"/>
    <s v="Chácaras Rio-Petrópolis"/>
    <s v="25243-150"/>
    <s v="DUQUE DE CAXIAS"/>
    <n v="0"/>
    <s v="(21) 35395474"/>
    <s v="regularizacao@saogeraldopocos.com.br"/>
  </r>
  <r>
    <s v="EE-0753"/>
    <x v="6"/>
    <n v="50"/>
    <s v="RH V"/>
    <s v="EE"/>
    <n v="330036234479"/>
    <s v="29.227.931/0003-70"/>
    <s v="AET ATLÂNTICA ENGENHARIA E TERRAPLANAGEM LTDA"/>
    <x v="2"/>
    <m/>
    <s v="01/09/2022"/>
    <x v="1040"/>
    <n v="0"/>
    <x v="1035"/>
    <m/>
    <m/>
    <s v="OK"/>
    <s v="CI INEA/SERVREG SEI Nº 40/22 - INCLUSÃO"/>
    <n v="11680"/>
    <n v="0"/>
    <n v="0"/>
    <n v="2336"/>
    <n v="0"/>
    <n v="0"/>
    <n v="5.7568725668020709E-2"/>
    <n v="268.9668031461336"/>
    <n v="0"/>
    <n v="0"/>
    <n v="134.47818033606043"/>
    <s v="PD-07/014.790/2017"/>
    <s v="IN012249"/>
    <d v="2022-07-20T00:00:00"/>
    <d v="2027-07-20T00:00:00"/>
    <s v="RUA ALCOBAÇA, 1320"/>
    <s v="Anchieta"/>
    <s v="21645-002"/>
    <s v="RIO DE JANEIRO"/>
    <n v="0"/>
    <s v="(21) 994359474"/>
    <s v="marcia@graoambiental.com"/>
  </r>
  <r>
    <s v="EE-0754"/>
    <x v="6"/>
    <n v="50"/>
    <s v="RH V"/>
    <s v="EE"/>
    <n v="330028289324"/>
    <s v="45.543.915/0184-71"/>
    <s v="CARREFOUR COMERCIO E INDÚSTRIA LTDA"/>
    <x v="2"/>
    <m/>
    <s v="01/09/2022"/>
    <x v="1041"/>
    <n v="0"/>
    <x v="1036"/>
    <m/>
    <m/>
    <s v="OK"/>
    <s v="CI INEA/SERVREG SEI Nº 40/22 - INCLUSÃO"/>
    <n v="0"/>
    <n v="47304"/>
    <n v="0"/>
    <n v="0"/>
    <n v="1234"/>
    <n v="93"/>
    <n v="5.7568725668020709E-2"/>
    <n v="0"/>
    <n v="204.24434921517363"/>
    <n v="0"/>
    <n v="0"/>
    <s v="PD-07/007.223/2018"/>
    <s v="IN012203"/>
    <d v="2022-07-18T00:00:00"/>
    <d v="2027-07-18T00:00:00"/>
    <s v="AVENIDA PRESIDENTE JORGE JULIO DA COSTA SANTOS,200"/>
    <s v="Centro"/>
    <s v="26130-010"/>
    <s v="BELFORD ROXO"/>
    <n v="0"/>
    <s v="(21) 22612950"/>
    <s v="ambclean@terra.com.br"/>
  </r>
  <r>
    <s v="EE-0755"/>
    <x v="6"/>
    <n v="50"/>
    <s v="RH V"/>
    <s v="EE"/>
    <n v="330003578780"/>
    <s v="19.652.413/0001-89"/>
    <s v="CONDOMÍNIO RESIDENCIAL PEDRA DE INOÃ"/>
    <x v="11"/>
    <m/>
    <s v="01/09/2022"/>
    <x v="1042"/>
    <n v="0"/>
    <x v="1037"/>
    <m/>
    <m/>
    <s v="OK"/>
    <s v="CI INEA/SERVREG SEI Nº 40/22 - INCLUSÃO"/>
    <n v="0"/>
    <n v="0"/>
    <n v="0"/>
    <n v="5629.03"/>
    <n v="0"/>
    <n v="0"/>
    <n v="5.7568725668020709E-2"/>
    <n v="0"/>
    <n v="0"/>
    <n v="0"/>
    <n v="324.06129603734769"/>
    <s v="PD-07/007.79/2017"/>
    <s v="IN012336"/>
    <d v="2022-08-04T00:00:00"/>
    <d v="2027-08-04T00:00:00"/>
    <s v="ESTRADA DOS CAJUEIROS, S/Nº,"/>
    <s v="CAJUEIROS"/>
    <s v="24.932-855"/>
    <s v="MARICÁ"/>
    <n v="0"/>
    <s v="(21) 97251-1694"/>
    <s v="joaupecarneiro@ig.com.br"/>
  </r>
  <r>
    <s v="EE-0756"/>
    <x v="6"/>
    <n v="50"/>
    <s v="RH V"/>
    <s v="EE"/>
    <n v="330039277802"/>
    <s v="42.353.180/0001-35"/>
    <s v="IGUA-RJ - GUANDU  LANÇAMENTO -RH V"/>
    <x v="1"/>
    <m/>
    <s v="01/10/2022"/>
    <x v="1043"/>
    <n v="0"/>
    <x v="1038"/>
    <m/>
    <m/>
    <s v="OK"/>
    <s v="CI INEA/SERVREG SEI Nº 44/22 - INCLUSÃO"/>
    <n v="0"/>
    <n v="2226442"/>
    <n v="0"/>
    <n v="0"/>
    <n v="12225"/>
    <n v="86.93"/>
    <n v="5.7568725668020709E-2"/>
    <n v="0"/>
    <n v="16752.704421527931"/>
    <n v="0"/>
    <n v="0"/>
    <s v="SEI-070002/001785/2022"/>
    <s v="IN004111"/>
    <d v="2023-06-30T00:00:00"/>
    <d v="2056-08-12T00:00:00"/>
    <s v="Avenida Ayrton Senna, 1791"/>
    <s v="BARRA DA TIJUCA"/>
    <s v="22.775-002"/>
    <s v="Rio de Janeiro"/>
    <s v="RJ"/>
    <s v="(21) 97873-8523"/>
    <s v="licenciamentos.rj@igua.com.br; nathalia.braganca@igua.com.br"/>
  </r>
  <r>
    <s v="EE-0757"/>
    <x v="6"/>
    <n v="50"/>
    <s v="RH V"/>
    <s v="EE"/>
    <n v="330039278370"/>
    <s v="42.353.180/0001-35"/>
    <s v="IGUA-RJ PEQUENOS MANANCIAIS"/>
    <x v="1"/>
    <m/>
    <s v="01/10/2022"/>
    <x v="1044"/>
    <n v="0"/>
    <x v="1039"/>
    <m/>
    <m/>
    <s v="OK - CONSUMO CONSIDERADO DE 20%"/>
    <s v="CI INEA/SERVREG SEI Nº 44/22 - INCLUSÃO"/>
    <n v="1797552"/>
    <n v="0"/>
    <n v="0"/>
    <n v="359510.4"/>
    <n v="0"/>
    <n v="0"/>
    <n v="5.7568725668020709E-2"/>
    <n v="41393.110703630686"/>
    <n v="0"/>
    <n v="0"/>
    <n v="20696.555351815343"/>
    <s v="-"/>
    <s v="EM ANÁLISE"/>
    <s v="-"/>
    <s v="-"/>
    <s v="Avenida Ayrton Senna, 1791"/>
    <s v="BARRA DA TIJUCA"/>
    <s v="22.775-002"/>
    <s v="Rio de Janeiro"/>
    <s v="RJ"/>
    <s v="(21) 97873-8523"/>
    <s v="licenciamentos.rj@igua.com.br; nathalia.braganca@igua.com.br"/>
  </r>
  <r>
    <s v="EE-0758"/>
    <x v="6"/>
    <n v="50"/>
    <s v="RH V"/>
    <s v="EE"/>
    <n v="330034288652"/>
    <s v="16.835.634/0001-02"/>
    <s v="MM AMARAL DISTRIBUIDORA DE ÁGUA EIRELI"/>
    <x v="7"/>
    <m/>
    <s v="01/10/2022"/>
    <x v="1045"/>
    <n v="0"/>
    <x v="1040"/>
    <m/>
    <m/>
    <s v="OK"/>
    <s v="CI INEA/SERVREG Nº 45/22 - INCLUSÃO"/>
    <n v="19505.599999999999"/>
    <n v="0"/>
    <n v="0"/>
    <n v="19388.8"/>
    <n v="0"/>
    <n v="0"/>
    <n v="5.7568725668020709E-2"/>
    <n v="449.16213470996792"/>
    <n v="0"/>
    <n v="0"/>
    <n v="1116.185604747722"/>
    <s v="PD-07/014.1123/2018"/>
    <s v="IN010771"/>
    <d v="2021-12-10T00:00:00"/>
    <d v="2026-12-10T00:00:00"/>
    <s v="RUA PADRE AFONSO RODRIGUES"/>
    <s v="Vista Alegre"/>
    <s v="24.725-160"/>
    <s v="SÃO GONÇALO"/>
    <s v="RJ"/>
    <s v="(21) 37119729"/>
    <s v="licenciamento@soloterra.net.br"/>
  </r>
  <r>
    <s v="EE-0759"/>
    <x v="6"/>
    <n v="50"/>
    <s v="RH V"/>
    <s v="EE"/>
    <n v="330033920460"/>
    <s v="61.012.019/1694-81"/>
    <s v="ASSOCIAÇÃO BRASILEIRA D'A IGREJA DE JESUS CRISTO DOS SANTOS DOS ÚLTIMOS_x000a_DIAS"/>
    <x v="2"/>
    <m/>
    <s v="01/10/2022"/>
    <x v="1046"/>
    <n v="0"/>
    <x v="1041"/>
    <m/>
    <m/>
    <s v="OK"/>
    <s v="CI INEA/SERVREG Nº 45/22 - INCLUSÃO"/>
    <n v="32120"/>
    <n v="0"/>
    <n v="0"/>
    <n v="6424"/>
    <n v="0"/>
    <n v="0"/>
    <n v="5.7568725668020709E-2"/>
    <n v="739.65087679635781"/>
    <n v="0"/>
    <n v="0"/>
    <n v="369.82021716117248"/>
    <s v="EXT-PD/014.6506/2020"/>
    <s v="IN011020"/>
    <d v="2022-01-07T00:00:00"/>
    <d v="2027-01-07T00:00:00"/>
    <s v="AVENIDA DAS AMÉRICAS, 9005"/>
    <s v="BARRA DA TIJUCA"/>
    <s v="22.793-081"/>
    <s v="RIO DE JANEIRO"/>
    <s v="RJ"/>
    <s v="(21) 969512632"/>
    <s v="acquaservtratamento@yahoo.com.br"/>
  </r>
  <r>
    <s v="EE-0760"/>
    <x v="6"/>
    <n v="50"/>
    <s v="RH V"/>
    <s v="EE"/>
    <n v="330030520240"/>
    <s v="09.044.230/0001-27"/>
    <s v="CONDOMÍNIO SPAZIO VITA RESIDENCIAL CLUBE"/>
    <x v="2"/>
    <m/>
    <s v="01/10/2022"/>
    <x v="1047"/>
    <n v="0"/>
    <x v="1042"/>
    <m/>
    <m/>
    <s v="OK"/>
    <s v="CI INEA/SERVREG Nº 45/22 - INCLUSÃO"/>
    <n v="9252.75"/>
    <n v="0"/>
    <n v="0"/>
    <n v="1850.55"/>
    <n v="0"/>
    <n v="0"/>
    <n v="5.7568725668020709E-2"/>
    <n v="213.06823975593855"/>
    <n v="0"/>
    <n v="0"/>
    <n v="106.53411987796927"/>
    <s v="PD-07/014.623/2019"/>
    <s v="IN011614"/>
    <d v="2022-03-24T00:00:00"/>
    <d v="2027-03-24T00:00:00"/>
    <s v="ESTRADA DO TINDIBA,979"/>
    <s v="Taquara"/>
    <s v="22.740-360"/>
    <s v="RIO DE JANEIRO"/>
    <s v="RJ"/>
    <s v="(21) 969512632"/>
    <s v="acquaservtratamento@yahoo.com.br"/>
  </r>
  <r>
    <s v="EE-0761"/>
    <x v="6"/>
    <n v="50"/>
    <s v="RH V"/>
    <s v="EE"/>
    <n v="330034932179"/>
    <s v="05.533.706/0001-32"/>
    <s v="CONDOMÍNIO PRAÇA DA VARGEM GRANDE"/>
    <x v="2"/>
    <m/>
    <s v="01/10/2022"/>
    <x v="1048"/>
    <n v="0"/>
    <x v="1043"/>
    <m/>
    <m/>
    <s v="OK"/>
    <s v="CI INEA/SERVREG Nº 45/22 - INCLUSÃO"/>
    <n v="46172.5"/>
    <n v="0"/>
    <n v="0"/>
    <n v="15147.5"/>
    <n v="0"/>
    <n v="0"/>
    <n v="5.7568725668020709E-2"/>
    <n v="1063.2318190291196"/>
    <n v="0"/>
    <n v="0"/>
    <n v="872.03011985585761"/>
    <s v="EXT-PD/014.8397/2020"/>
    <s v="IN011918"/>
    <d v="2022-05-18T00:00:00"/>
    <d v="2027-05-18T00:00:00"/>
    <s v="PRAÇA VARGEM GRANDE, 65"/>
    <s v="Vargem Grande"/>
    <s v="22.785-610"/>
    <s v="RIO DE JANEIRO"/>
    <s v="RJ"/>
    <s v="(21) 976287482"/>
    <s v="condeleandro@gmail.com"/>
  </r>
  <r>
    <s v="EE-0762"/>
    <x v="6"/>
    <n v="50"/>
    <s v="RH V"/>
    <s v="EE"/>
    <n v="330028865503"/>
    <s v="22.910.461/0001-34"/>
    <s v="C.L.S.H. TRANSPORTE RODOVIÁRIO 2015 EIRELI - RUA PRATA"/>
    <x v="7"/>
    <m/>
    <s v="01/10/2022"/>
    <x v="1049"/>
    <n v="0"/>
    <x v="1044"/>
    <m/>
    <m/>
    <s v="OK"/>
    <s v="CI INEA/SERVREG Nº 45/22 - INCLUSÃO"/>
    <n v="26396.799999999999"/>
    <n v="0"/>
    <n v="0"/>
    <n v="26323.8"/>
    <n v="0"/>
    <n v="0"/>
    <n v="5.7568725668020709E-2"/>
    <n v="607.85641228157147"/>
    <n v="0"/>
    <n v="0"/>
    <n v="1515.4327136767947"/>
    <s v="EXT-PD/007.9544/2020"/>
    <s v="IN011973"/>
    <d v="2022-05-25T00:00:00"/>
    <d v="2027-05-25T00:00:00"/>
    <s v="Av. Bela Vista"/>
    <s v="Vilar dos Teles"/>
    <s v="25.560-580"/>
    <s v="SÃO JOÃO DE MERITI"/>
    <s v="RJ"/>
    <s v="(21) 999328829"/>
    <s v="geotorresbr@yahoo.com.br"/>
  </r>
  <r>
    <s v="EE-0763"/>
    <x v="6"/>
    <n v="50"/>
    <s v="RH V"/>
    <s v="EE"/>
    <n v="330032869127"/>
    <s v="18.421.760/0001-38"/>
    <s v="TRANSPORTE DE AGUA MACHADAO EIRELI"/>
    <x v="7"/>
    <m/>
    <s v="01/10/2022"/>
    <x v="1050"/>
    <n v="0"/>
    <x v="1045"/>
    <m/>
    <m/>
    <s v="OK"/>
    <s v="CI INEA/SERVREG Nº 45/22 - INCLUSÃO"/>
    <n v="71948.800000000003"/>
    <n v="0"/>
    <n v="0"/>
    <n v="71948.800000000003"/>
    <n v="0"/>
    <n v="0"/>
    <n v="5.7568725668020709E-2"/>
    <n v="1656.7924843872504"/>
    <n v="0"/>
    <n v="0"/>
    <n v="4141.9968746791446"/>
    <s v="EXT-PD/007.4621/2020"/>
    <s v="IN011938"/>
    <d v="2022-05-20T00:00:00"/>
    <d v="2027-05-20T00:00:00"/>
    <s v="Rua Marcos da Costa"/>
    <s v="Jardim Catarina"/>
    <s v="24.715-474"/>
    <s v="SÃO GONÇALO"/>
    <s v="RJ"/>
    <s v="(21) 32512283"/>
    <s v="aguamachadao@hotmail.com"/>
  </r>
  <r>
    <s v="EE-0764"/>
    <x v="6"/>
    <n v="50"/>
    <s v="RH V"/>
    <s v="EE"/>
    <n v="330031676708"/>
    <s v="31.130.537/0011-71"/>
    <s v="CASA DO ALEMÃO INDUSTRIA E COMERCIO DE LANCHES LTDA - ITABORAI"/>
    <x v="11"/>
    <m/>
    <s v="01/10/2022"/>
    <x v="1051"/>
    <n v="0"/>
    <x v="1046"/>
    <m/>
    <m/>
    <s v="OK"/>
    <s v="CI INEA/SERVREG Nº 45/22 - INCLUSÃO"/>
    <n v="8760"/>
    <n v="0"/>
    <n v="0"/>
    <n v="2602.4499999999998"/>
    <n v="0"/>
    <n v="0"/>
    <n v="5.7568725668020709E-2"/>
    <n v="201.71727050409064"/>
    <n v="0"/>
    <n v="0"/>
    <n v="149.81817466077487"/>
    <s v="E-07/002.2916/2015"/>
    <s v="IN052890"/>
    <d v="2022-07-06T00:00:00"/>
    <d v="2027-07-06T00:00:00"/>
    <s v="RODOVIA BR 101, QUADRA 000, LOTES 000, AREA DE TERRAS 1 DISTRITO DE ITABORAI"/>
    <s v="PICOS"/>
    <s v="24.806-055"/>
    <s v="ITABORAÍ"/>
    <s v="RJ"/>
    <s v="(21) 99961342"/>
    <s v="ina@reconsultconsultoria.com.br"/>
  </r>
  <r>
    <s v="EE-0765"/>
    <x v="6"/>
    <n v="50"/>
    <s v="RH V"/>
    <s v="EE"/>
    <n v="330040135706"/>
    <s v="36.361.480/0001-63"/>
    <s v="ACQUAPURA COMERCIO, DISTRIBUICAO E TRANSPORTE DE AGUA EIRELI"/>
    <x v="7"/>
    <m/>
    <s v="01/10/2022"/>
    <x v="1052"/>
    <n v="0"/>
    <x v="1047"/>
    <m/>
    <m/>
    <s v="OK"/>
    <s v="CI INEA/SERVREG Nº 45/22 - INCLUSÃO"/>
    <n v="93440"/>
    <n v="0"/>
    <n v="0"/>
    <n v="93421.75"/>
    <n v="0"/>
    <n v="0"/>
    <n v="5.7568725668020709E-2"/>
    <n v="2151.6926552730179"/>
    <n v="0"/>
    <n v="0"/>
    <n v="5378.1665058332446"/>
    <s v="PD-07/014.792/2018"/>
    <s v="IN012392"/>
    <d v="2022-08-19T00:00:00"/>
    <d v="2027-08-19T00:00:00"/>
    <s v="Rua Goiás, LOTE 110 QUADRA 8"/>
    <s v="Jardim José Bonifácio"/>
    <s v="25.565-168"/>
    <s v="SÃO JOÃO DE MERITI"/>
    <s v="RJ"/>
    <s v="(21) 999328829"/>
    <s v="condeleandro@gmail.com"/>
  </r>
  <r>
    <s v="EE-0766"/>
    <x v="6"/>
    <n v="50"/>
    <s v="RH V"/>
    <s v="EE"/>
    <n v="330032823305"/>
    <s v="36.361.480/0001-63"/>
    <s v="ACQUAPURA COM. DIST. E TRANSP. DE AGUA EIRELI - GENUINO SIQUEIRA"/>
    <x v="7"/>
    <m/>
    <s v="01/11/2022"/>
    <x v="1053"/>
    <n v="0"/>
    <x v="1048"/>
    <m/>
    <m/>
    <s v="OK"/>
    <s v="CI INEA/SERVREG Nº 46/22 - INCLUSÃO"/>
    <n v="194271.25"/>
    <n v="0"/>
    <n v="0"/>
    <n v="184557.6875"/>
    <n v="0"/>
    <n v="0"/>
    <n v="5.7568725668020709E-2"/>
    <n v="4473.5871944796781"/>
    <n v="0"/>
    <n v="0"/>
    <n v="10624.757839105971"/>
    <s v="PD-07/007.183/2020"/>
    <s v="IN012126"/>
    <d v="2022-06-29T00:00:00"/>
    <d v="2027-06-29T00:00:00"/>
    <s v="Rua Goiás, LOTE 110 QUADRA 8"/>
    <s v="Jardim José Bonifácio"/>
    <s v="25.565-168"/>
    <s v="SÃO JOÃO DE MERITI"/>
    <s v="RJ"/>
    <s v="(21) 3022-7374"/>
    <s v="condeleandro@gmail.com"/>
  </r>
  <r>
    <s v="EE-0767"/>
    <x v="6"/>
    <n v="50"/>
    <s v="RH V"/>
    <s v="EE"/>
    <n v="330039911951"/>
    <s v="04.979.234/0001-83"/>
    <s v="ÁGUA SALIM TRANSPORTE LTDA"/>
    <x v="7"/>
    <m/>
    <s v="01/01/2023"/>
    <x v="1054"/>
    <n v="0"/>
    <x v="1049"/>
    <m/>
    <m/>
    <s v="OK"/>
    <s v="CI INEA/SERVREG Nº 51/22 - INCLUSÃO"/>
    <n v="45785.599999999999"/>
    <n v="0"/>
    <n v="0"/>
    <n v="45603.1"/>
    <n v="0"/>
    <n v="0"/>
    <n v="5.7568725668020709E-2"/>
    <n v="1054.3243886962525"/>
    <n v="0"/>
    <n v="0"/>
    <n v="2625.3110641208218"/>
    <s v="SEI-070002/006937/2022"/>
    <s v="IN001014"/>
    <d v="2022-07-08T00:00:00"/>
    <d v="2027-07-08T00:00:00"/>
    <s v="Rua Barão Iguatemi, 442, Apto.105 Parte"/>
    <s v="Praça da Bandeira"/>
    <s v="20.270-060"/>
    <s v="RIO DE JANEIRO"/>
    <n v="2083.9499999999998"/>
    <s v="(21) 2273-0365"/>
    <s v="licenciamento@soloterra.net.br"/>
  </r>
  <r>
    <s v="EE-0768"/>
    <x v="6"/>
    <n v="50"/>
    <s v="RH V"/>
    <s v="EE"/>
    <n v="330037998391"/>
    <s v="33.130.543/0015-88"/>
    <s v="CASAS GUANABARA COMESTÍVEIS LTDA - PENHA"/>
    <x v="2"/>
    <m/>
    <s v="01/01/2023"/>
    <x v="904"/>
    <n v="0"/>
    <x v="899"/>
    <m/>
    <m/>
    <s v="OK"/>
    <s v="CI INEA/SERVREG Nº 51/22 - INCLUSÃO"/>
    <n v="4197.5"/>
    <n v="0"/>
    <n v="0"/>
    <n v="839.5"/>
    <n v="0"/>
    <n v="0"/>
    <n v="5.7568725668020709E-2"/>
    <n v="96.655539461917641"/>
    <n v="0"/>
    <n v="0"/>
    <n v="48.327769730958821"/>
    <s v="E-07/002.8526/2015"/>
    <s v="IN053010"/>
    <d v="2022-10-17T00:00:00"/>
    <d v="2027-10-17T00:00:00"/>
    <s v="Avenida Braz de Pina 201"/>
    <s v="Penha"/>
    <s v="21.070-031"/>
    <s v="RIO DE JANEIRO"/>
    <n v="20.528234269082901"/>
    <s v="(21) 98821-3329"/>
    <s v="mellolc@globo.com"/>
  </r>
  <r>
    <s v="EE-0769"/>
    <x v="6"/>
    <n v="50"/>
    <s v="RH V"/>
    <s v="EE"/>
    <n v="330032565250"/>
    <s v="26.112.905/0001-47"/>
    <s v="SMB REALIZAÇÕES IMOBILIÁRIAS - EIRELI"/>
    <x v="11"/>
    <m/>
    <s v="01/01/2023"/>
    <x v="1055"/>
    <n v="0"/>
    <x v="1050"/>
    <m/>
    <m/>
    <s v="OK"/>
    <s v="CI INEA/SERVREG Nº 51/22 - INCLUSÃO"/>
    <n v="3650"/>
    <n v="0"/>
    <n v="0"/>
    <n v="1095"/>
    <n v="0"/>
    <n v="0"/>
    <n v="5.7568725668020709E-2"/>
    <n v="84.051473328540936"/>
    <n v="0"/>
    <n v="0"/>
    <n v="63.041215614908893"/>
    <s v="EXT-PD/007.9271/2020"/>
    <s v="IN012562"/>
    <d v="2022-10-18T00:00:00"/>
    <d v="2027-10-18T00:00:00"/>
    <s v="Travessa Ranulfo Feo, 36 Sala 209 Parte"/>
    <s v="Várzea"/>
    <s v="25.953-650"/>
    <s v="TERESÓPOLIS"/>
    <n v="20.825744910663801"/>
    <s v="(21) 99932-8829"/>
    <s v="condeleandro@gmail.com"/>
  </r>
  <r>
    <s v="EE-0770"/>
    <x v="6"/>
    <n v="50"/>
    <s v="RH V"/>
    <s v="EE"/>
    <n v="330035377101"/>
    <s v="10.373.121/0001-32"/>
    <s v="TRITON AUTOMÓVEIS DE CAXIAS LTDA-ME"/>
    <x v="7"/>
    <m/>
    <s v="01/01/2023"/>
    <x v="1056"/>
    <n v="0"/>
    <x v="1051"/>
    <m/>
    <m/>
    <s v="OK"/>
    <s v="CI INEA/SERVREG Nº 51/22 - INCLUSÃO"/>
    <n v="76796"/>
    <n v="0"/>
    <n v="0"/>
    <n v="72956.2"/>
    <n v="0"/>
    <n v="0"/>
    <n v="5.7568725668020709E-2"/>
    <n v="1768.412089109424"/>
    <n v="0"/>
    <n v="0"/>
    <n v="4199.9943753459011"/>
    <s v="E-07/002.7806/2016"/>
    <s v="IN052962"/>
    <d v="2022-09-29T00:00:00"/>
    <d v="2027-09-29T00:00:00"/>
    <s v="Rua Sepetiba. LT. 562, QD.40"/>
    <s v="JARDIM JOSE BONIFACIO"/>
    <s v="25.565-250"/>
    <s v="SÃO JOÃO DE MERITI"/>
    <n v="1267.5738395196299"/>
    <s v="(21) 97028-1391"/>
    <s v="geotorresbr@yahoo.com.br"/>
  </r>
  <r>
    <s v="EE-0771"/>
    <x v="6"/>
    <n v="50"/>
    <s v="RH V"/>
    <s v="EE"/>
    <n v="330040081428"/>
    <s v="42.310.775/0001-03"/>
    <s v="Aguas do Rio 1 S.A.- ITABORAI"/>
    <x v="1"/>
    <m/>
    <s v="13/01/2023"/>
    <x v="1057"/>
    <n v="189.96338761857623"/>
    <x v="1052"/>
    <n v="15.13"/>
    <s v="DÉBITO: REVISÃO OUTORGA"/>
    <n v="0"/>
    <s v="CI INEA/SERVREG Nº 51/22 - INCLUSÃO"/>
    <n v="409384"/>
    <n v="504576.00000000012"/>
    <n v="0"/>
    <n v="81876.800000000003"/>
    <m/>
    <n v="93"/>
    <n v="5.7568725668020709E-2"/>
    <n v="9427.0860755507965"/>
    <n v="2151.0176060538643"/>
    <n v="0"/>
    <n v="4713.5430377753983"/>
    <s v=""/>
    <s v="IN101554 / IN101555 / IN098163 / IN099156 / IN099563"/>
    <s v="-"/>
    <s v="-"/>
    <s v="Avenida Barão de Tefé nº 34, sala 701"/>
    <s v="Saúde"/>
    <s v="20.220-903"/>
    <s v="Rio de Janeiro"/>
    <s v="RJ"/>
    <s v="(21)97289-8318"/>
    <s v="daniella.silva@aguasdorio.com.br"/>
  </r>
  <r>
    <s v="EE-0772"/>
    <x v="6"/>
    <n v="50"/>
    <s v="RH V"/>
    <s v="EE"/>
    <n v="330040122396"/>
    <s v="42.310.775/0001-03"/>
    <s v="Aguas do Rio 1 S.A.- SÃO GONÇALO"/>
    <x v="1"/>
    <m/>
    <s v="13/01/2023"/>
    <x v="1058"/>
    <n v="-11802.460641027996"/>
    <x v="1053"/>
    <m/>
    <m/>
    <n v="0"/>
    <s v="CI INEA/SERVREG Nº 51/22 - INCLUSÃO"/>
    <n v="2281.25"/>
    <n v="8325504"/>
    <n v="0"/>
    <n v="456.25"/>
    <n v="0"/>
    <n v="74"/>
    <n v="5.7568725668020709E-2"/>
    <n v="52.536086758092871"/>
    <n v="105930.84842333361"/>
    <n v="0"/>
    <n v="26.262822142040065"/>
    <s v="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EE-0773"/>
    <x v="6"/>
    <n v="50"/>
    <s v="RH V"/>
    <s v="EE"/>
    <n v="330028254105"/>
    <s v="29.275.112/0001-37"/>
    <s v="CONDOMÍNIO NOVO LEBLON"/>
    <x v="2"/>
    <m/>
    <s v="01/02/2023"/>
    <x v="1059"/>
    <n v="0"/>
    <x v="1054"/>
    <m/>
    <m/>
    <s v="OK"/>
    <s v="CI INEA/SERVREG Nº 12/23 - INCLUSÃO"/>
    <n v="63145"/>
    <n v="0"/>
    <n v="0"/>
    <n v="18943.5"/>
    <n v="0"/>
    <n v="0"/>
    <n v="5.7568725668020709E-2"/>
    <n v="1454.072736377937"/>
    <n v="0"/>
    <n v="0"/>
    <n v="1090.5493310464462"/>
    <s v="E-07/100730/2005"/>
    <s v="IN052861"/>
    <d v="2022-06-28T00:00:00"/>
    <d v="2027-06-28T00:00:00"/>
    <s v="Rua Oscar Valdetaro"/>
    <s v="BARRA DA TIJUCA"/>
    <s v="22.793-090"/>
    <s v="RIO DE JANEIRO"/>
    <s v="RJ"/>
    <s v="(21) 2734-2644"/>
    <s v="greendetalle@yahoo.com.br"/>
  </r>
  <r>
    <s v="EE-0774"/>
    <x v="6"/>
    <n v="50"/>
    <s v="RH V"/>
    <s v="EE"/>
    <n v="330027346871"/>
    <s v="30.130.710/0001-05"/>
    <s v="COUNTRY CLUB DE NITERÓI"/>
    <x v="2"/>
    <m/>
    <s v="01/02/2023"/>
    <x v="1060"/>
    <n v="0"/>
    <x v="1055"/>
    <m/>
    <m/>
    <s v="OK"/>
    <s v="CI INEA/SERVREG Nº 12/23 - INCLUSÃO"/>
    <n v="15768"/>
    <n v="0"/>
    <n v="0"/>
    <n v="1168"/>
    <n v="0"/>
    <n v="0"/>
    <n v="5.7568725668020709E-2"/>
    <n v="363.09526389696822"/>
    <n v="0"/>
    <n v="0"/>
    <n v="67.239090168030216"/>
    <s v="PD-07/007.132/2018"/>
    <s v="IN012585"/>
    <d v="2022-10-24T00:00:00"/>
    <d v="2027-10-24T00:00:00"/>
    <s v="Rua Chile, 135"/>
    <s v="Vila Progresso"/>
    <s v="24.322-000"/>
    <s v="NITERÓI"/>
    <s v="RJ"/>
    <s v="(21) 99102-6701"/>
    <s v="profjacksonrj@gmail.com"/>
  </r>
  <r>
    <s v="EE-0775"/>
    <x v="6"/>
    <n v="50"/>
    <s v="RH V"/>
    <s v="EE"/>
    <n v="330005694095"/>
    <s v="08.384.553/0001-05"/>
    <s v="RIO DUTRA PROJETOS IMOBILIÁRIOS LTDA"/>
    <x v="2"/>
    <m/>
    <s v="01/02/2023"/>
    <x v="1061"/>
    <n v="0"/>
    <x v="1056"/>
    <m/>
    <m/>
    <s v="OK"/>
    <s v="CI INEA/SERVREG Nº 12/23 - INCLUSÃO"/>
    <n v="19187.68"/>
    <n v="0"/>
    <n v="0"/>
    <n v="4558.4799999999996"/>
    <n v="0"/>
    <n v="0"/>
    <n v="5.7568725668020709E-2"/>
    <n v="441.84196042703746"/>
    <n v="0"/>
    <n v="0"/>
    <n v="262.42981441415861"/>
    <s v="E-07/002.8668/2015"/>
    <s v="IN053003"/>
    <d v="2022-10-18T00:00:00"/>
    <d v="2027-10-18T00:00:00"/>
    <s v="AVENIDA CORONEL PHIDIAS TÁVORA "/>
    <s v="Pavuna"/>
    <s v="45.780-000"/>
    <s v="RIO DE JANEIRO"/>
    <s v="RJ"/>
    <s v="(21) 24744-8923"/>
    <s v="danilo.mgsambiental@gmail.com"/>
  </r>
  <r>
    <s v="EE-0776"/>
    <x v="6"/>
    <n v="50"/>
    <s v="RH V"/>
    <s v="EE"/>
    <n v="330028978375"/>
    <s v="29.998.833/0001-75"/>
    <s v="CARVALHO CAPTAÇÃO,TRATAMENTO E DISTRIBUIÇÃO DE ÁGUA POTÁVEL EIRELI"/>
    <x v="7"/>
    <m/>
    <s v="01/03/2023"/>
    <x v="1062"/>
    <n v="0"/>
    <x v="1057"/>
    <m/>
    <m/>
    <s v="NOVO:"/>
    <s v="CI INEA/SERVREG Nº 18/23 - INCLUSÃO"/>
    <n v="19330.400000000001"/>
    <n v="0"/>
    <n v="0"/>
    <n v="19330.400000000001"/>
    <n v="0"/>
    <n v="0"/>
    <n v="5.7568725668020709E-2"/>
    <n v="445.13133974105045"/>
    <n v="0"/>
    <n v="0"/>
    <n v="1112.82312811562"/>
    <s v="PD-07/014.6/2019"/>
    <s v="IN012629"/>
    <d v="2022-10-27T00:00:00"/>
    <d v="2027-10-27T00:00:00"/>
    <s v="Rodovia Vereador Oldemar Guedes Figueiredo, lote 01"/>
    <s v="Ubatiba"/>
    <s v="24.908-845"/>
    <s v="MARICÁ"/>
    <s v="RJ"/>
    <s v="(21) 2447-4478"/>
    <s v="marcia@graoambiental.com"/>
  </r>
  <r>
    <s v="EE-0777"/>
    <x v="6"/>
    <n v="50"/>
    <s v="RH V"/>
    <s v="EE"/>
    <n v="330032190779"/>
    <s v="11.573.964/0001-45"/>
    <s v="QUINCAS PATRIMONIAL LTDA EPP"/>
    <x v="2"/>
    <m/>
    <s v="01/03/2023"/>
    <x v="1063"/>
    <n v="0"/>
    <x v="1058"/>
    <m/>
    <m/>
    <n v="0"/>
    <s v="CI INEA/SERVREG Nº 18/23 - INCLUSÃO"/>
    <n v="4672.8"/>
    <n v="9600"/>
    <n v="0"/>
    <n v="934.56"/>
    <n v="1234"/>
    <n v="85"/>
    <n v="5.7568725668020709E-2"/>
    <n v="107.59925222726872"/>
    <n v="82.892358713126853"/>
    <n v="0"/>
    <n v="53.799626113634361"/>
    <s v="PD-07/014.77/2020"/>
    <s v="IN012277"/>
    <d v="2022-07-26T00:00:00"/>
    <d v="2027-07-26T00:00:00"/>
    <s v="RUA FREDERICO GONÇALVES"/>
    <s v="SANTA LUZIA"/>
    <s v="24.722-810"/>
    <s v="SÃO GONÇALO"/>
    <s v="RJ"/>
    <s v="(21) 35561090"/>
    <s v="dandara@litologica.com"/>
  </r>
  <r>
    <s v="EE-0778"/>
    <x v="6"/>
    <n v="50"/>
    <s v="RH V"/>
    <s v="EE"/>
    <n v="330006559680"/>
    <s v="42.272.856/0001-66"/>
    <s v="TOALHEIROS REAL LTDA"/>
    <x v="2"/>
    <m/>
    <s v="01/04/2023"/>
    <x v="1064"/>
    <n v="0"/>
    <x v="1059"/>
    <m/>
    <m/>
    <s v="NOVO:"/>
    <s v="CI INEA/SERVREG Nº 21/23 - INCLUSÃO"/>
    <n v="14148"/>
    <n v="0"/>
    <n v="0"/>
    <n v="7776"/>
    <n v="0"/>
    <n v="0"/>
    <n v="5.7568725668020709E-2"/>
    <n v="325.79474672346248"/>
    <n v="0"/>
    <n v="0"/>
    <n v="447.64797597812071"/>
    <s v="E-07/002.11974/2015"/>
    <s v="IN052897"/>
    <d v="2022-07-07T00:00:00"/>
    <d v="2027-07-07T00:00:00"/>
    <s v="RUA BARÃO DE SÃO FELIX"/>
    <s v="CENTRO"/>
    <s v="20.221-422"/>
    <s v="RIO DE JANEIRO"/>
    <s v="RJ"/>
    <s v="(21)98929-4615"/>
    <s v="ecodados.rj@gmail.com"/>
  </r>
  <r>
    <s v="EE-0779"/>
    <x v="6"/>
    <n v="50"/>
    <s v="RH V"/>
    <s v="EE"/>
    <n v="330038028728"/>
    <s v="36.494.045/0001-07"/>
    <s v="CONDOMÍNIO BELO VALE"/>
    <x v="2"/>
    <m/>
    <s v="01/04/2023"/>
    <x v="1065"/>
    <n v="0"/>
    <x v="1060"/>
    <m/>
    <m/>
    <s v="NOVO:"/>
    <s v="CI INEA/SERVREG Nº 21/23 - INCLUSÃO"/>
    <n v="5860.8"/>
    <n v="0"/>
    <n v="0"/>
    <n v="1921.92"/>
    <n v="0"/>
    <n v="0"/>
    <n v="5.7568725668020709E-2"/>
    <n v="134.95853414064646"/>
    <n v="0"/>
    <n v="0"/>
    <n v="110.63801216497595"/>
    <s v="E-07/500986/2009"/>
    <s v="IN052873"/>
    <d v="2022-07-04T00:00:00"/>
    <d v="2027-07-04T00:00:00"/>
    <s v="ESTRADA CAETANO MONTEIRO"/>
    <s v="PENDOTIBA"/>
    <s v="24.320-570"/>
    <s v="NITERÓI"/>
    <s v="RJ"/>
    <s v="(21) 98891-0838"/>
    <s v="elivania@geoprime.com.br"/>
  </r>
  <r>
    <s v="EE-0780"/>
    <x v="6"/>
    <n v="50"/>
    <s v="RH V"/>
    <s v="EE"/>
    <n v="330034290800"/>
    <s v="10.925.601/0001-69"/>
    <s v="AUTO POSTO ACONCHEGO DE MERITI LTDA"/>
    <x v="2"/>
    <m/>
    <s v="01/04/2023"/>
    <x v="1066"/>
    <n v="0"/>
    <x v="1061"/>
    <m/>
    <m/>
    <s v="NOVO:"/>
    <s v="CI INEA/SERVREG Nº 21/23 - INCLUSÃO"/>
    <n v="5632.2"/>
    <n v="0"/>
    <n v="0"/>
    <n v="3328.2"/>
    <n v="0"/>
    <n v="0"/>
    <n v="5.7568725668020709E-2"/>
    <n v="129.69552723822568"/>
    <n v="0"/>
    <n v="0"/>
    <n v="191.60895565975872"/>
    <s v="E-07/002.1091/2016"/>
    <s v="IN053007"/>
    <d v="2022-10-17T00:00:00"/>
    <d v="2027-10-17T00:00:00"/>
    <s v="Rua Cândido Maia"/>
    <s v="Agostinho Porto"/>
    <s v="25.510-050"/>
    <s v="SÃO JOAO DE MERITI"/>
    <s v="RJ"/>
    <s v="(21)965557313"/>
    <s v="coutob.consultoria@gmail.com"/>
  </r>
  <r>
    <s v="EE-0781"/>
    <x v="6"/>
    <n v="50"/>
    <s v="RH V"/>
    <s v="EE"/>
    <n v="330030378312"/>
    <s v="03.139.910/0021-91"/>
    <s v="AUTO POSTO DO TRABALHO S/A"/>
    <x v="2"/>
    <m/>
    <s v="01/04/2023"/>
    <x v="1067"/>
    <n v="0"/>
    <x v="1062"/>
    <m/>
    <m/>
    <s v="NOVO:"/>
    <s v="CI INEA/SERVREG Nº 21/23 - INCLUSÃO"/>
    <n v="3810.6"/>
    <n v="0"/>
    <n v="0"/>
    <n v="766.5"/>
    <n v="0"/>
    <n v="0"/>
    <n v="5.7568725668020709E-2"/>
    <n v="87.748109129050761"/>
    <n v="0"/>
    <n v="0"/>
    <n v="44.119452703824763"/>
    <s v="E-07/002.5369/2017"/>
    <s v="IN053005"/>
    <d v="2022-10-17T00:00:00"/>
    <d v="2027-10-17T00:00:00"/>
    <s v="AVENIDA AUTOMÓVEL CLUBE"/>
    <s v="JARDIM JOSE BONIFACIO"/>
    <s v="25.565-171"/>
    <s v="SÃO JOÃO DE MERITI"/>
    <s v="RJ"/>
    <s v="(21)22831749"/>
    <s v="gisele@venturiniarquitetura.com.br"/>
  </r>
  <r>
    <s v="EE-0782"/>
    <x v="6"/>
    <n v="50"/>
    <s v="RH V"/>
    <s v="EE"/>
    <n v="330028779410"/>
    <s v="02.480.173/0001-80"/>
    <s v="BARKI EMPREENDIMENTOS IMOBILIARIOS LTDA"/>
    <x v="2"/>
    <m/>
    <s v="01/04/2023"/>
    <x v="1068"/>
    <n v="0"/>
    <x v="1063"/>
    <m/>
    <m/>
    <s v="OK"/>
    <s v="CI INEA/SERVREG Nº 21/23 - INCLUSÃO"/>
    <n v="5712.25"/>
    <n v="0"/>
    <n v="0"/>
    <n v="1142.45"/>
    <n v="0"/>
    <n v="0"/>
    <n v="5.7568725668020709E-2"/>
    <n v="131.54384513848058"/>
    <n v="0"/>
    <n v="0"/>
    <n v="65.766701332233936"/>
    <s v="E-07/100042/2007"/>
    <s v="IN053180"/>
    <d v="2023-02-27T00:00:00"/>
    <d v="2028-02-27T00:00:00"/>
    <s v="Estrada do Engenho D'Agua, Box 30"/>
    <s v="Anil"/>
    <s v="22.765-240"/>
    <s v="RIO DE JANEIRO"/>
    <s v="RJ"/>
    <s v="(21) 2445-4246"/>
    <s v="helio@barki.com.br"/>
  </r>
  <r>
    <s v="EE-0783"/>
    <x v="6"/>
    <n v="50"/>
    <s v="RH V"/>
    <s v="EE"/>
    <n v="330034578499"/>
    <s v="03.585.267/0001-86"/>
    <s v="CHURRASCARIA BRISAMAR DE NITEROI LTDA"/>
    <x v="2"/>
    <m/>
    <s v="01/04/2023"/>
    <x v="1069"/>
    <n v="0"/>
    <x v="1064"/>
    <m/>
    <m/>
    <s v="OK"/>
    <s v="CI INEA/SERVREG Nº 21/23 - INCLUSÃO"/>
    <n v="5037"/>
    <n v="0"/>
    <n v="0"/>
    <n v="2025.75"/>
    <n v="0"/>
    <n v="0"/>
    <n v="5.7568725668020709E-2"/>
    <n v="115.99500133351135"/>
    <n v="0"/>
    <n v="0"/>
    <n v="116.62154977427573"/>
    <s v="E-07/002.6444/2016"/>
    <s v="IN053161"/>
    <d v="2023-02-23T00:00:00"/>
    <d v="2028-02-23T00:00:00"/>
    <s v="AVENIDA QUINTINO BOCAIÚVA"/>
    <s v="São Francisco"/>
    <s v="24.360-000"/>
    <s v="NITERÓI"/>
    <s v="RJ"/>
    <s v="(21) 3654-3875"/>
    <s v="porcioli@terra.com.br"/>
  </r>
  <r>
    <s v="EE-0784"/>
    <x v="6"/>
    <n v="50"/>
    <s v="RH V"/>
    <s v="EE"/>
    <n v="330038339561"/>
    <s v="39.532.833/0001-39"/>
    <s v="CONDOMINIO BOSQUE DE ITAIPÚ"/>
    <x v="2"/>
    <m/>
    <s v="01/04/2023"/>
    <x v="1070"/>
    <n v="0"/>
    <x v="1065"/>
    <m/>
    <m/>
    <s v="OK"/>
    <s v="CI INEA/SERVREG Nº 21/23 - INCLUSÃO"/>
    <n v="95338"/>
    <n v="0"/>
    <n v="0"/>
    <n v="87735.05"/>
    <n v="0"/>
    <n v="0"/>
    <n v="5.7568725668020709E-2"/>
    <n v="2195.3944090163332"/>
    <n v="0"/>
    <n v="0"/>
    <n v="5050.8053880078714"/>
    <s v="E-07/505216/2009"/>
    <s v="IN053156"/>
    <d v="2023-02-23T00:00:00"/>
    <d v="2028-02-23T00:00:00"/>
    <s v="Estrada Marino Nunes Vieira"/>
    <s v="Várzea das Moças"/>
    <s v="24.330-325"/>
    <s v="NITERÓI"/>
    <s v="RJ"/>
    <s v="(21) 99527-9185"/>
    <s v="bosquedeitaipu@gmail.com"/>
  </r>
  <r>
    <s v="EE-0785"/>
    <x v="6"/>
    <n v="50"/>
    <s v="RH V"/>
    <s v="EE"/>
    <n v="330038132460"/>
    <s v="20.659.532/0001-42"/>
    <s v="CONDOMÍNIO DO RESIDENCIAL PEDRA BONITA"/>
    <x v="11"/>
    <m/>
    <s v="01/04/2023"/>
    <x v="1071"/>
    <n v="0"/>
    <x v="1066"/>
    <m/>
    <m/>
    <s v="OK"/>
    <s v="CI INEA/SERVREG Nº 21/23 - INCLUSÃO"/>
    <n v="18615"/>
    <n v="0"/>
    <n v="0"/>
    <n v="9855"/>
    <n v="0"/>
    <n v="0"/>
    <n v="5.7568725668020709E-2"/>
    <n v="428.66355822296009"/>
    <n v="0"/>
    <n v="0"/>
    <n v="567.33961311214182"/>
    <s v="E-07/002.9264/2015"/>
    <s v="IN053151"/>
    <d v="2023-02-15T00:00:00"/>
    <d v="2028-02-15T00:00:00"/>
    <s v="Rua Manoel Monteiro"/>
    <s v="Venda das Pedras"/>
    <s v="24.804-787"/>
    <s v="ITABORAÍ"/>
    <s v="RJ"/>
    <s v="(21) 97186-6675"/>
    <s v="sindico.pedrabonita@gmail.com"/>
  </r>
  <r>
    <s v="EE-0786"/>
    <x v="6"/>
    <n v="50"/>
    <s v="RH V"/>
    <s v="EE"/>
    <n v="330028865503"/>
    <s v="22.910.461/0001-34"/>
    <s v="C.L.S.H. TRANSPORTE RODOVIÁRIO 2015 EIRELI - ESTRADA BELFORD ROXO"/>
    <x v="7"/>
    <m/>
    <s v="01/04/2023"/>
    <x v="1072"/>
    <n v="0"/>
    <x v="1067"/>
    <m/>
    <m/>
    <s v="NOVO:"/>
    <s v="CI INEA/SERVREG Nº 21/23 - INCLUSÃO"/>
    <n v="26280"/>
    <n v="0"/>
    <n v="0"/>
    <n v="25915"/>
    <n v="0"/>
    <n v="0"/>
    <n v="5.7568725668020709E-2"/>
    <n v="605.16225398628467"/>
    <n v="0"/>
    <n v="0"/>
    <n v="1491.8953772520797"/>
    <s v="PD-07/014.1353/2018"/>
    <s v="IN005583"/>
    <d v="2020-02-05T00:00:00"/>
    <d v="2025-02-05T00:00:00"/>
    <s v="Av. Bela Vista, S/Nº - Lote 249"/>
    <s v="Vilar dos Teles"/>
    <s v="25.560-580"/>
    <s v="SÃO JOÃO DE MERITI"/>
    <s v="RJ"/>
    <s v="(21) 99667-7215"/>
    <s v="condeleandro@gmail.com"/>
  </r>
  <r>
    <s v="EE-0787"/>
    <x v="6"/>
    <n v="50"/>
    <s v="RH V"/>
    <s v="EE"/>
    <n v="330038035937"/>
    <s v="38.170.485/0001-34"/>
    <s v="L GOMES DE OLIVEIRA TRANSPORTE"/>
    <x v="7"/>
    <m/>
    <s v="01/05/2023"/>
    <x v="1073"/>
    <n v="0"/>
    <x v="1068"/>
    <m/>
    <m/>
    <s v="OK"/>
    <s v="CI INEA/SERVREG Nº 24/23 - INCLUSÃO"/>
    <n v="28324"/>
    <n v="0"/>
    <n v="0"/>
    <n v="28251"/>
    <n v="0"/>
    <n v="0"/>
    <n v="5.7568725668020709E-2"/>
    <n v="652.22648436170198"/>
    <n v="0"/>
    <n v="0"/>
    <n v="1626.3735575881399"/>
    <s v="EXT-PD/014.11550/2021"/>
    <s v="IN012798"/>
    <d v="2023-01-24T00:00:00"/>
    <d v="2028-01-24T00:00:00"/>
    <s v="Rua Iriquitia 586"/>
    <s v="Taquara"/>
    <n v="22730150"/>
    <s v="RIO DE JANEIRO"/>
    <s v="RJ"/>
    <n v="970278817"/>
    <s v="licenciamento@soloterra.net.br"/>
  </r>
  <r>
    <s v="EE-0788"/>
    <x v="6"/>
    <n v="50"/>
    <s v="RH V"/>
    <s v="EE"/>
    <n v="330033992291"/>
    <s v="07.326.193/0001-14"/>
    <s v="ASSOCIAÇÃO SANTA MONICA JARDINS"/>
    <x v="2"/>
    <m/>
    <s v="01/05/2023"/>
    <x v="1074"/>
    <n v="0"/>
    <x v="1069"/>
    <m/>
    <m/>
    <s v="OK"/>
    <s v="CI INEA/SERVREG Nº 24/23 - INCLUSÃO"/>
    <n v="23652"/>
    <n v="0"/>
    <n v="0"/>
    <n v="18921.599999999999"/>
    <n v="0"/>
    <n v="0"/>
    <n v="5.7568725668020709E-2"/>
    <n v="544.64811708245873"/>
    <n v="0"/>
    <n v="0"/>
    <n v="1089.2857916909047"/>
    <s v="EXT-PD/014.6504/2020"/>
    <s v="IN012839"/>
    <d v="2023-02-10T00:00:00"/>
    <d v="2028-02-10T00:00:00"/>
    <s v="Rua Benjamim Magalhães 180"/>
    <s v="Barra da Tijuca"/>
    <n v="22793311"/>
    <s v="RIO DE JANEIRO"/>
    <s v="RJ"/>
    <s v="3328-5512"/>
    <s v="licenciamento@soloterra.net.br"/>
  </r>
  <r>
    <s v="EE-0789"/>
    <x v="6"/>
    <n v="50"/>
    <s v="RH V"/>
    <s v="EE"/>
    <n v="330039107567"/>
    <s v="21.457.286/0001-09"/>
    <s v="GUMAR TRANSPORTE E DISTRIBUIDORA LTDA"/>
    <x v="7"/>
    <m/>
    <s v="01/05/2023"/>
    <x v="1075"/>
    <n v="0"/>
    <x v="1070"/>
    <m/>
    <m/>
    <s v="OK"/>
    <s v="CI INEA/SERVREG Nº 24/23 - INCLUSÃO"/>
    <n v="47304"/>
    <n v="0"/>
    <n v="0"/>
    <n v="47121.5"/>
    <n v="0"/>
    <n v="0"/>
    <n v="5.7568725668020709E-2"/>
    <n v="1089.2857916909047"/>
    <n v="0"/>
    <n v="0"/>
    <n v="2712.7250140814654"/>
    <s v="SEI-070007/000205/2022"/>
    <s v="IN002729"/>
    <d v="2023-02-16T00:00:00"/>
    <d v="2028-02-16T00:00:00"/>
    <s v="Rua Mariana Mageli Medeiros 63 CASA 2"/>
    <s v="Jardim Meriti"/>
    <n v="25555181"/>
    <s v="SÃO JOÃO DE MERITI"/>
    <s v="RJ"/>
    <n v="999328829"/>
    <s v="condeleandro@gmail.com"/>
  </r>
  <r>
    <s v="EE-0790"/>
    <x v="6"/>
    <n v="50"/>
    <s v="RH V"/>
    <s v="EE"/>
    <n v="330039537731"/>
    <s v="16.991.176/0001-92"/>
    <s v="REALIZA CONSTRUTORA LTDA - SITIO DOS IPES 3"/>
    <x v="14"/>
    <m/>
    <s v="01/05/2023"/>
    <x v="1076"/>
    <n v="0"/>
    <x v="1071"/>
    <m/>
    <m/>
    <s v="OK"/>
    <s v="CI INEA/SERVREG Nº 24/23 - INCLUSÃO"/>
    <n v="0"/>
    <n v="52034.400000000001"/>
    <n v="0"/>
    <n v="0"/>
    <n v="1234"/>
    <n v="90"/>
    <n v="5.7568725668020709E-2"/>
    <n v="0"/>
    <n v="299.55280952944787"/>
    <n v="0"/>
    <n v="0"/>
    <s v="SEI-070007/000930/2021"/>
    <s v="IN002762"/>
    <d v="2023-02-27T00:00:00"/>
    <d v="2028-02-27T00:00:00"/>
    <s v="Avenida Vinte E Dois De Maio"/>
    <s v="Outeiro Das Pedras"/>
    <n v="24812226"/>
    <s v="ITABORAÍ"/>
    <s v="RJ"/>
    <n v="964412059"/>
    <s v="raoni.osc@gmail.com"/>
  </r>
  <r>
    <s v="EE-0791"/>
    <x v="6"/>
    <n v="50"/>
    <s v="RH V"/>
    <s v="EE"/>
    <n v="330040706703"/>
    <s v="48.131.572/0001-36"/>
    <s v="ÁGUAS LÍDER TRANSPORTES E LOCAÇÃO LTDA"/>
    <x v="7"/>
    <m/>
    <s v="01/05/2023"/>
    <x v="1077"/>
    <n v="0"/>
    <x v="1072"/>
    <m/>
    <m/>
    <s v="OK"/>
    <s v="CI INEA/SERVREG Nº 24/23 - INCLUSÃO"/>
    <n v="39712"/>
    <n v="0"/>
    <n v="0"/>
    <n v="39675.5"/>
    <n v="0"/>
    <n v="0"/>
    <n v="5.7568725668020709E-2"/>
    <n v="914.46833424363138"/>
    <n v="0"/>
    <n v="0"/>
    <n v="2284.0614558585053"/>
    <s v="SEI-070007/001315/2022"/>
    <s v="IN002727"/>
    <d v="2023-02-16T00:00:00"/>
    <d v="2028-02-16T00:00:00"/>
    <s v="Rua Engenho De Dentro Snº Lt24 Qd02"/>
    <s v="Jardim José Bonifácio"/>
    <n v="25565230"/>
    <s v="SÃO JOÃO DE MERITI"/>
    <s v="RJ"/>
    <n v="996677215"/>
    <s v="condeleandro@gmail.com"/>
  </r>
  <r>
    <s v="EE-0792"/>
    <x v="6"/>
    <n v="50"/>
    <s v="RH V"/>
    <s v="EE"/>
    <n v="330031297790"/>
    <s v="33.325.184/0022-43"/>
    <s v="ALSCO TOALHEIRO BRASIL LTDA"/>
    <x v="3"/>
    <m/>
    <s v="01/05/2023"/>
    <x v="1078"/>
    <n v="0"/>
    <x v="1073"/>
    <m/>
    <m/>
    <s v="OK"/>
    <s v="CI INEA/SERVREG Nº 24/23 - INCLUSÃO"/>
    <n v="48180"/>
    <n v="0"/>
    <n v="0"/>
    <n v="11680"/>
    <n v="0"/>
    <n v="0"/>
    <n v="5.7568725668020709E-2"/>
    <n v="1109.4710939575305"/>
    <n v="0"/>
    <n v="0"/>
    <n v="672.40134415431487"/>
    <s v="PD-07/014.1359/2019"/>
    <s v="IN012976"/>
    <d v="2023-03-13T00:00:00"/>
    <d v="2028-03-13T00:00:00"/>
    <s v="Rua Marquês de Sabará"/>
    <s v="jardim botânico"/>
    <n v="22460290"/>
    <s v="RIO DE JANEIRO"/>
    <s v="RJ"/>
    <n v="989294615"/>
    <s v="ecodados.rj@gmail.com"/>
  </r>
  <r>
    <s v="EE-0793"/>
    <x v="6"/>
    <n v="50"/>
    <s v="RH V"/>
    <s v="EE"/>
    <n v="330041029209"/>
    <s v="34.990.459/0001-00"/>
    <s v="JR ELITE TRANSPORTES LTDA - BANGU"/>
    <x v="7"/>
    <m/>
    <s v="01/05/2023"/>
    <x v="1079"/>
    <n v="0"/>
    <x v="1074"/>
    <m/>
    <m/>
    <s v="OK"/>
    <s v="CI INEA/SERVREG Nº 24/23 - INCLUSÃO"/>
    <n v="27448"/>
    <n v="0"/>
    <n v="0"/>
    <n v="26900.5"/>
    <n v="0"/>
    <n v="0"/>
    <n v="5.7568725668020709E-2"/>
    <n v="632.06206704310182"/>
    <n v="0"/>
    <n v="0"/>
    <n v="1548.6293385632937"/>
    <s v="SEI-070002/001330/2023"/>
    <s v="IN003043"/>
    <d v="2023-03-20T00:00:00"/>
    <d v="2028-03-20T00:00:00"/>
    <s v="Rua Benedito De Oliveira 34"/>
    <s v="Centro"/>
    <n v="26520170"/>
    <s v="NILÓPOLIS"/>
    <s v="RJ"/>
    <n v="999328829"/>
    <s v="condeleandro@gmail.com"/>
  </r>
  <r>
    <s v="EE-0794"/>
    <x v="6"/>
    <n v="50"/>
    <s v="RH V"/>
    <s v="EE"/>
    <n v="330039957862"/>
    <s v="29.128.766/0001-38"/>
    <s v="PREFEITURA MUNICIPAL DE CACHOEIRAS DE MACACU"/>
    <x v="1"/>
    <m/>
    <s v="01/05/2023"/>
    <x v="1080"/>
    <n v="0"/>
    <x v="1075"/>
    <m/>
    <m/>
    <s v="OK"/>
    <s v="CI INEA/SERVREG Nº 24/23 - INCLUSÃO"/>
    <n v="0"/>
    <n v="2233800"/>
    <n v="0"/>
    <n v="0"/>
    <n v="1234"/>
    <n v="95.98"/>
    <n v="5.7568725668020709E-2"/>
    <n v="0"/>
    <n v="5173.452245287498"/>
    <n v="0"/>
    <n v="0"/>
    <s v="SEI-070007/001276/2022"/>
    <s v="IN002517"/>
    <d v="2023-01-24T00:00:00"/>
    <d v="2028-01-24T00:00:00"/>
    <s v="RUA OSWALDO ARANHA 06"/>
    <s v="CENTRO"/>
    <n v="28680000"/>
    <s v="CACHOEIRAS DE MACACU"/>
    <s v="RJ"/>
    <n v="995718880"/>
    <s v="convenio@cachoeirasdemacacu.rj.gov.br"/>
  </r>
  <r>
    <s v="EE-0795"/>
    <x v="6"/>
    <n v="50"/>
    <s v="RH V"/>
    <s v="EE"/>
    <n v="330031892915"/>
    <s v="06.174.956/0001-96"/>
    <s v="CONDOMINIO DO EDIFICIO SPECIAL BEACH BALI"/>
    <x v="2"/>
    <m/>
    <s v="30/05/2023"/>
    <x v="1081"/>
    <n v="0"/>
    <x v="1076"/>
    <m/>
    <m/>
    <s v="NOVO:"/>
    <s v="CI INEA/SERVREG Nº 28/23 - INCLUSÃO"/>
    <n v="3679.2"/>
    <n v="0"/>
    <n v="0"/>
    <n v="735.84"/>
    <n v="0"/>
    <n v="0"/>
    <n v="5.7568725668020709E-2"/>
    <n v="84.719791665356283"/>
    <n v="0"/>
    <n v="0"/>
    <n v="42.365117069684509"/>
    <s v="PD-07/007.582/2019"/>
    <s v="IN012583"/>
    <d v="2022-10-24T00:00:00"/>
    <d v="2027-10-24T00:00:00"/>
    <s v="Rua Marlo da Costa e Souza"/>
    <s v="Barra da Tijuca"/>
    <n v="22790735"/>
    <s v="RIO DE JANEIRO"/>
    <s v="RJ"/>
    <n v="22612950"/>
    <s v="ambcleanambiental@yahoo.com"/>
  </r>
  <r>
    <s v="EE-0796"/>
    <x v="6"/>
    <n v="50"/>
    <s v="RH V"/>
    <s v="EE"/>
    <n v="330039460844"/>
    <s v="32.862.362/0001-88"/>
    <s v="NILSINETE MARINS DE AZEVEDO"/>
    <x v="7"/>
    <m/>
    <s v="30/05/2023"/>
    <x v="1082"/>
    <n v="0"/>
    <x v="1077"/>
    <m/>
    <m/>
    <s v="OK"/>
    <s v="CI INEA/SERVREG Nº 28/23 - INCLUSÃO"/>
    <n v="18133.2"/>
    <n v="0"/>
    <n v="0"/>
    <n v="18133.2"/>
    <n v="0"/>
    <n v="0"/>
    <n v="5.7568725668020709E-2"/>
    <n v="417.56320834741797"/>
    <n v="0"/>
    <n v="0"/>
    <n v="1043.9027996315383"/>
    <s v="EXT-PD/007.3997/2018"/>
    <s v="IN013144"/>
    <d v="2023-04-20T00:00:00"/>
    <d v="2028-04-20T00:00:00"/>
    <s v="Rua Manoel César De Abreu"/>
    <s v="Picos"/>
    <n v="24806300"/>
    <s v="ITABORAÍ"/>
    <s v="RJ"/>
    <n v="219644398"/>
    <s v="claudio.costalima@gmail.com"/>
  </r>
  <r>
    <s v="EE-0797"/>
    <x v="6"/>
    <n v="50"/>
    <s v="RH V"/>
    <s v="EE"/>
    <n v="330038702666"/>
    <s v="02.488.362/0001-07"/>
    <s v="CONDOMÍNIO L2 DOS EDIFÍCIOS BARRA WORD SHOPPING"/>
    <x v="11"/>
    <n v="2024"/>
    <s v="03/07/2023"/>
    <x v="1083"/>
    <n v="5.41"/>
    <x v="1078"/>
    <m/>
    <m/>
    <s v="OK"/>
    <s v="CI INEA/SERVREG Nº 31/23 - INCLUSÃO"/>
    <n v="9460.7999999999993"/>
    <n v="0"/>
    <n v="0"/>
    <n v="992.8"/>
    <n v="0"/>
    <n v="0"/>
    <n v="5.7568725668020709E-2"/>
    <n v="217.86133532778604"/>
    <n v="0"/>
    <n v="0"/>
    <n v="57.151660271723763"/>
    <s v="SEI-070002/012283/2021"/>
    <s v="IN003550"/>
    <d v="2023-05-22T00:00:00"/>
    <d v="2028-05-22T00:00:00"/>
    <s v="AVENIDA ALFREDO BALTHAZAR DA SILVEIRA"/>
    <s v="RECREIO DOS_x000a_BANDEIRANTES"/>
    <n v="22790710"/>
    <s v="RIO DE JANEIRO"/>
    <s v="RJ"/>
    <s v="(21) 988610743"/>
    <s v="rodrigeol@gmail.com"/>
  </r>
  <r>
    <s v="EE-0798"/>
    <x v="6"/>
    <n v="50"/>
    <s v="RH V"/>
    <s v="EE"/>
    <n v="330041024240"/>
    <s v="19.338.638/0001-65"/>
    <s v="NOVA AGUA TRANSPORTES LTDA"/>
    <x v="7"/>
    <m/>
    <s v="07/08/2023"/>
    <x v="1084"/>
    <n v="0"/>
    <x v="1079"/>
    <m/>
    <m/>
    <s v="OK"/>
    <s v="CI INEA/SERVREG Nº 34/23 - INCLUSÃO"/>
    <n v="119720"/>
    <n v="0"/>
    <n v="0"/>
    <n v="119172.5"/>
    <n v="0"/>
    <n v="0"/>
    <n v="5.7568725668020709E-2"/>
    <n v="2756.84446678529"/>
    <n v="0"/>
    <n v="0"/>
    <n v="6860.6114441037953"/>
    <s v="SEI-070007/000150/2023"/>
    <s v="IN003931"/>
    <d v="2023-06-16T00:00:00"/>
    <d v="2028-06-16T00:00:00"/>
    <s v="Rua Gonçalves Dias"/>
    <s v="Vilar Dos Teles"/>
    <n v="25560130"/>
    <s v="SÃO JOÃO DE MERITI"/>
    <s v="RJ"/>
    <n v="999328829"/>
    <s v="condeleandro@gmail.com"/>
  </r>
  <r>
    <s v="EE-0799"/>
    <x v="6"/>
    <n v="50"/>
    <s v="RH V"/>
    <s v="EE"/>
    <n v="330041044437"/>
    <s v="20.956.382/0001-39"/>
    <s v="A HIDRA TRANSPORTE E CAPTAÇÃO DE ÁGUA LTDA ME"/>
    <x v="7"/>
    <m/>
    <s v="07/08/2023"/>
    <x v="1085"/>
    <n v="0"/>
    <x v="1080"/>
    <m/>
    <m/>
    <s v="OK"/>
    <s v="CI INEA/SERVREG Nº 34/23 - INCLUSÃO"/>
    <n v="53728"/>
    <n v="0"/>
    <n v="0"/>
    <n v="53545.5"/>
    <n v="0"/>
    <n v="0"/>
    <n v="5.7568725668020709E-2"/>
    <n v="1237.2243210293864"/>
    <n v="0"/>
    <n v="0"/>
    <n v="3082.5452312426373"/>
    <s v="SEI-070007/000172/2023"/>
    <s v="IN003878"/>
    <d v="2023-08-08T00:00:00"/>
    <d v="2028-06-12T00:00:00"/>
    <s v="Rua Cacilda 1980"/>
    <s v="Coelho da Rocha"/>
    <n v="25550150"/>
    <s v="SÃO JOÃO DE MERITI"/>
    <s v="RJ"/>
    <n v="964591042"/>
    <s v="ionei@ahidra.com.br"/>
  </r>
  <r>
    <s v="EE-0800"/>
    <x v="6"/>
    <n v="50"/>
    <s v="RH V"/>
    <s v="EE"/>
    <n v="330040864619"/>
    <s v="08.011.733/0001-33"/>
    <s v="PETRINA EMPREENDIMENTOS IMOBILIÁRIOS SPE LTDA"/>
    <x v="11"/>
    <m/>
    <s v="08/08/2023"/>
    <x v="1086"/>
    <n v="0"/>
    <x v="1081"/>
    <m/>
    <m/>
    <s v="OK"/>
    <s v="CI INEA/SERVREG Nº 34/23 - INCLUSÃO"/>
    <n v="140525"/>
    <n v="0"/>
    <n v="0"/>
    <n v="105485"/>
    <n v="0"/>
    <n v="0"/>
    <n v="5.7568725668020709E-2"/>
    <n v="3235.8649301088071"/>
    <n v="0"/>
    <n v="0"/>
    <n v="6072.4997714379642"/>
    <s v="SEI-0700070014572022"/>
    <s v="0040142023"/>
    <d v="2023-06-23T00:00:00"/>
    <d v="2028-06-23T00:00:00"/>
    <s v="Rua Dona Bela 21 Condomínio 02"/>
    <s v="Três Pontes"/>
    <n v="24809230"/>
    <s v="ITABORAÍ"/>
    <s v="RJ"/>
    <n v="996677215"/>
    <s v="condeleandro@gmail.com"/>
  </r>
  <r>
    <s v="EE-0801"/>
    <x v="6"/>
    <n v="50"/>
    <s v="RH V"/>
    <s v="EE"/>
    <n v="330040816215"/>
    <s v="08.011.733/0001-33"/>
    <s v="PETRINA EMPREENDIMENTOS IMOBILIÁRIOS SPE LTDA"/>
    <x v="2"/>
    <m/>
    <s v="08/08/2023"/>
    <x v="1087"/>
    <n v="0"/>
    <x v="1082"/>
    <m/>
    <m/>
    <s v="OK"/>
    <s v="CI INEA/SERVREG Nº 34/23 - INCLUSÃO"/>
    <n v="48636.25"/>
    <n v="0"/>
    <n v="0"/>
    <n v="12720.25"/>
    <n v="0"/>
    <n v="0"/>
    <n v="5.7568725668020709E-2"/>
    <n v="1119.9657803403338"/>
    <n v="0"/>
    <n v="0"/>
    <n v="732.28893261737642"/>
    <s v="SEI-070007/001455/2022"/>
    <s v="IN004011"/>
    <d v="2023-06-23T00:00:00"/>
    <d v="2028-06-23T00:00:00"/>
    <s v="Rua Dona Bela 21 Condomínio 02"/>
    <s v="Três Pontes"/>
    <n v="24809230"/>
    <s v="ITABORAÍ"/>
    <s v="RJ"/>
    <n v="999328829"/>
    <s v="condeleandro@gmail.com"/>
  </r>
  <r>
    <s v="EE-0802"/>
    <x v="6"/>
    <n v="50"/>
    <s v="RH V"/>
    <s v="EE"/>
    <n v="330040839770"/>
    <s v="08.011.733/0001-33"/>
    <s v="PETRINA EMPREENDIMENTOS IMOBILIÁRIOS SPE LTDA"/>
    <x v="11"/>
    <m/>
    <s v="01/09/2023"/>
    <x v="1088"/>
    <n v="0"/>
    <x v="1083"/>
    <m/>
    <m/>
    <s v="OK"/>
    <s v="CI INEA/SERVREG Nº 38/23 - INCLUSÃO"/>
    <n v="118260"/>
    <n v="0"/>
    <n v="0"/>
    <n v="54312"/>
    <n v="0"/>
    <n v="0"/>
    <n v="5.7568725668020709E-2"/>
    <n v="2723.230142938281"/>
    <n v="0"/>
    <n v="0"/>
    <n v="3126.6751264204754"/>
    <s v="SEI-070007/001434/2022"/>
    <s v="IN004305"/>
    <d v="2023-07-18T00:00:00"/>
    <d v="2028-07-18T00:00:00"/>
    <s v="Rua Dona Bela 21 Condomínio 02"/>
    <s v="Três Pontes"/>
    <n v="24809230"/>
    <s v="ITABORAÍ"/>
    <s v="RJ"/>
    <n v="996677215"/>
    <s v="condeleandro@gmail.com"/>
  </r>
  <r>
    <s v="EE-0803"/>
    <x v="6"/>
    <n v="50"/>
    <s v="RH V"/>
    <s v="EE"/>
    <n v="330040822452"/>
    <s v="08.011.733/0001-33"/>
    <s v="PETRINA EMPREENDIMENTOS IMOBILIÁRIOS SPE LTDA"/>
    <x v="11"/>
    <m/>
    <s v="01/09/2023"/>
    <x v="1089"/>
    <n v="0"/>
    <x v="1084"/>
    <m/>
    <m/>
    <s v="NOVO:"/>
    <s v="CI INEA/SERVREG Nº 38/23 - INCLUSÃO"/>
    <n v="130031.25"/>
    <n v="100564.8"/>
    <n v="0"/>
    <n v="29466.450000000012"/>
    <n v="0"/>
    <n v="93"/>
    <n v="5.7568725668020709E-2"/>
    <n v="2994.2933438079272"/>
    <n v="385.95915887062506"/>
    <n v="0"/>
    <n v="1696.3459764604493"/>
    <s v="SEI-0700070014402022"/>
    <s v="0043032023"/>
    <d v="2023-07-18T00:00:00"/>
    <d v="2028-07-18T00:00:00"/>
    <s v="Rua Dona Bela 21 Condomínio 02"/>
    <s v="Três Pontes"/>
    <n v="24809230"/>
    <s v="ITABORAÍ"/>
    <s v="RJ"/>
    <n v="996677215"/>
    <s v="condeleandro@gmail.com"/>
  </r>
  <r>
    <s v="EE-0804"/>
    <x v="6"/>
    <n v="50"/>
    <s v="RH V"/>
    <s v="EE"/>
    <n v="330040864619"/>
    <s v="08.011.733/0001-33"/>
    <s v="PETRINA EMPREENDIMENTOS IMOBILIÁRIOS SPE LTDA"/>
    <x v="14"/>
    <m/>
    <s v="01/09/2023"/>
    <x v="1090"/>
    <n v="0"/>
    <x v="1085"/>
    <m/>
    <m/>
    <s v="OK"/>
    <s v="CI INEA/SERVREG Nº 38/23 - INCLUSÃO"/>
    <n v="140525"/>
    <n v="0"/>
    <n v="0"/>
    <n v="105485"/>
    <n v="0"/>
    <n v="0"/>
    <n v="5.7568725668020709E-2"/>
    <n v="3235.9347320157694"/>
    <n v="0"/>
    <n v="0"/>
    <n v="6072.6327975764789"/>
    <s v="SEI-070007/001457/2022"/>
    <s v="IN004014"/>
    <d v="2023-06-23T00:00:00"/>
    <d v="2028-06-23T00:00:00"/>
    <s v="Rua Dona Bela 21 Condomínio 02"/>
    <s v="Três Pontes"/>
    <n v="24809230"/>
    <s v="ITABORAÍ"/>
    <s v="RJ"/>
    <n v="996677215"/>
    <s v="condeleandro@gmail.com"/>
  </r>
  <r>
    <s v="EE-0805"/>
    <x v="6"/>
    <n v="50"/>
    <s v="RH V"/>
    <s v="EE"/>
    <n v="330036162540"/>
    <s v="33.769.993/0001-10"/>
    <s v="CARDEIROS IMOBILIÁRIA PARTICIPAÇÕES E SERVIÇOS LTDA"/>
    <x v="2"/>
    <m/>
    <s v="06/10/2023"/>
    <x v="1091"/>
    <n v="0"/>
    <x v="1086"/>
    <m/>
    <m/>
    <s v="OK"/>
    <s v="CI INEA/SERVREG Nº 44/23 - INCLUSÃO"/>
    <n v="3444.4800000000005"/>
    <n v="0"/>
    <n v="0"/>
    <n v="1572.4800000000005"/>
    <n v="0"/>
    <n v="0"/>
    <n v="5.7568725668020709E-2"/>
    <n v="79.321032600769911"/>
    <n v="0"/>
    <n v="0"/>
    <n v="90.525807216439489"/>
    <s v="SEI-070002/012810/2021"/>
    <s v="IN004288"/>
    <d v="2023-08-07T00:00:00"/>
    <d v="2042-05-09T00:00:00"/>
    <s v="Avenida das Américas"/>
    <s v="Barra da Tijuca"/>
    <n v="22640100"/>
    <s v="RIO DE JANEIRO"/>
    <s v="RJ"/>
    <n v="996677215"/>
    <s v="geotorresbr@yahoo.com.br"/>
  </r>
  <r>
    <s v="EE-0806"/>
    <x v="6"/>
    <n v="50"/>
    <s v="RH V"/>
    <s v="EE"/>
    <n v="330022536540"/>
    <s v="12.595.891/0001-55"/>
    <s v="MARIO PORTO PSICULTURA ORNAMENTAL LTDA-ME"/>
    <x v="20"/>
    <m/>
    <s v="06/10/2023"/>
    <x v="1"/>
    <n v="0"/>
    <x v="1"/>
    <m/>
    <m/>
    <s v="SUSPENSA TEMPORARIAMENTE (cobrança 2025): SEI-070002/022796/2024  e email &lt;pedroesteves@fiperj.rj.gov.br&gt;"/>
    <s v="CI INEA/SERVREG Nº 44/23 - INCLUSÃO"/>
    <n v="1576800"/>
    <n v="1576800"/>
    <n v="0"/>
    <n v="0"/>
    <n v="0"/>
    <n v="0"/>
    <n v="5.7568725668020709E-2"/>
    <n v="0"/>
    <n v="0"/>
    <n v="0"/>
    <n v="0"/>
    <s v="E-07/002.13528/2015"/>
    <s v="IN053337"/>
    <d v="2023-08-14T00:00:00"/>
    <d v="2028-08-14T00:00:00"/>
    <s v="Rua Luiz Carlos Sarolli"/>
    <s v="Recreio Dos Bandeirantes"/>
    <n v="22790880"/>
    <s v="RIO DE JANEIRO"/>
    <s v="RJ"/>
    <n v="969320006"/>
    <s v="elielzachaves@yahoo.com.br"/>
  </r>
  <r>
    <s v="EE-0809"/>
    <x v="6"/>
    <n v="50"/>
    <s v="RH V"/>
    <s v="EE"/>
    <n v="330028261314"/>
    <s v="01.183.822/0001-18"/>
    <s v="LAUNDRONETTE LAVANDERIA AUTOMÁTICA LTDA"/>
    <x v="3"/>
    <m/>
    <s v="06/10/2023"/>
    <x v="1092"/>
    <n v="0"/>
    <x v="1087"/>
    <m/>
    <m/>
    <s v="OK"/>
    <s v="CI INEA/SERVREG Nº 44/23 - INCLUSÃO"/>
    <n v="4492.8"/>
    <n v="0"/>
    <n v="0"/>
    <n v="898.56"/>
    <n v="0"/>
    <n v="0"/>
    <n v="5.7568725668020709E-2"/>
    <n v="103.4535900442111"/>
    <n v="0"/>
    <n v="0"/>
    <n v="51.732016259111923"/>
    <s v="E-07/504374/2009"/>
    <s v="IN053352"/>
    <d v="2023-08-23T00:00:00"/>
    <d v="2028-08-23T00:00:00"/>
    <s v="Rua Farme de Amoedo"/>
    <s v="Ipanema"/>
    <n v="22420020"/>
    <s v="RIO DE JANEIRO"/>
    <s v="RJ"/>
    <n v="970330430"/>
    <s v="sergio.freire@hotmail.com"/>
  </r>
  <r>
    <s v="EE-0810"/>
    <x v="6"/>
    <n v="50"/>
    <s v="RH V"/>
    <s v="EE"/>
    <n v="330001269306"/>
    <s v="40.206.815/0001-46"/>
    <s v="CONDOMÍNIO CONJUNTO RESIDENCIAL RECREIO DAS CANOAS"/>
    <x v="11"/>
    <m/>
    <s v="06/10/2023"/>
    <x v="1093"/>
    <n v="0"/>
    <x v="1088"/>
    <m/>
    <m/>
    <s v="OK"/>
    <s v="CI INEA/SERVREG Nº 44/23 - INCLUSÃO"/>
    <n v="29565"/>
    <n v="0"/>
    <n v="0"/>
    <n v="10293"/>
    <n v="0"/>
    <n v="0"/>
    <n v="5.7568725668020709E-2"/>
    <n v="680.80753573457025"/>
    <n v="0"/>
    <n v="0"/>
    <n v="592.54774537889534"/>
    <s v="E-07/002.13378/2017"/>
    <s v="IN053366"/>
    <d v="2023-09-04T00:00:00"/>
    <d v="2028-09-04T00:00:00"/>
    <s v="Estrada da Canoa"/>
    <s v="São Conrado"/>
    <n v="22610210"/>
    <s v="RIO DE JANEIRO"/>
    <s v="RJ"/>
    <n v="24221771"/>
    <s v="recreiodascanoas@yahoo.com.br"/>
  </r>
  <r>
    <s v="EE-0811"/>
    <x v="6"/>
    <n v="50"/>
    <s v="RH V"/>
    <s v="EE"/>
    <n v="330029503559"/>
    <s v="034.110.777-86"/>
    <s v="ELAINE ALISANDRA DE QUEIROZ"/>
    <x v="11"/>
    <m/>
    <s v="06/10/2023"/>
    <x v="1094"/>
    <n v="0"/>
    <x v="1089"/>
    <m/>
    <m/>
    <s v="OK"/>
    <s v="CI INEA/SERVREG Nº 44/23 - INCLUSÃO"/>
    <n v="3102.5"/>
    <n v="0"/>
    <n v="0"/>
    <n v="766.5"/>
    <n v="0"/>
    <n v="0"/>
    <n v="5.7568725668020709E-2"/>
    <n v="71.436964721151526"/>
    <n v="0"/>
    <n v="0"/>
    <n v="44.119452703824763"/>
    <s v="PD-07/014.183/2019"/>
    <s v="IN013359"/>
    <d v="2023-06-14T00:00:00"/>
    <d v="2028-06-14T00:00:00"/>
    <s v="Rua Araticum 615"/>
    <s v="Anil"/>
    <n v="22753501"/>
    <s v="RIO DE JANEIRO"/>
    <s v="RJ"/>
    <n v="999214657"/>
    <s v="licenciamento@soloterra.net.br"/>
  </r>
  <r>
    <s v="EE-0812"/>
    <x v="6"/>
    <n v="50"/>
    <s v="RH V"/>
    <s v="EE"/>
    <n v="330039989632"/>
    <s v="39.415.991/0001-09"/>
    <s v="REPARADORA VEICULAR R. R. PEIXOTO LTDA"/>
    <x v="7"/>
    <m/>
    <s v="06/10/2023"/>
    <x v="1095"/>
    <n v="0"/>
    <x v="1090"/>
    <m/>
    <m/>
    <s v="OK"/>
    <s v="CI INEA/SERVREG Nº 44/23 - INCLUSÃO"/>
    <n v="40296"/>
    <n v="0"/>
    <n v="0"/>
    <n v="40259.5"/>
    <n v="0"/>
    <n v="0"/>
    <n v="5.7568725668020709E-2"/>
    <n v="927.90779829802716"/>
    <n v="0"/>
    <n v="0"/>
    <n v="2317.6862221795263"/>
    <s v="SEI-070007/000743/2022"/>
    <s v="IN004878"/>
    <d v="2023-09-01T00:00:00"/>
    <d v="2028-09-01T00:00:00"/>
    <s v="Rua Itacaré Snº Galpão Quadra Lote 5"/>
    <s v="Vila São João"/>
    <n v="25560480"/>
    <s v="SÃO JOÃO DE MERITI"/>
    <s v="RJ"/>
    <n v="999328829"/>
    <s v="condeleandro@gmail.com"/>
  </r>
  <r>
    <s v="EE-0813"/>
    <x v="6"/>
    <n v="50"/>
    <s v="RH V"/>
    <s v="EE"/>
    <n v="330039958087"/>
    <s v="39.415.991/0001-09"/>
    <s v="REPARADORA VEICULAR R. R. PEIXOTO LTDA"/>
    <x v="7"/>
    <m/>
    <s v="14/11/2023"/>
    <x v="1096"/>
    <n v="0"/>
    <x v="1091"/>
    <m/>
    <m/>
    <s v="NOVO:"/>
    <s v="CI INEA/SERVREG Nº48/23 - INCLUSÃO"/>
    <n v="40880"/>
    <n v="0"/>
    <n v="0"/>
    <n v="40860.800000000003"/>
    <n v="0"/>
    <n v="0"/>
    <n v="5.7568725668020709E-2"/>
    <n v="941.36814730044841"/>
    <n v="0"/>
    <n v="0"/>
    <n v="2352.3030235317583"/>
    <s v="SEI-070007/000656/2022"/>
    <s v="IN004858"/>
    <d v="2023-08-31T00:00:00"/>
    <d v="2028-08-31T00:00:00"/>
    <s v="Rua Itacaré Snº Galpão Quadra Lote 5"/>
    <s v="Jardim Meriti"/>
    <n v="25560480"/>
    <s v="ALIANÇA DO TOCANTINS"/>
    <s v="TO"/>
    <n v="965526569"/>
    <s v="condeleandro@gmail.com"/>
  </r>
  <r>
    <s v="EE-0814"/>
    <x v="6"/>
    <n v="50"/>
    <s v="RH V"/>
    <s v="EE"/>
    <n v="330028026668"/>
    <s v="11.657.203/0001-71"/>
    <s v="VOVO ANTONIO TEXEIRA X COMERCIO DE ALIMENTOS LTDA"/>
    <x v="11"/>
    <m/>
    <s v="14/11/2023"/>
    <x v="1097"/>
    <n v="0"/>
    <x v="1092"/>
    <m/>
    <m/>
    <s v="OK"/>
    <s v="CI INEA/SERVREG Nº48/23 - INCLUSÃO"/>
    <n v="3942"/>
    <n v="0"/>
    <n v="0"/>
    <n v="788.4"/>
    <n v="0"/>
    <n v="0"/>
    <n v="5.7568725668020709E-2"/>
    <n v="90.776426592745253"/>
    <n v="0"/>
    <n v="0"/>
    <n v="45.382992059366259"/>
    <s v="E-07/002.3375/2013"/>
    <s v="IN053381"/>
    <d v="2023-09-21T00:00:00"/>
    <d v="2028-09-21T00:00:00"/>
    <s v="Rodovia Amaral Peixoto"/>
    <s v="Inoã"/>
    <n v="24900000"/>
    <s v="MARICÁ"/>
    <s v="RJ"/>
    <n v="965557313"/>
    <s v="coutob.consultoria@gmail.com"/>
  </r>
  <r>
    <s v="EE-0815"/>
    <x v="6"/>
    <n v="50"/>
    <s v="RH V"/>
    <s v="EE"/>
    <n v="330041896603"/>
    <s v="43.161.996/0001-20"/>
    <s v="GOTA D'ÁGUA TRANSPORTES LTDA"/>
    <x v="7"/>
    <m/>
    <s v="14/11/2023"/>
    <x v="1098"/>
    <n v="0"/>
    <x v="1093"/>
    <m/>
    <m/>
    <s v="OK"/>
    <s v="CI INEA/SERVREG Nº48/23 - INCLUSÃO"/>
    <n v="89060"/>
    <n v="0"/>
    <n v="0"/>
    <n v="88987"/>
    <n v="0"/>
    <n v="0"/>
    <n v="5.7568725668020709E-2"/>
    <n v="2050.8287987839658"/>
    <n v="0"/>
    <n v="0"/>
    <n v="5122.868901169787"/>
    <s v="SEI-070002/015397/2023"/>
    <s v="IN004889"/>
    <d v="2023-08-31T00:00:00"/>
    <d v="2028-08-31T00:00:00"/>
    <s v="Rua Chácara 566"/>
    <s v="Praça Seca"/>
    <n v="22733065"/>
    <s v="RIO DE JANEIRO"/>
    <s v="RJ"/>
    <n v="34776085"/>
    <s v="licenciamento@soloterra.net.br"/>
  </r>
  <r>
    <s v="EE-0816"/>
    <x v="6"/>
    <n v="50"/>
    <s v="RH V"/>
    <s v="EE"/>
    <n v="330029806292"/>
    <s v="07.440.775/0002-08"/>
    <s v="PMJ EMPREEMDIMENTOS IMOBILIARIOS S.A"/>
    <x v="2"/>
    <m/>
    <s v="01/12/2023"/>
    <x v="1099"/>
    <n v="0"/>
    <x v="1094"/>
    <m/>
    <m/>
    <s v="OK"/>
    <s v="CI INEA/SERVREG Nº50/23 - INCLUSÃO"/>
    <n v="38325"/>
    <n v="0"/>
    <n v="0"/>
    <n v="23725"/>
    <n v="0"/>
    <n v="0"/>
    <n v="5.7568725668020709E-2"/>
    <n v="882.52480623866086"/>
    <n v="0"/>
    <n v="0"/>
    <n v="1365.8233884962744"/>
    <s v="PD-07/014.339/2019"/>
    <s v="IN013296"/>
    <d v="2023-06-06T00:00:00"/>
    <d v="2028-06-06T00:00:00"/>
    <s v="Rua Mariz e Barros"/>
    <s v="Icaraí"/>
    <n v="24220121"/>
    <s v="NITERÓI"/>
    <s v="RJ"/>
    <n v="32394766"/>
    <s v="legalizacao.obras@rededor.com.br"/>
  </r>
  <r>
    <s v="EE-0817"/>
    <x v="6"/>
    <n v="50"/>
    <s v="RH V"/>
    <s v="EE"/>
    <n v="330040648240"/>
    <s v="34.692.778/0001-20"/>
    <s v="MRV MRL RJ E GRANDE RIO INCORPORACOES LTDA"/>
    <x v="16"/>
    <m/>
    <s v="01/12/2023"/>
    <x v="1100"/>
    <n v="0"/>
    <x v="1095"/>
    <m/>
    <m/>
    <s v="OK"/>
    <s v="CI INEA/SERVREG Nº50/23 - INCLUSÃO"/>
    <n v="0"/>
    <n v="128772"/>
    <n v="0"/>
    <n v="0"/>
    <n v="0"/>
    <n v="89"/>
    <n v="5.7568725668020709E-2"/>
    <n v="0"/>
    <n v="790.74590214069269"/>
    <n v="0"/>
    <n v="0"/>
    <s v="SEI-070007/001254/2022"/>
    <s v="IN005415"/>
    <d v="2023-10-16T00:00:00"/>
    <d v="2028-10-16T00:00:00"/>
    <s v="Rua Victor Civita"/>
    <s v="Jacarepaguá"/>
    <n v="22775044"/>
    <s v="RIO DE JANEIRO"/>
    <s v="RJ"/>
    <n v="981813727"/>
    <s v="fabiogomes@arqambiental.com.br"/>
  </r>
  <r>
    <s v="EE-0820"/>
    <x v="6"/>
    <n v="50"/>
    <s v="RH V"/>
    <s v="EE"/>
    <n v="330038799996"/>
    <s v="33.130.543/0016-69"/>
    <s v="CASAS GUANABARA COMESTÍVEIS LTDA"/>
    <x v="2"/>
    <m/>
    <s v="01/12/2023"/>
    <x v="1101"/>
    <n v="0"/>
    <x v="1096"/>
    <m/>
    <m/>
    <s v="OK"/>
    <s v="CI INEA/SERVREG Nº50/23 - INCLUSÃO"/>
    <n v="25732.5"/>
    <n v="0"/>
    <n v="0"/>
    <n v="0"/>
    <n v="0"/>
    <n v="0"/>
    <n v="5.7568725668020709E-2"/>
    <n v="592.54774537889534"/>
    <n v="0"/>
    <n v="0"/>
    <n v="0"/>
    <s v="SEI-070007/000718/2021"/>
    <s v="IN005718"/>
    <d v="2023-11-21T00:00:00"/>
    <d v="2028-11-21T00:00:00"/>
    <s v="Rua Marechal Deodoro"/>
    <s v="Centro"/>
    <n v="24030060"/>
    <s v="NITERÓI"/>
    <s v="RJ"/>
    <n v="988213329"/>
    <s v="mellolc@globo.com"/>
  </r>
  <r>
    <s v="EE-0821"/>
    <x v="6"/>
    <n v="50"/>
    <s v="RH V"/>
    <s v="EE"/>
    <n v="330038898382"/>
    <s v="03.470.450/0001-36"/>
    <s v="MIRAGE EMPREENDIMENTOS IMOBILIÁRIOS LTDA"/>
    <x v="16"/>
    <m/>
    <s v="01/12/2023"/>
    <x v="1102"/>
    <n v="0"/>
    <x v="1097"/>
    <m/>
    <m/>
    <s v="OK"/>
    <s v="CI INEA/SERVREG Nº50/23 - INCLUSÃO"/>
    <n v="0"/>
    <n v="13030.5"/>
    <n v="0"/>
    <n v="0"/>
    <n v="0"/>
    <n v="0"/>
    <n v="5.7568725668020709E-2"/>
    <n v="0"/>
    <n v="163.67533767568034"/>
    <n v="0"/>
    <n v="0"/>
    <s v="SEI-070007/000831/2021"/>
    <s v="IN005730"/>
    <d v="2023-11-22T00:00:00"/>
    <d v="2028-11-22T00:00:00"/>
    <s v="AV LUIS CARLOS PRESTES 290 - SL204"/>
    <s v="BARRA DA TIJUCA"/>
    <n v="22775055"/>
    <s v="RIO DE JANEIRO"/>
    <s v="RJ"/>
    <s v="2204-7200"/>
    <s v="licenciamento@soloterra.net.br"/>
  </r>
  <r>
    <s v="EE-0822"/>
    <x v="6"/>
    <n v="50"/>
    <s v="RH V"/>
    <s v="EE"/>
    <n v="330040107400"/>
    <s v="06.057.223/0438-14"/>
    <s v="SENDAS DISTRIBUIDORA S/A"/>
    <x v="16"/>
    <m/>
    <s v="01/12/2023"/>
    <x v="1103"/>
    <n v="0"/>
    <x v="1098"/>
    <m/>
    <m/>
    <s v="OK"/>
    <s v="CI INEA/SERVREG Nº50/23 - INCLUSÃO"/>
    <n v="0"/>
    <n v="18177"/>
    <n v="0"/>
    <n v="0"/>
    <n v="0"/>
    <n v="0"/>
    <n v="5.7568725668020709E-2"/>
    <n v="0"/>
    <n v="156.93994193746329"/>
    <n v="0"/>
    <n v="0"/>
    <s v="SEI-070007/000089/2023"/>
    <s v="IN005714"/>
    <d v="2023-11-21T00:00:00"/>
    <d v="2028-11-21T00:00:00"/>
    <s v="Rua Doutor Alberto Torres"/>
    <s v="Porto Velho"/>
    <n v="24426435"/>
    <s v="SÃO GONÇALO"/>
    <s v="RJ"/>
    <n v="964939388"/>
    <s v="pcdias38@hotmail.com"/>
  </r>
  <r>
    <s v="EE-0825"/>
    <x v="6"/>
    <n v="50"/>
    <s v="RH V"/>
    <s v="EE"/>
    <n v="330041921217"/>
    <s v="46.064.304/0001-13"/>
    <s v="ACUA LIMPA TRANSPORTES LTDA"/>
    <x v="7"/>
    <m/>
    <n v="45292"/>
    <x v="1104"/>
    <n v="0"/>
    <x v="1099"/>
    <m/>
    <m/>
    <n v="0"/>
    <n v="0"/>
    <n v="10044.799999999999"/>
    <n v="0"/>
    <n v="0"/>
    <n v="9898.7999999999993"/>
    <n v="0"/>
    <n v="0"/>
    <n v="5.7568725668020709E-2"/>
    <n v="219.908060234283"/>
    <n v="0"/>
    <n v="0"/>
    <n v="541.7659942549426"/>
    <s v="EXT-PD014115442021"/>
    <s v="0052662023"/>
    <d v="2023-09-29T00:00:00"/>
    <d v="2028-09-29T00:00:00"/>
    <s v="Rua Mundo Novo"/>
    <s v="Botafogo"/>
    <n v="22251020"/>
    <s v="RIO DE JANEIRO"/>
    <n v="0"/>
    <s v="(21) 96443-9818"/>
    <s v="claudio.costalima@gmail.com"/>
  </r>
  <r>
    <s v="EE-0826"/>
    <x v="6"/>
    <n v="50"/>
    <s v="RH V"/>
    <s v="EE"/>
    <n v="330028335709"/>
    <s v="15.630.064/0007-39"/>
    <s v="BELOV ENGENHARIA LTDA"/>
    <x v="16"/>
    <m/>
    <n v="45292"/>
    <x v="1105"/>
    <n v="0"/>
    <x v="1100"/>
    <m/>
    <m/>
    <n v="0"/>
    <n v="0"/>
    <n v="13870"/>
    <n v="6657.6"/>
    <n v="0"/>
    <n v="7212.4"/>
    <n v="0"/>
    <n v="71"/>
    <n v="5.7568725668020709E-2"/>
    <n v="319.39129000617891"/>
    <n v="110.72231386880866"/>
    <n v="0"/>
    <n v="415.20867700803262"/>
    <s v="SEI-0700070005702022"/>
    <s v="0057202023"/>
    <d v="2023-11-21T00:00:00"/>
    <d v="2028-11-21T00:00:00"/>
    <s v="Estrada Martha Alcântara Fares"/>
    <s v="Cotia"/>
    <n v="25947040"/>
    <s v="GUAPIMIRIM"/>
    <n v="0"/>
    <s v="(21) 2632-4683"/>
    <s v="aline.pereira@belov.com.br"/>
  </r>
  <r>
    <s v="EE-0829"/>
    <x v="6"/>
    <n v="50"/>
    <s v="RH V"/>
    <s v="EE"/>
    <n v="330010397486"/>
    <s v="07.007.258/0001-69"/>
    <s v="MINOL DO BRASIL LTDA"/>
    <x v="7"/>
    <m/>
    <n v="45573"/>
    <x v="829"/>
    <n v="0"/>
    <x v="1101"/>
    <m/>
    <m/>
    <n v="0"/>
    <n v="0"/>
    <n v="109463.5"/>
    <n v="0"/>
    <n v="0"/>
    <n v="109427"/>
    <n v="0"/>
    <n v="0"/>
    <n v="5.7568725668020709E-2"/>
    <n v="2520.6670320391586"/>
    <n v="0"/>
    <n v="0"/>
    <n v="6299.5686428213357"/>
    <s v="PD-070141652017"/>
    <s v="0004762017"/>
    <d v="2017-07-25T00:00:00"/>
    <d v="2019-07-25T00:00:00"/>
    <s v="Avenida José Silva de Azevedo Neto"/>
    <s v="Barra da Tijuca"/>
    <n v="22775056"/>
    <s v="RIO DE JANEIRO"/>
    <n v="0"/>
    <s v="(21) 3282-5089"/>
    <s v="alexandremagnov@gmail.com"/>
  </r>
  <r>
    <s v="EE-0830"/>
    <x v="6"/>
    <n v="50"/>
    <s v="RH V"/>
    <s v="EE"/>
    <n v="330028865503"/>
    <s v="22.910.461/0001-34"/>
    <s v="C.L.S.H. TRANSPORTE RODOVIARIO 2015 EIRELI"/>
    <x v="7"/>
    <m/>
    <n v="45292"/>
    <x v="1106"/>
    <n v="0"/>
    <x v="1102"/>
    <m/>
    <m/>
    <n v="0"/>
    <n v="0"/>
    <n v="20556.8"/>
    <n v="0"/>
    <n v="0"/>
    <n v="20483.8"/>
    <n v="0"/>
    <n v="0"/>
    <n v="5.7568725668020709E-2"/>
    <n v="473.37151192494719"/>
    <n v="0"/>
    <n v="0"/>
    <n v="1179.2262628386025"/>
    <s v="SEI-0700070007532021"/>
    <s v="0036762023"/>
    <d v="2023-05-23T00:00:00"/>
    <d v="2028-05-23T00:00:00"/>
    <s v="RUA DA MATRIZ"/>
    <s v="AGOSTINHO PORTO"/>
    <s v="25.545-231"/>
    <s v="SÃO JOÃO DE MERITI"/>
    <n v="0"/>
    <s v="(21) 99932-8829"/>
    <s v="geotorresbr@yahoo.com.br"/>
  </r>
  <r>
    <s v="EE-0831"/>
    <x v="6"/>
    <n v="50"/>
    <s v="RH V"/>
    <s v="EE"/>
    <n v="330039844154"/>
    <s v="36.296.268/0001-60"/>
    <s v="CASSIO DE ANDRADE NOGUEIRA TRANSPORTE RODOVIARIO DE CARGA"/>
    <x v="7"/>
    <m/>
    <n v="45292"/>
    <x v="1107"/>
    <n v="0"/>
    <x v="1103"/>
    <m/>
    <m/>
    <n v="0"/>
    <n v="0"/>
    <n v="51976"/>
    <n v="0"/>
    <n v="0"/>
    <n v="51921.25"/>
    <n v="0"/>
    <n v="0"/>
    <n v="5.7568725668020709E-2"/>
    <n v="1196.8746014441608"/>
    <n v="0"/>
    <n v="0"/>
    <n v="2989.0433189325668"/>
    <s v="SEI-0700070005692022"/>
    <s v="0035122023"/>
    <d v="2023-05-02T00:00:00"/>
    <d v="2028-05-02T00:00:00"/>
    <s v="Rua Gama Cruz"/>
    <s v="Jardim Metrópole"/>
    <n v="25571220"/>
    <s v="SÃO JOÃO DE MERITI"/>
    <n v="0"/>
    <s v="(21) 99667-7215"/>
    <s v="condeleandro@gmail.com"/>
  </r>
  <r>
    <s v="EE-0832"/>
    <x v="6"/>
    <n v="50"/>
    <s v="RH V"/>
    <s v="EE"/>
    <n v="330041104510"/>
    <s v="19.110.231/0001-86"/>
    <s v="J C BESSA MOUTA TRANSPORTE DE ÁGUA ME"/>
    <x v="7"/>
    <m/>
    <n v="45292"/>
    <x v="1108"/>
    <n v="0"/>
    <x v="1104"/>
    <m/>
    <m/>
    <n v="0"/>
    <n v="0"/>
    <n v="57232"/>
    <n v="0"/>
    <n v="0"/>
    <n v="57049.5"/>
    <n v="0"/>
    <n v="0"/>
    <n v="5.7568725668020709E-2"/>
    <n v="1317.9133177258252"/>
    <n v="0"/>
    <n v="0"/>
    <n v="3284.262501746728"/>
    <s v="SEI-0700070001642023"/>
    <s v="0063472023"/>
    <d v="2023-12-28T00:00:00"/>
    <d v="2028-12-28T00:00:00"/>
    <s v="Rua Floriana"/>
    <s v="Coelho da Rocha"/>
    <n v="25550630"/>
    <s v="SÃO JOÃO DE MERITI"/>
    <n v="0"/>
    <s v="(21) 99667-7215"/>
    <s v="condeleandro@gmail.com"/>
  </r>
  <r>
    <s v="EE-0833"/>
    <x v="6"/>
    <n v="50"/>
    <s v="RH V"/>
    <s v="EE"/>
    <n v="330041351364"/>
    <s v="21.918.998/0001-88"/>
    <s v="CONDOMÍNIO DO EDIFÍCIO VIA ALTO MAPENDI 1"/>
    <x v="2"/>
    <m/>
    <n v="45292"/>
    <x v="1109"/>
    <n v="0"/>
    <x v="1105"/>
    <m/>
    <m/>
    <n v="0"/>
    <n v="0"/>
    <n v="15914"/>
    <n v="0"/>
    <n v="0"/>
    <n v="15549"/>
    <n v="0"/>
    <n v="0"/>
    <n v="5.7568725668020709E-2"/>
    <n v="366.45774052907041"/>
    <n v="0"/>
    <n v="0"/>
    <n v="895.13931484605041"/>
    <s v="SEI-0700020088982023"/>
    <s v="0062692023"/>
    <d v="2023-12-11T00:00:00"/>
    <d v="2028-12-11T00:00:00"/>
    <s v="Rua Mapendi"/>
    <s v="Taquara"/>
    <n v="22710255"/>
    <s v="RIO DE JANEIRO"/>
    <n v="0"/>
    <s v="(21) 97932-9933"/>
    <s v="clarissealencar@gmail.com"/>
  </r>
  <r>
    <s v="EE-0834"/>
    <x v="6"/>
    <n v="50"/>
    <s v="RH V"/>
    <s v="EE"/>
    <n v="330038192285"/>
    <s v="30.805.824/0001-08"/>
    <s v="ORGANIZAÇÃO MARINGÁ LTDA"/>
    <x v="2"/>
    <m/>
    <n v="45292"/>
    <x v="1110"/>
    <n v="0"/>
    <x v="1106"/>
    <m/>
    <m/>
    <n v="0"/>
    <n v="0"/>
    <n v="30236.6"/>
    <n v="0"/>
    <n v="0"/>
    <n v="22936.6"/>
    <n v="0"/>
    <n v="0"/>
    <n v="5.7568725668020709E-2"/>
    <n v="696.27283974743762"/>
    <n v="0"/>
    <n v="0"/>
    <n v="1320.4299539628958"/>
    <s v="PD-0701413592018"/>
    <s v="0064782024"/>
    <d v="2024-01-02T00:00:00"/>
    <d v="2029-01-02T00:00:00"/>
    <s v="Estrada Luiz de Lemos"/>
    <s v="Bela Vista"/>
    <n v="26022140"/>
    <s v="NOVA IGUAÇU"/>
    <n v="0"/>
    <s v="(21) 3251-2283"/>
    <s v="licenciamento@soloterra.net.br"/>
  </r>
  <r>
    <s v="EE-0835"/>
    <x v="6"/>
    <n v="50"/>
    <s v="RH V"/>
    <s v="EE"/>
    <n v="330040858058"/>
    <s v="22.888.990/0001-89"/>
    <s v="FAB MIX CONCRETOS LTDA"/>
    <x v="3"/>
    <m/>
    <n v="45292"/>
    <x v="1111"/>
    <n v="0"/>
    <x v="1107"/>
    <m/>
    <m/>
    <n v="0"/>
    <n v="0"/>
    <n v="4752"/>
    <n v="0"/>
    <n v="0"/>
    <n v="950.4"/>
    <n v="0"/>
    <n v="0"/>
    <n v="5.7568725668020709E-2"/>
    <n v="109.42668517949816"/>
    <n v="0"/>
    <n v="0"/>
    <n v="54.708121352742708"/>
    <s v="SEI-0700020000552023"/>
    <s v="0064682023"/>
    <d v="2024-01-02T00:00:00"/>
    <d v="2029-01-02T00:00:00"/>
    <s v="Rua José Batalha"/>
    <s v="Vila De Cava"/>
    <n v="26052530"/>
    <s v="NOVA IGUAÇU"/>
    <n v="0"/>
    <s v="(21) 99234-6169"/>
    <s v="rosanacoppede@gmail.com"/>
  </r>
  <r>
    <s v="EE-0836"/>
    <x v="6"/>
    <n v="50"/>
    <s v="RH V"/>
    <s v="EE"/>
    <n v="330040033539"/>
    <s v="37.762.619/0001-43"/>
    <s v="ACE TENNIS EMPREENDIMENTOS ESPORTIVOS LTDA"/>
    <x v="2"/>
    <m/>
    <n v="45292"/>
    <x v="1112"/>
    <n v="0"/>
    <x v="1108"/>
    <m/>
    <m/>
    <n v="0"/>
    <n v="0"/>
    <n v="7307.52"/>
    <n v="0"/>
    <n v="0"/>
    <n v="528"/>
    <n v="0"/>
    <n v="0"/>
    <n v="5.7568725668020709E-2"/>
    <n v="168.27002624128571"/>
    <n v="0"/>
    <n v="0"/>
    <n v="30.398041851084944"/>
    <s v="SEI-0700020081992022"/>
    <s v="0064652024"/>
    <d v="2024-01-02T00:00:00"/>
    <d v="2029-01-02T00:00:00"/>
    <s v="Rua Rumania"/>
    <s v="Laranjeiras"/>
    <n v="22240140"/>
    <s v="RIO DE JANEIRO"/>
    <n v="0"/>
    <s v="(21) 2677-8390"/>
    <s v="porcioli@terra.com.br"/>
  </r>
  <r>
    <s v="EE-0837"/>
    <x v="6"/>
    <n v="50"/>
    <s v="RH V"/>
    <s v="EE"/>
    <n v="330039766412"/>
    <s v="10.548.499/0001-20"/>
    <s v="SOTTILE PISOS E ARTEFATOS CIMENTÌCIOS LTDA"/>
    <x v="3"/>
    <m/>
    <n v="45292"/>
    <x v="1113"/>
    <n v="0"/>
    <x v="1109"/>
    <m/>
    <m/>
    <n v="0"/>
    <n v="0"/>
    <n v="2496"/>
    <n v="0"/>
    <n v="0"/>
    <n v="499.2"/>
    <n v="0"/>
    <n v="0"/>
    <n v="5.7568725668020709E-2"/>
    <n v="57.475376966118695"/>
    <n v="0"/>
    <n v="0"/>
    <n v="28.737688483059348"/>
    <s v="SEI-0700070005562022"/>
    <s v="0032802023"/>
    <d v="2023-04-03T00:00:00"/>
    <d v="2028-04-03T00:00:00"/>
    <s v="Avenida Francisco Azeredo Coutinho"/>
    <s v="Ipiíba"/>
    <s v="24.752-427"/>
    <s v="SÃO GONÇALO"/>
    <n v="0"/>
    <s v="(21) 99667-7215"/>
    <s v="condeleandro@gmail.com"/>
  </r>
  <r>
    <s v="EE-0838"/>
    <x v="6"/>
    <n v="50"/>
    <s v="RH V"/>
    <s v="EE"/>
    <n v="330031299491"/>
    <s v="29.067.113/0258-57"/>
    <s v="POLIMIX CONCRETO LTDA"/>
    <x v="3"/>
    <m/>
    <n v="45292"/>
    <x v="1114"/>
    <n v="0"/>
    <x v="1110"/>
    <m/>
    <m/>
    <n v="0"/>
    <n v="0"/>
    <n v="14600"/>
    <n v="0"/>
    <n v="0"/>
    <n v="14052.5"/>
    <n v="0"/>
    <n v="0"/>
    <n v="5.7568725668020709E-2"/>
    <n v="336.20589331416375"/>
    <n v="0"/>
    <n v="0"/>
    <n v="808.98890424094873"/>
    <s v="PD-0701411882019"/>
    <s v="0064942024"/>
    <d v="2024-01-03T00:00:00"/>
    <d v="2029-01-03T00:00:00"/>
    <s v="RD RJ-116"/>
    <s v="Nossa Senhora do Carmo"/>
    <s v="26.680-000"/>
    <s v="CACHOEIRAS DE MACACU"/>
    <s v="RJ"/>
    <s v="(21) 2584-0392"/>
    <s v="regularizacao@saogeraldopocos.com.br"/>
  </r>
  <r>
    <s v="EE-0839"/>
    <x v="6"/>
    <n v="50"/>
    <s v="RH V"/>
    <s v="EE"/>
    <n v="330029832102"/>
    <s v="04.195.602/0001-00"/>
    <s v="WCOSTA LOCAÇÕES E TRANSPORTES LTDA"/>
    <x v="7"/>
    <m/>
    <n v="45292"/>
    <x v="1115"/>
    <n v="0"/>
    <x v="1111"/>
    <m/>
    <m/>
    <n v="0"/>
    <n v="0"/>
    <n v="35040"/>
    <n v="0"/>
    <n v="0"/>
    <n v="34821"/>
    <n v="0"/>
    <n v="0"/>
    <n v="5.7568725668020709E-2"/>
    <n v="806.87952449037539"/>
    <n v="0"/>
    <n v="0"/>
    <n v="2004.5999663295681"/>
    <n v="0"/>
    <n v="0"/>
    <d v="1899-12-30T00:00:00"/>
    <d v="1899-12-30T00:00:00"/>
    <s v="Rua Mortugaba"/>
    <s v="Santa Cruz"/>
    <s v="23.525-255"/>
    <s v="RIO DE JANEIRO"/>
    <n v="0"/>
    <s v="(21) 97047-0744"/>
    <s v="comercial@aguaribeiro.com.br"/>
  </r>
  <r>
    <s v="EE-0840"/>
    <x v="6"/>
    <n v="50"/>
    <s v="RH V"/>
    <s v="EE"/>
    <n v="330031649905"/>
    <s v="06.262.140/0001-14"/>
    <s v="M. L. MERITIENSE LOCAÇÃO E TERRAPLANAGEM LTDA"/>
    <x v="2"/>
    <m/>
    <n v="45292"/>
    <x v="1116"/>
    <n v="0"/>
    <x v="1112"/>
    <m/>
    <m/>
    <n v="0"/>
    <n v="0"/>
    <n v="13140"/>
    <n v="0"/>
    <n v="0"/>
    <n v="9490"/>
    <n v="0"/>
    <n v="0"/>
    <n v="5.7568725668020709E-2"/>
    <n v="302.58122211111726"/>
    <n v="0"/>
    <n v="0"/>
    <n v="546.32720658951666"/>
    <s v="E-07002112282015"/>
    <s v="0528802022"/>
    <d v="2022-07-05T00:00:00"/>
    <d v="2027-07-05T00:00:00"/>
    <s v="Rua Eronildes Martins dos Santos"/>
    <s v="Agostinho Porto"/>
    <s v="25.550-660"/>
    <s v="SÃO JOÃO DE MERITI"/>
    <n v="0"/>
    <s v="(21) 97019-0951"/>
    <s v="ricardoambiental83@gmail.com"/>
  </r>
  <r>
    <s v="EE-0841"/>
    <x v="6"/>
    <n v="50"/>
    <s v="RH V"/>
    <s v="EE"/>
    <n v="330041635710"/>
    <s v="03.562.114/0001-13"/>
    <s v="ANALBERTO ALVES DA SILVA BAR E MERCEARIA"/>
    <x v="11"/>
    <m/>
    <n v="45292"/>
    <x v="1117"/>
    <n v="0"/>
    <x v="1113"/>
    <m/>
    <m/>
    <n v="0"/>
    <n v="0"/>
    <n v="3285"/>
    <n v="0"/>
    <n v="0"/>
    <n v="657"/>
    <n v="0"/>
    <n v="0"/>
    <n v="5.7568725668020709E-2"/>
    <n v="75.645304721728408"/>
    <n v="0"/>
    <n v="0"/>
    <n v="37.822652360864204"/>
    <s v="SEI-0700020153482023"/>
    <s v="0066012024"/>
    <d v="2024-01-05T00:00:00"/>
    <d v="2029-01-05T00:00:00"/>
    <s v="Estrada de Itaipuaçu"/>
    <s v="São Bento da Lagoa"/>
    <s v="24.938-070"/>
    <s v="MARICÁ"/>
    <n v="0"/>
    <s v="(21) 98380-5633"/>
    <s v="contato@taludeambiental.com.br"/>
  </r>
  <r>
    <s v="EE-0842"/>
    <x v="6"/>
    <n v="50"/>
    <s v="RH V"/>
    <s v="EE"/>
    <n v="330042140871"/>
    <s v="04.628.033/0001-31"/>
    <s v="ARTSUL FUTEBOL CLUBE LTDA"/>
    <x v="3"/>
    <m/>
    <n v="45292"/>
    <x v="1118"/>
    <n v="0"/>
    <x v="1114"/>
    <m/>
    <m/>
    <n v="0"/>
    <n v="0"/>
    <n v="9778.56"/>
    <n v="0"/>
    <n v="0"/>
    <n v="1955.71"/>
    <n v="0"/>
    <n v="0"/>
    <n v="5.7568725668020709E-2"/>
    <n v="225.17569524118619"/>
    <n v="0"/>
    <n v="0"/>
    <n v="112.5878476205931"/>
    <s v="SEI-0700020119532021"/>
    <s v="0072922024"/>
    <d v="2024-02-22T00:00:00"/>
    <d v="2029-02-22T00:00:00"/>
    <s v="Estrada do Riachão"/>
    <s v="Austin"/>
    <s v="26.084-015"/>
    <s v="NOVA IGUAÇU"/>
    <n v="0"/>
    <s v="(21) 97197-6852"/>
    <s v="elivania@geoprime.com.br"/>
  </r>
  <r>
    <s v="EE-0843"/>
    <x v="6"/>
    <n v="50"/>
    <s v="RH V"/>
    <s v="EE"/>
    <n v="330041868812"/>
    <s v="16.991.176/0001-92"/>
    <s v="REALIZA CONSTRUTORA LTDA"/>
    <x v="16"/>
    <n v="2024"/>
    <n v="45638"/>
    <x v="1119"/>
    <n v="0"/>
    <x v="1115"/>
    <m/>
    <m/>
    <n v="0"/>
    <n v="0"/>
    <n v="0"/>
    <n v="52910.400000000001"/>
    <n v="0"/>
    <n v="0"/>
    <n v="375"/>
    <n v="37.5"/>
    <n v="5.7568725668020709E-2"/>
    <n v="0"/>
    <n v="304.59652447760106"/>
    <n v="0"/>
    <n v="0"/>
    <s v="SEI-0700020161792023"/>
    <s v="IN007372"/>
    <d v="2024-02-29T00:00:00"/>
    <d v="2029-02-28T00:00:00"/>
    <s v="Avenida Vinte E Dois De Maio"/>
    <s v="Outeiro Das Pedras"/>
    <n v="24812226"/>
    <s v="ITABORAÍ"/>
    <s v="RJ"/>
    <n v="994317077"/>
    <s v="raoni.osc@gmail.com"/>
  </r>
  <r>
    <s v="EE-0844"/>
    <x v="6"/>
    <n v="50"/>
    <s v="RH V"/>
    <s v="EE"/>
    <s v=" 330042348278_x0009_"/>
    <s v="29.067.113/0307-70"/>
    <s v="POLIMIX CONCRETO LTDA"/>
    <x v="11"/>
    <m/>
    <n v="45575"/>
    <x v="1120"/>
    <n v="0"/>
    <x v="1116"/>
    <m/>
    <m/>
    <n v="0"/>
    <n v="0"/>
    <n v="14942.400000000003"/>
    <n v="0"/>
    <n v="0"/>
    <n v="6560.4000000000033"/>
    <n v="0"/>
    <n v="0"/>
    <n v="5.7568725668020709E-2"/>
    <n v="344.08597056873305"/>
    <n v="0"/>
    <n v="0"/>
    <n v="377.67386787248319"/>
    <s v="SEI-070007/000362/2022"/>
    <s v="IN006704"/>
    <d v="2024-01-23T00:00:00"/>
    <d v="2029-01-23T00:00:00"/>
    <s v="AVENIDA SANTOS REIS"/>
    <s v="TAQUARA"/>
    <n v="25270550"/>
    <s v="DUQUE DE CAXIAS"/>
    <s v="RJ"/>
    <s v="(21)97197-6852"/>
    <s v="elivania@geoprime.com.br"/>
  </r>
  <r>
    <s v="EE-0845"/>
    <x v="6"/>
    <n v="50"/>
    <s v="RH V"/>
    <s v="EE"/>
    <n v="330034130609"/>
    <s v="49.803.158/0008-65"/>
    <s v="CORTESIA SERVIÇOS DE CONCRETAGEM LTDA"/>
    <x v="3"/>
    <m/>
    <n v="45292"/>
    <x v="1121"/>
    <n v="0"/>
    <x v="1117"/>
    <m/>
    <m/>
    <n v="0"/>
    <n v="0"/>
    <n v="19968"/>
    <n v="0"/>
    <n v="0"/>
    <n v="3993.5999999999985"/>
    <n v="0"/>
    <n v="0"/>
    <n v="5.7568725668020709E-2"/>
    <n v="459.812925655615"/>
    <n v="0"/>
    <n v="0"/>
    <n v="229.90646282780739"/>
    <s v="EXT-PD01475052020"/>
    <s v="0134882023"/>
    <d v="2023-08-16T00:00:00"/>
    <d v="2028-08-16T00:00:00"/>
    <s v="Estrada da Ligação"/>
    <s v="Jacarepaguá"/>
    <s v="22.713-470"/>
    <s v="RIO DE JANEIRO"/>
    <n v="0"/>
    <s v="(11) 97197-6852"/>
    <s v="elivania@geoprime.com.br"/>
  </r>
  <r>
    <s v="EE-0846"/>
    <x v="6"/>
    <n v="50"/>
    <s v="RH V"/>
    <s v="EE"/>
    <n v="330007624388"/>
    <s v="42.474.767/0001-00"/>
    <s v="MOTEL TOPKAP"/>
    <x v="11"/>
    <n v="2024"/>
    <n v="45638"/>
    <x v="1122"/>
    <n v="-174.41885159926187"/>
    <x v="1"/>
    <n v="-74.314897279999997"/>
    <m/>
    <s v="ATENÇÃO: CRÉDITO 2026: -74,31489728 (cobrança dos anos: 2013 a 2024)"/>
    <n v="0"/>
    <n v="2898.1000000000004"/>
    <n v="0"/>
    <n v="0"/>
    <n v="579.62000000000035"/>
    <n v="0"/>
    <n v="0"/>
    <n v="5.7568725668020709E-2"/>
    <n v="66.735969543396322"/>
    <n v="0"/>
    <n v="0"/>
    <n v="33.367984771698175"/>
    <s v="EXT-PD01434782018"/>
    <s v="IN024983"/>
    <d v="2024-06-24T00:00:00"/>
    <d v="2029-06-24T00:00:00"/>
    <s v="Avenida Brasil"/>
    <s v="Bangu"/>
    <s v="21.860-570"/>
    <s v="RIO DE JANEIRO"/>
    <s v="RJ"/>
    <s v="(21) 2494-0464"/>
    <s v="moteltopkap@gmail.com"/>
  </r>
  <r>
    <s v="EE-0847"/>
    <x v="6"/>
    <n v="50"/>
    <s v="RH V"/>
    <s v="EE"/>
    <n v="330040085687"/>
    <s v="42.310.775/0001-03"/>
    <s v="AGUAS DO RIO 1 SPE S.A"/>
    <x v="1"/>
    <m/>
    <n v="45413"/>
    <x v="519"/>
    <n v="0"/>
    <x v="516"/>
    <m/>
    <m/>
    <s v="NOVO:"/>
    <n v="0"/>
    <n v="0"/>
    <n v="63072"/>
    <n v="0"/>
    <n v="0"/>
    <n v="0"/>
    <n v="0"/>
    <n v="5.7568725668020709E-2"/>
    <n v="0"/>
    <n v="268.95636067212087"/>
    <n v="0"/>
    <n v="0"/>
    <n v="0"/>
    <n v="0"/>
    <d v="1899-12-30T00:00:00"/>
    <d v="1899-12-30T00:00:00"/>
    <s v="Avenida Barão de Tefé"/>
    <s v="Saúde"/>
    <s v="20.081-250"/>
    <s v="RIO DE JANEIRO"/>
    <n v="0"/>
    <s v="(21) 97289-8318"/>
    <s v="meioambiente@aguasdorio.com.br"/>
  </r>
  <r>
    <s v="EE-0848"/>
    <x v="6"/>
    <n v="50"/>
    <s v="RH V"/>
    <s v="EE"/>
    <n v="330038923166"/>
    <s v="24.603.956/0001-46"/>
    <s v="CONDOMÍNIO RESIDENCIAL RECANTO DAS FLORES"/>
    <x v="11"/>
    <m/>
    <n v="45413"/>
    <x v="1123"/>
    <n v="0"/>
    <x v="1118"/>
    <m/>
    <m/>
    <n v="0"/>
    <n v="0"/>
    <n v="52925"/>
    <n v="0"/>
    <n v="0"/>
    <n v="27375"/>
    <n v="0"/>
    <n v="0"/>
    <n v="5.7568725668020709E-2"/>
    <n v="1218.7306995528245"/>
    <n v="0"/>
    <n v="0"/>
    <n v="1575.9468505806205"/>
    <s v="PD-070052922019"/>
    <s v="0974652024"/>
    <d v="2024-03-07T00:00:00"/>
    <d v="2029-03-07T00:00:00"/>
    <s v="Avenida Antônio Gomes"/>
    <s v="Calundu"/>
    <s v="24.806-686"/>
    <s v="ITABORAÍ"/>
    <n v="0"/>
    <s v="(21) 98214-5553"/>
    <s v="sindico.recantoflores2023@gmail.com"/>
  </r>
  <r>
    <s v="EE-0849"/>
    <x v="6"/>
    <n v="50"/>
    <s v="RH V"/>
    <s v="EE"/>
    <n v="330040477500"/>
    <s v="30.092.431/0001-96"/>
    <s v="CONDOR S.A. INDÚSTRIA QUÍMICA"/>
    <x v="2"/>
    <m/>
    <n v="45413"/>
    <x v="1124"/>
    <n v="0"/>
    <x v="1119"/>
    <m/>
    <m/>
    <n v="0"/>
    <n v="0"/>
    <n v="26280"/>
    <n v="0"/>
    <n v="0"/>
    <n v="21608"/>
    <n v="0"/>
    <n v="0"/>
    <n v="5.7568725668020709E-2"/>
    <n v="605.16225398628467"/>
    <n v="0"/>
    <n v="0"/>
    <n v="1243.9492742935909"/>
    <s v="SEI-0700020116432022"/>
    <s v="0974372024"/>
    <d v="2024-03-07T00:00:00"/>
    <d v="2029-03-07T00:00:00"/>
    <s v="Rua Armando Dias Pereira"/>
    <s v="Adrianópolis"/>
    <s v="26.053-640"/>
    <s v="NOVA IGUAÇU"/>
    <n v="0"/>
    <s v="(21) 99714-6896"/>
    <s v="romulo.totalhydro@gmail.com"/>
  </r>
  <r>
    <s v="EE-0850"/>
    <x v="6"/>
    <n v="50"/>
    <s v="RH V"/>
    <s v="EE"/>
    <n v="330034232436"/>
    <s v="56.228.356/0030-76"/>
    <s v="CRBS S/A"/>
    <x v="11"/>
    <m/>
    <n v="45413"/>
    <x v="1125"/>
    <n v="0"/>
    <x v="1120"/>
    <m/>
    <m/>
    <n v="0"/>
    <n v="0"/>
    <n v="7358.4"/>
    <n v="0"/>
    <n v="0"/>
    <n v="1474.6"/>
    <n v="0"/>
    <n v="0"/>
    <n v="5.7568725668020709E-2"/>
    <n v="169.45002580472533"/>
    <n v="0"/>
    <n v="0"/>
    <n v="84.886871249560116"/>
    <s v="EXT-PD007112842021"/>
    <s v="0974012024"/>
    <d v="2024-03-07T00:00:00"/>
    <d v="2029-03-07T00:00:00"/>
    <s v="Avenida Santa Luzia"/>
    <s v="Santa Luzia"/>
    <s v="24.722-315"/>
    <s v="SÃO GONÇALO"/>
    <n v="0"/>
    <s v="(55) 99435-9474"/>
    <s v="marcia@graoambiental.com"/>
  </r>
  <r>
    <s v="EE-0851"/>
    <x v="6"/>
    <n v="50"/>
    <s v="RH V"/>
    <s v="EE"/>
    <n v="330003525741"/>
    <s v="29.067.113/0266-67"/>
    <s v="POLIMIX CONCRETO LTDA - MAGÉ"/>
    <x v="3"/>
    <m/>
    <n v="45413"/>
    <x v="1126"/>
    <n v="0"/>
    <x v="1121"/>
    <m/>
    <m/>
    <n v="0"/>
    <n v="0"/>
    <n v="20805"/>
    <n v="0"/>
    <n v="0"/>
    <n v="20476.5"/>
    <n v="0"/>
    <n v="0"/>
    <n v="5.7568725668020709E-2"/>
    <n v="479.09026523047964"/>
    <n v="0"/>
    <n v="0"/>
    <n v="1178.809121402121"/>
    <s v="PD-070148892017"/>
    <s v="0975912024"/>
    <d v="2024-03-08T00:00:00"/>
    <d v="2029-03-08T00:00:00"/>
    <s v="Rua Isabel de Paula"/>
    <s v="Suruí"/>
    <s v="25.922-492"/>
    <s v="MAGÉ"/>
    <n v="0"/>
    <s v="(21) 2647-5225"/>
    <s v="pxmg@polimix.com.br"/>
  </r>
  <r>
    <s v="EE-0852"/>
    <x v="6"/>
    <n v="50"/>
    <s v="RH V"/>
    <s v="EE"/>
    <n v="330038451647"/>
    <s v="33.469.164/0018-60"/>
    <s v="SERVIÇO SOCIAL DO COMERCIO SESC"/>
    <x v="2"/>
    <m/>
    <n v="45413"/>
    <x v="1127"/>
    <n v="0"/>
    <x v="1122"/>
    <m/>
    <m/>
    <n v="0"/>
    <n v="0"/>
    <n v="61320"/>
    <n v="0"/>
    <n v="0"/>
    <n v="12264"/>
    <n v="0"/>
    <n v="0"/>
    <n v="5.7568725668020709E-2"/>
    <n v="1412.0457031852118"/>
    <n v="0"/>
    <n v="0"/>
    <n v="706.02285159260589"/>
    <s v="EXT-PD014173772021"/>
    <s v="0975282024"/>
    <d v="2024-03-08T00:00:00"/>
    <d v="2029-03-08T00:00:00"/>
    <s v="Avenida Ayrton Senna"/>
    <s v="Jacarepaguá"/>
    <n v="22775004"/>
    <s v="RIO DE JANEIRO"/>
    <s v="RJ"/>
    <n v="964620636"/>
    <s v="mariana@saogeraldopocos.com.br"/>
  </r>
  <r>
    <s v="EE-0853"/>
    <x v="6"/>
    <n v="50"/>
    <s v="RH V"/>
    <s v="EE"/>
    <n v="330041921560"/>
    <s v="28.192.052/0001-26"/>
    <s v="RESTAURANTE POUSADA DOS CARRETEIROS LTDA ME"/>
    <x v="11"/>
    <m/>
    <n v="45413"/>
    <x v="1128"/>
    <n v="0"/>
    <x v="1123"/>
    <m/>
    <m/>
    <n v="0"/>
    <n v="0"/>
    <n v="4380"/>
    <n v="0"/>
    <n v="0"/>
    <n v="2555"/>
    <n v="0"/>
    <n v="0"/>
    <n v="5.7568725668020709E-2"/>
    <n v="100.86385648905168"/>
    <n v="0"/>
    <n v="0"/>
    <n v="147.09268894344987"/>
    <s v="SEI-0700020164232023"/>
    <s v="0068152024"/>
    <d v="2024-01-16T00:00:00"/>
    <d v="2029-01-16T00:00:00"/>
    <s v="RODOVIA BR-101"/>
    <s v="Primeiro"/>
    <s v="24.890-000"/>
    <s v="TANGUÁ"/>
    <n v="0"/>
    <s v="(21) 99932-8829 "/>
    <s v="condeleandro@gmail.com"/>
  </r>
  <r>
    <s v="EE-0854"/>
    <x v="6"/>
    <n v="50"/>
    <s v="RH V"/>
    <s v="EE"/>
    <n v="330041574584"/>
    <s v="31.278.834/0001-97"/>
    <s v="AST VOVÓ LEDA COMÉRCIO DE ALIMENTOS LTDA"/>
    <x v="2"/>
    <m/>
    <n v="45444"/>
    <x v="1129"/>
    <n v="0"/>
    <x v="1124"/>
    <m/>
    <m/>
    <n v="0"/>
    <n v="0"/>
    <n v="4380"/>
    <n v="0"/>
    <n v="0"/>
    <n v="2007.5"/>
    <n v="0"/>
    <n v="0"/>
    <n v="5.7568725668020709E-2"/>
    <n v="100.86151737487285"/>
    <n v="0"/>
    <n v="0"/>
    <n v="115.57048865870846"/>
    <s v="SEI-0700070006142023"/>
    <s v="0066762024"/>
    <d v="2024-01-15T00:00:00"/>
    <d v="2029-01-15T00:00:00"/>
    <s v="Rodovia Washington Luiz"/>
    <s v="Duque de Caxias"/>
    <s v="25.265-008"/>
    <s v="DUQUE DE CAXIAS"/>
    <n v="0"/>
    <s v="(21) 98929-4615"/>
    <s v="ecodados.rj@gmail.com"/>
  </r>
  <r>
    <s v="EE-0855"/>
    <x v="6"/>
    <n v="50"/>
    <s v="RH V"/>
    <s v="EE"/>
    <n v="330039484603"/>
    <s v="02.850.663/0001-20"/>
    <s v="KIOSQUE DO ALEMÃO BR 101 PRODUTOS ALIMENTÍCIOS EIRELI"/>
    <x v="2"/>
    <m/>
    <n v="45444"/>
    <x v="941"/>
    <n v="0"/>
    <x v="936"/>
    <m/>
    <m/>
    <n v="0"/>
    <n v="0"/>
    <n v="13140"/>
    <n v="0"/>
    <n v="0"/>
    <n v="11607"/>
    <n v="0"/>
    <n v="0"/>
    <n v="5.7568725668020709E-2"/>
    <n v="302.58112699314233"/>
    <n v="0"/>
    <n v="0"/>
    <n v="668.20346960119355"/>
    <s v="SEI-0700070005122022"/>
    <s v="0068142024"/>
    <d v="2024-01-15T00:00:00"/>
    <d v="2029-01-15T00:00:00"/>
    <s v="Rodovia Governador Mário Covas"/>
    <s v="Chácara "/>
    <s v="24.805-335"/>
    <s v="ITABORAÍ"/>
    <n v="0"/>
    <s v="(21)98135-4853"/>
    <s v="cezarioanapaula@gmail.com"/>
  </r>
  <r>
    <s v="EE-0856"/>
    <x v="6"/>
    <n v="50"/>
    <s v="RH V"/>
    <s v="EE"/>
    <n v="330041934890"/>
    <s v="05.419.693/0001-75"/>
    <s v="ASA FLY LAMINADOS PLASTICOS EIRELI"/>
    <x v="2"/>
    <m/>
    <n v="45444"/>
    <x v="1130"/>
    <n v="0"/>
    <x v="1125"/>
    <m/>
    <m/>
    <n v="0"/>
    <n v="0"/>
    <n v="1541.7599999999998"/>
    <n v="0"/>
    <n v="0"/>
    <n v="1462.5599999999997"/>
    <n v="0"/>
    <n v="0"/>
    <n v="5.7568725668020709E-2"/>
    <n v="35.502863394371033"/>
    <n v="0"/>
    <n v="0"/>
    <n v="84.197715413020333"/>
    <s v="EXT-PD014174372021"/>
    <s v="0981792024"/>
    <d v="2024-04-30T00:00:00"/>
    <d v="2029-04-30T00:00:00"/>
    <s v="Avenida Calombé"/>
    <s v="Capivari"/>
    <s v="25.240-130"/>
    <s v="DUQUE DE CAXIAS"/>
    <n v="0"/>
    <s v="(21) 98526-1983"/>
    <s v="rbkiffer.geologia@gmail.com"/>
  </r>
  <r>
    <s v="EE-0857"/>
    <x v="6"/>
    <n v="50"/>
    <s v="RH V"/>
    <s v="EE"/>
    <n v="330031499156"/>
    <s v="29.067.113/0210-02"/>
    <s v="POLIMIX CONCRETO LTDA"/>
    <x v="3"/>
    <m/>
    <n v="45444"/>
    <x v="1131"/>
    <n v="0"/>
    <x v="1126"/>
    <m/>
    <m/>
    <n v="0"/>
    <n v="0"/>
    <n v="11680"/>
    <n v="0"/>
    <n v="0"/>
    <n v="11315"/>
    <n v="0"/>
    <n v="0"/>
    <n v="5.7568725668020709E-2"/>
    <n v="268.9640463329942"/>
    <n v="0"/>
    <n v="0"/>
    <n v="651.39729971272038"/>
    <s v="PD-070143532016"/>
    <s v="0132802023"/>
    <d v="2023-06-01T00:00:00"/>
    <d v="2028-06-01T00:00:00"/>
    <s v="Rua Andre Manojo"/>
    <s v="Centro"/>
    <s v="22.783-112"/>
    <s v="RIO DE JANEIRO"/>
    <n v="0"/>
    <s v="(21) 3405-3460"/>
    <s v="regularizacao@saogeraldopocos.com.br"/>
  </r>
  <r>
    <s v="EE-0858"/>
    <x v="6"/>
    <n v="50"/>
    <s v="RH V"/>
    <s v="EE"/>
    <n v="330038189063"/>
    <s v="27.785.021/0001-16"/>
    <s v="CONDOMINIO JARDIM ITACOATIARA"/>
    <x v="2"/>
    <m/>
    <n v="45444"/>
    <x v="1132"/>
    <n v="0"/>
    <x v="1127"/>
    <m/>
    <m/>
    <n v="0"/>
    <n v="0"/>
    <n v="14600"/>
    <n v="0"/>
    <n v="0"/>
    <n v="2920"/>
    <n v="0"/>
    <n v="0"/>
    <n v="5.7568725668020709E-2"/>
    <n v="336.20135790124101"/>
    <n v="0"/>
    <n v="0"/>
    <n v="168.10067895062045"/>
    <s v="EXT-PD007124062021"/>
    <s v="0980282024"/>
    <d v="2024-04-24T00:00:00"/>
    <d v="2029-04-24T00:00:00"/>
    <s v="Estrada Itacoatiara"/>
    <s v="Itacoatiara"/>
    <s v="24.348-000"/>
    <s v="NITERÓI"/>
    <n v="0"/>
    <s v="(21) 99254-1301"/>
    <s v="br.union.mauricio@gmail.com"/>
  </r>
  <r>
    <s v="EE-0859"/>
    <x v="6"/>
    <n v="50"/>
    <s v="RH V"/>
    <s v="EE"/>
    <n v="330032112115"/>
    <s v="56.993.900/0030-76"/>
    <s v="COMPANHIA METALÚRGICA PRADA"/>
    <x v="2"/>
    <m/>
    <n v="45444"/>
    <x v="1133"/>
    <n v="0"/>
    <x v="1128"/>
    <m/>
    <m/>
    <n v="0"/>
    <n v="0"/>
    <n v="30879.000000000007"/>
    <n v="8640"/>
    <n v="0"/>
    <n v="22239.000000000007"/>
    <n v="0"/>
    <n v="95"/>
    <n v="5.7568725668020709E-2"/>
    <n v="711.06587196112457"/>
    <n v="25.375211850957204"/>
    <n v="0"/>
    <n v="1280.2708901311128"/>
    <s v="E-07002106742015"/>
    <s v="0535772024"/>
    <d v="2024-04-15T00:00:00"/>
    <d v="2026-04-15T00:00:00"/>
    <s v="Rodovia Presidente Dutra"/>
    <s v="Pólo Industrial"/>
    <s v="27.537-000"/>
    <s v="RESENDE"/>
    <n v="0"/>
    <s v="(24) 3322-6926"/>
    <s v="tecnico1@azevedoambiental.com"/>
  </r>
  <r>
    <s v="EE-0860"/>
    <x v="6"/>
    <n v="50"/>
    <s v="RH V"/>
    <s v="EE"/>
    <n v="330028276508"/>
    <s v="33.649.575/0001-99"/>
    <s v="CLUBE DE REGATAS DO FLAMENGO"/>
    <x v="2"/>
    <m/>
    <n v="45444"/>
    <x v="1134"/>
    <n v="0"/>
    <x v="1129"/>
    <m/>
    <m/>
    <n v="0"/>
    <n v="0"/>
    <n v="13103.5"/>
    <n v="0"/>
    <n v="0"/>
    <n v="890.60000000000036"/>
    <n v="0"/>
    <n v="0"/>
    <n v="5.7568725668020709E-2"/>
    <n v="301.74071871636374"/>
    <n v="0"/>
    <n v="0"/>
    <n v="51.270707079939257"/>
    <n v="0"/>
    <n v="0"/>
    <d v="1899-12-30T00:00:00"/>
    <d v="1899-12-30T00:00:00"/>
    <s v="Avenida Borges de Medeiros "/>
    <s v="Lagoa"/>
    <s v="22.785-275"/>
    <s v="RIO DE JANEIRO"/>
    <n v="0"/>
    <s v="(21) 2159-0100"/>
    <s v="rosanacoppede@gmail.com"/>
  </r>
  <r>
    <s v="EE-0861"/>
    <x v="6"/>
    <n v="50"/>
    <s v="RH V"/>
    <s v="EE"/>
    <n v="700000046368"/>
    <s v="32.216.897/0002-62"/>
    <s v="CARBOOX RESENDE QUÍMICA INDÚSTRIA COMÉRCIO LTDA"/>
    <x v="3"/>
    <m/>
    <n v="45444"/>
    <x v="1135"/>
    <n v="0"/>
    <x v="1130"/>
    <m/>
    <m/>
    <n v="0"/>
    <n v="0"/>
    <n v="23725"/>
    <n v="0"/>
    <n v="0"/>
    <n v="4745"/>
    <n v="0"/>
    <n v="0"/>
    <n v="5.7568725668020709E-2"/>
    <n v="546.32720658951655"/>
    <n v="0"/>
    <n v="0"/>
    <n v="273.16360329475822"/>
    <s v="E-071005042006"/>
    <n v="21752010"/>
    <d v="2010-07-13T00:00:00"/>
    <d v="2015-07-12T00:00:00"/>
    <s v="Rodovia Presidente Dutra"/>
    <s v="Pólo Industrial"/>
    <s v="27.537-000"/>
    <s v="RESENDE"/>
    <n v="0"/>
    <s v="(24) 3381-9299"/>
    <s v="tatiane.rezende@carboox.com"/>
  </r>
  <r>
    <s v="EE-0862"/>
    <x v="6"/>
    <n v="50"/>
    <s v="RH V"/>
    <s v="EE"/>
    <n v="330040962033"/>
    <s v="31.254.405/0001-80"/>
    <s v="CONDOMÍNIO RESIDENCIAL PARQUE SERRA SALVATORI"/>
    <x v="16"/>
    <m/>
    <n v="45444"/>
    <x v="1136"/>
    <n v="0"/>
    <x v="1131"/>
    <m/>
    <m/>
    <n v="0"/>
    <n v="0"/>
    <n v="0"/>
    <n v="105120"/>
    <n v="0"/>
    <n v="0"/>
    <n v="0"/>
    <n v="88"/>
    <n v="5.7568725668020709E-2"/>
    <n v="0"/>
    <n v="745.3258748517701"/>
    <n v="0"/>
    <n v="0"/>
    <s v="SEI-0700070001182023"/>
    <s v="0975192024"/>
    <d v="2024-03-08T00:00:00"/>
    <d v="2029-03-08T00:00:00"/>
    <s v="Estrada São Pedro"/>
    <s v="Vista Alegre"/>
    <s v="24.725-270"/>
    <s v="SÃO GONÇALO"/>
    <n v="0"/>
    <s v="(21) 98181-3727"/>
    <s v="serrasalvatori@gmail.com; condominios@azevedolimaassessoria.com.br"/>
  </r>
  <r>
    <s v="EE-0863"/>
    <x v="6"/>
    <n v="50"/>
    <s v="RH V"/>
    <s v="EE"/>
    <n v="330041869622"/>
    <s v="29.872.068/0001-42"/>
    <s v="LM NEGOCIOS E CONSULTORIA LTDA"/>
    <x v="11"/>
    <m/>
    <n v="45444"/>
    <x v="1137"/>
    <n v="0"/>
    <x v="1132"/>
    <m/>
    <m/>
    <n v="0"/>
    <n v="0"/>
    <n v="6168.5"/>
    <n v="0"/>
    <n v="0"/>
    <n v="2518.5000000000009"/>
    <n v="0"/>
    <n v="0"/>
    <n v="5.7568725668020709E-2"/>
    <n v="142.04507371327429"/>
    <n v="0"/>
    <n v="0"/>
    <n v="144.98683559491019"/>
    <s v="SEI-0700020158542023"/>
    <s v="0068322024"/>
    <d v="2024-01-19T00:00:00"/>
    <d v="2029-01-19T00:00:00"/>
    <s v="Rua Antônio Alves Viana"/>
    <s v="Centro"/>
    <s v="24.800-416"/>
    <s v="ITABORAÍ"/>
    <n v="0"/>
    <s v="(21) 99932-8829"/>
    <s v="condeleandro@gmail.com"/>
  </r>
  <r>
    <s v="EE-0864"/>
    <x v="6"/>
    <n v="50"/>
    <s v="RH V"/>
    <s v="EE"/>
    <n v="330041118732"/>
    <s v="39.176.268/0001-14"/>
    <s v="CONDOMÍNIO VILLAGE ITABORAÍ"/>
    <x v="11"/>
    <m/>
    <n v="45474"/>
    <x v="1138"/>
    <n v="0"/>
    <x v="1133"/>
    <m/>
    <m/>
    <n v="0"/>
    <n v="0"/>
    <n v="13870"/>
    <n v="0"/>
    <n v="0"/>
    <n v="4745"/>
    <n v="0"/>
    <n v="0"/>
    <n v="5.7568725668020709E-2"/>
    <n v="319.39129000617885"/>
    <n v="0"/>
    <n v="0"/>
    <n v="273.16360329475822"/>
    <s v="SEI-0700070001762023"/>
    <s v="0978772024"/>
    <d v="2024-04-02T00:00:00"/>
    <d v="2029-04-02T00:00:00"/>
    <s v="Avenida Vinte e Dois de Maio"/>
    <s v="Centro"/>
    <s v="24.800-097"/>
    <s v="ITABORAÍ"/>
    <n v="0"/>
    <s v="(21) 99667-7215"/>
    <s v="condeleandro@gmail.com"/>
  </r>
  <r>
    <s v="EE-0865"/>
    <x v="6"/>
    <n v="50"/>
    <s v="RH V"/>
    <s v="EE"/>
    <n v="330040777139"/>
    <s v="18.210.554/0003-40"/>
    <s v="EKO TRANSPORTES E RECOLHIMENTO DE RESIDUOS LTDA"/>
    <x v="2"/>
    <m/>
    <n v="45474"/>
    <x v="1139"/>
    <n v="0"/>
    <x v="1134"/>
    <m/>
    <m/>
    <n v="0"/>
    <n v="0"/>
    <n v="927.36"/>
    <n v="0"/>
    <n v="0"/>
    <n v="701.56799999999998"/>
    <n v="0"/>
    <n v="0"/>
    <n v="5.7568725668020709E-2"/>
    <n v="21.354773374198274"/>
    <n v="0"/>
    <n v="0"/>
    <n v="40.388375729461949"/>
    <s v="SEI-0700020147482022"/>
    <s v="0984822024"/>
    <d v="2024-05-22T00:00:00"/>
    <d v="2029-05-22T00:00:00"/>
    <s v="Avenida Guilherme Maxwell"/>
    <s v="Maré"/>
    <s v="21.040-211"/>
    <s v="RIO DE JANEIRO"/>
    <n v="0"/>
    <s v="(21) 99731-8684"/>
    <s v="dandara@litologica.com"/>
  </r>
  <r>
    <s v="EE-0866"/>
    <x v="6"/>
    <n v="50"/>
    <s v="RH V"/>
    <s v="EE"/>
    <n v="330039158552"/>
    <s v="29.946.183/0001-14"/>
    <s v="MARAVILHA AUTO ÔNIBUS LTDA"/>
    <x v="11"/>
    <m/>
    <n v="45474"/>
    <x v="1140"/>
    <n v="0"/>
    <x v="1135"/>
    <m/>
    <m/>
    <n v="0"/>
    <n v="0"/>
    <n v="2484.0000000000005"/>
    <n v="0"/>
    <n v="0"/>
    <n v="1658.4000000000005"/>
    <n v="0"/>
    <n v="0"/>
    <n v="5.7568725668020709E-2"/>
    <n v="57.200285823745382"/>
    <n v="0"/>
    <n v="0"/>
    <n v="95.471974647845556"/>
    <s v="E-070026082016"/>
    <s v="0535752024"/>
    <d v="2024-04-09T00:00:00"/>
    <d v="2029-04-09T00:00:00"/>
    <s v="Avenida Vinte e Dois de Maio"/>
    <s v="Santo Expedito   "/>
    <s v="24.812-516"/>
    <s v="ITABORAÍ"/>
    <n v="0"/>
    <s v="(21) 3637-1751"/>
    <s v="maravilhatst@gmail.com"/>
  </r>
  <r>
    <s v="EE-0867"/>
    <x v="6"/>
    <n v="50"/>
    <s v="RH V"/>
    <s v="EE"/>
    <n v="330041750145"/>
    <s v="50.448.874/0001-84"/>
    <s v="R&amp;C TRANSPORTES LTDA"/>
    <x v="7"/>
    <m/>
    <n v="45575"/>
    <x v="1141"/>
    <n v="0"/>
    <x v="1136"/>
    <m/>
    <m/>
    <n v="0"/>
    <n v="0"/>
    <n v="34572.800000000003"/>
    <n v="0"/>
    <n v="0"/>
    <n v="33988.800000000003"/>
    <n v="0"/>
    <n v="0"/>
    <n v="5.7568725668020709E-2"/>
    <n v="796.12481551013855"/>
    <n v="0"/>
    <n v="0"/>
    <n v="1956.6919029852224"/>
    <s v="E-0700222252015"/>
    <s v="0536172024"/>
    <d v="2024-05-09T00:00:00"/>
    <d v="2026-04-07T00:00:00"/>
    <s v="Avenida Brasil"/>
    <s v="Santissimo"/>
    <s v="23.078-001"/>
    <s v="RIO DE JANEIRO"/>
    <n v="0"/>
    <s v="(21) 3507-5202"/>
    <s v="condeleandro@gmail.com"/>
  </r>
  <r>
    <s v="EE-0868"/>
    <x v="6"/>
    <n v="50"/>
    <s v="RH V"/>
    <s v="EE"/>
    <n v="330042338396"/>
    <s v="07.500.527/0001-24"/>
    <s v="TEXTURA RIO INDÚSTRIA DE TINTAS LTDA"/>
    <x v="3"/>
    <m/>
    <n v="45575"/>
    <x v="1142"/>
    <n v="0"/>
    <x v="1137"/>
    <m/>
    <m/>
    <n v="0"/>
    <n v="0"/>
    <n v="17149.439999999999"/>
    <n v="5255.9999999999991"/>
    <n v="0"/>
    <n v="0"/>
    <n v="0"/>
    <n v="11893.439999999999"/>
    <n v="5.7568725668020709E-2"/>
    <n v="394.90856268807244"/>
    <n v="90.789820219755399"/>
    <n v="0"/>
    <n v="684.69018460906409"/>
    <s v="SEI-0700080002182022"/>
    <s v="0980762024"/>
    <d v="2024-05-09T00:00:00"/>
    <d v="2029-05-09T00:00:00"/>
    <s v="Av. Antônio Carlos de Souza Guadalupe"/>
    <s v="Basílio"/>
    <s v="28.800-000"/>
    <s v="RIO BONITO"/>
    <n v="0"/>
    <s v="(21) 97261-2657"/>
    <s v="greendetalle@yahoo.com.br"/>
  </r>
  <r>
    <s v="EE-0869"/>
    <x v="6"/>
    <n v="50"/>
    <s v="RH V"/>
    <s v="EE"/>
    <n v="330003520600"/>
    <s v="05.759.383/0001-08"/>
    <s v="TOBRAS DISTRIBUIDORA DE COMBUSTÍVEIS LTDA"/>
    <x v="16"/>
    <m/>
    <n v="45474"/>
    <x v="1143"/>
    <n v="0"/>
    <x v="1138"/>
    <m/>
    <m/>
    <n v="0"/>
    <n v="0"/>
    <n v="0"/>
    <n v="10074"/>
    <n v="0"/>
    <n v="0"/>
    <n v="0"/>
    <n v="0"/>
    <n v="5.7568725668020709E-2"/>
    <n v="0"/>
    <n v="17.574161890292121"/>
    <n v="0"/>
    <n v="0"/>
    <s v="PD-070145532018"/>
    <s v="0991822024"/>
    <d v="2024-06-10T00:00:00"/>
    <d v="2029-06-10T00:00:00"/>
    <s v="Rua Miguel de Cervantes"/>
    <s v="Vila Actura"/>
    <s v="25.225-762"/>
    <s v="DUQUE DE CAXIAS"/>
    <n v="0"/>
    <s v="(21) 96508-1464"/>
    <s v="msouza@world-kinect.com"/>
  </r>
  <r>
    <s v="EE-0870"/>
    <x v="6"/>
    <n v="50"/>
    <s v="RH V"/>
    <s v="EE"/>
    <n v="330026274494"/>
    <s v="31.907.330/0001-99"/>
    <s v="TRANSPORTES MARÍTIMOS E MULTIMODAIS SÃO GERALDO LTDA"/>
    <x v="11"/>
    <m/>
    <n v="45474"/>
    <x v="1144"/>
    <n v="0"/>
    <x v="1139"/>
    <m/>
    <m/>
    <n v="0"/>
    <n v="0"/>
    <n v="33288"/>
    <n v="0"/>
    <n v="0"/>
    <n v="15038"/>
    <n v="0"/>
    <n v="0"/>
    <n v="5.7568725668020709E-2"/>
    <n v="766.5390960148294"/>
    <n v="0"/>
    <n v="0"/>
    <n v="865.71849659569534"/>
    <s v="E-07002104372014"/>
    <s v="0535742024"/>
    <d v="2024-04-15T00:00:00"/>
    <d v="2029-04-15T00:00:00"/>
    <s v="Rodovia Presidente Dutra"/>
    <s v="Rocha Sobrinho"/>
    <s v="26.574-751"/>
    <s v="MESQUITA"/>
    <n v="0"/>
    <s v="(21) 96402-5424"/>
    <s v="jonas.colares@tmm.com.br"/>
  </r>
  <r>
    <s v="EE-0871"/>
    <x v="6"/>
    <n v="50"/>
    <s v="RH V"/>
    <s v="EE"/>
    <n v="330032153300"/>
    <s v="22.512.418/0001-10"/>
    <s v="VALDELIR DA CONCEIÇÃO DOS SANTOS"/>
    <x v="7"/>
    <m/>
    <n v="45474"/>
    <x v="1145"/>
    <n v="0"/>
    <x v="1140"/>
    <m/>
    <m/>
    <n v="0"/>
    <n v="0"/>
    <n v="4164"/>
    <n v="0"/>
    <n v="0"/>
    <n v="3331.2000000000003"/>
    <n v="0"/>
    <n v="0"/>
    <n v="5.7568725668020709E-2"/>
    <n v="95.886469472655293"/>
    <n v="0"/>
    <n v="0"/>
    <n v="191.77293894531059"/>
    <s v="PD-070141312020"/>
    <s v="0984652024"/>
    <d v="2024-05-22T00:00:00"/>
    <d v="2029-05-22T00:00:00"/>
    <s v="Estrada Melchior"/>
    <s v="Caxito"/>
    <s v="24.910-475"/>
    <s v="MARICÁ"/>
    <n v="0"/>
    <s v="(21) 3556-1090"/>
    <s v="dandara@litologica.com"/>
  </r>
  <r>
    <s v="EE-0872"/>
    <x v="6"/>
    <n v="50"/>
    <s v="RH V"/>
    <s v="EE"/>
    <n v="330039748198"/>
    <s v="30.450.803/0001-09"/>
    <s v="ZAMMI INSTRUMENTAL EIRELI"/>
    <x v="3"/>
    <m/>
    <n v="45505"/>
    <x v="1146"/>
    <n v="0"/>
    <x v="1141"/>
    <m/>
    <m/>
    <n v="0"/>
    <n v="0"/>
    <n v="3000"/>
    <n v="0"/>
    <n v="0"/>
    <n v="12"/>
    <n v="0"/>
    <n v="0"/>
    <n v="5.7568725668020709E-2"/>
    <n v="69.082470801624837"/>
    <n v="0"/>
    <n v="0"/>
    <n v="0.6908247080162484"/>
    <s v="SEI-0700070006572022"/>
    <s v="0990952024"/>
    <d v="2024-05-28T00:00:00"/>
    <d v="2029-05-28T00:00:00"/>
    <s v="Rua Bernardo Vasconcelos"/>
    <s v="Parque Santa Lúcia "/>
    <s v="25.251-300"/>
    <s v="DUQUE DE CAXIAS"/>
    <n v="0"/>
    <s v="(21) 97123-9668"/>
    <s v="equipenorttec@gmail.com"/>
  </r>
  <r>
    <s v="EE-0873"/>
    <x v="6"/>
    <n v="50"/>
    <s v="RH V"/>
    <s v="EE"/>
    <n v="330028286902"/>
    <s v="25.084.970/0001-43"/>
    <s v="25.084.970 DIEGO MARTINS PEREIRA DE CASTRO"/>
    <x v="7"/>
    <m/>
    <n v="45536"/>
    <x v="1147"/>
    <n v="0"/>
    <x v="1142"/>
    <m/>
    <m/>
    <n v="0"/>
    <n v="0"/>
    <n v="21608"/>
    <n v="0"/>
    <n v="0"/>
    <n v="17286.400000000001"/>
    <n v="0"/>
    <n v="0"/>
    <n v="5.7568725668020709E-2"/>
    <n v="497.57800969383652"/>
    <n v="0"/>
    <n v="0"/>
    <n v="995.15601938767304"/>
    <s v="PD-0701411752018"/>
    <s v="0991332024"/>
    <d v="2024-06-06T00:00:00"/>
    <d v="2029-06-06T00:00:00"/>
    <s v="Rua Floriana"/>
    <s v="Coelho da Rocha"/>
    <s v="25.550-630"/>
    <s v="SÃO JOÃO DE MERITI"/>
    <n v="0"/>
    <s v="(21) 96410-4344"/>
    <s v="aguassolutions@gmail.com"/>
  </r>
  <r>
    <s v="EE-0875"/>
    <x v="6"/>
    <n v="50"/>
    <s v="RH V"/>
    <s v="EE"/>
    <n v="330040102522"/>
    <s v="00.865.239/0001-24"/>
    <s v="AUTO POSTO VANCOUVER LTDA"/>
    <x v="2"/>
    <m/>
    <n v="45536"/>
    <x v="1148"/>
    <n v="0"/>
    <x v="1143"/>
    <m/>
    <m/>
    <n v="0"/>
    <n v="0"/>
    <n v="14271.499999999998"/>
    <n v="0"/>
    <n v="0"/>
    <n v="4306.9999999999982"/>
    <n v="0"/>
    <n v="0"/>
    <n v="5.7568725668020709E-2"/>
    <n v="328.63682734846293"/>
    <n v="0"/>
    <n v="0"/>
    <n v="247.94850145216503"/>
    <s v="SEI-0700070008202022"/>
    <s v="0065652024"/>
    <d v="2024-03-06T00:00:00"/>
    <d v="2029-03-06T00:00:00"/>
    <s v="Estrada Francisco Da Cruz Nunes"/>
    <s v="Pendotiba"/>
    <n v="24310340"/>
    <s v="NITERÓI"/>
    <s v="RJ"/>
    <n v="981354853"/>
    <s v="cezarioanapaula@gmail.com"/>
  </r>
  <r>
    <s v="EE-0876"/>
    <x v="6"/>
    <n v="50"/>
    <s v="RH V"/>
    <s v="EE"/>
    <n v="330038695600"/>
    <s v="07.427.606/0001-57"/>
    <s v="CONDOMÍNIO L1 DOS EDIFÍCIOS BARRA WORLD SHOPPING"/>
    <x v="2"/>
    <m/>
    <n v="45536"/>
    <x v="1149"/>
    <n v="0"/>
    <x v="1144"/>
    <m/>
    <m/>
    <n v="0"/>
    <n v="0"/>
    <n v="9490"/>
    <n v="0"/>
    <n v="0"/>
    <n v="1022"/>
    <n v="0"/>
    <n v="0"/>
    <n v="5.7568725668020709E-2"/>
    <n v="218.53088263580665"/>
    <n v="0"/>
    <n v="0"/>
    <n v="58.83523763271716"/>
    <s v="SEI-0700020123002021"/>
    <s v="0073642024"/>
    <d v="2024-03-14T00:00:00"/>
    <d v="2029-03-14T00:00:00"/>
    <s v="Avenida Alfredo Balthazar da Silveira"/>
    <s v="Barra da Tijuca"/>
    <s v="22.790-710"/>
    <s v="RIO DE JANEIRO"/>
    <n v="0"/>
    <s v="(21) 98861-0743"/>
    <s v="rodrigeol@gmail.com"/>
  </r>
  <r>
    <s v="EE-0877"/>
    <x v="6"/>
    <n v="50"/>
    <s v="RH V"/>
    <s v="EE"/>
    <n v="330042458880"/>
    <s v="47.217.489/0001-11"/>
    <s v="DIDIER 62 MOVIMENTAÇÃO DE CARGAS LTDA"/>
    <x v="7"/>
    <m/>
    <n v="45536"/>
    <x v="1150"/>
    <n v="0"/>
    <x v="1145"/>
    <m/>
    <m/>
    <n v="0"/>
    <n v="0"/>
    <n v="51100"/>
    <n v="0"/>
    <n v="0"/>
    <n v="51045.25"/>
    <n v="0"/>
    <n v="0"/>
    <n v="5.7568725668020709E-2"/>
    <n v="1176.7047526543431"/>
    <n v="0"/>
    <n v="0"/>
    <n v="2938.6099939055343"/>
    <s v="SEI-0700020058692024"/>
    <s v="0993672024"/>
    <d v="2024-06-11T00:00:00"/>
    <d v="2029-06-11T00:00:00"/>
    <s v="Rua Jacapu"/>
    <s v="Parada Morabi"/>
    <s v="25.265-320"/>
    <s v="DUQUE DE CAXIAS"/>
    <n v="0"/>
    <s v="(21)98821-3329"/>
    <s v="leonidascastromello0@gmail.com"/>
  </r>
  <r>
    <s v="EE-0878"/>
    <x v="6"/>
    <n v="50"/>
    <s v="RH V"/>
    <s v="EE"/>
    <n v="330042463298"/>
    <s v="05.413.904/0001-62"/>
    <s v="LOGISTICA 2002 RIO TRANSPORTE LTDA"/>
    <x v="7"/>
    <m/>
    <n v="45536"/>
    <x v="1151"/>
    <n v="0"/>
    <x v="1146"/>
    <m/>
    <m/>
    <n v="0"/>
    <n v="0"/>
    <n v="182500"/>
    <n v="0"/>
    <n v="0"/>
    <n v="182463.5"/>
    <n v="0"/>
    <n v="0"/>
    <n v="5.7568725668020709E-2"/>
    <n v="4202.5169737655115"/>
    <n v="0"/>
    <n v="0"/>
    <n v="10504.191175926895"/>
    <s v="SEI-0700020058652024"/>
    <s v="0993652024"/>
    <d v="2024-06-13T00:00:00"/>
    <d v="2029-06-13T00:00:00"/>
    <s v="Rua Marcelo Gama"/>
    <s v="Jacarepaguá"/>
    <s v="22.775-720"/>
    <s v="RIO DE JANEIRO"/>
    <n v="0"/>
    <s v="(21)99731-8684"/>
    <s v="contato@agua2002.com.br"/>
  </r>
  <r>
    <s v="EE-0879"/>
    <x v="6"/>
    <n v="50"/>
    <s v="RH V"/>
    <s v="EE"/>
    <n v="330041596715"/>
    <s v="04.257.026/0001-70"/>
    <s v="REI J INDÚSTRIA E COMÉRCIO LTDA"/>
    <x v="3"/>
    <m/>
    <n v="45536"/>
    <x v="1152"/>
    <n v="0"/>
    <x v="1147"/>
    <m/>
    <m/>
    <n v="0"/>
    <n v="0"/>
    <n v="27448"/>
    <n v="0"/>
    <n v="0"/>
    <n v="18323"/>
    <n v="0"/>
    <n v="0"/>
    <n v="5.7568725668020709E-2"/>
    <n v="632.0585528543329"/>
    <n v="0"/>
    <n v="0"/>
    <n v="1054.8317604151434"/>
    <s v="SEI-0700020124462023"/>
    <s v="0993052024"/>
    <d v="2024-06-13T00:00:00"/>
    <d v="2029-06-13T00:00:00"/>
    <s v="Avenida Sol"/>
    <s v="Vila Olímpia"/>
    <s v="25.940-163"/>
    <s v="GUAPIMIRIM"/>
    <n v="0"/>
    <s v="(21)97150-0250"/>
    <s v="condeleandro@gmail.com"/>
  </r>
  <r>
    <s v="EE-0880"/>
    <x v="6"/>
    <n v="50"/>
    <s v="RH V"/>
    <s v="EE"/>
    <n v="330041457782"/>
    <s v="90.030.156/0005-31"/>
    <s v="TRANSPORTADORA HAMMES LTDA"/>
    <x v="2"/>
    <m/>
    <n v="45536"/>
    <x v="1153"/>
    <n v="0"/>
    <x v="1148"/>
    <m/>
    <m/>
    <n v="0"/>
    <n v="0"/>
    <n v="5402"/>
    <n v="0"/>
    <n v="0"/>
    <n v="1080.3999999999996"/>
    <n v="0"/>
    <n v="0"/>
    <n v="5.7568725668020709E-2"/>
    <n v="124.39450242345913"/>
    <n v="0"/>
    <n v="0"/>
    <n v="62.197251211729544"/>
    <s v="SEI-0700070005392023"/>
    <s v="0973892024"/>
    <d v="2024-03-14T00:00:00"/>
    <d v="2029-03-14T00:00:00"/>
    <s v="Rua Pedro Toledo"/>
    <s v="Campos Elíseos"/>
    <s v="25.215-120"/>
    <s v="DUQUE DE CAXIAS"/>
    <n v="0"/>
    <s v="(21)999435-9474"/>
    <s v="marcia@graoambiental.com"/>
  </r>
  <r>
    <s v="EE-0881"/>
    <x v="6"/>
    <n v="50"/>
    <s v="RH V"/>
    <s v="EE"/>
    <n v="330039265804"/>
    <s v="17.803.113/0001-28"/>
    <s v="CONDOMÍNIO CIVIL VOLUNTÁRIO OUTLET PREMIUM RIO DE JANEIRO"/>
    <x v="2"/>
    <m/>
    <n v="45536"/>
    <x v="1154"/>
    <n v="0"/>
    <x v="1149"/>
    <m/>
    <m/>
    <n v="0"/>
    <n v="0"/>
    <n v="34120.200000000004"/>
    <n v="0"/>
    <n v="0"/>
    <n v="15870.200000000004"/>
    <n v="0"/>
    <n v="0"/>
    <n v="5.7568725668020709E-2"/>
    <n v="785.70257341520005"/>
    <n v="0"/>
    <n v="0"/>
    <n v="913.62719009662237"/>
    <s v="SEI-0700070001942022"/>
    <n v="1000032024"/>
    <d v="2024-07-12T00:00:00"/>
    <d v="2029-07-12T00:00:00"/>
    <s v="Avenida Dona Tereza Cristina"/>
    <s v="Chacarás Rio-Petrópolis"/>
    <s v="25.230-480"/>
    <s v="DUQUE DE CAXIAS"/>
    <n v="0"/>
    <s v="(21) 99435-9474"/>
    <s v="marcia@graoambiental.com"/>
  </r>
  <r>
    <s v="EE-0882"/>
    <x v="6"/>
    <n v="50"/>
    <s v="RH V"/>
    <s v="EE"/>
    <n v="330040880738"/>
    <s v="33.197.161/0001-76"/>
    <s v="EMPRESA VIAÇÃO IDEAL S.A"/>
    <x v="2"/>
    <m/>
    <n v="45536"/>
    <x v="1155"/>
    <n v="0"/>
    <x v="1150"/>
    <m/>
    <m/>
    <n v="0"/>
    <n v="0"/>
    <n v="23506.000000000004"/>
    <n v="0"/>
    <n v="0"/>
    <n v="19856.000000000004"/>
    <n v="0"/>
    <n v="0"/>
    <n v="5.7568725668020709E-2"/>
    <n v="541.28418622099787"/>
    <n v="0"/>
    <n v="0"/>
    <n v="1143.0846168642195"/>
    <s v="SEI-0700020154252022"/>
    <s v="0997242024"/>
    <d v="2024-07-02T00:00:00"/>
    <d v="2029-07-02T00:00:00"/>
    <s v="Avenida Coronel Luís Oliveira Sampaio"/>
    <s v="Jardim Guanabara (Ilha do Governador)"/>
    <s v="21.931-010"/>
    <s v="RIO DE JANEIRO"/>
    <n v="0"/>
    <s v="(21) 97016-5088"/>
    <s v="licenciamento@soloterra.net.br"/>
  </r>
  <r>
    <s v="EE-0883"/>
    <x v="6"/>
    <n v="50"/>
    <s v="RH V"/>
    <s v="EE"/>
    <n v="330036992497"/>
    <s v="29.626.807/0001-16"/>
    <s v="PI TROPICAL PRODUCAO COMERCIO DE BEBIDAS E ALIMENTOS LTDA"/>
    <x v="3"/>
    <m/>
    <n v="45536"/>
    <x v="1156"/>
    <n v="0"/>
    <x v="1151"/>
    <m/>
    <m/>
    <n v="0"/>
    <n v="0"/>
    <n v="509.76000000000005"/>
    <n v="0"/>
    <n v="0"/>
    <n v="294.72000000000003"/>
    <n v="0"/>
    <n v="0"/>
    <n v="5.7568725668020709E-2"/>
    <n v="11.738493438612094"/>
    <n v="0"/>
    <n v="0"/>
    <n v="16.966654828879062"/>
    <s v="SEI-0700070006902021"/>
    <s v="0999602024"/>
    <d v="2024-07-26T00:00:00"/>
    <d v="2029-07-26T00:00:00"/>
    <s v="Estrada Funchal RJ 122"/>
    <s v="Funchal"/>
    <s v="28.680-000"/>
    <s v="CACHOEIRAS DE MACACU"/>
    <n v="0"/>
    <s v="(21) 3556-1090"/>
    <s v="dandara@litologica.com"/>
  </r>
  <r>
    <s v="EE-0884"/>
    <x v="6"/>
    <n v="50"/>
    <s v="RH V"/>
    <s v="EE"/>
    <n v="330042877696"/>
    <s v="09.081.141/0001-50"/>
    <s v="POUSADA BARRA RIOCENTRO LTDA"/>
    <x v="2"/>
    <m/>
    <n v="45536"/>
    <x v="1157"/>
    <n v="0"/>
    <x v="1152"/>
    <m/>
    <m/>
    <n v="0"/>
    <n v="0"/>
    <n v="11680"/>
    <n v="0"/>
    <n v="0"/>
    <n v="730"/>
    <n v="0"/>
    <n v="0"/>
    <n v="5.7568725668020709E-2"/>
    <n v="268.96108632099276"/>
    <n v="0"/>
    <n v="0"/>
    <n v="42.025169737655112"/>
    <s v="SEI-0700020106362024"/>
    <n v="1002912024"/>
    <d v="2024-08-12T00:00:00"/>
    <d v="2029-08-12T00:00:00"/>
    <s v="Estrada dos Bandeirantes"/>
    <s v="Camorim"/>
    <s v="22.783-111"/>
    <s v="RIO DE JANEIRO"/>
    <n v="0"/>
    <s v="(21) 99731-8684"/>
    <s v="dandara@litologica.com"/>
  </r>
  <r>
    <s v="EE-0885"/>
    <x v="6"/>
    <n v="50"/>
    <s v="RH V"/>
    <s v="EE"/>
    <n v="330041080662"/>
    <s v="00.086.817/0001-24"/>
    <s v="TRANSLUNA TRANSPORTE DE ÁGUA LTDA"/>
    <x v="7"/>
    <m/>
    <n v="45536"/>
    <x v="1158"/>
    <n v="0"/>
    <x v="1153"/>
    <m/>
    <m/>
    <n v="0"/>
    <n v="0"/>
    <n v="268640"/>
    <n v="0"/>
    <n v="0"/>
    <n v="268092.5"/>
    <n v="0"/>
    <n v="0"/>
    <n v="5.7568725668020709E-2"/>
    <n v="6186.1049853828335"/>
    <n v="0"/>
    <n v="0"/>
    <n v="15433.743586153838"/>
    <s v="SEI-0700020019052023"/>
    <n v="1001392024"/>
    <d v="2024-07-25T00:00:00"/>
    <d v="2029-07-25T00:00:00"/>
    <s v="Estrada Santa Efigênia"/>
    <s v="Taquara"/>
    <s v="22.775-780"/>
    <s v="RIO DE JANEIRO"/>
    <n v="0"/>
    <s v="(21) 99932-8829"/>
    <s v="condeleandro@gmail.com"/>
  </r>
  <r>
    <s v="EE-0886"/>
    <x v="6"/>
    <n v="50"/>
    <s v="RH V"/>
    <s v="EE"/>
    <n v="330039435815"/>
    <s v="13.085.010/0001-19"/>
    <s v="PATINHA ADMINISTRAÇÃO E PARTICIPAÇÕES LTDA"/>
    <x v="2"/>
    <m/>
    <n v="45575"/>
    <x v="1159"/>
    <n v="0"/>
    <x v="1154"/>
    <m/>
    <m/>
    <n v="0"/>
    <n v="0"/>
    <n v="3642.7"/>
    <m/>
    <m/>
    <n v="175.19999999999982"/>
    <m/>
    <m/>
    <n v="5.7568725668020709E-2"/>
    <n v="83.884393744337117"/>
    <n v="0"/>
    <n v="0"/>
    <n v="10.087429896306443"/>
    <s v="SEI-0700070004832022"/>
    <s v="IN003281"/>
    <s v="3/4/2023"/>
    <s v="3/4/2028"/>
    <s v="Avenida Presidente Lincoln"/>
    <s v="Jardim Meriti"/>
    <s v="25.555-201"/>
    <s v="SÃO JOÃO_x000a_ DE MERITI"/>
    <s v="RJ"/>
    <s v="(21) 99875-4444"/>
    <s v="acquaservtratamento@yahoo.com.br"/>
  </r>
  <r>
    <s v="EE-0887"/>
    <x v="6"/>
    <n v="50"/>
    <s v="RH V"/>
    <s v="EE"/>
    <n v="330039209050"/>
    <s v="056.474.297-00"/>
    <s v="RICARDO ALEXANDRE DE OLIVEIRA MOREIRA"/>
    <x v="2"/>
    <m/>
    <n v="45575"/>
    <x v="1160"/>
    <n v="0"/>
    <x v="1155"/>
    <m/>
    <m/>
    <n v="0"/>
    <n v="0"/>
    <n v="9986.4"/>
    <m/>
    <m/>
    <n v="2000.1999999999998"/>
    <m/>
    <m/>
    <n v="5.7568725668020709E-2"/>
    <n v="229.96416270855121"/>
    <n v="0"/>
    <n v="0"/>
    <n v="115.14916093847944"/>
    <s v="SEI-0700070001722022"/>
    <s v="IN003750"/>
    <s v="7/6/2023"/>
    <s v="7/6/2028"/>
    <s v="Rua Doutor Mendonça Sobrinho"/>
    <s v="Centro"/>
    <s v="24.800-109"/>
    <s v="ITABORAÍ"/>
    <s v="RJ"/>
    <s v="(21) 99870-5179"/>
    <s v="greengeoconsult@gmail.com"/>
  </r>
  <r>
    <s v="EE-0888"/>
    <x v="6"/>
    <n v="50"/>
    <s v="RH V"/>
    <s v="EE"/>
    <n v="330040941702"/>
    <s v="18.322.565/0002-31"/>
    <s v="BOM DE PREÇO COMERCIO E DISTRIBUIDORA DE ALIMENTOS LTDA"/>
    <x v="2"/>
    <m/>
    <n v="45575"/>
    <x v="1161"/>
    <n v="0"/>
    <x v="1156"/>
    <m/>
    <m/>
    <n v="0"/>
    <n v="0"/>
    <n v="7008"/>
    <m/>
    <m/>
    <n v="6643"/>
    <m/>
    <m/>
    <n v="5.7568725668020709E-2"/>
    <n v="161.37799339287761"/>
    <n v="0"/>
    <n v="0"/>
    <n v="382.42428329454924"/>
    <s v="SEI-0700070001142023"/>
    <s v="IN003279"/>
    <s v="3/4/2023"/>
    <s v="3/4/2028"/>
    <s v="Avenida Doutor EugÊio Borges"/>
    <s v="Rio do Ouro"/>
    <s v="24.753-000"/>
    <s v="SÃO GONÇALO"/>
    <s v="RJ"/>
    <s v="(21) 98929-4615"/>
    <s v="ecodados.rj@gmail.com"/>
  </r>
  <r>
    <s v="EE-0889"/>
    <x v="6"/>
    <n v="50"/>
    <s v="RH V"/>
    <s v="EE"/>
    <n v="330040265073"/>
    <s v="14.410.243/0001-02"/>
    <s v="CONDOMINIO DO TERMINAL DE CARGAS VIA DUTRA"/>
    <x v="2"/>
    <m/>
    <n v="45575"/>
    <x v="1162"/>
    <n v="0"/>
    <x v="1157"/>
    <m/>
    <m/>
    <n v="0"/>
    <n v="0"/>
    <n v="32047"/>
    <m/>
    <m/>
    <n v="30032.2"/>
    <m/>
    <m/>
    <n v="5.7568725668020709E-2"/>
    <n v="737.96198059322387"/>
    <n v="0"/>
    <n v="0"/>
    <n v="1728.9154830071313"/>
    <s v="SEI-0700020102982022"/>
    <s v="IN100530"/>
    <s v="2/9/2024"/>
    <s v="2/9/2029"/>
    <s v="Rodovia Presidente Dutra"/>
    <s v="Pavuna"/>
    <s v="21.535-501"/>
    <s v="RIO DE JANEIRO"/>
    <s v="RJ"/>
    <s v="(21)2431-2438"/>
    <s v="roberta@ecprio.com.br"/>
  </r>
  <r>
    <s v="EE-0890"/>
    <x v="6"/>
    <n v="50"/>
    <s v="RH V"/>
    <s v="EE"/>
    <n v="330032124717"/>
    <s v="30.112.460/0001-72"/>
    <s v="ASSOCIAÇÃO DOS MORADORES DAS VIVENDAS DO BOSQUE"/>
    <x v="2"/>
    <m/>
    <n v="45575"/>
    <x v="1163"/>
    <n v="0"/>
    <x v="1158"/>
    <m/>
    <m/>
    <n v="0"/>
    <n v="0"/>
    <n v="1305.5999999999999"/>
    <m/>
    <m/>
    <n v="261.59999999999991"/>
    <m/>
    <m/>
    <n v="5.7568725668020709E-2"/>
    <n v="30.064691292867128"/>
    <n v="0"/>
    <n v="0"/>
    <n v="15.059978634754213"/>
    <s v="PD-07014782020"/>
    <s v="IN100531"/>
    <s v="2/9/2024"/>
    <s v="2/9/2029"/>
    <s v="Rua José De Figueiredo"/>
    <s v="Barra Da Tijuca"/>
    <s v="22.793-170"/>
    <s v="RIO DE JANEIRO"/>
    <s v="RJ"/>
    <s v="(21)98031-4448"/>
    <s v="gerencia@amobosque.com.br"/>
  </r>
  <r>
    <s v="EE-0891"/>
    <x v="6"/>
    <n v="50"/>
    <s v="RH V"/>
    <s v="EE"/>
    <n v="330041880359"/>
    <s v="30.322.218/0001-23"/>
    <s v="CONDOMÍNIO MARBELLA"/>
    <x v="11"/>
    <m/>
    <n v="45575"/>
    <x v="1164"/>
    <n v="0"/>
    <x v="1159"/>
    <m/>
    <m/>
    <n v="0"/>
    <n v="0"/>
    <n v="19272"/>
    <m/>
    <m/>
    <m/>
    <m/>
    <m/>
    <n v="5.7568725668020709E-2"/>
    <n v="443.78579242963809"/>
    <n v="0"/>
    <n v="0"/>
    <n v="0"/>
    <s v="SEI-0700030003872023"/>
    <s v="IN100136"/>
    <s v="24/7/2024"/>
    <s v="24/7/2026"/>
    <m/>
    <s v="Pontal (Cunhambebe)"/>
    <s v="23.942-305"/>
    <s v="ANGRA DOS REIS"/>
    <s v="RJ"/>
    <s v="(21)9809-3687"/>
    <s v="condominiomarbellaangra@gmail.com"/>
  </r>
  <r>
    <s v="EE-0892"/>
    <x v="6"/>
    <n v="50"/>
    <s v="RH V"/>
    <s v="EE"/>
    <n v="330043103619"/>
    <s v="27.132.497/0010-49"/>
    <s v="ITAVEMA RIO VEICULOS E PECAS LTDA"/>
    <x v="2"/>
    <n v="2024"/>
    <n v="45638"/>
    <x v="1165"/>
    <n v="0"/>
    <x v="1160"/>
    <m/>
    <m/>
    <n v="0"/>
    <n v="0"/>
    <n v="15543.36"/>
    <n v="0"/>
    <n v="0"/>
    <n v="3109.68"/>
    <n v="0"/>
    <n v="0"/>
    <n v="5.7568725668020709E-2"/>
    <n v="357.92623926066216"/>
    <n v="0"/>
    <n v="0"/>
    <n v="179.01533200039478"/>
    <s v="SEI-0700020219172023"/>
    <s v="IN101174"/>
    <d v="2024-10-04T00:00:00"/>
    <d v="2029-10-04T00:00:00"/>
    <s v="AV CARLOS MARQUES ROLLO"/>
    <s v="VILA NOVA"/>
    <s v="26225-290"/>
    <s v="NOVA IGUAÇU"/>
    <s v="RJ"/>
    <s v="(21) 997318684"/>
    <s v="hamilton.qsouza@itavema.com.br"/>
  </r>
  <r>
    <s v="EE-0893"/>
    <x v="6"/>
    <n v="50"/>
    <s v="RH V"/>
    <s v="EE"/>
    <n v="330005089574"/>
    <s v="11.443.027/0001-75"/>
    <s v="CONDOMÍNIO RESIDENCIAL CALITERRA"/>
    <x v="2"/>
    <n v="2024"/>
    <n v="45638"/>
    <x v="1166"/>
    <n v="0"/>
    <x v="1161"/>
    <m/>
    <m/>
    <n v="0"/>
    <n v="0"/>
    <n v="29200"/>
    <n v="0"/>
    <n v="0"/>
    <n v="0"/>
    <n v="0"/>
    <n v="0"/>
    <n v="5.7568725668020709E-2"/>
    <n v="672.40134415431487"/>
    <n v="0"/>
    <n v="0"/>
    <n v="0"/>
    <s v="E-07/101403/2008"/>
    <s v="IN036988"/>
    <d v="2016-10-14T00:00:00"/>
    <d v="2021-10-14T00:00:00"/>
    <s v="ESTRADA DAS CHÁCARAS"/>
    <s v="CHÁCARAS _x000a_RIO-PETRÓPOLIS"/>
    <s v="25010-000"/>
    <s v="DUQUE DE CAXIAS"/>
    <s v="RJ"/>
    <s v="(21) 964439818"/>
    <s v="claudio.costalima@gmail.com"/>
  </r>
  <r>
    <s v="EE-0894"/>
    <x v="6"/>
    <n v="50"/>
    <s v="RH V"/>
    <s v="EE"/>
    <n v="330029699780"/>
    <s v="32.622.346/0001-18"/>
    <s v="QUEIROZ TRANSPORTE ÁGUA POTÁVEL EIRELI"/>
    <x v="7"/>
    <n v="2025"/>
    <d v="2025-01-01T00:00:00"/>
    <x v="1167"/>
    <n v="29629.029102499997"/>
    <x v="1162"/>
    <m/>
    <m/>
    <s v="NOVO: JAN-2025  (AJUSTE DE COBRANÇA DE 2020 A 2024)"/>
    <m/>
    <n v="90082"/>
    <n v="0"/>
    <n v="0"/>
    <n v="89169.5"/>
    <n v="0"/>
    <n v="0"/>
    <n v="5.7568725668020709E-2"/>
    <n v="2074.3623782506565"/>
    <n v="0"/>
    <n v="0"/>
    <n v="5133.3744834545723"/>
    <s v="PD-07/007.42/2019"/>
    <s v="IN005798"/>
    <s v="11/3/2020"/>
    <s v="11/3/2025"/>
    <s v="RUA GLÓRIA, S/N, QUADRA 211 LOTE 3"/>
    <s v="VILA SÃO JOÃO"/>
    <s v="25.570-252"/>
    <s v="SÃO JOÃO DE_x000a_MERITI"/>
    <s v="RJ"/>
    <s v="(21)965526569"/>
    <s v="aguasqueiroz@hotmail.com"/>
  </r>
  <r>
    <s v="EE-0895"/>
    <x v="11"/>
    <m/>
    <s v="RH V"/>
    <s v="EE"/>
    <s v="33.0.0342763/01"/>
    <s v="37.938.798/0001-27"/>
    <s v="CASSIO DE MENDONCA LAMBLET 04810169707"/>
    <x v="7"/>
    <m/>
    <d v="2025-02-01T00:00:00"/>
    <x v="1168"/>
    <n v="247.07"/>
    <x v="1163"/>
    <m/>
    <m/>
    <m/>
    <s v="Correspondência Interna - NA 11 (92177935)"/>
    <n v="38544"/>
    <n v="0"/>
    <n v="0"/>
    <m/>
    <n v="38361.5"/>
    <m/>
    <m/>
    <n v="887.57158485927619"/>
    <n v="0"/>
    <n v="0"/>
    <n v="2208.4226697137765"/>
    <s v="EXT-PD/007.8164/2020"/>
    <s v="IN100980"/>
    <s v="12/12/2024"/>
    <s v="12/12/2029"/>
    <s v="Rua Juvenal Bernadino de Oliveira, S/N"/>
    <s v="Ubatiba"/>
    <s v="24.908-745"/>
    <s v="MARICÁ"/>
    <s v="RJ"/>
    <s v="(21)99932-8829"/>
    <s v="condeleandro@gmail.com"/>
  </r>
  <r>
    <s v="EE-0896"/>
    <x v="11"/>
    <m/>
    <s v="RH V"/>
    <s v="EE"/>
    <s v="33.0.0386258/15"/>
    <s v="11.545.819/0001-50"/>
    <s v="CONDOMÍNIO RESIDENCIAL RESERVA DO BOSQUE"/>
    <x v="2"/>
    <m/>
    <d v="2025-02-01T00:00:00"/>
    <x v="1169"/>
    <n v="67.288333333333327"/>
    <x v="1164"/>
    <m/>
    <m/>
    <m/>
    <s v="Correspondência Interna - NA 11 (92177935)"/>
    <n v="12964.800000000001"/>
    <n v="0"/>
    <n v="0"/>
    <m/>
    <n v="9460.8000000000011"/>
    <m/>
    <m/>
    <n v="298.54680581630203"/>
    <n v="0"/>
    <n v="0"/>
    <n v="544.64619980001044"/>
    <s v="SEI-070002/002707/2022"/>
    <s v="IN101085"/>
    <s v="13/12/2024"/>
    <s v="13/12/2029"/>
    <s v="Estrada dos três rios, S/N"/>
    <s v="Freguesia"/>
    <s v="22.745-004"/>
    <s v="RIO DE JANEIRO"/>
    <s v="RJ"/>
    <s v="(21)99603-7300"/>
    <s v="c.reservadobosque@gmail.com"/>
  </r>
  <r>
    <s v="EE-0897"/>
    <x v="11"/>
    <m/>
    <s v="RH V"/>
    <s v="EE"/>
    <s v="33.0.0431792/75"/>
    <s v=" 18.776.463/0001-05"/>
    <s v="COSTA MONTEIRO TRANSPORTES E SERVIÇOS LTDA"/>
    <x v="7"/>
    <m/>
    <d v="2025-02-01T00:00:00"/>
    <x v="1170"/>
    <n v="160.81199916700115"/>
    <x v="1165"/>
    <m/>
    <m/>
    <m/>
    <s v="Correspondência Interna - NA 11 (92177935)"/>
    <n v="12523.679999999998"/>
    <n v="0"/>
    <n v="0"/>
    <m/>
    <n v="12492.479999999998"/>
    <m/>
    <m/>
    <n v="288.39"/>
    <n v="0"/>
    <n v="0"/>
    <n v="719.18"/>
    <s v="SEI-070002/020599/2024"/>
    <s v="IN101545"/>
    <s v="12/11/2024"/>
    <s v="12/11/2029"/>
    <s v="Rua Soldado Rodrigo da Silva, S/N"/>
    <s v="Curicica"/>
    <s v="22.780-620"/>
    <s v="RIO DE JANEIRO"/>
    <s v="RJ"/>
    <s v="(21)99731-8684"/>
    <s v="contato@aguadocerio.com.br"/>
  </r>
  <r>
    <s v="EE-0898"/>
    <x v="11"/>
    <m/>
    <s v="RH V"/>
    <s v="EE"/>
    <n v="330042717737"/>
    <s v="11.518.346/0001-00"/>
    <s v="TRES IRMAOS INDUSTRIA E COMERCIO DE PAES LTDA"/>
    <x v="3"/>
    <m/>
    <d v="2025-02-01T00:00:00"/>
    <x v="1171"/>
    <m/>
    <x v="1166"/>
    <m/>
    <m/>
    <m/>
    <s v="Correspondência Interna - NA 11 (92177935)"/>
    <n v="13760.5"/>
    <n v="0"/>
    <n v="0"/>
    <m/>
    <n v="12483"/>
    <m/>
    <m/>
    <n v="316.86977982191962"/>
    <n v="0"/>
    <n v="0"/>
    <n v="718.63040251390248"/>
    <s v="SEI-070002/023595/2024"/>
    <s v="IN102233"/>
    <s v="16/1/2025"/>
    <s v="16/1/2030"/>
    <s v="Avenida Padre Vieira Quadra, S/N"/>
    <s v="Jardim Catarina"/>
    <s v="24.715-168"/>
    <s v="SÃO GONÇALO"/>
    <s v="RJ"/>
    <s v="(21)98929-4615"/>
    <s v="ecodados.rj@gmail.com"/>
  </r>
  <r>
    <s v="EE-0899"/>
    <x v="11"/>
    <m/>
    <s v="RH V"/>
    <s v="EE"/>
    <s v="33.0.0341750/25"/>
    <s v="04.900.076/0001-24"/>
    <s v="TUDO LEGAL INDUSTRIA E COMERCIO LTDA"/>
    <x v="2"/>
    <m/>
    <d v="2025-02-01T00:00:00"/>
    <x v="1172"/>
    <m/>
    <x v="1167"/>
    <m/>
    <m/>
    <m/>
    <s v="Correspondência Interna - NA 11 (92177935)"/>
    <n v="7275"/>
    <n v="0"/>
    <n v="0"/>
    <m/>
    <n v="6075"/>
    <m/>
    <m/>
    <n v="167.52499169394028"/>
    <n v="0"/>
    <n v="0"/>
    <n v="349.73000843322581"/>
    <s v="EXT-PD/007.8017/2020"/>
    <s v="IN100982"/>
    <s v="20/12/2024"/>
    <s v="20/12/2029"/>
    <s v="Gleba Colégio, S/N"/>
    <s v="Papucaia"/>
    <s v="28.695-000"/>
    <s v="CACHOEIRAS DE MACACU"/>
    <s v="RJ"/>
    <s v="(21)99731-8684"/>
    <s v="dandara@litologica.com"/>
  </r>
  <r>
    <s v="EE-0900"/>
    <x v="11"/>
    <m/>
    <s v="RH V"/>
    <s v="EE"/>
    <s v="33.0.0293039/75"/>
    <s v="28.509.164/0002-49"/>
    <s v="VIACAO NOSSA SENHORA DO AMPARO LTDA"/>
    <x v="2"/>
    <m/>
    <d v="2025-02-01T00:00:00"/>
    <x v="1173"/>
    <n v="130.995707845846"/>
    <x v="1168"/>
    <m/>
    <m/>
    <m/>
    <s v="Correspondência Interna - NA 11 (92177935)"/>
    <n v="8541.0000000000018"/>
    <n v="0"/>
    <n v="0"/>
    <m/>
    <n v="657"/>
    <m/>
    <m/>
    <n v="196.67779437222597"/>
    <n v="0"/>
    <n v="0"/>
    <n v="37.822652763889607"/>
    <s v="E-07/101558/2008"/>
    <s v="IN053638"/>
    <s v="10/6/2024"/>
    <s v="10/6/2029"/>
    <s v="Rodovia Amaral Peixoto, 9890"/>
    <s v="Rio do Ouro"/>
    <s v="24.330-281"/>
    <s v="NITERÓI"/>
    <s v="RJ"/>
    <s v="(21)994359474"/>
    <s v="marcia@graoambiental.com"/>
  </r>
  <r>
    <s v="EE-0901"/>
    <x v="11"/>
    <m/>
    <s v="RH V"/>
    <s v="EE"/>
    <s v="33.0.0419742/56"/>
    <s v="26.789.316/0001-06"/>
    <s v="W N P TRANSPORTES LTDA"/>
    <x v="7"/>
    <m/>
    <d v="2025-02-01T00:00:00"/>
    <x v="1174"/>
    <n v="361.60986182208126"/>
    <x v="1169"/>
    <m/>
    <m/>
    <m/>
    <s v="Correspondência Interna - NA 11 (92177935)"/>
    <n v="56326.799999999996"/>
    <n v="0"/>
    <n v="0"/>
    <m/>
    <n v="56180.799999999996"/>
    <m/>
    <m/>
    <n v="1297.0648387829874"/>
    <n v="0"/>
    <n v="0"/>
    <n v="3234.2570630099376"/>
    <s v="EXT-PD/007.4998/2020"/>
    <s v="IN100967"/>
    <s v="4/12/2024"/>
    <s v="4/12/2029"/>
    <s v="Rua Plínio de Oliveira, S/N"/>
    <s v="Penha"/>
    <s v="21.070-040"/>
    <s v="RIO DE JANEIRO"/>
    <s v="RJ"/>
    <s v="(21)2751-0434"/>
    <s v="aguatavares@gmail.com"/>
  </r>
  <r>
    <s v="FF-0001"/>
    <x v="7"/>
    <n v="60"/>
    <s v="RH VI"/>
    <s v="FF"/>
    <n v="330005059071"/>
    <s v="02.013.199/0001-18"/>
    <s v="Concessionária Aguas de Juturnaíba S/A"/>
    <x v="1"/>
    <m/>
    <s v="01/08/2019"/>
    <x v="1175"/>
    <n v="-262601.07"/>
    <x v="1170"/>
    <m/>
    <m/>
    <s v="OK"/>
    <s v=""/>
    <n v="19947250"/>
    <n v="9397728"/>
    <n v="0"/>
    <n v="3989450"/>
    <m/>
    <n v="89"/>
    <n v="5.7568725668020709E-2"/>
    <n v="459335.10523257044"/>
    <n v="57589.849617097992"/>
    <n v="0"/>
    <n v="229667.55261628522"/>
    <s v="E-07/002.6737/2015"/>
    <s v="IN053224"/>
    <d v="2023-04-17T00:00:00"/>
    <d v="2028-04-17T00:00:00"/>
    <s v="Rodovia Amaral Peixoto km 91"/>
    <s v="Bananeiras"/>
    <n v="28970000"/>
    <s v="Araruama"/>
    <s v="RJ"/>
    <s v="3201 1000"/>
    <s v="juliana.moreira@aguasdejuturnaiba.com.br"/>
  </r>
  <r>
    <s v="FF-0003"/>
    <x v="7"/>
    <n v="60"/>
    <s v="RH VI"/>
    <s v="FF"/>
    <n v="330029837090"/>
    <s v="29.115.458/0001-78"/>
    <s v="Prefeitura Municipal Casimiro de Abreu"/>
    <x v="9"/>
    <m/>
    <s v="12/12/2017"/>
    <x v="1176"/>
    <n v="0"/>
    <x v="1171"/>
    <m/>
    <m/>
    <s v="ATENÇÃO: AQUICULTURA - VALOR RETIFICADO PARA PPU CORRETO"/>
    <s v=""/>
    <n v="543416"/>
    <n v="0"/>
    <n v="0"/>
    <n v="0"/>
    <n v="1629.36"/>
    <n v="0"/>
    <n v="1.0975669622826534E-3"/>
    <n v="238.56876129504866"/>
    <n v="0"/>
    <n v="0"/>
    <n v="0"/>
    <s v="E-07/501.036/2012"/>
    <s v="IN046812"/>
    <d v="1899-12-30T00:00:00"/>
    <d v="1899-12-30T00:00:00"/>
    <s v="Rua Padre Anchieta nº234, centro"/>
    <s v="Centro"/>
    <n v="28860000"/>
    <s v="Casimiro de Abreu"/>
    <s v="RJ"/>
    <n v="27781099"/>
    <s v="mauricioporto1@yahoo.com.br"/>
  </r>
  <r>
    <s v="FF-0004"/>
    <x v="7"/>
    <n v="60"/>
    <s v="RH VI"/>
    <s v="FF"/>
    <n v="330005058938"/>
    <s v="02.382.073/0001-10"/>
    <s v="PROLAGOS S/A CONCESSIONARIA DE SERVIÇOS PUBLICOS DE ÁGUA E ESGOTO"/>
    <x v="1"/>
    <m/>
    <s v="26/12/2017"/>
    <x v="1177"/>
    <n v="-2468.3278660164215"/>
    <x v="1172"/>
    <m/>
    <m/>
    <s v="OK"/>
    <s v=""/>
    <n v="47993850"/>
    <n v="45622080"/>
    <n v="0"/>
    <n v="2371770"/>
    <m/>
    <n v="80"/>
    <n v="5.7568725668020709E-2"/>
    <n v="1105177.9109440949"/>
    <n v="718556.31970639201"/>
    <n v="0"/>
    <n v="136539.77647764146"/>
    <s v="E-07/100.554/2005"/>
    <s v="IN028665"/>
    <d v="2014-10-30T00:00:00"/>
    <d v="2016-10-30T00:00:00"/>
    <s v="RODOVIA AMARAL PEIXOTO, KM 107, QD. 20, LT 09"/>
    <s v="BALNEÁRIO"/>
    <n v="28940000"/>
    <s v="São Pedro da Aldeia"/>
    <s v="RJ"/>
    <n v="26215037"/>
    <s v="felipe.liberato@prolagos.com.br"/>
  </r>
  <r>
    <s v="FF-0005"/>
    <x v="7"/>
    <n v="60"/>
    <s v="RH VI"/>
    <s v="FF"/>
    <n v="330028906463"/>
    <s v="30.419.220/0001-15"/>
    <s v="SAAE CASEMIRO DE ABREU"/>
    <x v="1"/>
    <m/>
    <s v="26/12/2017"/>
    <x v="1178"/>
    <n v="0"/>
    <x v="1173"/>
    <m/>
    <m/>
    <s v="OK"/>
    <s v=""/>
    <n v="1729512"/>
    <n v="87600"/>
    <n v="1007575"/>
    <n v="1013842.01"/>
    <n v="1234"/>
    <n v="42"/>
    <n v="5.7568725668020709E-2"/>
    <n v="39826.321902759235"/>
    <n v="2906.2971548556188"/>
    <n v="58004.810398564594"/>
    <n v="58365.597875704749"/>
    <s v="E-07/511148/2012"/>
    <s v="IN051141"/>
    <d v="2020-02-19T00:00:00"/>
    <d v="2025-02-19T00:00:00"/>
    <s v="Rua Pastor Luiz Laurentino, 109"/>
    <s v="Centro"/>
    <n v="28860000"/>
    <s v="Casimiro de Abreu"/>
    <s v="RJ"/>
    <s v="2778-1898"/>
    <s v="qualidade@aguasdecasimiro.rj.gov.br"/>
  </r>
  <r>
    <s v="FF-0007"/>
    <x v="7"/>
    <n v="60"/>
    <s v="RH VI"/>
    <s v="FF"/>
    <n v="330005056056"/>
    <s v="04.032.193/0001-13"/>
    <s v="SÃO LÁZARO MINERAÇÃO LTDA"/>
    <x v="4"/>
    <m/>
    <s v="12/12/2017"/>
    <x v="1179"/>
    <n v="0"/>
    <x v="1174"/>
    <m/>
    <m/>
    <s v="OK SEM CADASTRO REGLA"/>
    <s v=""/>
    <n v="45049"/>
    <n v="0"/>
    <n v="0"/>
    <n v="44986"/>
    <n v="0"/>
    <n v="0"/>
    <n v="5.7568725668020709E-2"/>
    <n v="1037.3658108995635"/>
    <n v="0"/>
    <n v="0"/>
    <n v="2589.7857675294817"/>
    <s v="NÃO LOCALIZADO"/>
    <s v=""/>
    <d v="1899-12-30T00:00:00"/>
    <d v="1899-12-30T00:00:00"/>
    <s v="RODOVIA BR 101 KM 195 FAZENDA SAO BRÁS"/>
    <s v="BOA ESPERANÇA"/>
    <n v="28860000"/>
    <s v="Casimiro de Abreu"/>
    <s v="RJ"/>
    <s v="99226-6931"/>
    <s v="contato@bellagua.com"/>
  </r>
  <r>
    <s v="FF-0011"/>
    <x v="7"/>
    <n v="60"/>
    <s v="RH VI"/>
    <s v="FF"/>
    <n v="330005055912"/>
    <s v="773.732.007-53"/>
    <s v="Renato de Souza Barbalho"/>
    <x v="8"/>
    <m/>
    <s v="12/12/2017"/>
    <x v="1180"/>
    <n v="0"/>
    <x v="1175"/>
    <m/>
    <m/>
    <s v="OK"/>
    <s v=""/>
    <n v="87840"/>
    <n v="0"/>
    <n v="0"/>
    <n v="87840"/>
    <n v="0"/>
    <n v="0"/>
    <n v="1.3786511843306452E-3"/>
    <n v="48.442636945098954"/>
    <n v="0"/>
    <n v="0"/>
    <n v="121.10137112574101"/>
    <s v="NÃO LOCALIZADO"/>
    <s v=""/>
    <d v="1899-12-30T00:00:00"/>
    <d v="1899-12-30T00:00:00"/>
    <s v="Rua Marianópolis n°20"/>
    <s v="Grajaú"/>
    <n v="0"/>
    <s v="Rio de Janeiro"/>
    <s v="RJ"/>
    <n v="25708453"/>
    <s v="renato.barbalho@terra.com.br"/>
  </r>
  <r>
    <s v="FF-0012"/>
    <x v="7"/>
    <n v="60"/>
    <s v="RH VI"/>
    <s v="FF"/>
    <n v="330005056137"/>
    <s v="644.946.757-68"/>
    <s v="Serafin Domingo P. Q. Cespo"/>
    <x v="9"/>
    <m/>
    <s v="12/12/2017"/>
    <x v="1181"/>
    <n v="0"/>
    <x v="1176"/>
    <m/>
    <m/>
    <s v="OK"/>
    <s v=""/>
    <n v="5375808"/>
    <n v="5290427.5"/>
    <n v="0"/>
    <n v="85380.5"/>
    <n v="184659.04800000001"/>
    <n v="0"/>
    <n v="1.0975669622826534E-3"/>
    <n v="2360.1244365672992"/>
    <n v="1354.8692332569105"/>
    <n v="0"/>
    <n v="93.710761790325051"/>
    <s v="E-07/140023/2004"/>
    <s v="IN047839"/>
    <d v="1899-12-30T00:00:00"/>
    <d v="1899-12-30T00:00:00"/>
    <s v="Rua Edmundo F. Guimarães n° 02"/>
    <s v="Bananeiras"/>
    <n v="28820000"/>
    <s v="Silva Jardim"/>
    <s v="RJ"/>
    <n v="26689791"/>
    <s v="wilsonwr@uol.com.br"/>
  </r>
  <r>
    <s v="FF-0015"/>
    <x v="7"/>
    <n v="60"/>
    <s v="RH VI"/>
    <s v="FF"/>
    <n v="330005055750"/>
    <s v="32.144.917/0001-56"/>
    <s v="Posto Nunes e Costa Ltda"/>
    <x v="2"/>
    <m/>
    <s v="12/12/2017"/>
    <x v="1182"/>
    <n v="0"/>
    <x v="1177"/>
    <m/>
    <m/>
    <s v="OK SEM CADASTRO REGLA"/>
    <s v=""/>
    <n v="2016"/>
    <n v="0"/>
    <n v="0"/>
    <n v="408.96"/>
    <n v="0"/>
    <n v="30"/>
    <n v="5.7568725668020709E-2"/>
    <n v="46.416796986627475"/>
    <n v="0"/>
    <n v="0"/>
    <n v="23.537336424715033"/>
    <s v="E-07/140082/2005"/>
    <s v=""/>
    <d v="1899-12-30T00:00:00"/>
    <d v="1899-12-30T00:00:00"/>
    <s v="Rodovia Amaral Peixoto Km 71 n° 217"/>
    <s v="Bacaxá"/>
    <n v="28993000"/>
    <s v="Saquarema"/>
    <s v="RJ"/>
    <e v="#N/A"/>
    <s v="nunesecosta@hotmail.com"/>
  </r>
  <r>
    <s v="FF-0017"/>
    <x v="7"/>
    <n v="60"/>
    <s v="RH VI"/>
    <s v="FF"/>
    <n v="330005507325"/>
    <s v="39.845.656/0001-40"/>
    <s v="Artelagos Artefatos de Concreto Ltda."/>
    <x v="3"/>
    <m/>
    <s v="01/04/2023"/>
    <x v="1111"/>
    <n v="0"/>
    <x v="1107"/>
    <m/>
    <m/>
    <n v="0"/>
    <s v=""/>
    <n v="4752"/>
    <n v="0"/>
    <n v="0"/>
    <n v="950.4"/>
    <n v="0"/>
    <n v="0"/>
    <n v="5.7568725668020709E-2"/>
    <n v="109.42668517949816"/>
    <n v="0"/>
    <n v="0"/>
    <n v="54.708121352742708"/>
    <s v="E07/500.747/2009"/>
    <s v="IN053006"/>
    <d v="2022-10-17T00:00:00"/>
    <d v="2027-10-17T00:00:00"/>
    <s v="Rodovia RJ-124 Km 34,5"/>
    <s v="Cerâmica"/>
    <n v="28970000"/>
    <s v="Araruama"/>
    <s v="RJ"/>
    <s v="(22) 2673-2613"/>
    <s v="comercial@artelagos.com.br"/>
  </r>
  <r>
    <s v="FF-0018"/>
    <x v="7"/>
    <n v="60"/>
    <s v="RH VI"/>
    <s v="FF"/>
    <n v="330006166793"/>
    <s v="11.112.237/0001-80"/>
    <s v="Guaralagos Distribuidora de Produtos Alimentícios Ltda."/>
    <x v="3"/>
    <m/>
    <s v="12/12/2017"/>
    <x v="1183"/>
    <n v="0"/>
    <x v="1178"/>
    <m/>
    <m/>
    <s v="OK"/>
    <s v=""/>
    <n v="22464"/>
    <n v="10109"/>
    <n v="0"/>
    <n v="5911.48"/>
    <n v="0"/>
    <n v="99"/>
    <n v="5.7568725668020709E-2"/>
    <n v="517.28883516908104"/>
    <n v="0"/>
    <n v="0"/>
    <n v="340.32022807518314"/>
    <s v="E07/510.188/2011"/>
    <s v="IN018557"/>
    <d v="2011-12-27T00:00:00"/>
    <d v="2016-12-27T00:00:00"/>
    <s v="Rua Gustavo campos da Silveira"/>
    <s v="Porto da Roca"/>
    <n v="28990000"/>
    <s v="Saquarema"/>
    <s v="RJ"/>
    <s v="7830-8625"/>
    <s v="geometricageologia@yahoo.com.br"/>
  </r>
  <r>
    <s v="FF-0019"/>
    <x v="7"/>
    <n v="60"/>
    <s v="RH VI"/>
    <s v="FF"/>
    <n v="330006959432"/>
    <s v="13.769.261/0002-01"/>
    <s v="Sartori Árvores Nativas e Reflorestamento LTDA. - ME"/>
    <x v="8"/>
    <m/>
    <s v="12/12/2017"/>
    <x v="1184"/>
    <n v="0"/>
    <x v="1179"/>
    <m/>
    <m/>
    <s v="ATENÇÃO: AJUSTE ANUAL DUAS FINALIDADES"/>
    <s v=""/>
    <n v="5654"/>
    <n v="0"/>
    <n v="0"/>
    <n v="5654"/>
    <n v="0"/>
    <n v="0"/>
    <n v="1.3786511843306452E-3"/>
    <n v="3.1222997298091371"/>
    <n v="0"/>
    <n v="0"/>
    <n v="7.8005280875164722"/>
    <s v="E07/502.896/2012"/>
    <s v="IN021390"/>
    <d v="2012-11-09T00:00:00"/>
    <d v="2017-11-09T00:00:00"/>
    <s v="Avenida Almirante Barroso, 91 sala 817"/>
    <s v="Centro"/>
    <n v="20031002"/>
    <s v="Rio de Janeiro"/>
    <s v="RJ"/>
    <n v="25584905"/>
    <s v="fabio.sartori@mudarambiental.com.br"/>
  </r>
  <r>
    <s v="FF-0020"/>
    <x v="7"/>
    <n v="60"/>
    <s v="RH VI"/>
    <s v="FF"/>
    <n v="330005155895"/>
    <s v="09.324.949/0001-11"/>
    <s v="Autopista Fluminense S/A"/>
    <x v="2"/>
    <m/>
    <s v="01/06/2021"/>
    <x v="1185"/>
    <n v="0"/>
    <x v="1180"/>
    <m/>
    <m/>
    <s v="OK"/>
    <s v=""/>
    <n v="124740"/>
    <n v="0"/>
    <n v="0"/>
    <n v="39204"/>
    <n v="0"/>
    <n v="0"/>
    <n v="5.7568725668020709E-2"/>
    <n v="2872.4530965803292"/>
    <n v="0"/>
    <n v="0"/>
    <n v="2256.9214658993947"/>
    <s v="PD-07/014.833/2017"/>
    <s v="IN008303"/>
    <d v="2021-02-05T00:00:00"/>
    <d v="2026-02-05T00:00:00"/>
    <s v="Av São Gonçalo n° 100 Unidade 101"/>
    <s v="Boa Vista"/>
    <n v="24466315"/>
    <s v="São Gonçalo"/>
    <s v="RJ"/>
    <s v="2607 9801"/>
    <s v="ouvidoria.fluminense@arteris.com.br"/>
  </r>
  <r>
    <s v="FF-0022"/>
    <x v="7"/>
    <n v="60"/>
    <s v="RH VI"/>
    <s v="FF"/>
    <n v="330038809541"/>
    <s v="42.310.775/0001-03"/>
    <s v="Aguas do Rio 1 S.A RIO BONITO - RH VI"/>
    <x v="1"/>
    <m/>
    <s v="01/11/2021"/>
    <x v="1186"/>
    <n v="0"/>
    <x v="1181"/>
    <m/>
    <m/>
    <s v=""/>
    <s v="SEI-120800/008380/2021- INTEGRAL BLOCO 1"/>
    <n v="4052376"/>
    <n v="0"/>
    <n v="0"/>
    <n v="810475.2"/>
    <n v="0"/>
    <n v="0"/>
    <n v="5.7568725668020709E-2"/>
    <n v="93316.046715117525"/>
    <n v="0"/>
    <n v="0"/>
    <n v="46658.01813632176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FF-0023"/>
    <x v="7"/>
    <n v="60"/>
    <s v="RH VI"/>
    <s v="FF"/>
    <n v="330029225486"/>
    <s v="417.743.290-34"/>
    <s v="Marcelo Lara Matte"/>
    <x v="8"/>
    <m/>
    <s v="12/12/2017"/>
    <x v="1187"/>
    <n v="0"/>
    <x v="1182"/>
    <m/>
    <m/>
    <s v="OK"/>
    <s v=""/>
    <n v="397940"/>
    <n v="0"/>
    <n v="0"/>
    <n v="397940"/>
    <n v="0"/>
    <n v="0"/>
    <n v="1.3786511843306452E-3"/>
    <n v="219.44859137772249"/>
    <n v="0"/>
    <n v="0"/>
    <n v="548.62669968131252"/>
    <s v="E07/506.792/2010"/>
    <s v="IN027056"/>
    <d v="2014-05-30T00:00:00"/>
    <d v="2019-05-30T00:00:00"/>
    <s v="Rua Carolino José Nascimento, Quadra 03, Lote 02"/>
    <s v="Ponta Negra"/>
    <n v="24900000"/>
    <s v="Maricá"/>
    <s v="RJ"/>
    <s v="99985-8707"/>
    <s v="ernesto@oficinadoverde.com"/>
  </r>
  <r>
    <s v="FF-0024"/>
    <x v="7"/>
    <n v="60"/>
    <s v="RH VI"/>
    <s v="FF"/>
    <n v="330008477354"/>
    <s v="28.843.928/0001-57"/>
    <s v="TOSANA AGROPECUARIA LTDA"/>
    <x v="2"/>
    <m/>
    <s v="12/12/2017"/>
    <x v="1188"/>
    <n v="0"/>
    <x v="1183"/>
    <m/>
    <m/>
    <s v="OK"/>
    <s v=""/>
    <n v="9360"/>
    <n v="0"/>
    <n v="0"/>
    <n v="124.8"/>
    <n v="0"/>
    <n v="0"/>
    <n v="5.7568725668020709E-2"/>
    <n v="215.53266362294514"/>
    <n v="0"/>
    <n v="0"/>
    <n v="7.1844221207648369"/>
    <s v="E07/002.8939/2013"/>
    <s v="IN029452"/>
    <d v="2014-12-30T00:00:00"/>
    <d v="2019-12-30T00:00:00"/>
    <s v="RODOVIA AMARAL PEIXOTO, S/N KM 138,5 - FAZENDA TOSANA"/>
    <s v="TAMOIOS"/>
    <n v="28922150"/>
    <s v="Cabo Frio"/>
    <s v="RJ"/>
    <n v="21287242"/>
    <s v="vsilva@minerare.com.br"/>
  </r>
  <r>
    <s v="FF-0025"/>
    <x v="7"/>
    <n v="60"/>
    <s v="RH VI"/>
    <s v="FF"/>
    <n v="330022511807"/>
    <s v="28.851.889/0002-10"/>
    <s v="AGRISA - Agro Industrial São João S/A"/>
    <x v="3"/>
    <m/>
    <s v="12/12/2017"/>
    <x v="1189"/>
    <n v="0"/>
    <x v="1184"/>
    <m/>
    <m/>
    <s v="OK"/>
    <s v=""/>
    <n v="399200"/>
    <n v="0"/>
    <n v="0"/>
    <n v="111200"/>
    <n v="0"/>
    <n v="0"/>
    <n v="5.7568725668020709E-2"/>
    <n v="9192.5725282587355"/>
    <n v="0"/>
    <n v="0"/>
    <n v="6401.6333838218525"/>
    <s v="E07/512968/2012"/>
    <s v="IN032686"/>
    <d v="2015-12-14T00:00:00"/>
    <d v="2017-12-14T00:00:00"/>
    <s v="Estrada dos Tamoios, s/n"/>
    <s v="Tamoios"/>
    <n v="28927000"/>
    <s v="Cabo Frio"/>
    <s v="RJ"/>
    <n v="26663999"/>
    <s v="luiz.neres@agrisa.com.br"/>
  </r>
  <r>
    <s v="FF-0028"/>
    <x v="7"/>
    <n v="60"/>
    <s v="RH VI"/>
    <s v="FF"/>
    <n v="330005800464"/>
    <s v="11.640.882/0002-57"/>
    <s v="King Grass Agrícola Ltda."/>
    <x v="8"/>
    <m/>
    <s v="12/12/2017"/>
    <x v="1190"/>
    <n v="0"/>
    <x v="1185"/>
    <m/>
    <m/>
    <s v="OK"/>
    <s v=""/>
    <n v="423495"/>
    <n v="0"/>
    <n v="0"/>
    <n v="423495"/>
    <n v="0"/>
    <n v="0"/>
    <n v="1.3786511843306452E-3"/>
    <n v="233.53548882090817"/>
    <n v="0"/>
    <n v="0"/>
    <n v="583.84916452628318"/>
    <s v="E07/509.982/2012"/>
    <s v="IN037603"/>
    <d v="2016-11-24T00:00:00"/>
    <d v="2021-11-24T00:00:00"/>
    <s v="Estrada Sampaio Corrêa - Jaconé, s/ nº Faz. Boa Vista"/>
    <s v="Sampaio Correia"/>
    <n v="28990000"/>
    <s v="Saquarema"/>
    <s v="RJ"/>
    <s v="2654-1178"/>
    <s v="felipe@kinggrass.com.br"/>
  </r>
  <r>
    <s v="FF-0029"/>
    <x v="7"/>
    <n v="60"/>
    <s v="RH VI"/>
    <s v="FF"/>
    <n v="330027391400"/>
    <s v="68.695.915/0001-00"/>
    <s v="Biovert Florestal e Agrícola Ltda"/>
    <x v="8"/>
    <m/>
    <s v="01/05/2018"/>
    <x v="1191"/>
    <n v="0"/>
    <x v="1186"/>
    <m/>
    <m/>
    <s v="OK"/>
    <s v=""/>
    <n v="22021.759999999998"/>
    <n v="0"/>
    <n v="0"/>
    <n v="22021.759999999998"/>
    <n v="0"/>
    <n v="0"/>
    <n v="1.3786511843306452E-3"/>
    <n v="12.144597276816143"/>
    <n v="0"/>
    <n v="0"/>
    <n v="30.356271955033986"/>
    <s v="E-07/101801/2006"/>
    <s v="IN038026"/>
    <d v="2016-12-20T00:00:00"/>
    <d v="2021-12-20T00:00:00"/>
    <s v="Rua Japeri, 43 Casa"/>
    <s v="Rio Comprido"/>
    <n v="20261080"/>
    <s v="Rio de Janeiro "/>
    <s v="RJ"/>
    <n v="32687384"/>
    <s v="contato@biovert.com.br"/>
  </r>
  <r>
    <s v="FF-0031"/>
    <x v="7"/>
    <n v="60"/>
    <s v="RH VI"/>
    <s v="FF"/>
    <n v="330027377408"/>
    <s v="22.648.089/0001-30"/>
    <s v="ÁGUA DE CANAÃ - COMERCIO E TRANSPORTE LTDA"/>
    <x v="2"/>
    <m/>
    <s v="01/01/2019"/>
    <x v="1192"/>
    <n v="0"/>
    <x v="1187"/>
    <m/>
    <m/>
    <s v="OK:"/>
    <s v=""/>
    <n v="91980"/>
    <n v="0"/>
    <n v="0"/>
    <n v="85410"/>
    <n v="0"/>
    <n v="0"/>
    <n v="5.7568725668020709E-2"/>
    <n v="2118.0678889519959"/>
    <n v="0"/>
    <n v="0"/>
    <n v="4916.9537561125753"/>
    <s v="E-07/002.12872/2015"/>
    <s v="IN046786"/>
    <d v="2018-10-11T00:00:00"/>
    <d v="2020-10-11T00:00:00"/>
    <s v="RUA 89, S/N° - LOTE 32; QUADRA 2522 "/>
    <s v="Jaconé"/>
    <s v="28.990-000"/>
    <s v="Saquarema"/>
    <s v="RJ"/>
    <s v="(21) 988213329"/>
    <s v="mellolc@globo.com"/>
  </r>
  <r>
    <s v="FF-0033"/>
    <x v="7"/>
    <n v="60"/>
    <s v="RH VI"/>
    <s v="FF"/>
    <n v="330027487424"/>
    <s v="07.743.793/0001-88"/>
    <s v="PASSAGEM INDÚSTRIA E COMÉRCIO DE GELO EIRELI"/>
    <x v="3"/>
    <m/>
    <s v="01/04/2019"/>
    <x v="1193"/>
    <n v="0"/>
    <x v="1188"/>
    <m/>
    <m/>
    <s v="OK:"/>
    <s v=""/>
    <n v="20996.625"/>
    <n v="0"/>
    <n v="0"/>
    <n v="19171.625"/>
    <n v="0"/>
    <n v="0"/>
    <n v="5.7568725668020709E-2"/>
    <n v="483.49698926385565"/>
    <n v="0"/>
    <n v="0"/>
    <n v="1103.6859633544727"/>
    <s v="E-07/506.421/2009"/>
    <s v="IN048021"/>
    <d v="2019-01-16T00:00:00"/>
    <d v="2024-01-16T00:00:00"/>
    <s v="RUA LOS ANGELES, Nº 200, LOJA A"/>
    <s v="Jardim Olinda"/>
    <s v="28911-050"/>
    <s v="Cabo Frio "/>
    <s v="RJ"/>
    <s v="(22) 988090334"/>
    <s v="claudio.costalima@gmail.com"/>
  </r>
  <r>
    <s v="FF-0034"/>
    <x v="7"/>
    <n v="60"/>
    <s v="RH VI"/>
    <s v="FF"/>
    <n v="330027985963"/>
    <s v="11.358.358/0001-07"/>
    <s v="PAPER BOX SAQ INDÚSTRIA DE EMBALAGENS LTDA"/>
    <x v="2"/>
    <m/>
    <s v="01/04/2019"/>
    <x v="1194"/>
    <n v="0"/>
    <x v="1189"/>
    <m/>
    <m/>
    <s v="OK:"/>
    <s v=""/>
    <n v="11965.824000000001"/>
    <n v="0"/>
    <n v="0"/>
    <n v="8461.8240000000005"/>
    <n v="0"/>
    <n v="0"/>
    <n v="5.7568725668020709E-2"/>
    <n v="275.54556177415952"/>
    <n v="0"/>
    <n v="0"/>
    <n v="487.14141269430189"/>
    <s v="E-07/002.7626/2015"/>
    <s v="IN048521"/>
    <d v="2019-02-27T00:00:00"/>
    <d v="2024-02-27T00:00:00"/>
    <s v="RODOVIA AMARAL PEIXOTO, KM 54 LOTES 5, 6 E 7 QUADRA F"/>
    <s v="Sampaio Corrêa"/>
    <s v="28.990-000"/>
    <s v="Saquarema"/>
    <s v="RJ"/>
    <s v="(22) 26541230"/>
    <s v="vendas@paperbox.ind.br"/>
  </r>
  <r>
    <s v="FF-0035"/>
    <x v="7"/>
    <n v="60"/>
    <s v="RH VI"/>
    <s v="FF"/>
    <n v="330026832926"/>
    <s v="149.496.957-20"/>
    <s v="JOSÉ CARLOS SCARAMBONE - ALMTE AMORIM DO VALE"/>
    <x v="11"/>
    <m/>
    <s v="01/08/2019"/>
    <x v="1195"/>
    <n v="0"/>
    <x v="1190"/>
    <m/>
    <m/>
    <s v="OK:"/>
    <s v=""/>
    <n v="6132"/>
    <n v="0"/>
    <n v="0"/>
    <n v="1460"/>
    <n v="0"/>
    <n v="0"/>
    <n v="5.7568725668020709E-2"/>
    <n v="141.21357607427743"/>
    <n v="0"/>
    <n v="0"/>
    <n v="84.051473328540936"/>
    <s v="E-07/002.101576/2018"/>
    <s v="IN049647"/>
    <d v="2019-06-26T00:00:00"/>
    <d v="2024-06-26T00:00:00"/>
    <s v="RUA ITAPERUNA, Nº 307, LOTE 31, QUADRA 09"/>
    <s v="MARAMBAIA"/>
    <s v="24724-580"/>
    <s v="SÃO GONÇALO"/>
    <s v="RJ"/>
    <s v="(22) 9823-1418"/>
    <s v="harruda.campos@hotmail.com"/>
  </r>
  <r>
    <s v="FF-0036"/>
    <x v="7"/>
    <n v="60"/>
    <s v="RH VI"/>
    <s v="FF"/>
    <n v="330026833060"/>
    <s v="149.496.957-20"/>
    <s v="JOSÉ CARLOS SCARAMBONE - ITAPERUNA"/>
    <x v="11"/>
    <m/>
    <s v="01/08/2019"/>
    <x v="1196"/>
    <n v="0"/>
    <x v="1191"/>
    <m/>
    <m/>
    <s v="OK:"/>
    <s v=""/>
    <n v="6964.2"/>
    <n v="0"/>
    <n v="0"/>
    <n v="2292.1999999999998"/>
    <n v="0"/>
    <n v="0"/>
    <n v="5.7568725668020709E-2"/>
    <n v="160.36507341364185"/>
    <n v="0"/>
    <n v="0"/>
    <n v="131.96154409899017"/>
    <s v="E-07/002.101579/2018"/>
    <s v="IN049649"/>
    <d v="2019-06-26T00:00:00"/>
    <d v="2024-06-26T00:00:00"/>
    <s v="RUA ITAPERUNA, Nº 307, LOTE 31, QUADRA 09"/>
    <s v="MARAMBAIA"/>
    <s v="24724-580"/>
    <s v="SÃO GONÇALO"/>
    <s v="RJ"/>
    <s v="(22) 9823-1418"/>
    <s v="harruda.campos@hotmail.com"/>
  </r>
  <r>
    <s v="FF-0037"/>
    <x v="7"/>
    <n v="60"/>
    <s v="RH VI"/>
    <s v="FF"/>
    <n v="330026590221"/>
    <s v="149.496.957-20"/>
    <s v="JOSÉ CARLOS SCARAMBONE - JARDIM BOM RETIRO"/>
    <x v="11"/>
    <m/>
    <s v="01/08/2019"/>
    <x v="1197"/>
    <n v="0"/>
    <x v="1192"/>
    <m/>
    <m/>
    <s v="OK:"/>
    <s v=""/>
    <n v="7227"/>
    <n v="0"/>
    <n v="0"/>
    <n v="2555"/>
    <n v="0"/>
    <n v="0"/>
    <n v="5.7568725668020709E-2"/>
    <n v="166.42170834103084"/>
    <n v="0"/>
    <n v="0"/>
    <n v="147.08224646943711"/>
    <s v="E-07/002.30352/A/2018"/>
    <s v="IN049642"/>
    <d v="2019-06-26T00:00:00"/>
    <d v="2024-06-26T00:00:00"/>
    <s v="RUA CARLOS FOX LOTE 30 QUADRA 210 Nº 1051"/>
    <s v="JARDIM BOM RETIRO"/>
    <s v="24722-412"/>
    <s v="SÃO GONÇALO"/>
    <s v="RJ"/>
    <s v="(22) 9823-1418"/>
    <s v="harruda.campos@hotmail.com"/>
  </r>
  <r>
    <s v="FF-0038"/>
    <x v="7"/>
    <n v="60"/>
    <s v="RH VI"/>
    <s v="FF"/>
    <n v="330027179878"/>
    <s v="20.405.845/0001-74"/>
    <s v="ARMANDO FAVORETO 07130350725"/>
    <x v="2"/>
    <m/>
    <s v="01/11/2019"/>
    <x v="1198"/>
    <n v="0"/>
    <x v="1193"/>
    <m/>
    <m/>
    <s v="OK:"/>
    <s v=""/>
    <n v="49275"/>
    <n v="0"/>
    <n v="0"/>
    <n v="37777.5"/>
    <n v="0"/>
    <n v="0"/>
    <n v="5.7568725668020709E-2"/>
    <n v="1134.6896686982964"/>
    <n v="0"/>
    <n v="0"/>
    <n v="2174.8018502632103"/>
    <s v="E-07/002.12809/2014"/>
    <s v="IN050445"/>
    <d v="2019-10-09T00:00:00"/>
    <d v="2999-10-10T00:00:00"/>
    <s v="ESTRADA MUNICIPAL, 27 "/>
    <s v="MADRESILVA"/>
    <s v="28.993-000"/>
    <s v="SAQUAREMA"/>
    <s v="RJ"/>
    <s v="(21) 98821-3329"/>
    <s v="mellolc@globo.com"/>
  </r>
  <r>
    <s v="FF-0039"/>
    <x v="7"/>
    <n v="60"/>
    <s v="RH VI"/>
    <s v="FF"/>
    <n v="330032460822"/>
    <s v="01.404.303/0001-32"/>
    <s v="BEBA BRASIL INDÚSTRIA DE BEBIDAS LTDA"/>
    <x v="2"/>
    <m/>
    <s v="01/04/2020"/>
    <x v="1199"/>
    <n v="0"/>
    <x v="1194"/>
    <m/>
    <m/>
    <s v="OK"/>
    <s v="CI INEA/SEREG SEI Nº6 - INCLUSÃO"/>
    <n v="78031.199999999997"/>
    <n v="2995.2"/>
    <n v="0"/>
    <n v="75036"/>
    <n v="1234"/>
    <n v="87"/>
    <n v="5.7568725668020709E-2"/>
    <n v="1796.8678307941393"/>
    <n v="22.994327776052575"/>
    <n v="0"/>
    <n v="4319.7277823759723"/>
    <s v="E-07/002.3173/2014"/>
    <s v="IN051148"/>
    <d v="2020-02-19T00:00:00"/>
    <d v="2025-02-19T00:00:00"/>
    <s v="RODOVIA AMARAL PEIXOTO (RJ-106), KM 56, S/N"/>
    <s v="SAMPAIO CORREA"/>
    <s v="24.753-560"/>
    <s v="SAQUAREMA"/>
    <s v="RJ"/>
    <s v="(21) 98177-3344"/>
    <s v="PEDRO_FRISONI@OI.COM.BR"/>
  </r>
  <r>
    <s v="FF-0040"/>
    <x v="7"/>
    <n v="60"/>
    <s v="RH VI"/>
    <s v="FF"/>
    <n v="330031533605"/>
    <s v="26.577.423/0001-62"/>
    <s v="RANCHO AGUAS VIVAS LTDA"/>
    <x v="7"/>
    <m/>
    <s v="01/10/2020"/>
    <x v="1200"/>
    <n v="0"/>
    <x v="1195"/>
    <m/>
    <m/>
    <s v="OK"/>
    <s v="CI INEA/SEREG SEI Nº 21 - INCLUSÃO"/>
    <n v="40880"/>
    <n v="0"/>
    <n v="0"/>
    <n v="40843.5"/>
    <n v="0"/>
    <n v="0"/>
    <n v="5.7568725668020709E-2"/>
    <n v="941.36814730044841"/>
    <n v="0"/>
    <n v="0"/>
    <n v="2351.3109885005479"/>
    <s v="E07/101243/2001"/>
    <s v="IN051523"/>
    <d v="2020-08-31T00:00:00"/>
    <d v="2025-08-31T00:00:00"/>
    <s v="ESTRADA BICUDA, RJ 162, KM 03"/>
    <s v="RIO DOURADO"/>
    <s v="28.860-000"/>
    <s v="CASIMIRO DE ABREU"/>
    <s v="RJ"/>
    <s v="(21)981813727"/>
    <s v="fabiogomesgeo@gmail.com"/>
  </r>
  <r>
    <s v="FF-0041"/>
    <x v="7"/>
    <n v="60"/>
    <s v="RH VI"/>
    <s v="FF"/>
    <n v="330038808812"/>
    <s v="42.310.775/0001-03"/>
    <s v="Aguas do Rio 1 S.A SAQUAREMA"/>
    <x v="1"/>
    <m/>
    <s v="11/11/2021"/>
    <x v="1201"/>
    <n v="0"/>
    <x v="1196"/>
    <m/>
    <m/>
    <s v=""/>
    <s v="CI INEA/SERVREG SEI Nº  - INCLUSÃO"/>
    <n v="1919520"/>
    <n v="0"/>
    <n v="0"/>
    <n v="383904"/>
    <n v="0"/>
    <n v="0"/>
    <n v="5.7568725668020709E-2"/>
    <n v="44201.72895657114"/>
    <n v="0"/>
    <n v="0"/>
    <n v="22100.85925704856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FF-0042"/>
    <x v="7"/>
    <n v="60"/>
    <s v="RH VI"/>
    <s v="FF"/>
    <n v="330006909680"/>
    <s v="09.324.949/0001-11"/>
    <s v="AUTOPISTA FLUMINENSE S.A."/>
    <x v="2"/>
    <m/>
    <s v="01/02/2022"/>
    <x v="1202"/>
    <n v="0"/>
    <x v="1197"/>
    <m/>
    <m/>
    <s v="OK"/>
    <s v="CI INEA/SERVREG SEI Nº 06/22 - INCLUSÃO"/>
    <n v="30000"/>
    <n v="0"/>
    <n v="0"/>
    <n v="24000"/>
    <n v="0"/>
    <n v="0"/>
    <n v="5.7568725668020709E-2"/>
    <n v="690.82186831278739"/>
    <n v="0"/>
    <n v="0"/>
    <n v="1381.6437366255748"/>
    <s v="PD-07/014.292/2018"/>
    <s v="OUT Nº IN010915"/>
    <d v="2021-12-29T00:00:00"/>
    <d v="2026-12-29T00:00:00"/>
    <s v="RUA QUINZE DE NOVEMBRO, 4 Sala 901 - Torre Sul "/>
    <s v="Centro"/>
    <s v="24.020-125"/>
    <s v="NITEROI "/>
    <n v="0"/>
    <s v="(21) 26079869"/>
    <s v="marcello.goncalves@arteris.com.br"/>
  </r>
  <r>
    <s v="FF-0043"/>
    <x v="7"/>
    <n v="60"/>
    <s v="RH VI"/>
    <s v="FF"/>
    <n v="330005193550"/>
    <s v="09.324.949/0001-11"/>
    <s v="AUTOPISTA FLUMINENSE S/A"/>
    <x v="11"/>
    <m/>
    <s v="01/06/2022"/>
    <x v="1203"/>
    <n v="0"/>
    <x v="1198"/>
    <m/>
    <m/>
    <s v="OK"/>
    <s v="CI INEA/SERVREG SEI Nº 22/22- INCLUSÃO"/>
    <n v="8322"/>
    <n v="0"/>
    <n v="0"/>
    <n v="7446"/>
    <n v="0"/>
    <n v="0"/>
    <n v="5.7568725668020709E-2"/>
    <n v="191.64028308179695"/>
    <n v="0"/>
    <n v="0"/>
    <n v="428.66355822296009"/>
    <s v="E-07/002.13910/2015"/>
    <s v="IN052778"/>
    <d v="2022-04-27T00:00:00"/>
    <d v="2027-04-27T00:00:00"/>
    <s v="Rua Quinze de Novembro, Sala 901 - Torre Sul "/>
    <s v="Centro"/>
    <s v="24.020-125"/>
    <s v="NITERÓI"/>
    <s v="RJ"/>
    <s v="(21) 26079800"/>
    <s v="marcello.goncalves@arteris.com.br"/>
  </r>
  <r>
    <s v="FF-0044"/>
    <x v="7"/>
    <n v="60"/>
    <s v="RH VI"/>
    <s v="FF"/>
    <n v="330038266076"/>
    <s v="11.538.131/0001-43"/>
    <s v="ÁGUAS DE FIGUEIRA LTDA"/>
    <x v="7"/>
    <m/>
    <s v="01/02/2023"/>
    <x v="1204"/>
    <n v="0"/>
    <x v="1199"/>
    <m/>
    <m/>
    <s v="NOVO:"/>
    <s v="CI INEA/SERVREG Nº 12/23 - INCLUSÃO"/>
    <n v="22869.599999999999"/>
    <n v="0"/>
    <n v="0"/>
    <n v="22869.599999999999"/>
    <n v="0"/>
    <n v="0"/>
    <n v="5.7568725668020709E-2"/>
    <n v="526.62440693647022"/>
    <n v="0"/>
    <n v="0"/>
    <n v="1316.5766810521945"/>
    <s v="E-07/507792/2010"/>
    <s v="IN052998"/>
    <d v="2022-10-18T00:00:00"/>
    <d v="2027-10-18T00:00:00"/>
    <s v="RODOVIA RJ KM 102"/>
    <s v="PERNAMBUCA"/>
    <s v="28.930-000"/>
    <s v="ARRAIAL DO CABO"/>
    <s v="RJ"/>
    <s v="(21) 99414-2461"/>
    <s v="philipe@mariamoda.com.br"/>
  </r>
  <r>
    <s v="FF-0045"/>
    <x v="7"/>
    <n v="60"/>
    <s v="RH VI"/>
    <s v="FF"/>
    <n v="330028423586"/>
    <s v="11.676.271/0001-88"/>
    <s v="DELTA PRODUTOS E SERVIÇOS LTDA"/>
    <x v="3"/>
    <m/>
    <s v="01/04/2023"/>
    <x v="1205"/>
    <n v="0"/>
    <x v="1200"/>
    <m/>
    <m/>
    <s v="NOVO:"/>
    <s v="CI INEA/SERVREG Nº 21/23 - INCLUSÃO"/>
    <n v="0"/>
    <n v="2587.1999999999998"/>
    <n v="0"/>
    <n v="0"/>
    <n v="1234"/>
    <n v="70"/>
    <n v="5.7568725668020709E-2"/>
    <n v="0"/>
    <n v="44.683346300512703"/>
    <n v="0"/>
    <n v="0"/>
    <s v="E-07/002.19541/2013"/>
    <s v="IN052994"/>
    <d v="2022-10-11T00:00:00"/>
    <d v="2027-10-11T00:00:00"/>
    <s v="ESTRADA DO PALMITAL,5000"/>
    <s v="PALMITAL"/>
    <s v="28.993-000"/>
    <s v="SAQUAREMA"/>
    <s v="RJ"/>
    <s v="(22) 2664-4090"/>
    <s v="marcelooliveira@deltamoveis.com.br"/>
  </r>
  <r>
    <s v="FF-0046"/>
    <x v="7"/>
    <n v="60"/>
    <s v="RH VI"/>
    <s v="FF"/>
    <n v="330038930022"/>
    <s v="11.384.413/0001-33"/>
    <s v="ALLPHARMA INDUSTRIA FARMACEUTICA LTDA"/>
    <x v="3"/>
    <m/>
    <s v="01/05/2023"/>
    <x v="1206"/>
    <n v="0"/>
    <x v="1201"/>
    <m/>
    <m/>
    <s v="NOVO:"/>
    <s v="CI INEA/SERVREG Nº 24/23 - INCLUSÃO"/>
    <n v="15330"/>
    <n v="0"/>
    <n v="0"/>
    <n v="14600"/>
    <n v="0"/>
    <n v="0"/>
    <n v="5.7568725668020709E-2"/>
    <n v="353.00783400066183"/>
    <n v="0"/>
    <n v="0"/>
    <n v="840.5042908113968"/>
    <s v="SEI-070008/000016/2022"/>
    <s v="IN002686"/>
    <d v="2023-02-09T00:00:00"/>
    <d v="2028-02-09T00:00:00"/>
    <s v="Rua Coronel Durval Souza"/>
    <s v="Sampaio Correia Sampaio Correia"/>
    <n v="28997670"/>
    <s v="SAQUAREMA"/>
    <s v="RJ"/>
    <n v="988213329"/>
    <s v="leonidascastromello0@gmail.com"/>
  </r>
  <r>
    <s v="FF-0047"/>
    <x v="7"/>
    <n v="60"/>
    <s v="RH VI"/>
    <s v="FF"/>
    <n v="330040474152"/>
    <s v="40.297.534/0001-46"/>
    <s v="SOLUSERV ÁGUA E LOCAÇÃO EIRELI"/>
    <x v="7"/>
    <m/>
    <s v="30/05/2023"/>
    <x v="1207"/>
    <n v="0"/>
    <x v="1202"/>
    <m/>
    <m/>
    <s v="NOVO:"/>
    <s v="CI INEA/SERVREG Nº 28/23 - INCLUSÃO"/>
    <n v="35478"/>
    <n v="0"/>
    <n v="0"/>
    <n v="35423.25"/>
    <n v="0"/>
    <n v="0"/>
    <n v="5.7568725668020709E-2"/>
    <n v="816.97739686069451"/>
    <n v="0"/>
    <n v="0"/>
    <n v="2039.2689800518633"/>
    <s v="SEI-070010/000390/2022"/>
    <s v="IN003376"/>
    <d v="2023-04-11T00:00:00"/>
    <d v="2028-04-11T00:00:00"/>
    <s v="Casimiro Abreu"/>
    <s v="Vila Verde Sul"/>
    <n v="28860000"/>
    <s v="CASIMIRO DE ABREU"/>
    <s v="RJ"/>
    <n v="992433030"/>
    <s v="leopereira.mf@gmail.com"/>
  </r>
  <r>
    <s v="FF-0048"/>
    <x v="7"/>
    <n v="60"/>
    <s v="RH VI"/>
    <s v="FF"/>
    <n v="330038241162"/>
    <s v="62.046.735/0054-15"/>
    <s v="ITOGRASS AGRÍCOLA ALTA MOGIANA LTDA"/>
    <x v="8"/>
    <m/>
    <s v="06/10/2023"/>
    <x v="1208"/>
    <n v="0"/>
    <x v="1203"/>
    <n v="-429.61"/>
    <m/>
    <s v="pontos da FF-0032 estão sendo cobrados na FF-0048 (mudança de CNPJ e CNARH). Crédito para 2026 de 429,61, pois houve pagamento em 2025 através das matrículas FF-0032 e FF-0048"/>
    <s v="CI INEA/SERVREG Nº 44/23 - INCLUSÃO"/>
    <n v="342026.89999999997"/>
    <n v="0"/>
    <n v="0"/>
    <n v="342026.89999999997"/>
    <n v="0"/>
    <n v="0"/>
    <n v="1.3786511843306452E-3"/>
    <n v="188.61431630317568"/>
    <n v="0"/>
    <n v="0"/>
    <n v="471.53579075793908"/>
    <s v="EXT-PD/008.12915/2021"/>
    <s v="IN013437"/>
    <d v="2023-07-18T00:00:00"/>
    <d v="2028-07-18T00:00:00"/>
    <s v="Estrada do Tingui SNº"/>
    <s v="Sampaio Correia Sampaio Correia"/>
    <n v="28997620"/>
    <s v="SAQUAREMA"/>
    <s v="RJ"/>
    <s v="3251-2283"/>
    <s v="licenciamento@soloterra.net.br"/>
  </r>
  <r>
    <s v="FF-0049"/>
    <x v="7"/>
    <n v="60"/>
    <s v="RH VI"/>
    <s v="FF"/>
    <n v="330040473776"/>
    <s v="47.511.432/0001-20"/>
    <s v="VITAL TRANSPORTES E DISTRIBUIÇÃO LTDA"/>
    <x v="7"/>
    <m/>
    <n v="45474"/>
    <x v="1209"/>
    <n v="0"/>
    <x v="1204"/>
    <m/>
    <m/>
    <n v="0"/>
    <n v="0"/>
    <n v="117004.79999999999"/>
    <n v="0"/>
    <n v="0"/>
    <n v="116983.67999999999"/>
    <n v="0"/>
    <n v="0"/>
    <n v="5.7568725668020709E-2"/>
    <n v="2694.3268932166511"/>
    <n v="0"/>
    <n v="0"/>
    <n v="6734.6013815555198"/>
    <s v="SEI-0700100003842022"/>
    <s v="0974562024"/>
    <d v="2024-03-07T00:00:00"/>
    <d v="2029-03-07T00:00:00"/>
    <s v="Vital Transportes"/>
    <s v="Barra de São João"/>
    <s v="22.630-022"/>
    <s v="CASIMIRO DE ABREU"/>
    <n v="0"/>
    <s v="(21) 99734-9846"/>
    <s v="ricardomartinstelles@gmail.com"/>
  </r>
  <r>
    <s v="FF-0050"/>
    <x v="7"/>
    <n v="60"/>
    <s v="RH VI"/>
    <s v="FF"/>
    <n v="330042193487"/>
    <s v="32.709.668/0001-07"/>
    <s v="CONDOMINIO RESIDENCIAL BELLO VALLE"/>
    <x v="2"/>
    <m/>
    <n v="45536"/>
    <x v="1210"/>
    <n v="0"/>
    <x v="1205"/>
    <m/>
    <m/>
    <n v="0"/>
    <n v="0"/>
    <n v="4701.2"/>
    <n v="0"/>
    <n v="0"/>
    <n v="4664.7"/>
    <n v="0"/>
    <n v="0"/>
    <n v="5.7568725668020709E-2"/>
    <n v="108.25683724419957"/>
    <n v="0"/>
    <n v="0"/>
    <n v="268.54083462361615"/>
    <s v="EXT-PD008130472021"/>
    <s v="0993022024"/>
    <d v="2024-06-12T00:00:00"/>
    <d v="2029-06-12T00:00:00"/>
    <s v="Estrada Boa Vista"/>
    <s v="Retiro"/>
    <s v="28.944-422"/>
    <s v="SÃO PEDRO DA ALDEIA"/>
    <n v="0"/>
    <s v="(21) 98526-1983"/>
    <s v="rbkiffer.geologia@gmail.com"/>
  </r>
  <r>
    <s v="GG-0002"/>
    <x v="8"/>
    <n v="70"/>
    <s v="RH VII"/>
    <s v="GG"/>
    <n v="330005059748"/>
    <s v="03.119.806/0001-91"/>
    <s v="Aguas de Nova Friburgo - RH VII"/>
    <x v="1"/>
    <m/>
    <s v="01/07/2021"/>
    <x v="1211"/>
    <n v="41618.36"/>
    <x v="1206"/>
    <m/>
    <m/>
    <s v="OK"/>
    <s v=""/>
    <n v="19074754.699999999"/>
    <n v="10391988"/>
    <m/>
    <n v="3814950.94"/>
    <n v="405763.2"/>
    <n v="90"/>
    <n v="0.11017163007985996"/>
    <n v="840598.73254636792"/>
    <n v="208252.97481176202"/>
    <n v="0"/>
    <n v="420299.36627318396"/>
    <s v="E07/515034/2012"/>
    <s v="IN026264"/>
    <d v="2014-02-20T00:00:00"/>
    <d v="2019-02-20T00:00:00"/>
    <s v="Av. Antônio Mário de Azevedo Nº 417"/>
    <s v="Córrego Dantas"/>
    <n v="28630310"/>
    <s v="Nova Friburgo"/>
    <s v="RJ"/>
    <s v="2525-1919"/>
    <s v="danielle.moreira@aguasdenovafriburgo.com.br"/>
  </r>
  <r>
    <s v="GG-0003"/>
    <x v="8"/>
    <n v="70"/>
    <s v="RH VII"/>
    <s v="GG"/>
    <n v="330030657114"/>
    <s v="42.310.775/0001-03"/>
    <s v="Aguas do Rio 1 S.A INTER.CORD/CANT/DUAS BAR"/>
    <x v="1"/>
    <m/>
    <s v="01/11/2021"/>
    <x v="1212"/>
    <n v="0"/>
    <x v="1207"/>
    <m/>
    <m/>
    <s v=""/>
    <s v="SEI-120800/008380/2021- INTEGRAL BLOCO 1"/>
    <n v="3784320"/>
    <n v="220752"/>
    <n v="0"/>
    <n v="756864"/>
    <n v="6622.56"/>
    <n v="90"/>
    <n v="0.11017163007985996"/>
    <n v="166769.88130956359"/>
    <n v="2432.0626400410629"/>
    <n v="0"/>
    <n v="83384.94065478179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GG-0006"/>
    <x v="8"/>
    <n v="70"/>
    <s v="RH VII"/>
    <s v="GG"/>
    <n v="330040184235"/>
    <s v="42.292.007/0005-06"/>
    <s v="RIO MAIS SANEAMENTO BOM JARDIM"/>
    <x v="1"/>
    <m/>
    <s v="01/10/2020"/>
    <x v="1213"/>
    <n v="0"/>
    <x v="1208"/>
    <m/>
    <m/>
    <n v="0"/>
    <s v=""/>
    <n v="2052643.2"/>
    <n v="0"/>
    <n v="0"/>
    <n v="410528.64"/>
    <n v="0"/>
    <n v="0"/>
    <n v="0.11017163007985996"/>
    <n v="90457.221047123821"/>
    <n v="0"/>
    <n v="0"/>
    <n v="45228.61052356191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GG-0007"/>
    <x v="8"/>
    <n v="70"/>
    <s v="RH VII"/>
    <s v="GG"/>
    <n v="330038809207"/>
    <s v="42.310.775/0001-03"/>
    <s v="Aguas do Rio 1 S.A CANTAGALO"/>
    <x v="1"/>
    <m/>
    <s v="01/11/2021"/>
    <x v="1214"/>
    <n v="0"/>
    <x v="1209"/>
    <m/>
    <m/>
    <s v=""/>
    <s v="SEI-120800/008380/2021- INTEGRAL BLOCO 1"/>
    <n v="669264"/>
    <n v="0"/>
    <n v="24002.400000000001"/>
    <n v="133852.79999999999"/>
    <n v="0"/>
    <n v="0"/>
    <n v="0.11017163007985996"/>
    <n v="29493.556521997489"/>
    <n v="0"/>
    <n v="0"/>
    <n v="14746.788703472759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GG-0008"/>
    <x v="8"/>
    <n v="70"/>
    <s v="RH VII"/>
    <s v="GG"/>
    <n v="330038810809"/>
    <s v="42.310.775/0001-03"/>
    <s v="Aguas do Rio 1 S.A CORDEIRO"/>
    <x v="1"/>
    <m/>
    <s v="01/11/2021"/>
    <x v="1215"/>
    <n v="0"/>
    <x v="1210"/>
    <m/>
    <m/>
    <s v=""/>
    <s v="SEI-120800/008380/2021- INTEGRAL BLOCO 1"/>
    <n v="262800"/>
    <n v="0"/>
    <n v="0"/>
    <n v="52560"/>
    <n v="0"/>
    <n v="0"/>
    <n v="0.11017163007985996"/>
    <n v="11581.236246302853"/>
    <n v="0"/>
    <n v="0"/>
    <n v="5790.623344388433"/>
    <s v="E-07/100.644/2004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GG-0009"/>
    <x v="8"/>
    <n v="70"/>
    <s v="RH VII"/>
    <s v="GG"/>
    <n v="330040083986"/>
    <s v="42.310.775/0001-03"/>
    <s v="Aguas do Rio 1 S.A DUAS BARRAS"/>
    <x v="1"/>
    <n v="2024"/>
    <s v="01/11/2021"/>
    <x v="1216"/>
    <n v="0"/>
    <x v="1211"/>
    <m/>
    <m/>
    <s v=""/>
    <s v="SEI-120800/008380/2021- INTEGRAL BLOCO 1"/>
    <n v="75304"/>
    <n v="0"/>
    <n v="0"/>
    <n v="15060.8"/>
    <n v="0"/>
    <n v="0"/>
    <n v="0.11017163007985996"/>
    <n v="3318.5451439305516"/>
    <n v="0"/>
    <n v="0"/>
    <n v="1659.2777932022823"/>
    <n v="0"/>
    <n v="0"/>
    <d v="1899-12-30T00:00:00"/>
    <d v="1899-12-30T00:00:00"/>
    <s v="Avenida Rodrigues Alves 10"/>
    <s v="Saúde"/>
    <n v="20081250"/>
    <s v="RIO DE JANEIRO"/>
    <s v="RJ"/>
    <s v="(21)96443-9818"/>
    <s v="daniella.silva@aguasdorio.com.br"/>
  </r>
  <r>
    <s v="GG-0010"/>
    <x v="8"/>
    <n v="70"/>
    <s v="RH VII"/>
    <s v="GG"/>
    <n v="330038809622"/>
    <s v="42.310.775/0001-03"/>
    <s v="Aguas do Rio 1 S.A ITAOCARA"/>
    <x v="1"/>
    <n v="2024"/>
    <s v="01/11/2021"/>
    <x v="1217"/>
    <n v="0"/>
    <x v="1212"/>
    <m/>
    <m/>
    <s v=""/>
    <s v="SEI-120800/008380/2021- INTEGRAL BLOCO 1"/>
    <n v="278380.79999999999"/>
    <n v="11388"/>
    <n v="0"/>
    <n v="55676.160000000003"/>
    <n v="0"/>
    <n v="99.9"/>
    <n v="0.11017163007985996"/>
    <n v="12267.87068253653"/>
    <n v="1.2530968815287507"/>
    <n v="0"/>
    <n v="6133.9301200312602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GG-0011"/>
    <x v="8"/>
    <n v="70"/>
    <s v="RH VII"/>
    <s v="GG"/>
    <n v="330040183859"/>
    <s v="42.292.007/0008-40"/>
    <s v="RIO MAIS SANEAMENTO MACUCO"/>
    <x v="1"/>
    <m/>
    <s v="26/12/2017"/>
    <x v="1218"/>
    <n v="0"/>
    <x v="1213"/>
    <m/>
    <m/>
    <n v="0"/>
    <s v=""/>
    <n v="946080"/>
    <n v="170294"/>
    <n v="0"/>
    <n v="189216"/>
    <n v="2838.24"/>
    <n v="90"/>
    <n v="0.11017163007985996"/>
    <n v="41692.46510615389"/>
    <n v="1876.0531112327435"/>
    <n v="0"/>
    <n v="20846.23777431395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GG-0012"/>
    <x v="8"/>
    <n v="70"/>
    <s v="RH VII"/>
    <s v="GG"/>
    <n v="330040078982"/>
    <s v="42.310.775/0001-03"/>
    <s v="Aguas do Rio 1 S.A SAO SEBASTIAO DO ALTO"/>
    <x v="1"/>
    <m/>
    <s v="01/11/2021"/>
    <x v="1219"/>
    <n v="0"/>
    <x v="1214"/>
    <m/>
    <m/>
    <s v=""/>
    <s v="SEI-120800/008380/2021- INTEGRAL BLOCO 1"/>
    <n v="572028"/>
    <n v="0"/>
    <n v="0"/>
    <n v="114405.6"/>
    <n v="0"/>
    <n v="0"/>
    <n v="0.11017163007985996"/>
    <n v="25208.508195817823"/>
    <n v="0"/>
    <n v="0"/>
    <n v="12604.243655434901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GG-0013"/>
    <x v="8"/>
    <n v="70"/>
    <s v="RH VII"/>
    <s v="GG"/>
    <n v="330005255687"/>
    <s v="33.352.394/0001-04"/>
    <s v="CEDAE SANTA MARIA MADALENA"/>
    <x v="1"/>
    <m/>
    <s v="26/12/2017"/>
    <x v="1220"/>
    <n v="0"/>
    <x v="1215"/>
    <m/>
    <m/>
    <s v="ATENÇÃO: 2 PONTOS PASSARAM PARA A PREF. S. M. MADALENA"/>
    <s v=""/>
    <n v="914544"/>
    <n v="0"/>
    <n v="0"/>
    <n v="182908.79999999999"/>
    <n v="0"/>
    <n v="0"/>
    <n v="0.11017163007985996"/>
    <n v="40302.728452168441"/>
    <n v="0"/>
    <n v="0"/>
    <n v="20151.353783610208"/>
    <s v="E07/512803/2012"/>
    <s v="IN025596"/>
    <d v="2013-12-13T00:00:00"/>
    <d v="2015-12-13T00:00:00"/>
    <s v="Av. Pres. Vargas, 2655 - 7° andar."/>
    <s v="Cidade Nova"/>
    <n v="20210030"/>
    <s v="Santa Maria Madalena"/>
    <s v="RJ"/>
    <s v="2332-3600"/>
    <s v="eduardodantas@cedae.com.br; marcelo-kauffman@cedae.com.br"/>
  </r>
  <r>
    <s v="GG-0014"/>
    <x v="8"/>
    <n v="70"/>
    <s v="RH VII"/>
    <s v="GG"/>
    <n v="330010047663"/>
    <s v="01.637.895/0135-44"/>
    <s v="Votorantim Cimentos S/A"/>
    <x v="3"/>
    <m/>
    <s v="12/12/2017"/>
    <x v="1221"/>
    <n v="0"/>
    <x v="1216"/>
    <m/>
    <m/>
    <s v="SEM DBO"/>
    <s v=""/>
    <n v="74284.800000000003"/>
    <n v="0"/>
    <n v="3328.8"/>
    <n v="70956"/>
    <n v="0"/>
    <n v="0"/>
    <n v="0.11017163007985996"/>
    <n v="3273.6320632017591"/>
    <n v="366.73968732741434"/>
    <n v="0"/>
    <n v="7817.3404706769834"/>
    <s v="E07/101889/2002"/>
    <s v="IN038743"/>
    <d v="2017-02-16T00:00:00"/>
    <d v="2022-02-16T00:00:00"/>
    <s v="Av. Senador Jose Ermirio de Moraes, 522"/>
    <n v="0"/>
    <n v="28520000"/>
    <s v="Cantagalo"/>
    <s v="RJ"/>
    <n v="21013808"/>
    <s v="heglaya.silva@vcimentos.com.br"/>
  </r>
  <r>
    <s v="GG-0015"/>
    <x v="8"/>
    <n v="70"/>
    <s v="RH VII"/>
    <s v="GG"/>
    <n v="330005056218"/>
    <s v="30.559.132/0001-19"/>
    <s v="FAPASA - FÁBRICA DE PAPEL LTDA."/>
    <x v="3"/>
    <m/>
    <s v="12/12/2017"/>
    <x v="1222"/>
    <n v="0"/>
    <x v="1217"/>
    <m/>
    <m/>
    <s v="OK"/>
    <s v=""/>
    <n v="299520"/>
    <n v="224640"/>
    <n v="0"/>
    <n v="74880"/>
    <n v="1234"/>
    <n v="95"/>
    <n v="0.11017163007985996"/>
    <n v="13199.44378921303"/>
    <n v="1309.214736873213"/>
    <n v="0"/>
    <n v="8249.6484523303898"/>
    <s v="E07/002.2778/2014"/>
    <s v="IN029711"/>
    <d v="1899-12-30T00:00:00"/>
    <d v="2020-02-03T00:00:00"/>
    <s v="RUA CAPITÃO BENTO JOSÉ VELOSO,1285"/>
    <s v="RIOGRANDINA"/>
    <s v="28634-340"/>
    <s v="Nova Friburgo"/>
    <s v="RJ"/>
    <s v="(22) 2540-1122"/>
    <s v="fapasacompras@gmail.com"/>
  </r>
  <r>
    <s v="GG-0016"/>
    <x v="8"/>
    <n v="70"/>
    <s v="RH VII"/>
    <s v="GG"/>
    <n v="330005056307"/>
    <s v="29.565.470/0001-84"/>
    <s v="Fazenda Soledade Ltda."/>
    <x v="3"/>
    <m/>
    <s v="06/03/2018"/>
    <x v="1223"/>
    <n v="3903.2280929332328"/>
    <x v="1218"/>
    <m/>
    <m/>
    <s v="SEM DBO"/>
    <s v=""/>
    <n v="75168"/>
    <n v="0"/>
    <n v="0"/>
    <n v="15033.6"/>
    <n v="0"/>
    <n v="0"/>
    <n v="0.11017163007985996"/>
    <n v="3312.5524359371775"/>
    <n v="0"/>
    <n v="0"/>
    <n v="1656.2762179685885"/>
    <s v="E07/100.573/2007"/>
    <s v="IN042004"/>
    <d v="2017-11-09T00:00:00"/>
    <d v="2022-11-09T00:00:00"/>
    <s v="Fazenda Soledade - Cx. Postal 97084"/>
    <s v="Rio Grande de Cima"/>
    <n v="28601970"/>
    <s v="Nova Friburgo"/>
    <s v="RJ"/>
    <n v="25227186"/>
    <s v="fazenda@soledade.com"/>
  </r>
  <r>
    <s v="GG-0017"/>
    <x v="8"/>
    <n v="70"/>
    <s v="RH VII"/>
    <s v="GG"/>
    <n v="330026580692"/>
    <s v="30.535.975/0001-85"/>
    <s v="Filó S.A"/>
    <x v="3"/>
    <m/>
    <s v="12/12/2017"/>
    <x v="1224"/>
    <n v="50.69"/>
    <x v="1219"/>
    <m/>
    <m/>
    <s v="OK"/>
    <s v=""/>
    <n v="8572.0799999999981"/>
    <n v="0"/>
    <n v="0"/>
    <n v="828.95999999999822"/>
    <n v="0"/>
    <n v="0"/>
    <n v="0.11017163007985996"/>
    <n v="377.76001070998763"/>
    <n v="0"/>
    <n v="0"/>
    <n v="91.327874471000825"/>
    <s v="E-07/504568/2010"/>
    <s v="IN037643 CA"/>
    <d v="1899-12-30T00:00:00"/>
    <d v="1899-12-30T00:00:00"/>
    <s v="Rua Bonfim, 25"/>
    <s v="Vila Amélia"/>
    <n v="28625570"/>
    <s v="Nova Friburgo"/>
    <s v="RJ"/>
    <n v="25241221"/>
    <s v="balco@rosset.com.br"/>
  </r>
  <r>
    <s v="GG-0018"/>
    <x v="8"/>
    <n v="70"/>
    <s v="RH VII"/>
    <s v="GG"/>
    <n v="330026255945"/>
    <s v="30.542.161/0001-78"/>
    <s v="HAK FÁBRICA DE FUSOS E PASSAMANARIA LTDA"/>
    <x v="3"/>
    <m/>
    <s v="12/12/2017"/>
    <x v="1225"/>
    <n v="0"/>
    <x v="1220"/>
    <m/>
    <m/>
    <s v="OK"/>
    <s v=""/>
    <n v="14395.68"/>
    <n v="0"/>
    <n v="0"/>
    <n v="4611.3599999999997"/>
    <n v="0"/>
    <n v="0"/>
    <n v="0.11017163007985996"/>
    <n v="634.40118122195543"/>
    <n v="0"/>
    <n v="0"/>
    <n v="508.03680319379373"/>
    <s v="E-07/507.378/2012"/>
    <s v="IN022205"/>
    <d v="2013-01-16T00:00:00"/>
    <d v="2018-01-16T00:00:00"/>
    <s v="RUA MANUEL ELIAS PERROUD Nº 649"/>
    <s v="CONSELHEIRO PAULINO"/>
    <n v="28634000"/>
    <s v="Nova Friburgo"/>
    <s v="RJ"/>
    <s v="2533-9600"/>
    <s v="financ@hak.com.br"/>
  </r>
  <r>
    <s v="GG-0019"/>
    <x v="8"/>
    <n v="70"/>
    <s v="RH VII"/>
    <s v="GG"/>
    <n v="330005070555"/>
    <s v="21.109.697/0013-47"/>
    <s v="COMPANHIA DE CIMENTO CAMPEÃO ALVORADA - CCA"/>
    <x v="3"/>
    <m/>
    <s v="14/01/2022"/>
    <x v="1226"/>
    <n v="0"/>
    <x v="1221"/>
    <m/>
    <m/>
    <s v="ALTERAÇÃO: TROCA DE RAZÃO SOCIAL"/>
    <s v="CI INEA/SERVREG SEI Nº3/22 - ALTERAÇÃO RAZÃO SOCIAL"/>
    <n v="224956.79999999999"/>
    <n v="56764.800000000003"/>
    <n v="0"/>
    <n v="113004"/>
    <n v="9101.2890000000007"/>
    <n v="70"/>
    <n v="0.11017163007985996"/>
    <n v="9913.5418190463024"/>
    <n v="1869.9024940392399"/>
    <n v="0"/>
    <n v="12449.830792208519"/>
    <s v="E07/503134/2010"/>
    <s v="IN016549"/>
    <d v="2011-05-05T00:00:00"/>
    <d v="2016-05-03T00:00:00"/>
    <s v="RODOVIA RJ 166, KM 2,5"/>
    <s v="-"/>
    <n v="28500000"/>
    <s v="Cantagalo"/>
    <s v="RJ"/>
    <n v="25550222"/>
    <s v="delma.herdi@holcim.com"/>
  </r>
  <r>
    <s v="GG-0020"/>
    <x v="8"/>
    <n v="70"/>
    <s v="RH VII"/>
    <s v="GG"/>
    <n v="330005056803"/>
    <s v="30.536.619/0001-86"/>
    <s v="INDÚSTRIAS SINIMBU S/A."/>
    <x v="3"/>
    <m/>
    <s v="12/12/2017"/>
    <x v="1227"/>
    <n v="0"/>
    <x v="1222"/>
    <m/>
    <m/>
    <s v="OK SEM CADASTRO REGLA"/>
    <s v=""/>
    <n v="20736"/>
    <n v="4147.2"/>
    <n v="0"/>
    <n v="16588.8"/>
    <n v="315.18700000000001"/>
    <n v="93"/>
    <n v="0.11017163007985996"/>
    <n v="913.81045838082878"/>
    <n v="34.084235177582016"/>
    <n v="0"/>
    <n v="1827.6209167616576"/>
    <s v="NÃO LOCALIZADO"/>
    <s v=""/>
    <d v="1899-12-30T00:00:00"/>
    <d v="1899-12-30T00:00:00"/>
    <s v="Rua Conselheiro Sinimbu, 188"/>
    <s v="Perissê"/>
    <n v="28613270"/>
    <s v="Nova Friburgo"/>
    <s v="RJ"/>
    <n v="25258400"/>
    <s v="sinimbu@sinimbu.com.br"/>
  </r>
  <r>
    <s v="GG-0021"/>
    <x v="8"/>
    <n v="70"/>
    <s v="RH VII"/>
    <s v="GG"/>
    <n v="330005056994"/>
    <s v="30.560.205/0001-92"/>
    <s v="Stam Metalúrgica S/A."/>
    <x v="3"/>
    <m/>
    <s v="12/12/2017"/>
    <x v="1228"/>
    <n v="0"/>
    <x v="1223"/>
    <m/>
    <m/>
    <s v="OK"/>
    <s v=""/>
    <n v="49526.400000000001"/>
    <n v="31680"/>
    <n v="0"/>
    <n v="17846.400000000001"/>
    <n v="1872.288"/>
    <n v="88"/>
    <n v="0.11017163007985996"/>
    <n v="2182.5606084546762"/>
    <n v="415.33896138270444"/>
    <n v="0"/>
    <n v="1966.1716619626859"/>
    <s v="E-071001102005"/>
    <s v="IN000506"/>
    <d v="2007-02-06T00:00:00"/>
    <d v="2012-02-06T00:00:00"/>
    <s v="Avenida Sebastião Martins nº 871"/>
    <s v="Conselheiro Paulino"/>
    <n v="28635430"/>
    <s v="Nova Friburgo"/>
    <s v="RJ"/>
    <s v="2525-1046/2525-1047"/>
    <s v="cleversono@stam.com.br"/>
  </r>
  <r>
    <s v="GG-0022"/>
    <x v="8"/>
    <n v="70"/>
    <s v="RH VII"/>
    <s v="GG"/>
    <n v="330005057370"/>
    <s v="60.869.336.0219-71"/>
    <s v="HOLCIM BRASIL S.A (Cantagalo)"/>
    <x v="3"/>
    <m/>
    <s v="12/12/2017"/>
    <x v="1229"/>
    <n v="0"/>
    <x v="1224"/>
    <m/>
    <m/>
    <s v="SEM DBO"/>
    <s v=""/>
    <n v="350400"/>
    <n v="0"/>
    <n v="8847"/>
    <n v="341553"/>
    <n v="0"/>
    <n v="0"/>
    <n v="0.11017163007985996"/>
    <n v="15441.651809228473"/>
    <n v="974.69008187510053"/>
    <n v="0"/>
    <n v="37629.455104907109"/>
    <s v="E07/505.051/2010"/>
    <s v="IN039801"/>
    <d v="2017-05-23T00:00:00"/>
    <d v="2022-05-23T00:00:00"/>
    <s v="Rod RJ 166 Km 8, Fazenda Saudade"/>
    <s v="Fazenda Saudade"/>
    <n v="28500970"/>
    <s v="Cantagalo"/>
    <s v="RJ"/>
    <n v="25550433"/>
    <s v="gilmara.crespo@lafarge.com"/>
  </r>
  <r>
    <s v="GG-0024"/>
    <x v="8"/>
    <n v="70"/>
    <s v="RH VII"/>
    <s v="GG"/>
    <n v="330005834954"/>
    <s v="08.176.371/0001-30"/>
    <s v="Nova Friburgo Comércio e Indústria Ltda"/>
    <x v="3"/>
    <m/>
    <s v="12/12/2017"/>
    <x v="1230"/>
    <n v="0"/>
    <x v="1225"/>
    <m/>
    <m/>
    <s v="OK"/>
    <s v=""/>
    <n v="7920"/>
    <n v="0"/>
    <n v="0"/>
    <n v="1584"/>
    <n v="0"/>
    <n v="0"/>
    <n v="0.11017163007985996"/>
    <n v="349.02925140180804"/>
    <n v="0"/>
    <n v="0"/>
    <n v="174.51462570090402"/>
    <s v="PD-07/014.149/2016"/>
    <s v="IN000230"/>
    <d v="2017-02-23T00:00:00"/>
    <d v="2022-02-23T00:00:00"/>
    <s v="AVENIDA CONSELHEIRO JULIS ARP N440"/>
    <s v="Olaria"/>
    <n v="28623000"/>
    <s v="Nova Friburgo"/>
    <s v="RJ"/>
    <n v="21026452"/>
    <s v="calmeida@nfpstg.com.br"/>
  </r>
  <r>
    <s v="GG-0025"/>
    <x v="8"/>
    <n v="70"/>
    <s v="RH VII"/>
    <s v="GG"/>
    <n v="330031542850"/>
    <s v="42.310.775/0001-03"/>
    <s v="Aguas do Rio 1 S.A INTER. SÃO SEBASTIÃO DO ALTO - ITAOCARA"/>
    <x v="1"/>
    <m/>
    <s v="01/11/2021"/>
    <x v="1231"/>
    <n v="0"/>
    <x v="1226"/>
    <m/>
    <m/>
    <s v=""/>
    <s v="SEI-120800/008380/2021- INTEGRAL BLOCO 1"/>
    <n v="441504"/>
    <n v="0"/>
    <n v="17695.2"/>
    <n v="84709.2"/>
    <n v="0"/>
    <n v="0"/>
    <n v="0.11017163007985996"/>
    <n v="19456.49067785449"/>
    <n v="0"/>
    <n v="0"/>
    <n v="9332.5538923995118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s v="GG-0027"/>
    <x v="8"/>
    <n v="70"/>
    <s v="RH VII"/>
    <s v="GG"/>
    <n v="330031511202"/>
    <s v="30.537.799/0001-10"/>
    <s v="Frivel Friburgo Veículos S/A"/>
    <x v="2"/>
    <m/>
    <s v="12/12/2017"/>
    <x v="1232"/>
    <n v="0"/>
    <x v="1227"/>
    <m/>
    <m/>
    <s v="OK"/>
    <s v=""/>
    <n v="8322"/>
    <n v="0"/>
    <n v="0"/>
    <n v="1314"/>
    <n v="0"/>
    <n v="0"/>
    <n v="0.11017163007985996"/>
    <n v="366.73968732741434"/>
    <n v="0"/>
    <n v="0"/>
    <n v="144.76401723860891"/>
    <s v="E07/501.831/2010"/>
    <s v="IN017827"/>
    <d v="2011-10-11T00:00:00"/>
    <d v="2016-10-11T00:00:00"/>
    <s v="Av. Presidente Costa e Silva. 965"/>
    <s v="Duas Pedras"/>
    <n v="28630000"/>
    <s v="Nova Friburgo"/>
    <s v="RJ"/>
    <s v="2525-2525"/>
    <s v="frivel@frivel.com.br"/>
  </r>
  <r>
    <s v="GG-0028"/>
    <x v="8"/>
    <n v="70"/>
    <s v="RH VII"/>
    <s v="GG"/>
    <n v="330006009507"/>
    <s v="30.069.314/0023-17"/>
    <s v="AUTO VIAÇÃO 1001"/>
    <x v="2"/>
    <m/>
    <s v="12/12/2017"/>
    <x v="1233"/>
    <n v="0"/>
    <x v="1228"/>
    <m/>
    <m/>
    <s v="OK"/>
    <s v=""/>
    <n v="8870"/>
    <n v="0"/>
    <n v="0"/>
    <n v="1687"/>
    <n v="0"/>
    <n v="0"/>
    <n v="0.11017163007985996"/>
    <n v="390.88268724486824"/>
    <n v="0"/>
    <n v="0"/>
    <n v="185.8551524787392"/>
    <s v="PD-07/014.242/2016"/>
    <s v="IN000178"/>
    <d v="2017-01-31T00:00:00"/>
    <d v="2022-01-31T00:00:00"/>
    <s v="RUA JOÃO PINTODE FARIA 200."/>
    <s v="DUAS PEDRAS"/>
    <n v="28605260"/>
    <s v="Nova Friburgo"/>
    <s v="RJ"/>
    <s v="2109-1018"/>
    <s v="sueli.placido@autoviacao1001.com.br"/>
  </r>
  <r>
    <s v="GG-0029"/>
    <x v="8"/>
    <n v="70"/>
    <s v="RH VII"/>
    <s v="GG"/>
    <n v="330006043527"/>
    <s v="57.170.375/0004-60"/>
    <s v="CBS - Indústria Comércio Importação e Exportação Ltda"/>
    <x v="3"/>
    <m/>
    <s v="12/12/2017"/>
    <x v="1234"/>
    <n v="0"/>
    <x v="1229"/>
    <m/>
    <m/>
    <s v="OK:"/>
    <s v=""/>
    <n v="18469"/>
    <n v="0"/>
    <n v="0"/>
    <n v="12921"/>
    <n v="0"/>
    <n v="0"/>
    <n v="0.11017163007985996"/>
    <n v="813.89686702693632"/>
    <n v="0"/>
    <n v="0"/>
    <n v="1423.5284998906734"/>
    <s v="E-07/002.12868/2016"/>
    <s v="IN04332"/>
    <d v="2018-01-10T00:00:00"/>
    <d v="2023-01-10T00:00:00"/>
    <s v="Rodovia RJ 146 KM 17,5 n° 582"/>
    <s v="Barra Alegre"/>
    <n v="28660000"/>
    <s v="Bom Jardim"/>
    <s v="RJ"/>
    <n v="25669300"/>
    <s v="segbjr@cbselos.com.br"/>
  </r>
  <r>
    <s v="GG-0030"/>
    <x v="8"/>
    <n v="70"/>
    <s v="RH VII"/>
    <s v="GG"/>
    <n v="330006086501"/>
    <s v="16.548.653/0055-32"/>
    <s v="CENTRALBETON (EX-LAFARGE BRASIL S/A)"/>
    <x v="3"/>
    <m/>
    <s v="12/12/2017"/>
    <x v="1235"/>
    <n v="0"/>
    <x v="1230"/>
    <m/>
    <m/>
    <s v="OK"/>
    <s v=""/>
    <n v="2880"/>
    <n v="0"/>
    <n v="0"/>
    <n v="2660"/>
    <n v="0"/>
    <n v="0"/>
    <n v="0.11017163007985996"/>
    <n v="126.91782915083697"/>
    <n v="0"/>
    <n v="0"/>
    <n v="293.04714821951103"/>
    <s v="E-07/100277/2007"/>
    <s v="IN019936"/>
    <d v="2012-06-18T00:00:00"/>
    <d v="2016-12-14T00:00:00"/>
    <s v="Rua Maria Duque Estrada Laginestra n° 900 complemento: A"/>
    <s v="Parque São Clemente"/>
    <n v="28625235"/>
    <s v="Nova Friburgo"/>
    <s v="RJ"/>
    <s v="2240-5142"/>
    <s v="juridico@sinese.com.br"/>
  </r>
  <r>
    <s v="GG-0032"/>
    <x v="8"/>
    <n v="70"/>
    <s v="RH VII"/>
    <s v="GG"/>
    <n v="330027329357"/>
    <s v="29.704.574/0001-22"/>
    <s v="Rio Grande Minérios Ltda"/>
    <x v="4"/>
    <m/>
    <s v="12/12/2017"/>
    <x v="1236"/>
    <n v="0"/>
    <x v="1231"/>
    <m/>
    <m/>
    <s v="OK"/>
    <s v=""/>
    <n v="7920"/>
    <n v="7128"/>
    <n v="0"/>
    <n v="792"/>
    <n v="0"/>
    <n v="99"/>
    <n v="0.11017163007985996"/>
    <n v="349.02925140180804"/>
    <n v="0"/>
    <n v="0"/>
    <n v="87.25731285045201"/>
    <s v="E07/506.744/2011"/>
    <s v="IN025815"/>
    <d v="2013-12-27T00:00:00"/>
    <d v="2018-12-27T00:00:00"/>
    <s v="Rua Abgail Gomes de Macedo, nº 198 "/>
    <s v="Fazenda Santa Maria"/>
    <n v="28750000"/>
    <s v="Trajano de Morais"/>
    <s v="RJ"/>
    <s v="2551-3189/8125-8485"/>
    <s v="postoavancadonf.inea@gmail.com"/>
  </r>
  <r>
    <s v="GG-0033"/>
    <x v="8"/>
    <n v="70"/>
    <s v="RH VII"/>
    <s v="GG"/>
    <n v="330007909030"/>
    <s v="899.638.497-68"/>
    <s v="Hercules Neves"/>
    <x v="9"/>
    <m/>
    <s v="12/12/2017"/>
    <x v="1237"/>
    <n v="0"/>
    <x v="1232"/>
    <m/>
    <m/>
    <s v="OK"/>
    <s v=""/>
    <n v="399168"/>
    <n v="0"/>
    <n v="0"/>
    <n v="0"/>
    <n v="0"/>
    <n v="0"/>
    <n v="2.2085188875199738E-3"/>
    <n v="352.62802691742917"/>
    <n v="0"/>
    <n v="0"/>
    <n v="0"/>
    <s v="E07/508.096/2011"/>
    <s v="IN026781"/>
    <d v="2014-04-28T00:00:00"/>
    <d v="2019-04-28T00:00:00"/>
    <s v="Estrada Três Picos, S/Nº, Sítio Esperança"/>
    <s v="Campo do Coelho"/>
    <n v="28600000"/>
    <s v="Nova Friburgo"/>
    <s v="RJ"/>
    <s v="2543-3666"/>
    <s v="postoavancadonf.inea@gmail.com"/>
  </r>
  <r>
    <s v="GG-0034"/>
    <x v="8"/>
    <n v="70"/>
    <s v="RH VII"/>
    <s v="GG"/>
    <n v="330007884614"/>
    <s v="18.038.027/0001-39"/>
    <s v="J.P CONQUISTA MINERADORA LTDA ME"/>
    <x v="4"/>
    <m/>
    <s v="12/12/2017"/>
    <x v="1238"/>
    <n v="0"/>
    <x v="1233"/>
    <m/>
    <m/>
    <s v="SEM DBO"/>
    <s v=""/>
    <n v="14595"/>
    <n v="13032"/>
    <n v="13032"/>
    <n v="1563"/>
    <n v="0"/>
    <n v="99"/>
    <n v="0.11017163007985996"/>
    <n v="643.18330186666935"/>
    <n v="0"/>
    <n v="0"/>
    <n v="172.19639647007583"/>
    <s v="E07/002.16221/2013"/>
    <s v="IN026863"/>
    <d v="2014-05-02T00:00:00"/>
    <d v="2019-05-02T00:00:00"/>
    <s v="Rodovia RJ 130 - km 47,5"/>
    <s v="Conquista"/>
    <n v="28600000"/>
    <s v="Nova Friburgo"/>
    <s v="RJ"/>
    <s v="22 2543-4088"/>
    <s v="sllpinheiro@hotmail.com"/>
  </r>
  <r>
    <s v="GG-0035"/>
    <x v="8"/>
    <n v="70"/>
    <s v="RH VII"/>
    <s v="GG"/>
    <n v="330007373016"/>
    <s v="39.491.048/0001-85"/>
    <s v="Materiais de Construção Caçamba Dourada Ltda."/>
    <x v="4"/>
    <m/>
    <s v="12/12/2017"/>
    <x v="1239"/>
    <n v="0"/>
    <x v="1234"/>
    <m/>
    <m/>
    <s v="OK"/>
    <s v=""/>
    <n v="22635"/>
    <n v="20254"/>
    <n v="0"/>
    <n v="2275"/>
    <n v="111"/>
    <n v="99"/>
    <n v="0.11017163007985996"/>
    <n v="997.4964451189237"/>
    <n v="0"/>
    <n v="0"/>
    <n v="250.64026125377561"/>
    <s v="E07/510336/2011"/>
    <s v="IN022805"/>
    <d v="2013-04-02T00:00:00"/>
    <d v="2018-04-02T00:00:00"/>
    <s v="RJ-148, Asa Norte"/>
    <s v="Pamparrão-ZR"/>
    <n v="28637000"/>
    <s v="Sumidouro"/>
    <s v="RJ"/>
    <s v="2531-1329"/>
    <s v="ehebertolot@gmail.com"/>
  </r>
  <r>
    <s v="GG-0036"/>
    <x v="8"/>
    <n v="70"/>
    <s v="RH VII"/>
    <s v="GG"/>
    <n v="330007268220"/>
    <s v="07.267.233/0001-02"/>
    <s v="REZEILE MATERIAIS DE CONSTRUÇÃO LTDA-ME"/>
    <x v="4"/>
    <n v="2024"/>
    <s v="12/12/2017"/>
    <x v="1240"/>
    <n v="-821.27"/>
    <x v="1"/>
    <n v="-221"/>
    <m/>
    <s v="ATENÇÃO: CRÉDITO DE 221,00 PARA 2026 (créditos acumulados de 2019 a 2024)"/>
    <s v=""/>
    <n v="10868.88"/>
    <n v="0"/>
    <n v="0"/>
    <n v="1100.8800000000001"/>
    <n v="0"/>
    <n v="0"/>
    <n v="0.11017163007985996"/>
    <n v="478.97539801633945"/>
    <n v="0"/>
    <n v="0"/>
    <n v="121.28933565797033"/>
    <s v="E-07/510170/2011"/>
    <s v="IN022806"/>
    <d v="2013-04-02T00:00:00"/>
    <d v="2018-04-02T00:00:00"/>
    <s v="AVENIDA PAQUEQUER"/>
    <s v="Centro"/>
    <n v="28637000"/>
    <s v="Sumidouro"/>
    <s v="RJ"/>
    <s v="2531-1280"/>
    <s v="rezeile.construcao@yahoo.com.br"/>
  </r>
  <r>
    <s v="GG-0037"/>
    <x v="8"/>
    <n v="70"/>
    <s v="RH VII"/>
    <s v="GG"/>
    <n v="330008875325"/>
    <s v="04.302.565/0001-84"/>
    <s v="NOVA ERA MINERAÇÃO LTDA"/>
    <x v="4"/>
    <m/>
    <s v="12/12/2017"/>
    <x v="1241"/>
    <n v="0"/>
    <x v="1235"/>
    <m/>
    <m/>
    <s v="OK"/>
    <s v=""/>
    <n v="213840"/>
    <n v="171072"/>
    <n v="0"/>
    <n v="42768"/>
    <n v="0"/>
    <n v="99"/>
    <n v="0.11017163007985996"/>
    <n v="9423.6435932126387"/>
    <n v="0"/>
    <n v="0"/>
    <n v="4711.8217966063194"/>
    <s v="E07.002/7146/2015"/>
    <s v="IN030994"/>
    <d v="2015-06-26T00:00:00"/>
    <d v="2020-06-26T00:00:00"/>
    <s v="rua manuel vieira 294"/>
    <s v="Tanque"/>
    <n v="22730050"/>
    <s v="Rio de Janeiro"/>
    <s v="RJ"/>
    <s v="2677-8390"/>
    <s v="porcioli@terra.com.br"/>
  </r>
  <r>
    <s v="GG-0038"/>
    <x v="8"/>
    <n v="70"/>
    <s v="RH VII"/>
    <s v="GG"/>
    <n v="330008888818"/>
    <s v="29.277.167/0001-86"/>
    <s v="Cooperativa Regional Agropecuária de Macuco Ltda."/>
    <x v="3"/>
    <m/>
    <s v="12/12/2017"/>
    <x v="1242"/>
    <n v="0"/>
    <x v="1236"/>
    <m/>
    <m/>
    <s v="OK"/>
    <s v=""/>
    <n v="78000"/>
    <n v="70080"/>
    <n v="0"/>
    <n v="7920"/>
    <n v="6167.04"/>
    <n v="89"/>
    <n v="0.11017163007985996"/>
    <n v="3437.3596132475031"/>
    <n v="870.14003205955169"/>
    <n v="0"/>
    <n v="872.56268603050728"/>
    <s v="E07/510868/2011"/>
    <s v="IN031632"/>
    <d v="2015-08-28T00:00:00"/>
    <d v="2020-08-28T00:00:00"/>
    <s v="Praça Professor João Brasil 184"/>
    <s v="Centro"/>
    <n v="28545000"/>
    <s v="Macuco"/>
    <s v="RJ"/>
    <n v="25541103"/>
    <s v="gestaodeprocessos@leitemacuco.com.br"/>
  </r>
  <r>
    <s v="GG-0039"/>
    <x v="8"/>
    <n v="70"/>
    <s v="RH VII"/>
    <s v="GG"/>
    <n v="330008787035"/>
    <s v="30.540.991/0001-66"/>
    <s v="HAGA S.A. INDUSTRIA E COMERCIO"/>
    <x v="3"/>
    <m/>
    <s v="12/12/2017"/>
    <x v="1243"/>
    <n v="0"/>
    <x v="1237"/>
    <m/>
    <m/>
    <s v="SEM DBO"/>
    <s v=""/>
    <n v="50086.080000000002"/>
    <n v="0"/>
    <n v="50086.080000000002"/>
    <n v="0"/>
    <n v="0"/>
    <n v="0"/>
    <n v="0.11017163007985996"/>
    <n v="2207.2257320727667"/>
    <n v="5518.0643301819173"/>
    <n v="0"/>
    <n v="0"/>
    <s v="E07/150053/2007"/>
    <s v="IN031549"/>
    <d v="2015-08-24T00:00:00"/>
    <d v="2020-08-24T00:00:00"/>
    <s v="Av. Engenheiro Hans Gaiser Nº 26"/>
    <s v="ROBADEY"/>
    <n v="28605220"/>
    <s v="Nova Friburgo"/>
    <s v="RJ"/>
    <s v="2525-8000"/>
    <s v="abicalil@haga.com.br"/>
  </r>
  <r>
    <s v="GG-0040"/>
    <x v="8"/>
    <n v="70"/>
    <s v="RH VII"/>
    <s v="GG"/>
    <n v="330007803045"/>
    <s v="17.612.173/0001-63"/>
    <s v="CONSÓRCIO RIO BENGALAS"/>
    <x v="2"/>
    <m/>
    <s v="12/12/2017"/>
    <x v="1244"/>
    <n v="0"/>
    <x v="1238"/>
    <m/>
    <m/>
    <s v="OK"/>
    <s v=""/>
    <n v="5760"/>
    <n v="0"/>
    <n v="0"/>
    <n v="1152"/>
    <n v="0"/>
    <n v="0"/>
    <n v="0.11017163007985996"/>
    <n v="253.83565830167393"/>
    <n v="0"/>
    <n v="0"/>
    <n v="126.91782915083697"/>
    <s v="E07.002/19108/2013"/>
    <s v="IN026347"/>
    <d v="2014-03-26T00:00:00"/>
    <d v="2019-02-27T00:00:00"/>
    <s v="AV. NOSSA SENHORA DO AMPARO, 1600 - ÁREA B1"/>
    <s v="JRDIM OURO PRETO"/>
    <n v="28635010"/>
    <s v="Nova Friburgo"/>
    <s v="RJ"/>
    <s v="2521-8513"/>
    <s v="legal@vrscontabil.com.br"/>
  </r>
  <r>
    <s v="GG-0041"/>
    <x v="8"/>
    <n v="70"/>
    <s v="RH VII"/>
    <s v="GG"/>
    <n v="330005796335"/>
    <s v="36.204.923/0001-02"/>
    <s v="PEDRACOM PEDREIRAS LTDA"/>
    <x v="3"/>
    <m/>
    <s v="12/12/2017"/>
    <x v="1245"/>
    <n v="0"/>
    <x v="1239"/>
    <m/>
    <m/>
    <s v="OK"/>
    <s v=""/>
    <n v="5971.2"/>
    <n v="0"/>
    <n v="0"/>
    <n v="4675.2"/>
    <n v="111"/>
    <n v="60"/>
    <n v="0.11017163007985996"/>
    <n v="263.13990264702494"/>
    <n v="0"/>
    <n v="0"/>
    <n v="515.07503067838024"/>
    <s v="E07/502.885/2010"/>
    <s v="IN023842"/>
    <d v="2013-07-17T00:00:00"/>
    <d v="2018-07-17T00:00:00"/>
    <s v="AV. JULIO ANTONIO THURLER, 288"/>
    <s v="OLARIA"/>
    <n v="28620000"/>
    <s v="Nova Friburgo"/>
    <s v="RJ"/>
    <n v="25269235"/>
    <s v="frienge@frienge.com.br"/>
  </r>
  <r>
    <s v="GG-0042"/>
    <x v="8"/>
    <n v="70"/>
    <s v="RH VII"/>
    <s v="GG"/>
    <n v="330007780754"/>
    <s v="03.169.304/0001-75"/>
    <s v="Condomínio do Cadima Shopping"/>
    <x v="2"/>
    <m/>
    <s v="12/12/2017"/>
    <x v="1246"/>
    <n v="0"/>
    <x v="1240"/>
    <m/>
    <m/>
    <s v="OK"/>
    <s v=""/>
    <n v="11497.5"/>
    <n v="0"/>
    <n v="0"/>
    <n v="2300"/>
    <n v="0"/>
    <n v="0"/>
    <n v="0.11017163007985996"/>
    <n v="506.67928157213754"/>
    <n v="0"/>
    <n v="0"/>
    <n v="253.39707439313884"/>
    <s v="E07/150024/2007"/>
    <s v="IN026550"/>
    <d v="2014-04-08T00:00:00"/>
    <d v="2019-06-27T00:00:00"/>
    <s v="Rua Moisés Amélio nº 17"/>
    <s v="Centro"/>
    <n v="28613210"/>
    <s v="Nova Friburgo"/>
    <s v="RJ"/>
    <s v="2523-8630"/>
    <s v="contato@cadimashopping.com.br"/>
  </r>
  <r>
    <s v="GG-0043"/>
    <x v="8"/>
    <n v="70"/>
    <s v="RH VII"/>
    <s v="GG"/>
    <n v="330005810184"/>
    <s v="02.497.589/0001-00"/>
    <s v="Condomínio Friburgo Shopping Center"/>
    <x v="2"/>
    <m/>
    <s v="12/12/2017"/>
    <x v="1247"/>
    <n v="0"/>
    <x v="1241"/>
    <m/>
    <m/>
    <s v="OK"/>
    <s v=""/>
    <n v="37159"/>
    <n v="0"/>
    <n v="0"/>
    <n v="7432"/>
    <n v="0"/>
    <n v="0"/>
    <n v="0.11017163007985996"/>
    <n v="1637.5470047817714"/>
    <n v="0"/>
    <n v="0"/>
    <n v="818.79438733891106"/>
    <s v="E07/150067/2007"/>
    <s v="IN016306"/>
    <d v="2011-04-18T00:00:00"/>
    <d v="2016-04-16T00:00:00"/>
    <s v="Praça Presidente Getúlio Vargas, 139"/>
    <s v="Centro"/>
    <n v="28610175"/>
    <s v="Nova Friburgo"/>
    <s v="RJ"/>
    <s v="2523-4505"/>
    <s v="licenciamento@soloterra.net.br"/>
  </r>
  <r>
    <s v="GG-0044"/>
    <x v="8"/>
    <n v="70"/>
    <s v="RH VII"/>
    <s v="GG"/>
    <n v="330005794472"/>
    <s v="30.537.740/0001-22"/>
    <s v="CASA DE SAÚDE SÃO LUCAS S/A"/>
    <x v="2"/>
    <m/>
    <s v="12/12/2017"/>
    <x v="1248"/>
    <n v="0"/>
    <x v="1242"/>
    <m/>
    <m/>
    <s v="OK"/>
    <s v=""/>
    <n v="9119.7440000000006"/>
    <n v="0"/>
    <n v="0"/>
    <n v="1831.424"/>
    <n v="0"/>
    <n v="0"/>
    <n v="0.11017163007985996"/>
    <n v="401.88905485429581"/>
    <n v="0"/>
    <n v="0"/>
    <n v="201.77992534816707"/>
    <s v="E07/150532/2008"/>
    <s v="IN015866"/>
    <d v="2011-02-23T00:00:00"/>
    <d v="2016-02-22T00:00:00"/>
    <s v="AV. ANTONIO MARIO DE AZEVEDO, 715"/>
    <s v="DUAS PEDRAS"/>
    <n v="28630310"/>
    <s v="Nova Friburgo"/>
    <s v="RJ"/>
    <n v="25259955"/>
    <s v="geologopedro@gmail.com"/>
  </r>
  <r>
    <s v="GG-0045"/>
    <x v="8"/>
    <n v="70"/>
    <s v="RH VII"/>
    <s v="GG"/>
    <n v="330006887695"/>
    <s v="60.963.972/0007-07"/>
    <s v="CELLES CORDEIRO ALIMENTOS LTDA"/>
    <x v="3"/>
    <m/>
    <s v="12/12/2017"/>
    <x v="1249"/>
    <n v="0"/>
    <x v="1243"/>
    <m/>
    <m/>
    <s v="OK"/>
    <s v=""/>
    <n v="43800"/>
    <n v="29258.400000000001"/>
    <n v="0"/>
    <n v="14541.6"/>
    <n v="1696.9860000000001"/>
    <n v="88"/>
    <n v="0.11017163007985996"/>
    <n v="1930.207781462811"/>
    <n v="380.69083260843439"/>
    <n v="0"/>
    <n v="1602.073920560495"/>
    <s v="E07/506.828/2010"/>
    <s v="IN021153"/>
    <d v="2012-10-19T00:00:00"/>
    <d v="2017-10-19T00:00:00"/>
    <s v="RUA DINAH MACHADO BOTELHO"/>
    <s v="MACUCO RURAL PARQUE"/>
    <n v="28545000"/>
    <s v="Macuco"/>
    <s v="RJ"/>
    <n v="25541760"/>
    <s v="meioambiente@crelac.com.br"/>
  </r>
  <r>
    <s v="GG-0046"/>
    <x v="8"/>
    <n v="70"/>
    <s v="RH VII"/>
    <s v="GG"/>
    <n v="330009074105"/>
    <s v="32.532.194/0001-62"/>
    <s v="Condomínio do Parque Santa Terezinha"/>
    <x v="2"/>
    <m/>
    <s v="12/12/2017"/>
    <x v="1250"/>
    <n v="0"/>
    <x v="1244"/>
    <m/>
    <m/>
    <s v="OK"/>
    <s v=""/>
    <n v="39427"/>
    <n v="0"/>
    <n v="0"/>
    <n v="22345"/>
    <n v="0"/>
    <n v="0"/>
    <n v="0.11017163007985996"/>
    <n v="1737.4919235577017"/>
    <n v="0"/>
    <n v="0"/>
    <n v="2461.7819210813195"/>
    <s v="E07/002.8744/2015"/>
    <s v="IN034074"/>
    <d v="2016-04-20T00:00:00"/>
    <d v="2021-04-20T00:00:00"/>
    <s v="Alameda Eduardo Porto, 37"/>
    <s v="Cônego"/>
    <n v="28621540"/>
    <s v="Nova Friburgo"/>
    <s v="RJ"/>
    <n v="25225332"/>
    <s v="condominioparquesantaterezinha@gmail.com"/>
  </r>
  <r>
    <s v="GG-0047"/>
    <x v="8"/>
    <n v="70"/>
    <s v="RH VII"/>
    <s v="GG"/>
    <n v="330009550586"/>
    <s v="28.551.018/0001-09"/>
    <s v="M. THURLER &amp; CIA LTDA"/>
    <x v="2"/>
    <m/>
    <s v="12/12/2017"/>
    <x v="1251"/>
    <n v="0"/>
    <x v="1245"/>
    <m/>
    <m/>
    <s v="OK"/>
    <s v=""/>
    <n v="3744"/>
    <n v="0"/>
    <n v="0"/>
    <n v="748.8"/>
    <n v="0"/>
    <n v="0"/>
    <n v="0.11017163007985996"/>
    <n v="164.99108940128548"/>
    <n v="0"/>
    <n v="0"/>
    <n v="82.495544700642739"/>
    <s v="E07/504.257/2010"/>
    <s v="IN034239"/>
    <d v="2016-05-13T00:00:00"/>
    <d v="2021-05-13T00:00:00"/>
    <s v="PRAÇA ROTARY, 22"/>
    <s v="OLARIA"/>
    <n v="28625050"/>
    <s v="Nova Friburgo"/>
    <s v="RJ"/>
    <n v="25237569"/>
    <s v="postosj@gigalink.com.br"/>
  </r>
  <r>
    <s v="GG-0048"/>
    <x v="8"/>
    <n v="70"/>
    <s v="RH VII"/>
    <s v="GG"/>
    <n v="330010063863"/>
    <s v="608.087.307-97"/>
    <s v="Alberto de Souza Azevedo Júnior"/>
    <x v="8"/>
    <m/>
    <s v="12/12/2017"/>
    <x v="1252"/>
    <n v="0"/>
    <x v="1246"/>
    <m/>
    <m/>
    <s v="OK"/>
    <s v=""/>
    <n v="19200"/>
    <n v="0"/>
    <n v="0"/>
    <n v="19200"/>
    <n v="0"/>
    <n v="0"/>
    <n v="2.7573023686613021E-3"/>
    <n v="21.177337297835887"/>
    <n v="0"/>
    <n v="0"/>
    <n v="52.94334324458972"/>
    <s v="E07/002.11073/2016"/>
    <s v="IN039016"/>
    <d v="2017-03-15T00:00:00"/>
    <d v="2022-03-15T00:00:00"/>
    <s v="Rua Deolinda Taveira 45"/>
    <s v="Santo Antonio"/>
    <n v="28540000"/>
    <s v="Cordeiro"/>
    <s v="RJ"/>
    <n v="25510743"/>
    <s v="asa.junior@hotmail.com"/>
  </r>
  <r>
    <s v="GG-0049"/>
    <x v="8"/>
    <n v="70"/>
    <s v="RH VII"/>
    <s v="GG"/>
    <n v="330026621801"/>
    <s v="39.507.371/0002-80"/>
    <s v="CENTRAL NORTE COMERCIO E INDUSTRIA LTDA"/>
    <x v="3"/>
    <m/>
    <s v="01/05/2018"/>
    <x v="1253"/>
    <n v="0"/>
    <x v="1247"/>
    <m/>
    <m/>
    <s v="OK"/>
    <s v=""/>
    <n v="5621"/>
    <n v="0"/>
    <n v="0"/>
    <n v="4599"/>
    <n v="0"/>
    <n v="0"/>
    <n v="0.11017163007985996"/>
    <n v="247.70592605619575"/>
    <n v="0"/>
    <n v="0"/>
    <n v="506.67928157213754"/>
    <s v="E-07/002.12642/2014"/>
    <s v="IN043372"/>
    <d v="2018-01-18T00:00:00"/>
    <d v="2023-01-18T00:00:00"/>
    <s v="Rodovia RJ-146, km 17,5 - galpão 01"/>
    <s v="Barra Alegre"/>
    <n v="28666000"/>
    <s v="BOM JARDIM "/>
    <s v="RJ"/>
    <n v="25664147"/>
    <s v="cnracoes@gmail.com"/>
  </r>
  <r>
    <s v="GG-0050"/>
    <x v="8"/>
    <n v="70"/>
    <s v="RH VII"/>
    <s v="GG"/>
    <n v="330027384889"/>
    <s v="30.096.051/0001-20"/>
    <s v="FAZENDA DA GAMELA ECO RESORT - EPP"/>
    <x v="2"/>
    <m/>
    <s v="01/05/2018"/>
    <x v="1254"/>
    <n v="0"/>
    <x v="1248"/>
    <m/>
    <m/>
    <s v="OK"/>
    <s v=""/>
    <n v="39055"/>
    <n v="0"/>
    <n v="0"/>
    <n v="29711"/>
    <n v="0"/>
    <n v="0"/>
    <n v="0.11017163007985996"/>
    <n v="1721.1076818317135"/>
    <n v="0"/>
    <n v="0"/>
    <n v="3273.3083465073641"/>
    <s v="E-07/002.172/2018"/>
    <s v="IN044066"/>
    <d v="2018-02-19T00:00:00"/>
    <d v="2023-02-19T00:00:00"/>
    <s v="Fazenda da Gamela s/n"/>
    <s v="Segundo"/>
    <n v="28500000"/>
    <s v="CANTAGALO "/>
    <s v="RJ"/>
    <n v="25555516"/>
    <s v="paulo.ecogreen@gmail.com"/>
  </r>
  <r>
    <s v="GG-0051"/>
    <x v="8"/>
    <n v="70"/>
    <s v="RH VII"/>
    <s v="GG"/>
    <n v="330039258506"/>
    <s v="09.395.349/0003-06"/>
    <s v="GERAÇÃO HIDROELETRICA RIO GRANDE S/A - BOM JARDIM"/>
    <x v="3"/>
    <m/>
    <s v="01/05/2018"/>
    <x v="1255"/>
    <n v="0"/>
    <x v="1249"/>
    <m/>
    <m/>
    <s v="OK"/>
    <s v=""/>
    <n v="19710"/>
    <n v="16060"/>
    <n v="0"/>
    <n v="3650"/>
    <n v="1234"/>
    <n v="95"/>
    <n v="0.11017163007985996"/>
    <n v="868.58410343165349"/>
    <n v="93.063328401535216"/>
    <n v="0"/>
    <n v="402.11878928257607"/>
    <s v="E-07/002.11424/2017"/>
    <s v="IN043455"/>
    <d v="2018-01-18T00:00:00"/>
    <d v="2023-01-18T00:00:00"/>
    <s v="FAZ KM 11 (PARTE) FAZENDA SANTA MONICA KM 106 DA RODOVIA RJ 116 S/N"/>
    <s v="ZONA RURAL"/>
    <n v="28660000"/>
    <s v="BOM JARDIM "/>
    <s v="RJ"/>
    <n v="32141715"/>
    <s v="wagner.higashiyama@brookfieldenergia.com"/>
  </r>
  <r>
    <s v="GG-0052"/>
    <x v="8"/>
    <n v="70"/>
    <s v="RH VII"/>
    <s v="GG"/>
    <n v="330039258859"/>
    <s v="09.395.349/0004-97"/>
    <s v="GERAÇÃO HIDROELETRICA RIO GRANDE S/A - S.SEBASTIÃO DO ALTO"/>
    <x v="3"/>
    <m/>
    <s v="01/05/2018"/>
    <x v="1256"/>
    <n v="0"/>
    <x v="1250"/>
    <m/>
    <m/>
    <s v="OK"/>
    <s v=""/>
    <n v="24265.200000000001"/>
    <n v="19710"/>
    <n v="0"/>
    <n v="4555.2"/>
    <n v="1234"/>
    <n v="94"/>
    <n v="0.11017163007985996"/>
    <n v="1069.3302238525594"/>
    <n v="126.60455493045477"/>
    <n v="0"/>
    <n v="501.85485857825182"/>
    <s v="E-07/002.11427/2017"/>
    <s v="IN043454"/>
    <d v="2018-01-18T00:00:00"/>
    <d v="2023-01-18T00:00:00"/>
    <s v="Faz km 9 (parte) Fazenda Santo Antônio, Sant’Alda e Marinho km 197 s/n"/>
    <s v="ZONA RURAL"/>
    <n v="36550000"/>
    <s v="SÃO SEBASTIÃO DO ALTO "/>
    <s v="RJ"/>
    <n v="32141715"/>
    <s v="WAGNER.HIGASHIYAMA@BROOKFIELDENERGIA.COM"/>
  </r>
  <r>
    <s v="GG-0053"/>
    <x v="8"/>
    <n v="70"/>
    <s v="RH VII"/>
    <s v="GG"/>
    <n v="330007980095"/>
    <s v="32.234.049/0001-03"/>
    <s v="INDUSMOLD INDUSTRIA DE MOLDES LTDA"/>
    <x v="3"/>
    <m/>
    <s v="01/05/2018"/>
    <x v="1257"/>
    <n v="0"/>
    <x v="1251"/>
    <m/>
    <m/>
    <s v="OK SEM CADASTRO REGLA"/>
    <s v=""/>
    <n v="4416"/>
    <n v="0"/>
    <n v="0"/>
    <n v="883.2"/>
    <n v="0"/>
    <n v="0"/>
    <n v="0.11017163007985996"/>
    <n v="194.60594570141498"/>
    <n v="0"/>
    <n v="0"/>
    <n v="97.302972850707491"/>
    <s v="E-07/002.6536/2016"/>
    <s v="IN043323"/>
    <d v="2018-01-10T00:00:00"/>
    <d v="2023-01-10T00:00:00"/>
    <s v="RUA ANTENOR FRANCISCO BRANTES, 11"/>
    <s v="CÓRREGO DANTAS"/>
    <n v="28630285"/>
    <s v="NOVA FRIBURGO "/>
    <s v="RJ"/>
    <n v="25271713"/>
    <s v="vinicius@multimetais.ind.br"/>
  </r>
  <r>
    <s v="GG-0054"/>
    <x v="8"/>
    <n v="70"/>
    <s v="RH VII"/>
    <s v="GG"/>
    <n v="330040658636"/>
    <s v="07.955.927/0001-24"/>
    <s v="JEMAE - INDÚSTRIA METALÚRGICA LTDA"/>
    <x v="3"/>
    <m/>
    <s v="01/05/2018"/>
    <x v="1258"/>
    <n v="0"/>
    <x v="1252"/>
    <m/>
    <m/>
    <s v="OK "/>
    <s v=""/>
    <n v="9504"/>
    <n v="0"/>
    <n v="0"/>
    <n v="1822"/>
    <n v="0"/>
    <n v="0"/>
    <n v="0.11017163007985996"/>
    <n v="418.82674770295938"/>
    <n v="0"/>
    <n v="0"/>
    <n v="200.68346557682943"/>
    <s v="E-07/502.145/2012"/>
    <s v="IN043766"/>
    <d v="2018-01-31T00:00:00"/>
    <d v="2023-01-31T00:00:00"/>
    <s v="AV NOSSA SENHORA DO AMPARO, 1470"/>
    <s v="Jardim Ouro Preto"/>
    <n v="28635010"/>
    <s v="NOVA FRIBURGO "/>
    <s v="RJ"/>
    <n v="25290109"/>
    <s v="vendasjemae@hotmail.com / compras.jemae@hotmail.com"/>
  </r>
  <r>
    <s v="GG-0055"/>
    <x v="8"/>
    <n v="70"/>
    <s v="RH VII"/>
    <s v="GG"/>
    <n v="330029025550"/>
    <s v="03.297.640/0001-01"/>
    <s v="CONDOMÍNIO CHÁCARA SANS SOUCI"/>
    <x v="11"/>
    <m/>
    <s v="01/08/2019"/>
    <x v="1259"/>
    <n v="0"/>
    <x v="1253"/>
    <m/>
    <m/>
    <s v="OK: SEM DBO"/>
    <s v=""/>
    <n v="21170"/>
    <n v="0"/>
    <n v="0"/>
    <n v="6570"/>
    <n v="0"/>
    <n v="0"/>
    <n v="0.11017163007985996"/>
    <n v="932.93062829815472"/>
    <n v="0"/>
    <n v="0"/>
    <n v="723.83052866705725"/>
    <s v="E-07/150036/2007"/>
    <s v="IN030207"/>
    <d v="2015-03-30T00:00:00"/>
    <d v="2020-03-30T00:00:00"/>
    <s v="RUA MANOEL ANTUNES NOGUEIRA, Nº 244"/>
    <s v="BRAUNES"/>
    <s v="28611-18"/>
    <s v="Nova Friburgo"/>
    <s v="RJ"/>
    <s v="(22) 2526-0182"/>
    <s v="ricardo@etna-nf.com.br"/>
  </r>
  <r>
    <s v="GG-0057"/>
    <x v="8"/>
    <n v="70"/>
    <s v="RH VII"/>
    <s v="GG"/>
    <n v="330031768157"/>
    <s v="03.400.284/0001-00"/>
    <s v="MEGÃO 7 POSTO DE SERVIÇOS LTDA"/>
    <x v="2"/>
    <m/>
    <s v="01/02/2021"/>
    <x v="1260"/>
    <n v="0"/>
    <x v="1254"/>
    <m/>
    <m/>
    <s v="OK"/>
    <s v="CI INEA/SERVREG SEI Nº 7/21 - INCLUSÃO"/>
    <n v="4380"/>
    <n v="0"/>
    <n v="0"/>
    <n v="365"/>
    <n v="0"/>
    <n v="0"/>
    <n v="0.11017163007985996"/>
    <n v="193.01868965147858"/>
    <n v="0"/>
    <n v="0"/>
    <n v="40.213967423060154"/>
    <s v="E-07/503589/2011"/>
    <s v="IN051749"/>
    <d v="2020-11-16T00:00:00"/>
    <d v="2025-11-16T00:00:00"/>
    <s v="AVENIDA PERIMETRAL. S/N"/>
    <s v="OLARIA"/>
    <s v="28620-070"/>
    <s v="NOVA FRIBURGO "/>
    <s v="RJ"/>
    <s v="(21) 970190951"/>
    <s v="juliocsvieitas@gmail.com"/>
  </r>
  <r>
    <s v="GG-0058"/>
    <x v="8"/>
    <n v="70"/>
    <s v="RH VII"/>
    <s v="GG"/>
    <n v="330036772616"/>
    <s v="33.053.354/0001-53"/>
    <s v="PH7 MINERADORA LTDA"/>
    <x v="3"/>
    <m/>
    <s v="01/07/2021"/>
    <x v="1261"/>
    <n v="0"/>
    <x v="1255"/>
    <m/>
    <m/>
    <s v="OK"/>
    <s v="CI INEA/SERVREG SEI Nº 25/21 - INCLUSÃO"/>
    <n v="4620"/>
    <n v="0"/>
    <n v="0"/>
    <n v="4224"/>
    <n v="0"/>
    <n v="0"/>
    <n v="0.11017163007985996"/>
    <n v="203.59691582638374"/>
    <n v="0"/>
    <n v="0"/>
    <n v="465.36885437773969"/>
    <s v="PD-07/014.406/2018"/>
    <s v="IN009199"/>
    <d v="2021-05-28T00:00:00"/>
    <d v="2026-05-28T00:00:00"/>
    <s v="ESTRADA HENRIQUE EMERICH, S/N, PONTE BRANCA"/>
    <s v="AMPARO"/>
    <s v="28605-553"/>
    <s v="NOVAFRIBURGO"/>
    <s v="RJ"/>
    <s v="(22) 996044305"/>
    <s v="elivania@geoprime.com.br"/>
  </r>
  <r>
    <s v="GG-0059"/>
    <x v="8"/>
    <n v="70"/>
    <s v="RH VII"/>
    <s v="GG"/>
    <n v="330031501150"/>
    <s v="05.766.368/0001-89"/>
    <s v="CONDOMÍNIO PEDRA DO CÔNEGO"/>
    <x v="11"/>
    <m/>
    <s v="01/07/2021"/>
    <x v="1262"/>
    <n v="0"/>
    <x v="1256"/>
    <m/>
    <m/>
    <s v="OK"/>
    <s v="CI INEA/SERVREG SEI Nº 25/21 - INCLUSÃO"/>
    <n v="17520"/>
    <n v="0"/>
    <n v="0"/>
    <n v="12702"/>
    <n v="0"/>
    <n v="0"/>
    <n v="0.11017163007985996"/>
    <n v="772.08520107992695"/>
    <n v="0"/>
    <n v="0"/>
    <n v="1399.3959424472321"/>
    <s v="E-07/002.2235/2013"/>
    <s v="IN052114"/>
    <d v="2021-06-15T00:00:00"/>
    <d v="2026-06-15T00:00:00"/>
    <s v="Rua Barão de Lucena, 40"/>
    <s v="Cônego"/>
    <s v="28.621-020"/>
    <s v="NOVA FRIBURGO"/>
    <s v="RJ"/>
    <s v="(22) 25190858"/>
    <s v="ccoadvocacia@gmail.com"/>
  </r>
  <r>
    <s v="GG-0060"/>
    <x v="8"/>
    <n v="70"/>
    <s v="RH VII"/>
    <s v="GG"/>
    <n v="330030855773"/>
    <s v="28.645.760/0001-75"/>
    <s v="MUNICIPIO DE SANTA MARIA MADALENA"/>
    <x v="1"/>
    <m/>
    <s v="01/08/2021"/>
    <x v="1263"/>
    <n v="0"/>
    <x v="1257"/>
    <m/>
    <m/>
    <s v="OK"/>
    <s v="CI INEA/SERVREG SEI Nº 28/21 - INCLUSÃO"/>
    <n v="0"/>
    <n v="375541.2"/>
    <n v="0"/>
    <n v="0"/>
    <n v="1234"/>
    <n v="90"/>
    <n v="0.11017163007985996"/>
    <n v="0"/>
    <n v="4137.4021861135398"/>
    <n v="0"/>
    <n v="0"/>
    <s v="PD-07/009.131/2019"/>
    <s v="IN006343/IN006344"/>
    <d v="2020-05-08T00:00:00"/>
    <d v="2025-05-08T00:00:00"/>
    <s v="PRAÇA CORONEL BRAZ, 2"/>
    <s v="CENTRO"/>
    <s v="28770-000"/>
    <s v="SANTA MARIA MADALENA"/>
    <s v="RJ"/>
    <s v="(22)25613300"/>
    <s v="meioambientemadalena@yahoo.com.br"/>
  </r>
  <r>
    <s v="GG-0061"/>
    <x v="8"/>
    <n v="70"/>
    <s v="RH VII"/>
    <s v="GG"/>
    <n v="330037974964"/>
    <s v="39.179.825/0001-50"/>
    <s v="HOSPITAL SERRANO LTDA"/>
    <x v="2"/>
    <m/>
    <s v="01/02/2023"/>
    <x v="1264"/>
    <n v="0"/>
    <x v="1258"/>
    <m/>
    <m/>
    <s v="NOVO:"/>
    <s v="CI INEA/SERVREG Nº 12/23 - INCLUSÃO"/>
    <n v="16790"/>
    <n v="0"/>
    <n v="0"/>
    <n v="15350"/>
    <n v="0"/>
    <n v="0"/>
    <n v="0.11017163007985996"/>
    <n v="739.91193864667616"/>
    <n v="0"/>
    <n v="0"/>
    <n v="1691.1273389411381"/>
    <s v="E-07/150104/2008"/>
    <s v="IN053119"/>
    <d v="2023-01-11T00:00:00"/>
    <d v="2028-01-11T00:00:00"/>
    <s v="Rua General Osório"/>
    <s v="Centro"/>
    <s v="28.625-630"/>
    <s v="NOVA FRIBURGO"/>
    <s v="RJ"/>
    <s v="(22) 2525-7070"/>
    <s v="dp@hospitalserrano.com"/>
  </r>
  <r>
    <s v="GG-0062"/>
    <x v="8"/>
    <n v="70"/>
    <s v="RH VII"/>
    <s v="GG"/>
    <n v="330031546090"/>
    <s v="31.833.973/0001-35"/>
    <s v="CONDOMINIO DO EDIFICIO SABINA AGUILERA"/>
    <x v="11"/>
    <m/>
    <s v="01/04/2023"/>
    <x v="1265"/>
    <n v="0"/>
    <x v="1259"/>
    <m/>
    <m/>
    <s v="NOVO:"/>
    <s v="CI INEA/SERVREG Nº 21/23 - INCLUSÃO"/>
    <n v="15257"/>
    <n v="0"/>
    <n v="0"/>
    <n v="6424"/>
    <n v="0"/>
    <n v="0"/>
    <n v="0.11017163007985996"/>
    <n v="672.35957425826393"/>
    <n v="0"/>
    <n v="0"/>
    <n v="707.73867621342561"/>
    <s v="E-07/150493/2008"/>
    <s v="IN053166"/>
    <d v="2023-02-23T00:00:00"/>
    <d v="2028-02-23T00:00:00"/>
    <s v="Rua Augusto Spinelli"/>
    <s v="Centro"/>
    <s v="28.610-190"/>
    <s v="NOVA FRIBURGO"/>
    <s v="RJ"/>
    <s v="(22) 2519-9800"/>
    <s v="ricardo@etna-nf.com.br"/>
  </r>
  <r>
    <s v="GG-0063"/>
    <x v="8"/>
    <n v="70"/>
    <s v="RH VII"/>
    <s v="GG"/>
    <n v="330038797519"/>
    <s v="07.774.967/0001-70"/>
    <s v="RFG PARTICIPAÇÕES SOCIETÁRIAS LTDA"/>
    <x v="2"/>
    <m/>
    <s v="01/04/2023"/>
    <x v="1266"/>
    <n v="0"/>
    <x v="1260"/>
    <m/>
    <m/>
    <s v="NOVO:"/>
    <s v="CI INEA/SERVREG Nº 21/23 - INCLUSÃO"/>
    <n v="8121.6"/>
    <n v="0"/>
    <n v="0"/>
    <n v="7689.6"/>
    <n v="0"/>
    <n v="0"/>
    <n v="0.11017163007985996"/>
    <n v="357.91579678664942"/>
    <n v="0"/>
    <n v="0"/>
    <n v="847.17703170553727"/>
    <s v="E-07/002.8169/2017"/>
    <s v="IN053154"/>
    <d v="2023-02-16T00:00:00"/>
    <d v="2028-02-16T00:00:00"/>
    <s v="Rua Prudente de Morais"/>
    <s v="Vila Nova"/>
    <s v="28.630-010"/>
    <s v="NOVA FRIBURGO"/>
    <s v="RJ"/>
    <s v="(22) 2525-1040"/>
    <s v="cleversono@stam.com.br"/>
  </r>
  <r>
    <s v="GG-0066"/>
    <x v="8"/>
    <n v="70"/>
    <s v="RH VII"/>
    <s v="GG"/>
    <n v="330038259100"/>
    <s v="07.064.781/0001-27"/>
    <s v="HABITARE DA SERRA HOTEL LTDA"/>
    <x v="2"/>
    <m/>
    <n v="45536"/>
    <x v="1267"/>
    <n v="0"/>
    <x v="1261"/>
    <m/>
    <m/>
    <n v="0"/>
    <n v="0"/>
    <n v="14381"/>
    <n v="0"/>
    <n v="0"/>
    <n v="0"/>
    <n v="0"/>
    <n v="0"/>
    <n v="0.11017163007985996"/>
    <n v="633.75128487138863"/>
    <n v="0"/>
    <n v="0"/>
    <n v="0"/>
    <s v="EXT-PD009170022021"/>
    <s v="0994792024"/>
    <d v="2024-06-18T00:00:00"/>
    <d v="2029-06-18T00:00:00"/>
    <s v="Rua Augusto Cardoso"/>
    <s v="Centro"/>
    <s v="28.610-050"/>
    <s v="NOVA FRIBURGO"/>
    <n v="0"/>
    <s v="(22)99972-0131"/>
    <s v="arnaldo@rezendeagricola.com.br"/>
  </r>
  <r>
    <s v="GG-0067"/>
    <x v="8"/>
    <m/>
    <s v="RH VII"/>
    <s v="GG"/>
    <s v="33.0.0428123/06"/>
    <s v="02.866.758/0006-47"/>
    <s v="LEITINO COMERCIO E INDUSTRIA DE LACTEOS LTDA"/>
    <x v="3"/>
    <m/>
    <d v="2025-02-01T00:00:00"/>
    <x v="1268"/>
    <m/>
    <x v="1262"/>
    <m/>
    <m/>
    <m/>
    <s v="Correspondência Interna - NA 11 (92177935)"/>
    <n v="39420"/>
    <n v="32850"/>
    <n v="0"/>
    <m/>
    <n v="6570"/>
    <m/>
    <m/>
    <n v="1737.1862630992318"/>
    <n v="3.8604139179982693"/>
    <n v="0"/>
    <n v="723.82760962467989"/>
    <s v="SEI-070009/000027/2024"/>
    <s v="IN101569"/>
    <s v="7/1/2025"/>
    <s v="7/1/2030"/>
    <s v="Rua Dinah Machado Botelho, 7"/>
    <s v="Centro"/>
    <s v="28.545-000"/>
    <s v="MACUCO"/>
    <s v="RJ"/>
    <s v="(21)98694-2236"/>
    <s v="meioambienterj@leitinho.com.br"/>
  </r>
  <r>
    <s v="HH-0001"/>
    <x v="9"/>
    <n v="80"/>
    <s v="RH VIII"/>
    <s v="HH"/>
    <n v="330005096350"/>
    <s v="33.352.394/0001-04"/>
    <s v="CEDAE MACAE"/>
    <x v="1"/>
    <m/>
    <s v="18/08/2023"/>
    <x v="1269"/>
    <n v="-5297.1032788026796"/>
    <x v="1263"/>
    <m/>
    <m/>
    <s v="ATENÇÃO: MULTIBLOCO - RATEIO 99.42%"/>
    <s v="CI INEA/SEREG SEI Nº35/2023 - REVISÃO"/>
    <n v="25082472.960000001"/>
    <n v="0"/>
    <n v="0"/>
    <n v="5016494.59"/>
    <n v="0"/>
    <n v="0"/>
    <n v="6.8865634401759176E-2"/>
    <n v="690931.83"/>
    <n v="0"/>
    <n v="0"/>
    <n v="345465.92"/>
    <s v="E-07/100.478/2004"/>
    <s v="IN002007"/>
    <d v="2010-06-16T00:00:00"/>
    <d v="2015-06-16T00:00:00"/>
    <s v="Av. Pres. Vargas, 2655 - 7° andar."/>
    <s v="Cidade Nova"/>
    <n v="20210030"/>
    <s v="Macaé"/>
    <s v="RJ"/>
    <s v="2332-3600"/>
    <s v="eduardodantas@cedae.com.br; marcelo-kauffman@cedae.com.br"/>
  </r>
  <r>
    <s v="HH-0002"/>
    <x v="9"/>
    <n v="80"/>
    <s v="RH VIII"/>
    <s v="HH"/>
    <n v="330005058857"/>
    <s v="07.248.576/0002-00"/>
    <s v="IESA Óleo &amp; Gas S/A"/>
    <x v="2"/>
    <m/>
    <s v="12/12/2017"/>
    <x v="1270"/>
    <n v="0"/>
    <x v="1264"/>
    <m/>
    <m/>
    <s v="OK SEM CADASTRO REGLA"/>
    <s v=""/>
    <n v="5256"/>
    <n v="0"/>
    <n v="0"/>
    <n v="1051.2"/>
    <n v="111"/>
    <n v="0"/>
    <n v="6.8865634401759176E-2"/>
    <n v="144.77445971262165"/>
    <n v="0"/>
    <n v="0"/>
    <n v="72.397672330323573"/>
    <s v="NÃO LOCALIZADO"/>
    <s v=""/>
    <d v="1899-12-30T00:00:00"/>
    <d v="1899-12-30T00:00:00"/>
    <s v="RODOVIA AMARAL PEIXOTO, KM 163"/>
    <s v="IMBOASSICA"/>
    <n v="27925290"/>
    <s v="Macaé"/>
    <s v="RJ"/>
    <n v="27919400"/>
    <e v="#N/A"/>
  </r>
  <r>
    <s v="HH-0004"/>
    <x v="9"/>
    <n v="80"/>
    <s v="RH VIII"/>
    <s v="HH"/>
    <n v="330005088683"/>
    <s v="33.000.167/1007-50"/>
    <s v="PETROLEO BRASILEIRO SA"/>
    <x v="3"/>
    <m/>
    <s v="12/12/2017"/>
    <x v="1271"/>
    <n v="0"/>
    <x v="1265"/>
    <m/>
    <m/>
    <s v="OK:"/>
    <s v=""/>
    <n v="6307200"/>
    <n v="0"/>
    <n v="0"/>
    <n v="6061920"/>
    <n v="111"/>
    <n v="0"/>
    <n v="6.8865634401759176E-2"/>
    <n v="173739.73147431467"/>
    <n v="0"/>
    <n v="0"/>
    <n v="417457.96909431752"/>
    <s v="E07/507.757/2010"/>
    <s v="IN033140"/>
    <d v="2016-01-22T00:00:00"/>
    <d v="2021-01-22T00:00:00"/>
    <s v="AV ELIAS AGOSTINHO 665"/>
    <s v="IMBETIBA"/>
    <n v="27900000"/>
    <s v="Macaé"/>
    <s v="RJ"/>
    <n v="27612528"/>
    <s v="brunoluan@petrobras.com.br"/>
  </r>
  <r>
    <s v="HH-0005"/>
    <x v="9"/>
    <n v="80"/>
    <s v="RH VIII"/>
    <s v="HH"/>
    <n v="330005059667"/>
    <s v="04.336.088/0001-78"/>
    <s v="PRIDE DO BRASIL SERVIÇOS DE PETRÓLEO LTDA"/>
    <x v="3"/>
    <m/>
    <s v="12/12/2017"/>
    <x v="1272"/>
    <n v="0"/>
    <x v="1266"/>
    <m/>
    <m/>
    <s v="OK:"/>
    <s v=""/>
    <n v="5068.8"/>
    <n v="0"/>
    <n v="0"/>
    <n v="1013.76"/>
    <n v="111"/>
    <n v="64"/>
    <n v="6.8865634401759176E-2"/>
    <n v="139.62632002434106"/>
    <n v="0"/>
    <n v="0"/>
    <n v="69.818381249176895"/>
    <s v="E-0700224602014"/>
    <s v="IN026810"/>
    <d v="2014-05-02T00:00:00"/>
    <d v="2014-05-02T00:00:00"/>
    <s v="RUA INTERNATIONAL 1000"/>
    <s v="GRANJA DOS CAVALEIRO"/>
    <n v="27930075"/>
    <s v="Macaé"/>
    <s v="RJ"/>
    <s v="2791-8100"/>
    <s v="pridebrasil@prideinternational.com"/>
  </r>
  <r>
    <s v="HH-0007"/>
    <x v="9"/>
    <n v="80"/>
    <s v="RH VIII"/>
    <s v="HH"/>
    <n v="330005057109"/>
    <s v="02.290.787/0001-07"/>
    <s v="TERMOMACAÉ LTDA"/>
    <x v="12"/>
    <m/>
    <s v="12/12/2017"/>
    <x v="1273"/>
    <n v="0"/>
    <x v="1267"/>
    <m/>
    <m/>
    <s v="OK"/>
    <s v=""/>
    <n v="2712096"/>
    <n v="378432"/>
    <n v="0"/>
    <n v="2333664"/>
    <n v="16651.008000000002"/>
    <n v="85"/>
    <n v="6.8865634401759176E-2"/>
    <n v="74708.090590590233"/>
    <n v="3909.1401466690654"/>
    <n v="0"/>
    <n v="160709.25735710177"/>
    <s v="E07/101373/2000"/>
    <s v="EM ANÁLISE"/>
    <d v="1899-12-30T00:00:00"/>
    <d v="1899-12-30T00:00:00"/>
    <s v="Rodovia BR 101 Km 164 Fazenda Severina S/N°"/>
    <s v="Barra de Macaé"/>
    <n v="27901970"/>
    <s v="Macaé"/>
    <s v="RJ"/>
    <n v="27919889"/>
    <s v="atenorio@petrobras.com.br"/>
  </r>
  <r>
    <s v="HH-0008"/>
    <x v="9"/>
    <n v="80"/>
    <s v="RH VIII"/>
    <s v="HH"/>
    <n v="330005057290"/>
    <s v="03.258.983/0001-59"/>
    <s v="Usina Termelétrica Norte Fluminense S.A."/>
    <x v="12"/>
    <m/>
    <s v="12/12/2017"/>
    <x v="1274"/>
    <n v="0"/>
    <x v="1268"/>
    <m/>
    <m/>
    <s v="OK"/>
    <s v=""/>
    <n v="9460800"/>
    <n v="1892160"/>
    <n v="0"/>
    <n v="7568640"/>
    <n v="18921.599999999999"/>
    <n v="91"/>
    <n v="6.8865634401759176E-2"/>
    <n v="260609.59721147199"/>
    <n v="11584.097484182344"/>
    <n v="0"/>
    <n v="521219.19442294398"/>
    <s v="E-071008821998"/>
    <s v="IN017912"/>
    <d v="2011-10-19T00:00:00"/>
    <d v="2011-11-19T00:00:00"/>
    <s v="Av. Almirante Barroso, 52/17o. Andar Centro"/>
    <s v="Centro"/>
    <n v="20031000"/>
    <s v="Rio de Janeiro"/>
    <s v="RJ"/>
    <n v="39746100"/>
    <s v="fernando.medina@edfnf.com.br"/>
  </r>
  <r>
    <s v="HH-0010"/>
    <x v="9"/>
    <n v="80"/>
    <s v="RH VIII"/>
    <s v="HH"/>
    <n v="330005059748"/>
    <s v="03.119.806/0001-91"/>
    <s v="Aguas de Nova Friburgo - RH VIII"/>
    <x v="1"/>
    <m/>
    <s v="26/12/2017"/>
    <x v="1275"/>
    <n v="6247.63"/>
    <x v="1269"/>
    <m/>
    <m/>
    <s v="OK"/>
    <s v=""/>
    <n v="606192"/>
    <n v="630720"/>
    <n v="0"/>
    <n v="121238.39999999999"/>
    <n v="0"/>
    <n v="88"/>
    <n v="6.8865634401759176E-2"/>
    <n v="16698.320016869584"/>
    <n v="5345.8366062898031"/>
    <n v="0"/>
    <n v="8349.1547871977855"/>
    <s v="E07/515034/2012 E07/51504/2012 e outros"/>
    <s v="IN026264"/>
    <d v="2014-02-20T00:00:00"/>
    <d v="2019-02-20T00:00:00"/>
    <s v="Av. Antônio Mário de Azevedo Nº 417"/>
    <s v="Duas Pedras"/>
    <n v="28601970"/>
    <s v="Nova Friburgo"/>
    <s v="RJ"/>
    <s v="2525-1919"/>
    <s v="danielle.moreira@aguasdenovafriburgo.com.br"/>
  </r>
  <r>
    <s v="HH-0014"/>
    <x v="9"/>
    <n v="80"/>
    <s v="RH VIII"/>
    <s v="HH"/>
    <n v="330005802831"/>
    <s v="29.678.075/0001-08"/>
    <s v="A SANTANA TRANSPORTES E GENEROS ALIMENTICIOS"/>
    <x v="2"/>
    <m/>
    <s v="12/12/2017"/>
    <x v="1276"/>
    <n v="1941.7"/>
    <x v="1270"/>
    <m/>
    <m/>
    <s v="OK"/>
    <s v=""/>
    <n v="51744"/>
    <n v="0"/>
    <n v="0"/>
    <n v="51408"/>
    <n v="0"/>
    <n v="0"/>
    <n v="6.8865634401759176E-2"/>
    <n v="1425.3533545938503"/>
    <n v="0"/>
    <n v="0"/>
    <n v="3540.2445333256342"/>
    <s v="E07/501.784/2010"/>
    <s v="IN015541"/>
    <d v="2011-01-21T00:00:00"/>
    <d v="2016-01-21T00:00:00"/>
    <s v="RUA VEREADOR ROBERTO GARRIDO DE SOUZA 170"/>
    <s v="MIRANDA DA LAGOA"/>
    <n v="27925400"/>
    <s v="Macaé"/>
    <s v="RJ"/>
    <s v="2759-0801"/>
    <s v="eraldoviana@macae.rj.gov.br"/>
  </r>
  <r>
    <s v="HH-0016"/>
    <x v="9"/>
    <n v="80"/>
    <s v="RH VIII"/>
    <s v="HH"/>
    <n v="330005999520"/>
    <s v="19.806.947/0001-12"/>
    <s v="R.J.M. NUNES TRANSPORTES – ME (ex-FRANCISCO DE SOUZA NUNES)"/>
    <x v="2"/>
    <m/>
    <s v="31/05/2023"/>
    <x v="1277"/>
    <n v="0"/>
    <x v="1271"/>
    <m/>
    <m/>
    <s v="OK"/>
    <s v=""/>
    <n v="76277.7"/>
    <n v="0"/>
    <n v="0"/>
    <n v="73905.2"/>
    <n v="0"/>
    <n v="0"/>
    <n v="6.8865634401759176E-2"/>
    <n v="2101.1615235253712"/>
    <n v="0"/>
    <n v="0"/>
    <n v="5089.52608164711"/>
    <s v="PD-07/014.1081/2018"/>
    <s v="IN012835"/>
    <d v="2023-02-10T00:00:00"/>
    <d v="2028-02-10T00:00:00"/>
    <s v="Rodovia Macaé-Glicério km 8,5 s/n"/>
    <s v="Horto"/>
    <n v="27971972"/>
    <s v="Macaé"/>
    <s v="RJ"/>
    <s v="22 999886595"/>
    <s v="mannes.trans@hotmail.com"/>
  </r>
  <r>
    <s v="HH-0017"/>
    <x v="9"/>
    <n v="80"/>
    <s v="RH VIII"/>
    <s v="HH"/>
    <n v="330005724342"/>
    <s v="30.662.209/0001-81"/>
    <s v="PRIMUS IPANEMA AGROPECUARIA LTDA"/>
    <x v="2"/>
    <m/>
    <s v="12/12/2017"/>
    <x v="1278"/>
    <n v="0"/>
    <x v="1272"/>
    <m/>
    <m/>
    <s v="OK"/>
    <s v=""/>
    <n v="94608"/>
    <n v="94608"/>
    <n v="0"/>
    <n v="18921.599999999999"/>
    <n v="29915.05"/>
    <n v="96"/>
    <n v="6.8865634401759176E-2"/>
    <n v="2606.0969119373813"/>
    <n v="228.69018087899698"/>
    <n v="0"/>
    <n v="1303.0432347316839"/>
    <s v="E-07/506.627/2010"/>
    <s v="IN018077"/>
    <d v="2011-11-09T00:00:00"/>
    <d v="2016-11-09T00:00:00"/>
    <s v="RODOVIA BR 101 KM 159"/>
    <s v="SEVERINA"/>
    <n v="27910970"/>
    <s v="Macaé"/>
    <s v="RJ"/>
    <n v="27622161"/>
    <s v="zoovet@primusipanema.com.br"/>
  </r>
  <r>
    <s v="HH-0018"/>
    <x v="9"/>
    <n v="80"/>
    <s v="RH VIII"/>
    <s v="HH"/>
    <n v="330006562630"/>
    <s v="09.324.949/0001-11"/>
    <s v="Autopista Fluminense S.A."/>
    <x v="2"/>
    <m/>
    <s v="12/12/2017"/>
    <x v="1279"/>
    <n v="0"/>
    <x v="1273"/>
    <m/>
    <m/>
    <s v="OK"/>
    <s v=""/>
    <n v="71280"/>
    <n v="0"/>
    <n v="0"/>
    <n v="14256"/>
    <n v="0"/>
    <n v="0"/>
    <n v="6.8865634401759176E-2"/>
    <n v="1963.4983886154248"/>
    <n v="0"/>
    <n v="0"/>
    <n v="981.7491943077124"/>
    <s v="E07/509.141/2011"/>
    <s v="IN019334"/>
    <d v="2012-04-04T00:00:00"/>
    <d v="2017-04-04T00:00:00"/>
    <s v="Av. São Gonçalo 100"/>
    <s v="Boa Vista"/>
    <n v="24466315"/>
    <s v="São Gonçalo"/>
    <s v="RJ"/>
    <n v="26079800"/>
    <s v="marcello.goncalves@arteris.com.br"/>
  </r>
  <r>
    <s v="HH-0019"/>
    <x v="9"/>
    <n v="80"/>
    <s v="RH VIII"/>
    <s v="HH"/>
    <n v="330006679901"/>
    <s v="40.263.170/0016-60"/>
    <s v="ESSENCIS SOLUÇÕES AMBIENTAIS SA"/>
    <x v="2"/>
    <m/>
    <s v="12/12/2017"/>
    <x v="1280"/>
    <n v="0"/>
    <x v="1274"/>
    <m/>
    <m/>
    <s v="OK"/>
    <s v=""/>
    <n v="9720"/>
    <n v="0"/>
    <n v="0"/>
    <n v="9501"/>
    <n v="0"/>
    <n v="0"/>
    <n v="6.8865634401759176E-2"/>
    <n v="267.74503368664307"/>
    <n v="0"/>
    <n v="0"/>
    <n v="654.29409421622449"/>
    <s v="E07/500.513/2011"/>
    <s v="IN020546"/>
    <d v="2012-08-20T00:00:00"/>
    <d v="2017-08-20T00:00:00"/>
    <s v="Estrada do Imburo, lotes 49 a 52"/>
    <s v="Imburo II"/>
    <n v="27970000"/>
    <s v="Macaé"/>
    <s v="RJ"/>
    <s v="2006-0212"/>
    <s v="crosario@essencis.com.br"/>
  </r>
  <r>
    <s v="HH-0020"/>
    <x v="9"/>
    <n v="80"/>
    <s v="RH VIII"/>
    <s v="HH"/>
    <n v="330031596356"/>
    <s v="23.781.048/0001-80"/>
    <s v="FONTE JUCA PEREIRA LTDA ME (EX-JOÃO HELENO)"/>
    <x v="7"/>
    <m/>
    <s v="18/11/2022"/>
    <x v="1281"/>
    <n v="-2141.100041698141"/>
    <x v="1"/>
    <n v="-1545.3778709999999"/>
    <m/>
    <s v="ATENÇÃO: ALTERAÇÃO: NOVA OUTORGA E MUDANÇA DE TITULARIDADE / CRÉDITO 2026: -1545,377871"/>
    <s v=""/>
    <n v="6570"/>
    <n v="0"/>
    <n v="0"/>
    <n v="6022.5"/>
    <n v="0"/>
    <n v="0"/>
    <n v="6.8865634401759176E-2"/>
    <n v="180.97888720782305"/>
    <n v="0"/>
    <n v="0"/>
    <n v="414.74328318459447"/>
    <s v="E-07/002.2955/2016"/>
    <s v="IN052997"/>
    <d v="2022-10-17T00:00:00"/>
    <d v="2027-10-17T00:00:00"/>
    <s v="Rua Izolino Almeida 795"/>
    <s v="Rocha Leão"/>
    <s v="28.892-970"/>
    <s v="Rio das Ostras"/>
    <s v="RJ"/>
    <s v="(21) 98861-0743"/>
    <s v="vrbas@uol.com.br"/>
  </r>
  <r>
    <s v="HH-0022"/>
    <x v="9"/>
    <n v="80"/>
    <s v="RH VIII"/>
    <s v="HH"/>
    <n v="330006583041"/>
    <s v="61.142.766/0004-48"/>
    <s v="Vallourec Tubular Solutions LTDA"/>
    <x v="3"/>
    <m/>
    <s v="12/12/2017"/>
    <x v="1282"/>
    <n v="0"/>
    <x v="1275"/>
    <m/>
    <m/>
    <s v="OK"/>
    <s v=""/>
    <n v="8724.67"/>
    <n v="0"/>
    <n v="0"/>
    <n v="1744.93"/>
    <n v="0"/>
    <n v="0"/>
    <n v="6.8865634401759176E-2"/>
    <n v="240.33353940320163"/>
    <n v="0"/>
    <n v="0"/>
    <n v="120.16154846459443"/>
    <s v="E07/501.949/2011"/>
    <s v="IN019770"/>
    <d v="2012-06-04T00:00:00"/>
    <d v="2017-06-04T00:00:00"/>
    <s v="Rdo plataformista s/n lotes 05,06,07,13e14 da quadra K e 10 11 12 13 L"/>
    <s v="ZEN"/>
    <n v="28890000"/>
    <s v="Rio das Ostras"/>
    <s v="RJ"/>
    <n v="33218700"/>
    <s v="oil&amp;gasqsms@lupatech.com.br"/>
  </r>
  <r>
    <s v="HH-0023"/>
    <x v="9"/>
    <n v="80"/>
    <s v="RH VIII"/>
    <s v="HH"/>
    <n v="330007455683"/>
    <s v="30.183.941/0003-30"/>
    <s v="Construtora Zadar Ltda."/>
    <x v="2"/>
    <m/>
    <s v="12/12/2017"/>
    <x v="1283"/>
    <n v="-238.91"/>
    <x v="1276"/>
    <m/>
    <m/>
    <s v="OK"/>
    <s v=""/>
    <n v="10947.84"/>
    <n v="6205.4400000000005"/>
    <n v="0"/>
    <n v="4742.3999999999996"/>
    <n v="0"/>
    <n v="0"/>
    <n v="6.8865634401759176E-2"/>
    <n v="301.571978771582"/>
    <n v="4.0496959688775807"/>
    <n v="0"/>
    <n v="427.34156234205233"/>
    <s v="E07/512827/2012"/>
    <s v="IN023373"/>
    <d v="2013-06-06T00:00:00"/>
    <d v="2015-06-06T00:00:00"/>
    <s v="Rua Senador Dantas, 75, 19º andar - A/C Edwin Iturri"/>
    <s v="Centro"/>
    <n v="20031914"/>
    <s v="Rio de Janeiro"/>
    <s v="RJ"/>
    <s v="2112-1618"/>
    <s v="edwiniturri@riwasa.com.br"/>
  </r>
  <r>
    <s v="HH-0025"/>
    <x v="9"/>
    <n v="80"/>
    <s v="RH VIII"/>
    <s v="HH"/>
    <n v="330007983000"/>
    <s v="17.112.016/0001-99"/>
    <s v="OFFSHORE TANKS COMÉRCIO E SERVIÇOS EM UNIDADES DE CARGA LTDA"/>
    <x v="2"/>
    <m/>
    <s v="12/12/2017"/>
    <x v="1284"/>
    <n v="0"/>
    <x v="1277"/>
    <m/>
    <m/>
    <s v="OK"/>
    <s v=""/>
    <n v="59130"/>
    <n v="0"/>
    <n v="0"/>
    <n v="28470"/>
    <n v="0"/>
    <n v="0"/>
    <n v="6.8865634401759176E-2"/>
    <n v="1628.8066540331083"/>
    <n v="0"/>
    <n v="0"/>
    <n v="1960.5953808398833"/>
    <s v="E07.002/14481/2013"/>
    <s v="IN029182"/>
    <d v="2014-12-11T00:00:00"/>
    <d v="2019-06-11T00:00:00"/>
    <s v="R: Rommel Oliveira Garcia, s/n área 2 – Imboassica, Macaé RJ"/>
    <s v="imboassica"/>
    <n v="27932355"/>
    <s v="Macaé"/>
    <s v="RJ"/>
    <s v="2796-5561"/>
    <s v="juan.hse@intertank.com.br"/>
  </r>
  <r>
    <s v="HH-0026"/>
    <x v="9"/>
    <n v="80"/>
    <s v="RH VIII"/>
    <s v="HH"/>
    <n v="330008254053"/>
    <s v="03.738.530/0001-20"/>
    <s v="OSEP Brasil Ltda."/>
    <x v="2"/>
    <m/>
    <s v="12/12/2017"/>
    <x v="1285"/>
    <n v="-241.38822927848835"/>
    <x v="1"/>
    <n v="3136.1717707215116"/>
    <m/>
    <s v="OK: credito para 2026: valor pago pela matricula EE-0401 (3.608,72)"/>
    <s v=""/>
    <n v="3271.2"/>
    <n v="1452"/>
    <n v="0"/>
    <n v="1819.2"/>
    <n v="817.476"/>
    <n v="74"/>
    <n v="6.8865634401759176E-2"/>
    <n v="90.10810825592992"/>
    <n v="26.001760291721574"/>
    <n v="0"/>
    <n v="125.27836073083685"/>
    <s v="E07/505.989/2009"/>
    <s v="IN028182"/>
    <d v="2014-09-25T00:00:00"/>
    <d v="2019-09-25T00:00:00"/>
    <s v="Estrada São José e Imboassica, s/n"/>
    <s v="Imboassica"/>
    <n v="27925540"/>
    <s v="Macaé"/>
    <s v="RJ"/>
    <n v="27633166"/>
    <s v="osepgerencia@osep.com.br"/>
  </r>
  <r>
    <s v="HH-0028"/>
    <x v="9"/>
    <n v="80"/>
    <s v="RH VIII"/>
    <s v="HH"/>
    <n v="330008794244"/>
    <s v="17.339.788/0001-68"/>
    <s v="VALE AZUL ENERGIA LTDA"/>
    <x v="12"/>
    <m/>
    <s v="12/12/2017"/>
    <x v="1286"/>
    <n v="0"/>
    <x v="1278"/>
    <m/>
    <m/>
    <s v="SEM DBO"/>
    <s v=""/>
    <n v="1752000"/>
    <n v="0"/>
    <n v="0"/>
    <n v="0"/>
    <n v="0"/>
    <n v="0"/>
    <n v="6.8865634401759176E-2"/>
    <n v="48261.042322017413"/>
    <n v="0"/>
    <n v="0"/>
    <n v="0"/>
    <s v="E07/002.01418/2015"/>
    <s v="IN034018"/>
    <d v="2016-04-15T00:00:00"/>
    <d v="2021-04-15T00:00:00"/>
    <s v="RUA VISCONDE DE INHAÚMA, 77, 10 ANDAR, SALA 1001"/>
    <s v="CENTRO"/>
    <n v="20091007"/>
    <s v="Rio de Janeiro"/>
    <s v="RJ"/>
    <s v="3043-1000"/>
    <s v="hcrespo@valeazulenergia.com.br "/>
  </r>
  <r>
    <s v="HH-0029"/>
    <x v="9"/>
    <n v="80"/>
    <s v="RH VIII"/>
    <s v="HH"/>
    <n v="330005747555"/>
    <s v="33.000.167/1055-58"/>
    <s v="Petróleo Brasileiro SA Petrobrás"/>
    <x v="2"/>
    <m/>
    <s v="01/04/2019"/>
    <x v="1287"/>
    <n v="0"/>
    <x v="1279"/>
    <m/>
    <m/>
    <s v="OK"/>
    <s v=""/>
    <n v="60225"/>
    <n v="59568"/>
    <n v="0"/>
    <n v="657"/>
    <n v="595.67999999999995"/>
    <n v="93"/>
    <n v="6.8865634401759176E-2"/>
    <n v="1658.9749614559132"/>
    <n v="287.15759287632596"/>
    <n v="0"/>
    <n v="45.247239897200643"/>
    <s v="E07/513924/2012"/>
    <s v="IN030827"/>
    <d v="2015-06-10T00:00:00"/>
    <d v="2020-06-10T00:00:00"/>
    <s v="Rodovia Amaral Peixoto, nº 11000"/>
    <s v="Imboassica"/>
    <n v="27973030"/>
    <s v="Macaé"/>
    <s v="RJ"/>
    <n v="982719678"/>
    <s v="leandroazevedo.apice@petrobras.com.br"/>
  </r>
  <r>
    <s v="HH-0031"/>
    <x v="9"/>
    <n v="80"/>
    <s v="RH VIII"/>
    <s v="HH"/>
    <n v="330008983640"/>
    <s v="09.047.560/0001-76"/>
    <s v="MACAÉ REALTY EMPREENDIMENTOS IMOBILIÁRIOS LTDA"/>
    <x v="1"/>
    <m/>
    <s v="26/12/2017"/>
    <x v="1288"/>
    <n v="0"/>
    <x v="1280"/>
    <m/>
    <m/>
    <s v="OK"/>
    <s v=""/>
    <n v="1"/>
    <n v="938984.4"/>
    <n v="0"/>
    <n v="0"/>
    <n v="403951.08799999999"/>
    <n v="95"/>
    <n v="6.8865634401759176E-2"/>
    <n v="3.1327422038218769E-2"/>
    <n v="3233.1883613504187"/>
    <n v="0"/>
    <n v="0"/>
    <s v="E07.002/4147/2014"/>
    <s v="IN031757"/>
    <d v="2015-09-22T00:00:00"/>
    <d v="2020-09-22T00:00:00"/>
    <s v="Rua Vereador Abreu Lima ,66 -"/>
    <s v="Centro"/>
    <n v="27916020"/>
    <s v="Macaé"/>
    <s v="RJ"/>
    <n v="30842535"/>
    <s v="contabilidadefiscal@joaofortes.com.br"/>
  </r>
  <r>
    <s v="HH-0033"/>
    <x v="9"/>
    <n v="80"/>
    <s v="RH VIII"/>
    <s v="HH"/>
    <n v="330022441086"/>
    <s v="17.002.138/0001-22"/>
    <s v="BRK AMBIENTAL - MACAE S/A"/>
    <x v="1"/>
    <m/>
    <s v="01/09/2022"/>
    <x v="1289"/>
    <n v="0"/>
    <x v="1281"/>
    <m/>
    <m/>
    <s v="RENOVAÇÃO: DÉBITO 2023"/>
    <s v="CI INEA/SEREG SEI Nº16 - REVISÃO"/>
    <n v="0"/>
    <n v="13406742"/>
    <n v="0"/>
    <n v="0"/>
    <n v="398442.23999999999"/>
    <n v="97"/>
    <n v="6.8865634401759176E-2"/>
    <n v="0"/>
    <n v="27697.920903136855"/>
    <n v="0"/>
    <n v="0"/>
    <s v="EXT-PD/010.9498/2020"/>
    <s v="IN012253"/>
    <d v="2022-07-20T00:00:00"/>
    <d v="2043-10-20T00:00:00"/>
    <s v="Avenida Rui Barbosa, 1011, 5° andar e cobertura"/>
    <s v="Centro"/>
    <n v="27915011"/>
    <s v="Macaé"/>
    <s v="RJ"/>
    <s v="(22) 33212091"/>
    <s v="ocmartins@brkambiental.com.br"/>
  </r>
  <r>
    <s v="HH-0034"/>
    <x v="9"/>
    <n v="80"/>
    <s v="RH VIII"/>
    <s v="HH"/>
    <n v="330026482844"/>
    <s v="13.749.560/0001-95"/>
    <s v="P M CERVEIRA TRANSPORTE DE ÁGUA E LOCAÇÃO DE MÁQUINAS E EQUIPAMENTOS - ME"/>
    <x v="2"/>
    <m/>
    <s v="01/09/2022"/>
    <x v="1290"/>
    <n v="0"/>
    <x v="1282"/>
    <m/>
    <m/>
    <s v="RENOVAÇÃO: CRÉDITO 2023"/>
    <s v=""/>
    <n v="32120"/>
    <n v="0"/>
    <n v="0"/>
    <n v="29784"/>
    <n v="0"/>
    <n v="0"/>
    <n v="6.8865634401759176E-2"/>
    <n v="884.79082309942532"/>
    <n v="0"/>
    <n v="0"/>
    <n v="2051.1003031082973"/>
    <s v="PD-07/014.340/2018"/>
    <s v="IN012302"/>
    <d v="2022-07-27T00:00:00"/>
    <d v="2027-07-27T00:00:00"/>
    <s v="Rodovia BR 101, Trevo dos 17 s/n, LOTES 10 E 11 TREVO DOS 17"/>
    <s v="RIVIERA FLUMINENSE"/>
    <s v="27.930-030"/>
    <s v="Macaé"/>
    <s v="RJ"/>
    <s v="(21) 98181-3727"/>
    <s v="fabiogomesgeo@gmail.com"/>
  </r>
  <r>
    <s v="HH-0035"/>
    <x v="9"/>
    <n v="80"/>
    <s v="RH VIII"/>
    <s v="HH"/>
    <n v="330009843680"/>
    <s v="03.879.025/0001-03"/>
    <s v="AGRIVALE INCORPORAÇÃO E CONSTRUÇÃO S.A"/>
    <x v="2"/>
    <m/>
    <s v="12/12/2017"/>
    <x v="1291"/>
    <n v="0"/>
    <x v="1283"/>
    <m/>
    <m/>
    <s v="OK"/>
    <s v=""/>
    <n v="3960"/>
    <n v="0"/>
    <n v="0"/>
    <n v="792"/>
    <n v="0"/>
    <n v="0"/>
    <n v="6.8865634401759176E-2"/>
    <n v="109.08208353707774"/>
    <n v="0"/>
    <n v="0"/>
    <n v="54.541041768538868"/>
    <s v="E07/002.5928/2015"/>
    <s v="IN038061"/>
    <d v="2016-12-20T00:00:00"/>
    <d v="2021-12-20T00:00:00"/>
    <s v="RUA CONSELHEIRO SARAIVA, 28 COBERTURA 1 - PARTE"/>
    <s v="CENTRO"/>
    <n v="20091030"/>
    <s v="Rio de Janeiro"/>
    <s v="RJ"/>
    <n v="30431000"/>
    <s v="mauro.calixto@mceconsultoria.com"/>
  </r>
  <r>
    <s v="HH-0036"/>
    <x v="9"/>
    <n v="80"/>
    <s v="RH VIII"/>
    <s v="HH"/>
    <n v="330005149496"/>
    <s v="10.392.632/0001-00"/>
    <s v="CONDOMÍNIO RESIDENCIAL LARANJEIRAS"/>
    <x v="2"/>
    <m/>
    <s v="12/12/2017"/>
    <x v="1292"/>
    <n v="0"/>
    <x v="1284"/>
    <m/>
    <m/>
    <s v="OK"/>
    <s v=""/>
    <n v="8468"/>
    <n v="3855.6"/>
    <n v="0"/>
    <n v="4612.3999999999996"/>
    <n v="19.545000000000002"/>
    <n v="98"/>
    <n v="6.8865634401759176E-2"/>
    <n v="233.26398449657694"/>
    <n v="5.7329182329940354"/>
    <n v="0"/>
    <n v="317.6287320455001"/>
    <s v="E07/100.310/2006"/>
    <s v="IN037137"/>
    <d v="2016-11-04T00:00:00"/>
    <d v="2021-11-04T00:00:00"/>
    <s v="Estrada Laranjeiras, 1280"/>
    <s v="Nova Cidade"/>
    <n v="27949600"/>
    <s v="Macaé"/>
    <s v="RJ"/>
    <s v="2762-7135"/>
    <s v="residenciallaranjeiras@maiscondominios.com"/>
  </r>
  <r>
    <s v="HH-0037"/>
    <x v="9"/>
    <n v="80"/>
    <s v="RH VIII"/>
    <s v="HH"/>
    <n v="330009838172"/>
    <s v="23.444.539/0001-35"/>
    <s v="Por do Sol de Macaé Serviços e Construções Ltda - ME"/>
    <x v="2"/>
    <m/>
    <s v="12/12/2017"/>
    <x v="1293"/>
    <n v="0"/>
    <x v="1285"/>
    <m/>
    <m/>
    <s v="OK"/>
    <s v=""/>
    <n v="75240"/>
    <n v="0"/>
    <n v="0"/>
    <n v="75240"/>
    <n v="0"/>
    <n v="0"/>
    <n v="6.8865634401759176E-2"/>
    <n v="2072.5804721525028"/>
    <n v="0"/>
    <n v="0"/>
    <n v="5181.4511803812566"/>
    <s v="E-07/002.30283/2018"/>
    <s v="IN051752"/>
    <d v="2020-11-16T00:00:00"/>
    <d v="2025-11-16T00:00:00"/>
    <s v="Rod. Christino José da Silva Jr. (Estrada Macaé-Glicério), s/nº, Km 50"/>
    <s v="Córrego do Ouro"/>
    <n v="27980000"/>
    <s v="Macaé"/>
    <s v="RJ"/>
    <s v="(22) 997715615"/>
    <s v="aguapotavelpordosol@gmail.com"/>
  </r>
  <r>
    <s v="HH-0038"/>
    <x v="9"/>
    <n v="80"/>
    <s v="RH VIII"/>
    <s v="HH"/>
    <n v="330009459821"/>
    <s v="15.009.603/0001-21"/>
    <s v="BELLAVISTA EMPREENDIMENTOS LTDA"/>
    <x v="2"/>
    <m/>
    <s v="12/12/2017"/>
    <x v="1294"/>
    <n v="0"/>
    <x v="1286"/>
    <m/>
    <m/>
    <s v="OK"/>
    <s v=""/>
    <n v="0"/>
    <n v="122640"/>
    <n v="0"/>
    <n v="0"/>
    <n v="3679.2"/>
    <n v="90"/>
    <n v="6.8865634401759176E-2"/>
    <n v="0"/>
    <n v="844.56641320235235"/>
    <n v="0"/>
    <n v="0"/>
    <s v="E07/002.11749/2014"/>
    <s v="IN034376"/>
    <d v="2016-05-24T00:00:00"/>
    <d v="2022-05-24T00:00:00"/>
    <s v="RUA PILOTO LAURO PINTO HAITZANN"/>
    <s v="IMBOASSICA"/>
    <n v="27930000"/>
    <s v="Macaé"/>
    <s v="RJ"/>
    <n v="27938997"/>
    <s v="escritorioalianca@escritorioalianca.com.br / contabilidade@habitusconsultoria.com.br"/>
  </r>
  <r>
    <s v="HH-0039"/>
    <x v="9"/>
    <n v="80"/>
    <s v="RH VIII"/>
    <s v="HH"/>
    <n v="330009898825"/>
    <s v="07.110.546/0001-44"/>
    <s v="Intersea Ambiental Comércio e Serviços Ltda"/>
    <x v="2"/>
    <m/>
    <s v="12/12/2017"/>
    <x v="1295"/>
    <n v="0"/>
    <x v="1287"/>
    <m/>
    <m/>
    <s v="OK"/>
    <s v=""/>
    <n v="15695"/>
    <n v="0"/>
    <n v="0"/>
    <n v="3139"/>
    <n v="0"/>
    <n v="0"/>
    <n v="6.8865634401759176E-2"/>
    <n v="432.33930907544442"/>
    <n v="0"/>
    <n v="0"/>
    <n v="216.15921206370948"/>
    <s v="E07/500.241/2012"/>
    <s v="IN038032"/>
    <d v="2016-12-20T00:00:00"/>
    <d v="2021-12-20T00:00:00"/>
    <s v="Rodovia Amaral Peixoto Km 167 s/nº Fazenda São José do Mutum"/>
    <s v="Imboassica"/>
    <n v="27973030"/>
    <s v="Macaé"/>
    <s v="RJ"/>
    <s v="2796-8800"/>
    <s v="ma@intersea.com.br"/>
  </r>
  <r>
    <s v="HH-0040"/>
    <x v="9"/>
    <n v="80"/>
    <s v="RH VIII"/>
    <s v="HH"/>
    <n v="330009840312"/>
    <s v="10.949.579/0001-97"/>
    <s v="Condomínio Residencial Caravelas"/>
    <x v="2"/>
    <m/>
    <s v="12/12/2017"/>
    <x v="1296"/>
    <n v="0"/>
    <x v="1288"/>
    <m/>
    <m/>
    <s v="OK"/>
    <s v=""/>
    <n v="15184"/>
    <n v="0"/>
    <n v="0"/>
    <n v="4562.5"/>
    <n v="0"/>
    <n v="0"/>
    <n v="6.8865634401759176E-2"/>
    <n v="418.25241163225871"/>
    <n v="0"/>
    <n v="0"/>
    <n v="314.19315809530872"/>
    <s v="E07/002.17867/2013"/>
    <s v="IN037720"/>
    <d v="2016-11-30T00:00:00"/>
    <d v="2021-11-30T00:00:00"/>
    <s v="Rua Nova Iguaçu, s/n°"/>
    <s v="Jardim Atlântico"/>
    <n v="28890000"/>
    <s v="Rio das Ostras"/>
    <s v="RJ"/>
    <n v="27659504"/>
    <s v="alxavier@edfnf.com.br"/>
  </r>
  <r>
    <s v="HH-0041"/>
    <x v="9"/>
    <n v="80"/>
    <s v="RH VIII"/>
    <s v="HH"/>
    <n v="330010090160"/>
    <s v="16.614.075/0009-50"/>
    <s v="Direcional Engenharia S/A"/>
    <x v="2"/>
    <m/>
    <s v="12/12/2017"/>
    <x v="1297"/>
    <n v="0"/>
    <x v="1289"/>
    <m/>
    <m/>
    <s v="OK"/>
    <s v=""/>
    <n v="0"/>
    <n v="531644.4"/>
    <n v="0"/>
    <n v="0"/>
    <n v="24046.276000000002"/>
    <n v="85"/>
    <n v="6.8865634401759176E-2"/>
    <n v="0"/>
    <n v="5583.3297927615395"/>
    <n v="0"/>
    <n v="0"/>
    <s v="E07/002.10750/2016"/>
    <s v="IN039260"/>
    <d v="2017-04-05T00:00:00"/>
    <d v="2022-04-05T00:00:00"/>
    <s v="Avenida Nilo peçanha 50 sala 1410"/>
    <s v="centro"/>
    <n v="20020906"/>
    <s v="Rio de Janeiro"/>
    <s v="RJ"/>
    <n v="998831004"/>
    <s v="paula.cunha@spl.eng.br"/>
  </r>
  <r>
    <s v="HH-0042"/>
    <x v="9"/>
    <n v="80"/>
    <s v="RH VIII"/>
    <s v="HH"/>
    <n v="330010092618"/>
    <s v="24.473.751/0001-93"/>
    <s v="A.M. Transporte de Água Rápida Ltda-ME."/>
    <x v="2"/>
    <m/>
    <s v="12/12/2017"/>
    <x v="1298"/>
    <n v="0"/>
    <x v="1290"/>
    <m/>
    <m/>
    <s v="OK"/>
    <s v=""/>
    <n v="20409.3"/>
    <n v="0"/>
    <n v="0"/>
    <n v="20408.935000000001"/>
    <n v="0"/>
    <n v="0"/>
    <n v="6.8865634401759176E-2"/>
    <n v="562.20191589787396"/>
    <n v="0"/>
    <n v="0"/>
    <n v="1405.4734623226468"/>
    <s v="E- 07/002.7916/2016"/>
    <s v="IN039998"/>
    <d v="2017-06-06T00:00:00"/>
    <d v="2019-06-06T00:00:00"/>
    <s v="Rua Rio Grande do Norte, n° 230 fundos"/>
    <s v="Cidade Praiana"/>
    <n v="28890068"/>
    <s v="Rio das Ostras"/>
    <s v="RJ"/>
    <s v="99921-1115"/>
    <s v="angelocouri@hotmail.com"/>
  </r>
  <r>
    <s v="HH-0043"/>
    <x v="9"/>
    <n v="80"/>
    <s v="RH VIII"/>
    <s v="HH"/>
    <n v="330010355481"/>
    <s v="02.813.754/0001-96"/>
    <s v="DAFI LOCAÇÕES E CONSTRUÇÕES LTDA-ME"/>
    <x v="2"/>
    <m/>
    <s v="12/12/2017"/>
    <x v="1299"/>
    <n v="0"/>
    <x v="1291"/>
    <m/>
    <m/>
    <s v="OK"/>
    <s v=""/>
    <n v="120450"/>
    <n v="0"/>
    <n v="0"/>
    <n v="119902.5"/>
    <n v="0"/>
    <n v="0"/>
    <n v="6.8865634401759176E-2"/>
    <n v="3317.939480437813"/>
    <n v="0"/>
    <n v="0"/>
    <n v="8257.1670336195621"/>
    <s v="E- 07/002.11157/2015"/>
    <s v="IN040272"/>
    <d v="2017-06-29T00:00:00"/>
    <d v="2019-07-29T00:00:00"/>
    <s v="RUA DOS BANDEIRANTES 2600 SALA 201"/>
    <s v="REDUTO DA PAZ"/>
    <n v="28897060"/>
    <s v="Rio das Ostras"/>
    <s v="RJ"/>
    <n v="22102026"/>
    <s v="dafirealconstrutora@gmail.com"/>
  </r>
  <r>
    <s v="HH-0044"/>
    <x v="9"/>
    <n v="80"/>
    <s v="RH VIII"/>
    <s v="HH"/>
    <n v="330009849450"/>
    <s v="11.889.780/0001-99"/>
    <s v="SIT MACAÉ TRANSPORTES S/A"/>
    <x v="2"/>
    <m/>
    <s v="12/12/2017"/>
    <x v="1300"/>
    <n v="0"/>
    <x v="1292"/>
    <m/>
    <m/>
    <s v="OK"/>
    <s v=""/>
    <n v="7300"/>
    <n v="0"/>
    <n v="0"/>
    <n v="2920"/>
    <n v="0"/>
    <n v="0"/>
    <n v="6.8865634401759176E-2"/>
    <n v="201.08027958931353"/>
    <n v="0"/>
    <n v="0"/>
    <n v="201.08027958931353"/>
    <s v="E07/002.14502/2014"/>
    <s v="IN03772"/>
    <d v="2016-11-30T00:00:00"/>
    <d v="2021-11-30T00:00:00"/>
    <s v="ESTRADA DA SERVIDÃO S/N"/>
    <s v="AJUDA DE BAIXO"/>
    <n v="27910000"/>
    <s v="Macaé"/>
    <s v="RJ"/>
    <n v="27576150"/>
    <s v="vimacae_1@hotmail.com"/>
  </r>
  <r>
    <s v="HH-0045"/>
    <x v="9"/>
    <n v="80"/>
    <s v="RH VIII"/>
    <s v="HH"/>
    <s v="SEM CNARH (2)"/>
    <s v="09.319.428/0001-76"/>
    <s v="SAFETY SERVICES SOLUÇÕES INTEGRADAS LTDA -ME"/>
    <x v="3"/>
    <m/>
    <s v="01/05/2018"/>
    <x v="1301"/>
    <n v="0"/>
    <x v="1293"/>
    <m/>
    <m/>
    <s v="OK SEM CADASTRO REGLA"/>
    <s v=""/>
    <n v="2246.4"/>
    <n v="0"/>
    <n v="0"/>
    <n v="1647.36"/>
    <n v="0"/>
    <n v="0"/>
    <n v="6.8865634401759176E-2"/>
    <n v="61.882100999494803"/>
    <n v="0"/>
    <n v="0"/>
    <n v="113.44703767440289"/>
    <s v="E-07/002.10141/2017"/>
    <s v="IN042906"/>
    <d v="2017-12-19T00:00:00"/>
    <d v="2022-12-19T00:00:00"/>
    <s v="Rua Ivan Lins, nº 90, lote 10, quadra 69"/>
    <s v="ENSEADA DAS GAIVOTAS"/>
    <n v="28897198"/>
    <s v="RIO DAS OSTRAS "/>
    <s v="RJ"/>
    <n v="27772789"/>
    <s v="contato@perolahigitextil.com.br"/>
  </r>
  <r>
    <s v="HH-0046"/>
    <x v="9"/>
    <n v="80"/>
    <s v="RH VIII"/>
    <s v="HH"/>
    <n v="330003707939"/>
    <s v="03.432.310/0001-73"/>
    <s v="DRIL-QUIP DO BRASIL LTDA"/>
    <x v="3"/>
    <m/>
    <s v="01/10/2018"/>
    <x v="1302"/>
    <n v="-505.49077947744064"/>
    <x v="1"/>
    <n v="-312.44663309999999"/>
    <m/>
    <s v="ATENÇÃO: CRÉDITO 2026: -312,4466331"/>
    <s v=""/>
    <n v="4672"/>
    <n v="0"/>
    <n v="0"/>
    <n v="934.40000000000009"/>
    <n v="0"/>
    <n v="0"/>
    <n v="6.8865634401759176E-2"/>
    <n v="128.69609757000751"/>
    <n v="0"/>
    <n v="0"/>
    <n v="64.348048785003755"/>
    <s v="E-07/002.6217/2014"/>
    <s v="IN045956"/>
    <d v="2018-08-06T00:00:00"/>
    <d v="2023-08-06T00:00:00"/>
    <s v="ESTRADA MELQUIADES RIBEIRO DE ALMEIDA, 853"/>
    <s v="IMBOASSICA"/>
    <s v="27.925-530"/>
    <s v="MACAÉ"/>
    <s v="RJ"/>
    <s v="(22) 27918950"/>
    <s v="daniele_cunha@dril-quip.com"/>
  </r>
  <r>
    <s v="HH-0047"/>
    <x v="9"/>
    <n v="80"/>
    <s v="RH VIII"/>
    <s v="HH"/>
    <n v="700000079308"/>
    <s v="22.281.171/0001-79"/>
    <s v="H W DE MACAE TRANSPORTES LTDA ME"/>
    <x v="2"/>
    <m/>
    <s v="01/03/2019"/>
    <x v="1303"/>
    <n v="-322.65794510769501"/>
    <x v="1294"/>
    <m/>
    <m/>
    <s v="OK"/>
    <s v=""/>
    <n v="17052.8"/>
    <n v="0"/>
    <n v="0"/>
    <n v="16979.8"/>
    <n v="0"/>
    <n v="0"/>
    <n v="6.8865634401759176E-2"/>
    <n v="469.7407561305273"/>
    <n v="0"/>
    <n v="0"/>
    <n v="1169.3246990149898"/>
    <s v="PD-07/014.63/2018"/>
    <s v="IN001343"/>
    <d v="2018-06-29T00:00:00"/>
    <d v="2020-06-29T00:00:00"/>
    <s v="RUA OSÉAS RODRIGUES SANTA RITA, 303, TORRE 21 AP 303 "/>
    <s v="Lagoa"/>
    <s v="27.930-805"/>
    <s v="Macaé"/>
    <s v="RJ"/>
    <s v="(21) 970071635"/>
    <s v="fabianameioambiente@gmail.com"/>
  </r>
  <r>
    <s v="HH-0048"/>
    <x v="9"/>
    <n v="80"/>
    <s v="RH VIII"/>
    <s v="HH"/>
    <n v="330003582621"/>
    <s v="23.550.790/0001-84"/>
    <s v="ÁGUA CRISTAL DOIS IRMÃOS LTDA"/>
    <x v="11"/>
    <m/>
    <s v="01/11/2018"/>
    <x v="1304"/>
    <n v="0"/>
    <x v="1295"/>
    <m/>
    <m/>
    <s v="OK"/>
    <s v=""/>
    <n v="14256"/>
    <n v="0"/>
    <n v="0"/>
    <n v="13910.69"/>
    <n v="0"/>
    <n v="0"/>
    <n v="6.8865634401759176E-2"/>
    <n v="392.69967772308502"/>
    <n v="0"/>
    <n v="0"/>
    <n v="957.96123850669164"/>
    <s v="E-07/002.6359/2016"/>
    <s v="IN046116"/>
    <d v="2018-08-21T00:00:00"/>
    <d v="2020-08-21T00:00:00"/>
    <s v="ESTRADA MUNICIPAL MABELO CALIFÓRNIA (MC 90) S/N - LOTE GLEBA 04"/>
    <s v="Córrego do Ouro"/>
    <s v="27.980-970"/>
    <s v="Macaé"/>
    <s v="RJ "/>
    <s v="(21) 988371231"/>
    <s v="geolffarina@gmail.com"/>
  </r>
  <r>
    <s v="HH-0049"/>
    <x v="9"/>
    <n v="80"/>
    <s v="RH VIII"/>
    <s v="HH"/>
    <n v="330001238265"/>
    <s v="39.709.324/0001-39"/>
    <s v="AGUAMAR DE MACAÉ COMÉRCIO DE Aguas E SERVIÇOS LTDA-Fazenda Santa Cruz"/>
    <x v="2"/>
    <m/>
    <s v="01/11/2018"/>
    <x v="1305"/>
    <n v="0"/>
    <x v="1296"/>
    <m/>
    <m/>
    <s v="OK"/>
    <s v=""/>
    <n v="112237.5"/>
    <n v="0"/>
    <n v="0"/>
    <n v="111690"/>
    <n v="0"/>
    <n v="0"/>
    <n v="6.8865634401759176E-2"/>
    <n v="3091.7241658998355"/>
    <n v="0"/>
    <n v="0"/>
    <n v="7691.6026410895856"/>
    <s v="E-07/002.6001/2016"/>
    <s v="IN046115"/>
    <d v="2018-08-21T00:00:00"/>
    <d v="2020-08-21T00:00:00"/>
    <s v="RODOVIA BR 101 - KM 176 - FAZENDA SANTA CRUZ"/>
    <s v="Novo Botafogo"/>
    <s v="27.946-830"/>
    <s v="Macaé"/>
    <s v="RJ "/>
    <s v="(21) 999435194"/>
    <s v="acquaservtratamento@yahoo.com.br"/>
  </r>
  <r>
    <s v="HH-0050"/>
    <x v="9"/>
    <n v="80"/>
    <s v="RH VIII"/>
    <s v="HH"/>
    <n v="330001238265"/>
    <s v="39.709.324/0001-39"/>
    <s v="AGUAMAR DE MACAÉ COMÉRCIO DE Aguas E SERVIÇOS LTDA"/>
    <x v="11"/>
    <m/>
    <s v="01/11/2018"/>
    <x v="1306"/>
    <n v="0"/>
    <x v="1297"/>
    <m/>
    <m/>
    <s v="OK"/>
    <s v=""/>
    <n v="18688"/>
    <n v="0"/>
    <n v="0"/>
    <n v="8431.5"/>
    <n v="0"/>
    <n v="0"/>
    <n v="6.8865634401759176E-2"/>
    <n v="514.78264140602357"/>
    <n v="0"/>
    <n v="0"/>
    <n v="580.64332500437206"/>
    <s v="E-07/514473/2012"/>
    <s v="IN046123"/>
    <d v="2018-08-21T00:00:00"/>
    <d v="2020-08-21T00:00:00"/>
    <s v="RUA JOAQUIM ALVES DO AMARAL FILHO, 306"/>
    <s v="Novo Botafogo"/>
    <s v="27.946-720"/>
    <s v="Macaé"/>
    <s v="RJ"/>
    <s v="(21) 999435194"/>
    <s v="acquaservtratamento@yahoo.com.br"/>
  </r>
  <r>
    <s v="HH-0051"/>
    <x v="9"/>
    <n v="80"/>
    <s v="RH VIII"/>
    <s v="HH"/>
    <n v="330026548705"/>
    <s v="17.145.148/0001-17"/>
    <s v="EDNEI DA SILVA TRANSPORTES"/>
    <x v="11"/>
    <m/>
    <s v="01/01/2019"/>
    <x v="1307"/>
    <n v="0"/>
    <x v="1298"/>
    <m/>
    <m/>
    <s v="OK:"/>
    <s v=""/>
    <n v="20221"/>
    <n v="0"/>
    <n v="0"/>
    <n v="16176.8"/>
    <n v="0"/>
    <n v="0"/>
    <n v="6.8865634401759176E-2"/>
    <n v="557.02244878755516"/>
    <n v="0"/>
    <n v="0"/>
    <n v="1114.0240126270846"/>
    <s v="E-07/002.6528/2018"/>
    <s v="IN046779"/>
    <d v="2018-10-11T00:00:00"/>
    <d v="2020-10-11T00:00:00"/>
    <s v="RUA MARQUES DE ABRANTES, S/N - QUADRA 8 - LOTE 08 "/>
    <s v="Ajuda"/>
    <s v="27.971-330"/>
    <s v="Macaé"/>
    <s v="RJ"/>
    <s v="(21) 970071635"/>
    <s v="metransporte3@gmail.com"/>
  </r>
  <r>
    <s v="HH-0052"/>
    <x v="9"/>
    <n v="80"/>
    <s v="RH VIII"/>
    <s v="HH"/>
    <n v="330026233038"/>
    <s v="10.892.902/0001-33"/>
    <s v="CLUBE DOS CRISTAIS"/>
    <x v="2"/>
    <m/>
    <s v="07/03/2019"/>
    <x v="1308"/>
    <n v="0"/>
    <x v="1299"/>
    <m/>
    <m/>
    <s v="OK:"/>
    <s v=""/>
    <n v="59241.33"/>
    <n v="0"/>
    <n v="0"/>
    <n v="11848.27"/>
    <n v="0"/>
    <n v="0"/>
    <n v="6.8865634401759176E-2"/>
    <n v="1631.8767413928538"/>
    <n v="0"/>
    <n v="0"/>
    <n v="815.94359193343325"/>
    <s v="E-07/002.7041/2014"/>
    <s v="IN047129"/>
    <d v="2018-11-13T00:00:00"/>
    <d v="2023-11-13T00:00:00"/>
    <s v="AV. RICARDO MUYLAERT SALGADO, - 901 - IMBOASSICA - MACAÉ"/>
    <s v="Imboassica"/>
    <s v="27932-000"/>
    <s v="Macaé"/>
    <s v="RJ"/>
    <s v="(22) 974014311"/>
    <s v="SINDICO@VCMACAE.COM.BR"/>
  </r>
  <r>
    <s v="HH-0053"/>
    <x v="9"/>
    <n v="80"/>
    <s v="RH VIII"/>
    <s v="HH"/>
    <n v="330022424823"/>
    <s v="33.000.167/1044-03"/>
    <s v="PETRÓLEO BRASILEIRO S/A - PETROBRAS - CABIUNAS"/>
    <x v="2"/>
    <m/>
    <s v="01/04/2019"/>
    <x v="1309"/>
    <n v="0"/>
    <x v="1300"/>
    <m/>
    <m/>
    <s v="OK:"/>
    <s v=""/>
    <n v="130560"/>
    <n v="0"/>
    <n v="0"/>
    <n v="26112"/>
    <n v="0"/>
    <n v="0"/>
    <n v="6.8865634401759176E-2"/>
    <n v="3596.4402623575784"/>
    <n v="0"/>
    <n v="0"/>
    <n v="1798.2253524157954"/>
    <s v="E-07/100.612/2001"/>
    <s v="IN048003"/>
    <d v="2019-01-16T00:00:00"/>
    <d v="2024-01-16T00:00:00"/>
    <s v="AVENIDA MPM S/Nº, KM 188"/>
    <s v="Cabiúnas"/>
    <s v="27970-230"/>
    <s v="Macaé"/>
    <s v="RJ"/>
    <s v="(22) 27975113"/>
    <s v="pedroproenca@petrobras.com.br"/>
  </r>
  <r>
    <s v="HH-0054"/>
    <x v="9"/>
    <n v="80"/>
    <s v="RH VIII"/>
    <s v="HH"/>
    <n v="330003745350"/>
    <s v="28.978.047/0001-43"/>
    <s v="M DA PENHA ARAUJO HOTEL LTDA"/>
    <x v="2"/>
    <m/>
    <s v="01/05/2019"/>
    <x v="1310"/>
    <n v="0"/>
    <x v="1301"/>
    <m/>
    <m/>
    <s v="OK:"/>
    <s v=""/>
    <n v="2963.8"/>
    <n v="0"/>
    <n v="0"/>
    <n v="592.76"/>
    <n v="0"/>
    <n v="0"/>
    <n v="6.8865634401759176E-2"/>
    <n v="81.63926183159812"/>
    <n v="0"/>
    <n v="0"/>
    <n v="40.81963091579906"/>
    <s v="E-07/002.16913/201"/>
    <s v="IN048713"/>
    <d v="2019-03-21T00:00:00"/>
    <d v="2024-03-21T00:00:00"/>
    <s v="AV. ATLANTICA, Nº 333"/>
    <s v="Recreio"/>
    <s v="28.890-000"/>
    <s v="Rio das Ostras "/>
    <s v="RJ"/>
    <s v="(22) 997943622"/>
    <s v="atlanticoriodasostras@yahoo.com.br"/>
  </r>
  <r>
    <s v="HH-0056"/>
    <x v="9"/>
    <n v="80"/>
    <s v="RH VIII"/>
    <s v="HH"/>
    <n v="330028079516"/>
    <s v="08.487.503/0001-45"/>
    <s v="SUPERIOR ENERGY SERVICES - SERVIÇOS DE PETROLEO DO BRASIL LTDA"/>
    <x v="3"/>
    <m/>
    <s v="01/07/2019"/>
    <x v="1311"/>
    <n v="0"/>
    <x v="1302"/>
    <m/>
    <m/>
    <s v="OK:"/>
    <s v=""/>
    <n v="3168"/>
    <n v="0"/>
    <n v="0"/>
    <n v="633.6"/>
    <n v="0"/>
    <n v="0"/>
    <n v="6.8865634401759176E-2"/>
    <n v="87.267755324464744"/>
    <n v="0"/>
    <n v="0"/>
    <n v="43.628656425226005"/>
    <s v="E-07/002.1988/2014"/>
    <s v="IN049618"/>
    <d v="2019-06-19T00:00:00"/>
    <d v="2024-06-19T00:00:00"/>
    <s v="RUA PILOTO ROMMEL OLIVEIRA GARCIA, 1001 - LOTEAMENTO BELA VISTA"/>
    <s v="IMBOASSICA"/>
    <s v="28.970-000"/>
    <s v="Macaé"/>
    <s v="RJ"/>
    <s v="(22) 998672182"/>
    <s v="leandro.martins@superiorenergy.com"/>
  </r>
  <r>
    <s v="HH-0057"/>
    <x v="9"/>
    <n v="80"/>
    <s v="RH VIII"/>
    <s v="HH"/>
    <n v="330005048541"/>
    <s v="48.122.295/0026-53"/>
    <s v="FMC TECHNOLOGIES DO BRASIL LTDA"/>
    <x v="11"/>
    <m/>
    <s v="08/07/2019"/>
    <x v="1312"/>
    <n v="0"/>
    <x v="1303"/>
    <m/>
    <m/>
    <s v="OK:"/>
    <s v=""/>
    <n v="50220"/>
    <n v="0"/>
    <n v="0"/>
    <n v="29220"/>
    <n v="0"/>
    <n v="0"/>
    <n v="6.8865634401759176E-2"/>
    <n v="1383.3771873116898"/>
    <n v="0"/>
    <n v="0"/>
    <n v="2012.2542997809062"/>
    <s v="E-07/100.565/2004"/>
    <s v="IN046515"/>
    <d v="2018-09-24T00:00:00"/>
    <d v="2023-09-24T00:00:00"/>
    <s v="RODOVIA AMARAL PEIXOTO (RJ-106), 5421 - KM 187"/>
    <s v="CABIÚNAS"/>
    <n v="27970020"/>
    <s v="MACAÉ"/>
    <s v="RJ"/>
    <s v="(22) 2773-0716"/>
    <s v="luis.serpa@technipfmc.com"/>
  </r>
  <r>
    <s v="HH-0058"/>
    <x v="9"/>
    <n v="80"/>
    <s v="RH VIII"/>
    <s v="HH"/>
    <n v="330022577069"/>
    <s v="11.656.525/0001-04"/>
    <s v="J C DE MACAÉ TRANSPORTES LTDA"/>
    <x v="2"/>
    <m/>
    <s v="01/08/2019"/>
    <x v="1313"/>
    <n v="0"/>
    <x v="1304"/>
    <m/>
    <m/>
    <s v="OK:"/>
    <s v=""/>
    <n v="15118.3"/>
    <n v="0"/>
    <n v="0"/>
    <n v="13606.47"/>
    <n v="0"/>
    <n v="0"/>
    <n v="6.8865634401759176E-2"/>
    <n v="416.45630610206751"/>
    <n v="0"/>
    <n v="0"/>
    <n v="937.01363563713596"/>
    <s v="PD-07/014.64/2018"/>
    <s v="IN003627"/>
    <d v="2019-06-12T00:00:00"/>
    <d v="2024-06-12T00:00:00"/>
    <s v="ESTRADA DO IMBURO, S/N, FAZENDA SANTA BÁRBARA -"/>
    <s v="IMBURO"/>
    <s v="27.979-000"/>
    <s v="MACAÉ"/>
    <s v="RJ"/>
    <s v="(21) 32512283"/>
    <s v="licenciamento@soloterra.net.br"/>
  </r>
  <r>
    <s v="HH-0060"/>
    <x v="9"/>
    <n v="80"/>
    <s v="RH VIII"/>
    <s v="HH"/>
    <n v="330027870554"/>
    <s v="34.248.648/0001-01"/>
    <s v="CONDOMÍNIO PARQUE MARACAIBO"/>
    <x v="2"/>
    <m/>
    <s v="30/01/2023"/>
    <x v="1314"/>
    <n v="0"/>
    <x v="1305"/>
    <m/>
    <m/>
    <s v="ALTERAÇÃO: MUDANÇA DE TITULARIDADE"/>
    <s v="CI INEA/SERVREG Nº13/23 - ALTERAÇÃO"/>
    <n v="0"/>
    <n v="107923.2"/>
    <n v="0"/>
    <n v="0"/>
    <n v="1234"/>
    <n v="81"/>
    <n v="6.8865634401759176E-2"/>
    <n v="0"/>
    <n v="1438.1270785604836"/>
    <n v="0"/>
    <n v="0"/>
    <s v="E-07/002.106951/2018"/>
    <s v="IN049654"/>
    <d v="2019-06-26T00:00:00"/>
    <d v="2024-06-26T00:00:00"/>
    <s v="RODOVIA LACERDA AGOSTINHO (LINHA AZUL), Nº 6.600"/>
    <s v="NOSSA SENHORA DA AJUDA"/>
    <s v="27972-250"/>
    <s v="MACAÉ"/>
    <s v="RJ"/>
    <s v="(21) 2425-3035"/>
    <s v="fatima@rrsserv.com"/>
  </r>
  <r>
    <s v="HH-0062"/>
    <x v="9"/>
    <n v="80"/>
    <s v="RH VIII"/>
    <s v="HH"/>
    <n v="330027311903"/>
    <s v="17.211.349/0001-75"/>
    <s v="CONDOMÍNIO MARE VERDI"/>
    <x v="11"/>
    <m/>
    <s v="01/10/2019"/>
    <x v="1315"/>
    <n v="0"/>
    <x v="1306"/>
    <m/>
    <m/>
    <s v="OK:"/>
    <s v=""/>
    <n v="12935.6"/>
    <n v="0"/>
    <n v="0"/>
    <n v="2587.12"/>
    <n v="0"/>
    <n v="0"/>
    <n v="6.8865634401759176E-2"/>
    <n v="356.32854073671302"/>
    <n v="0"/>
    <n v="0"/>
    <n v="178.15904913135014"/>
    <s v="E-07/002.5627/2017"/>
    <s v="IN049009"/>
    <d v="2019-04-10T00:00:00"/>
    <d v="2024-04-10T00:00:00"/>
    <s v="RUA DUQUE DE CAXIAS, 123"/>
    <s v="JARDIM MARILEIA"/>
    <s v="28.896-095"/>
    <s v="Rio das Ostras "/>
    <s v="RJ"/>
    <s v="(22) 9973-02287"/>
    <s v="laiscvicente@gmail.com"/>
  </r>
  <r>
    <s v="HH-0063"/>
    <x v="9"/>
    <n v="80"/>
    <s v="RH VIII"/>
    <s v="HH"/>
    <n v="330031836098"/>
    <s v="03.912.970/0001-51"/>
    <s v="THUNDER COMERCIAL LTDA"/>
    <x v="7"/>
    <m/>
    <s v="01/08/2020"/>
    <x v="1316"/>
    <n v="0"/>
    <x v="1307"/>
    <m/>
    <m/>
    <s v="OK"/>
    <s v="CI INEA/SEREG SEI Nº15 - INCLUSÃO"/>
    <n v="8760"/>
    <n v="0"/>
    <n v="0"/>
    <n v="8760"/>
    <n v="0"/>
    <n v="0"/>
    <n v="6.8865634401759176E-2"/>
    <n v="241.30468948638645"/>
    <n v="0"/>
    <n v="0"/>
    <n v="603.26172371596601"/>
    <s v="E07/002.107839/2018"/>
    <s v="IN051347"/>
    <d v="2020-07-16T00:00:00"/>
    <d v="2025-07-16T00:00:00"/>
    <s v="VALE ENCANTADO LOTE 08"/>
    <s v="GRANJA DOS CAVALEIROS"/>
    <s v="27.910-340"/>
    <s v="MACAÉ"/>
    <s v="RJ"/>
    <s v="(21)998155750"/>
    <s v="debora@thunderloc.com.br"/>
  </r>
  <r>
    <s v="HH-0064"/>
    <x v="9"/>
    <n v="80"/>
    <s v="RH VIII"/>
    <s v="HH"/>
    <n v="330027777694"/>
    <s v="08.788.203/0001-04"/>
    <s v="HOTEL BRISA TROPICAL DE MACAÉ LTDA"/>
    <x v="2"/>
    <m/>
    <s v="01/10/2020"/>
    <x v="1317"/>
    <n v="0"/>
    <x v="1308"/>
    <m/>
    <m/>
    <s v="OK"/>
    <s v="CI INEA/SEREG SEI Nº 21 - INCLUSÃO"/>
    <n v="5840"/>
    <n v="0"/>
    <n v="0"/>
    <n v="365"/>
    <n v="0"/>
    <n v="0"/>
    <n v="6.8865634401759176E-2"/>
    <n v="160.86631216625338"/>
    <n v="0"/>
    <n v="0"/>
    <n v="25.135034948664192"/>
    <s v="E07/002.103620/2018"/>
    <s v="IN051517"/>
    <d v="2020-08-31T00:00:00"/>
    <d v="2025-08-31T00:00:00"/>
    <s v="Avenida Atlântica"/>
    <s v="Cavaleiros"/>
    <s v="27.920-390"/>
    <s v="MACAÉ"/>
    <s v="RJ"/>
    <s v="(22)21238600"/>
    <s v="operacional@brisatropicaldemacae.com.br"/>
  </r>
  <r>
    <s v="HH-0065"/>
    <x v="9"/>
    <n v="80"/>
    <s v="RH VIII"/>
    <s v="HH"/>
    <n v="330026732034"/>
    <s v="29.504.214/0024-73"/>
    <s v="HALLIBURTON SERVIÇOS LTDA"/>
    <x v="3"/>
    <m/>
    <s v="01/03/2021"/>
    <x v="1318"/>
    <n v="0"/>
    <x v="1309"/>
    <m/>
    <m/>
    <s v="OK"/>
    <s v="CI INEA/SERVREG SEI Nº 9/21 - INCLUSÃO"/>
    <n v="10950"/>
    <n v="0"/>
    <n v="0"/>
    <n v="9782"/>
    <n v="0"/>
    <n v="0"/>
    <n v="6.8865634401759176E-2"/>
    <n v="301.63086185798301"/>
    <n v="0"/>
    <n v="0"/>
    <n v="673.64399856183081"/>
    <s v="E07/002.6727/2015"/>
    <s v="IN051739"/>
    <d v="2020-11-13T00:00:00"/>
    <d v="2025-11-13T00:00:00"/>
    <s v="AVENIDA PREFEITO ARISTEU FERREIRA DA SILVA, 1000"/>
    <s v="NOVO CAVALEIROS"/>
    <s v="27930-070"/>
    <s v="MACAÉ"/>
    <s v="RJ"/>
    <s v="(22) 999154668"/>
    <s v="ocides.alves@halliburton.com"/>
  </r>
  <r>
    <s v="HH-0067"/>
    <x v="9"/>
    <n v="80"/>
    <s v="RH VIII"/>
    <s v="HH"/>
    <n v="330034054740"/>
    <s v="29.014.361/0001-79"/>
    <s v="ARIANA RIBEIRO DUTRA 19624221782"/>
    <x v="7"/>
    <m/>
    <s v="01/09/2021"/>
    <x v="1319"/>
    <n v="0"/>
    <x v="1310"/>
    <m/>
    <m/>
    <s v="OK"/>
    <s v="CI INEA/SERVREG SEI Nº 31/21 - INCLUSÃO"/>
    <n v="14976"/>
    <n v="0"/>
    <n v="0"/>
    <n v="14976"/>
    <n v="0"/>
    <n v="0"/>
    <n v="6.8865634401759176E-2"/>
    <n v="412.52993587327745"/>
    <n v="0"/>
    <n v="0"/>
    <n v="1031.3405033942129"/>
    <s v="EXT-PD/010.7837/2020"/>
    <s v="IN009894"/>
    <d v="2021-08-20T00:00:00"/>
    <d v="2026-08-20T00:00:00"/>
    <s v="RUA PORTO VELHO, 391"/>
    <s v="RIVIERA FLUMINENSE"/>
    <s v="27935-070"/>
    <s v="MACAÉ"/>
    <s v="RJ"/>
    <s v="(22)999057026"/>
    <s v="jmtavarestransportes@gmail.com"/>
  </r>
  <r>
    <s v="HH-0068"/>
    <x v="9"/>
    <n v="80"/>
    <s v="RH VIII"/>
    <s v="HH"/>
    <n v="330030586853"/>
    <s v="13.713.901/0001-72"/>
    <s v="MRV MRL XXX INCORPORAÇÕES SPE LTDA"/>
    <x v="14"/>
    <m/>
    <s v="01/10/2021"/>
    <x v="1320"/>
    <n v="0"/>
    <x v="1311"/>
    <m/>
    <m/>
    <s v="OK"/>
    <s v="CI INEA/SERVREG SEI Nº 36/21 - INCLUSÃO"/>
    <n v="0"/>
    <n v="66488.399999999994"/>
    <n v="0"/>
    <n v="0"/>
    <n v="1234"/>
    <n v="85"/>
    <n v="6.8865634401759176E-2"/>
    <n v="0"/>
    <n v="676.7454133436147"/>
    <n v="0"/>
    <n v="0"/>
    <s v="PD-07/010.84/2019"/>
    <s v="IN010046"/>
    <d v="2021-08-30T00:00:00"/>
    <d v="2026-08-30T00:00:00"/>
    <s v="AVENIDA LACERDA AGOSTINHO,7000"/>
    <s v="Imburo"/>
    <s v="27.972-250"/>
    <s v="MACAÉ"/>
    <s v="RJ"/>
    <s v="(21)24253035"/>
    <s v="fatima@rrsserv.com"/>
  </r>
  <r>
    <s v="HH-0069"/>
    <x v="9"/>
    <n v="80"/>
    <s v="RH VIII"/>
    <s v="HH"/>
    <n v="330036752429"/>
    <s v="39.904.624/0001-79"/>
    <s v="L MACHADO MARTINS DISTRUIBUIDORA DE ÁGUA"/>
    <x v="11"/>
    <m/>
    <s v="01/11/2021"/>
    <x v="1321"/>
    <n v="0"/>
    <x v="1312"/>
    <m/>
    <m/>
    <s v="OK"/>
    <s v="CI INEA/SERVREG SEI Nº 38/21 - INCLUSÃO"/>
    <n v="42032.639999999999"/>
    <n v="0"/>
    <n v="0"/>
    <n v="41985.84"/>
    <n v="0"/>
    <n v="0"/>
    <n v="6.8865634401759176E-2"/>
    <n v="1157.84063358454"/>
    <n v="0"/>
    <n v="0"/>
    <n v="2891.3748594914141"/>
    <s v="EXT-PD/010.9880/2021"/>
    <s v="OUT Nº IN010242"/>
    <d v="2021-09-23T00:00:00"/>
    <d v="2026-09-23T00:00:00"/>
    <s v="ESTRADA DE IRIRI, nº 7"/>
    <s v="CANTAGALO"/>
    <s v="28.899-862"/>
    <s v="RIO DAS OSTRAS"/>
    <s v="RJ"/>
    <s v="(22) 998117228"/>
    <s v="leopereira.mf@gmail.com"/>
  </r>
  <r>
    <s v="HH-0070"/>
    <x v="9"/>
    <n v="80"/>
    <s v="RH VIII"/>
    <s v="HH"/>
    <n v="330030587078"/>
    <s v="24.248.378/0001-77"/>
    <s v="MRV MRL MAC IV INCORPORAÇÕES SPE LTDA"/>
    <x v="14"/>
    <m/>
    <s v="01/01/2022"/>
    <x v="1322"/>
    <n v="0"/>
    <x v="1313"/>
    <m/>
    <m/>
    <s v="OK"/>
    <s v="CI INEA/SERVREG SEI Nº 1/2022 - INCLUSÃO"/>
    <n v="0"/>
    <n v="81468"/>
    <n v="0"/>
    <n v="0"/>
    <n v="1234"/>
    <n v="89"/>
    <n v="6.8865634401759176E-2"/>
    <n v="0"/>
    <n v="645.18825687711546"/>
    <n v="0"/>
    <n v="0"/>
    <s v="PD-07/014.1363/2019"/>
    <s v="IN010429"/>
    <d v="2021-10-21T00:00:00"/>
    <d v="2026-10-21T00:00:00"/>
    <s v="AVENIDA ANTÔNIO GUIMARÃES MOSQUEIRA,1401"/>
    <s v="PARQUE AEROPORTO"/>
    <s v="27.963-816"/>
    <s v="MACAÉ"/>
    <s v="RJ"/>
    <s v="(25) 2425-3035"/>
    <s v="fatima@rrsserv.com"/>
  </r>
  <r>
    <s v="HH-0072"/>
    <x v="9"/>
    <n v="80"/>
    <s v="RH VIII"/>
    <s v="HH"/>
    <n v="330032514507"/>
    <s v="13.391.824/0001-81"/>
    <s v="F H EMPREENDIMENTOS LTDA"/>
    <x v="11"/>
    <m/>
    <s v="01/07/2022"/>
    <x v="1323"/>
    <n v="0"/>
    <x v="1314"/>
    <m/>
    <m/>
    <s v="OK"/>
    <s v="CI INEA/SERVREG SEI Nº 32/22 - INCLUSÃO"/>
    <n v="38325"/>
    <n v="0"/>
    <n v="0"/>
    <n v="20075"/>
    <n v="0"/>
    <n v="0"/>
    <n v="6.8865634401759176E-2"/>
    <n v="1055.7132377399471"/>
    <n v="0"/>
    <n v="0"/>
    <n v="1382.4791345465942"/>
    <s v="SEI-070010/000309/2021"/>
    <s v="IN000434"/>
    <d v="2022-04-08T00:00:00"/>
    <d v="2027-04-08T00:00:00"/>
    <s v="RODOVIA CHRISTINO JOSÉ DA SILVA JÚNIOR"/>
    <s v="NOVA CIDADE"/>
    <s v="27.949-000"/>
    <s v="MACAÉ"/>
    <s v="RJ"/>
    <s v="(22) 99917-4127"/>
    <s v="i9.rmsengenharia@gmail.com"/>
  </r>
  <r>
    <s v="HH-0073"/>
    <x v="9"/>
    <n v="80"/>
    <s v="RH VIII"/>
    <s v="HH"/>
    <n v="330028097093"/>
    <s v="29.884.534/0001-00"/>
    <s v="MARLIM AZUL ENERGIA S.A"/>
    <x v="12"/>
    <n v="2024"/>
    <s v="01/01/2023"/>
    <x v="1324"/>
    <n v="-110612.91871000509"/>
    <x v="1315"/>
    <m/>
    <m/>
    <s v="OK"/>
    <s v="CI INEA/SERVREG Nº 51/22 - INCLUSÃO"/>
    <n v="4520150"/>
    <n v="4520160"/>
    <n v="0"/>
    <n v="0"/>
    <n v="0"/>
    <n v="95"/>
    <n v="6.8865634401759176E-2"/>
    <n v="124513.47039435171"/>
    <n v="15218.318617518014"/>
    <n v="0"/>
    <n v="0"/>
    <s v="PD-0701412292018"/>
    <s v="IN002565"/>
    <d v="2018-12-14T00:00:00"/>
    <d v="2041-04-14T00:00:00"/>
    <s v="Rua Tabapuã,841-SALA 103"/>
    <s v="Itaim Bibi"/>
    <s v="04.533-013"/>
    <s v="SÃO PAULO"/>
    <s v="SP"/>
    <s v="(19) 981966370"/>
    <s v="raphaela.ferreira@arkeenergia.com"/>
  </r>
  <r>
    <s v="HH-0074"/>
    <x v="9"/>
    <n v="80"/>
    <s v="RH VIII"/>
    <s v="HH"/>
    <n v="330040184073"/>
    <s v="42.292.007/0006-89"/>
    <s v="RIO MAIS SANEAMENTO RIO DAS OSTRAS"/>
    <x v="1"/>
    <m/>
    <s v="23/01/2023"/>
    <x v="1325"/>
    <n v="121200.23999999999"/>
    <x v="1316"/>
    <m/>
    <m/>
    <s v="COBRANÇA DA HH-0078 E HH-0066 ESTÃO INCLUÍDAS NA HH-0074"/>
    <s v="CI INEA/SERVREG Nº 12/23 - INCLUSÃO"/>
    <n v="19009200"/>
    <n v="78840"/>
    <n v="131400"/>
    <n v="3801840"/>
    <n v="0"/>
    <n v="86"/>
    <n v="6.8865634401759176E-2"/>
    <n v="523632.24698796822"/>
    <n v="1226.9755064937158"/>
    <n v="5429.3666162346935"/>
    <n v="261816.12349398411"/>
    <s v="SEI-070010/000398/2022"/>
    <s v="IN098183"/>
    <d v="2024-04-30T00:00:00"/>
    <d v="2057-03-29T00:00:00"/>
    <s v="Rua Lauro Miiller, n° 116, sala 2202"/>
    <s v="Botafogo"/>
    <s v="22290-160"/>
    <s v="Rio de Janeiro"/>
    <s v="RJ"/>
    <s v="(22) 99930-4487"/>
    <s v="meioambiente@riomaissaneamento.com.br"/>
  </r>
  <r>
    <s v="HH-0075"/>
    <x v="9"/>
    <n v="80"/>
    <s v="RH VIII"/>
    <s v="HH"/>
    <n v="330031439846"/>
    <s v="04.576.850/0001-93"/>
    <s v="E.H.S. BATISTA-ME"/>
    <x v="3"/>
    <m/>
    <s v="01/04/2023"/>
    <x v="1326"/>
    <n v="0"/>
    <x v="1317"/>
    <m/>
    <m/>
    <s v="NOVO:"/>
    <s v="CI INEA/SERVREG Nº 21/23 - INCLUSÃO"/>
    <n v="10920"/>
    <n v="0"/>
    <n v="0"/>
    <n v="10920"/>
    <n v="0"/>
    <n v="0"/>
    <n v="6.8865634401759176E-2"/>
    <n v="300.8059064109766"/>
    <n v="0"/>
    <n v="0"/>
    <n v="752.01476602744151"/>
    <s v="E-07/002.16201/2014"/>
    <s v="IN053150"/>
    <d v="2023-02-15T00:00:00"/>
    <d v="2028-02-15T00:00:00"/>
    <s v="AVENIDA JANE MARIA MARTINS FIGUERA , KM 150"/>
    <s v="JARDIM MARILEA"/>
    <s v="28.890-000"/>
    <s v="JARDIM MARILEA"/>
    <s v="RJ"/>
    <s v="(22) 2764-7975"/>
    <s v="lucianeffn@gmail.com"/>
  </r>
  <r>
    <s v="HH-0076"/>
    <x v="9"/>
    <n v="80"/>
    <s v="RH VIII"/>
    <s v="HH"/>
    <n v="330028316585"/>
    <s v="20.682.511/0001-48"/>
    <s v="O2 LAVANDERIA LTDA"/>
    <x v="3"/>
    <m/>
    <s v="01/04/2023"/>
    <x v="1327"/>
    <n v="0"/>
    <x v="1318"/>
    <m/>
    <m/>
    <s v="NOVO:"/>
    <s v="CI INEA/SERVREG Nº 21/23 - INCLUSÃO"/>
    <n v="7296"/>
    <n v="0"/>
    <n v="0"/>
    <n v="1459.2"/>
    <n v="0"/>
    <n v="0"/>
    <n v="6.8865634401759176E-2"/>
    <n v="200.97585484918613"/>
    <n v="0"/>
    <n v="0"/>
    <n v="100.48792742459307"/>
    <s v="E-07/002.106908/2018"/>
    <s v="IN053153"/>
    <d v="2023-02-15T00:00:00"/>
    <d v="2028-02-15T00:00:00"/>
    <s v="Rua Teixeira de Gouveia, Loja B"/>
    <s v="Centro"/>
    <s v="27.916-000"/>
    <s v="MACAÉ"/>
    <s v="RJ"/>
    <s v="(22) 2772-1428"/>
    <s v="adriano@acquasecco.com.br"/>
  </r>
  <r>
    <s v="HH-0077"/>
    <x v="9"/>
    <n v="80"/>
    <s v="RH VIII"/>
    <s v="HH"/>
    <n v="330034286102"/>
    <s v="06.977.282/0001-68"/>
    <s v="MART BRASIL COMERCIO E SERVIÇOS LTDA"/>
    <x v="7"/>
    <m/>
    <s v="01/05/2023"/>
    <x v="1328"/>
    <n v="0"/>
    <x v="1319"/>
    <m/>
    <m/>
    <s v="NOVO:"/>
    <s v="CI INEA/SERVREG Nº 24/23 - INCLUSÃO"/>
    <n v="18396"/>
    <n v="0"/>
    <n v="0"/>
    <n v="18366.8"/>
    <n v="0"/>
    <n v="0"/>
    <n v="6.8865634401759176E-2"/>
    <n v="506.741936416214"/>
    <n v="0"/>
    <n v="0"/>
    <n v="1264.8446647930825"/>
    <s v="EXT-PD/010.9782/2021"/>
    <s v="IN012561"/>
    <d v="2022-10-18T00:00:00"/>
    <d v="2027-10-18T00:00:00"/>
    <s v="Al Manoel Pereira Carneiro da Silva"/>
    <s v="Riviera Fluminense"/>
    <n v="27937180"/>
    <s v="MACAÉ"/>
    <s v="RJ"/>
    <n v="999670240"/>
    <s v="carlos.jardim@martbrasil.com.br"/>
  </r>
  <r>
    <s v="HH-0079"/>
    <x v="9"/>
    <n v="80"/>
    <s v="RH VIII"/>
    <s v="HH"/>
    <n v="330005096350"/>
    <s v="42.292.007/0001-74"/>
    <s v="RIO MAIS SANEAMENTO MACAÉ MULTIBLOCO"/>
    <x v="1"/>
    <m/>
    <s v="17/07/2023"/>
    <x v="1329"/>
    <n v="0"/>
    <x v="1320"/>
    <m/>
    <m/>
    <n v="0"/>
    <s v="CI INEA/SERVREG Nº 33/23 - REVISÃO"/>
    <n v="146327.04000000001"/>
    <n v="0"/>
    <n v="0"/>
    <n v="29265.41"/>
    <n v="0"/>
    <n v="0"/>
    <n v="6.8865634401759176E-2"/>
    <n v="4030.78"/>
    <n v="0"/>
    <n v="0"/>
    <n v="2015.39"/>
    <s v="E-07/502706/2011"/>
    <s v="IN022203"/>
    <d v="2013-06-16T00:00:00"/>
    <d v="2016-01-12T00:00:00"/>
    <s v="Avenida Presidente Vargas N° 2655"/>
    <s v="Cidade Nova"/>
    <n v="20210030"/>
    <s v="RIO DE JANEIRO"/>
    <s v="RJ"/>
    <n v="23323015"/>
    <s v="licenciamentoambiental@cedae.com.br"/>
  </r>
  <r>
    <s v="HH-0080"/>
    <x v="9"/>
    <n v="80"/>
    <s v="RH VIII"/>
    <s v="HH"/>
    <n v="330038926858"/>
    <s v="41.183.411/0001-47"/>
    <s v="ELIETE JOAQUIM BARBOSA DA SILVA"/>
    <x v="7"/>
    <m/>
    <s v="08/08/2023"/>
    <x v="1330"/>
    <n v="0"/>
    <x v="1321"/>
    <m/>
    <m/>
    <s v="NOVO:"/>
    <s v="CI INEA/SERVREG Nº xx/23 - INCLUSÃO"/>
    <n v="24586.400000000001"/>
    <n v="0"/>
    <n v="0"/>
    <n v="24403.9"/>
    <n v="0"/>
    <n v="0"/>
    <n v="6.8865634401759176E-2"/>
    <n v="677.25709457023879"/>
    <n v="0"/>
    <n v="0"/>
    <n v="1680.590882662284"/>
    <s v="EXT-PD/010.12435/2021"/>
    <s v="IN012749"/>
    <d v="2022-12-22T00:00:00"/>
    <d v="2027-12-22T00:00:00"/>
    <s v="EST FAZENDA TRINIDADE"/>
    <s v="CANTAGALO"/>
    <n v="28899859"/>
    <s v="RIO DAS OSTRAS"/>
    <s v="RJ"/>
    <n v="999194176"/>
    <s v="fabiocarvalho@ecoconsultingbrasil.com.br"/>
  </r>
  <r>
    <s v="HH-0081"/>
    <x v="9"/>
    <n v="80"/>
    <s v="RH VIII"/>
    <s v="HH"/>
    <n v="330041487428"/>
    <s v="25.014.272/0001-71"/>
    <s v="H2A RAMOS TRANSPORTES EIRELI"/>
    <x v="7"/>
    <m/>
    <s v="08/08/2023"/>
    <x v="1331"/>
    <n v="0"/>
    <x v="1322"/>
    <m/>
    <m/>
    <s v="NOVO:"/>
    <s v="CI INEA/SERVREG Nº xx/23 - INCLUSÃO"/>
    <n v="16585.599999999999"/>
    <n v="0"/>
    <n v="0"/>
    <n v="16585.599999999999"/>
    <n v="0"/>
    <n v="0"/>
    <n v="6.8865634401759176E-2"/>
    <n v="456.86868053136971"/>
    <n v="0"/>
    <n v="0"/>
    <n v="1142.1769225654309"/>
    <s v="SEI-070002/010885/2023"/>
    <s v="IN004022"/>
    <d v="2023-06-27T00:00:00"/>
    <d v="2028-06-27T00:00:00"/>
    <s v="Rua Itaperu"/>
    <s v="Parque Zabulão"/>
    <n v="28893827"/>
    <s v="RIO DAS OSTRAS"/>
    <s v="RJ"/>
    <n v="999053293"/>
    <s v="leopereira.mf@gmail.com"/>
  </r>
  <r>
    <s v="HH-0082"/>
    <x v="9"/>
    <n v="80"/>
    <s v="RH VIII"/>
    <s v="HH"/>
    <n v="330028773480"/>
    <s v="07.015.016/0004-60"/>
    <s v="CONCRELAGOS CONCRETO LTDA"/>
    <x v="3"/>
    <m/>
    <s v="06/10/2023"/>
    <x v="1332"/>
    <n v="0"/>
    <x v="1323"/>
    <m/>
    <m/>
    <s v="NOVO:"/>
    <s v="CI INEA/SERVREG Nº44/23 - INCLUSÃO"/>
    <n v="8812.7999999999993"/>
    <n v="0"/>
    <n v="0"/>
    <n v="8812.7999999999993"/>
    <n v="0"/>
    <n v="0"/>
    <n v="6.8865634401759176E-2"/>
    <n v="242.75619337415722"/>
    <n v="0"/>
    <n v="0"/>
    <n v="606.89570467239935"/>
    <s v="E-07/002.765/2014"/>
    <s v="IN053309"/>
    <d v="2023-07-04T00:00:00"/>
    <d v="2028-07-04T00:00:00"/>
    <s v="Estrada do Cantagalo"/>
    <s v="Califórnia"/>
    <n v="28890000"/>
    <s v="RIO DAS OSTRAS"/>
    <s v="RJ"/>
    <n v="27719482"/>
    <s v="mayaragsma@gmail.com"/>
  </r>
  <r>
    <s v="HH-0084"/>
    <x v="9"/>
    <n v="80"/>
    <s v="RH VIII"/>
    <s v="HH"/>
    <n v="330038518490"/>
    <s v="40.516.245/0001-90"/>
    <s v="NOVA BÚZIOS EMPREENDIMENTOS IMOBILIÁRIOS SPE LTDA"/>
    <x v="11"/>
    <m/>
    <s v="14/11/2023"/>
    <x v="1333"/>
    <n v="0"/>
    <x v="1324"/>
    <m/>
    <m/>
    <s v="NOVO:"/>
    <s v="CI INEA/SERVREG Nº48/23 - INCLUSÃO"/>
    <n v="22586.2"/>
    <n v="0"/>
    <n v="0"/>
    <n v="22586.2"/>
    <n v="0"/>
    <n v="0"/>
    <n v="6.8865634401759176E-2"/>
    <n v="622.16260167902465"/>
    <n v="0"/>
    <n v="0"/>
    <n v="1555.4169466715744"/>
    <s v="E-07/002.5775/2015"/>
    <s v="IN052963"/>
    <d v="2022-10-30T00:00:00"/>
    <d v="2027-10-03T00:00:00"/>
    <s v="Rua Prudente de Morais"/>
    <s v="Ipanema"/>
    <n v="22420040"/>
    <s v="RIO DE JANEIRO"/>
    <s v="RJ"/>
    <n v="998705179"/>
    <s v="greengeoconsult@gmail.com"/>
  </r>
  <r>
    <s v="HH-0085"/>
    <x v="9"/>
    <n v="80"/>
    <s v="RH VIII"/>
    <s v="HH"/>
    <n v="330030228000"/>
    <s v="09.488.992/0002-01"/>
    <s v="TIGER RENTANK DO BRASIL EQUIPAMENTOS INDUSTRIAIS LTDA"/>
    <x v="11"/>
    <m/>
    <s v="14/11/2023"/>
    <x v="1334"/>
    <n v="0"/>
    <x v="1325"/>
    <m/>
    <m/>
    <s v="NOVO:"/>
    <s v="CI INEA/SERVREG Nº48/23 - INCLUSÃO"/>
    <n v="5080.8"/>
    <n v="0"/>
    <n v="0"/>
    <n v="1343.2"/>
    <n v="0"/>
    <n v="0"/>
    <n v="6.8865634401759176E-2"/>
    <n v="139.96047919274872"/>
    <n v="0"/>
    <n v="0"/>
    <n v="92.499434804847269"/>
    <s v="E-07/002.7660/2017"/>
    <s v="IN052874"/>
    <d v="2022-07-04T00:00:00"/>
    <d v="2027-07-04T00:00:00"/>
    <s v="Rodovia Christino José Da Silva Júnior"/>
    <s v="Virgem Santa"/>
    <n v="27948010"/>
    <s v="MACAÉ"/>
    <s v="RJ"/>
    <n v="999560135"/>
    <s v="crcarvalhomjc@gmail.com"/>
  </r>
  <r>
    <s v="HH-0086"/>
    <x v="9"/>
    <n v="80"/>
    <s v="RH VIII"/>
    <s v="HH"/>
    <n v="330001436229"/>
    <s v="02.650.425/0008-48"/>
    <s v="NATIONAL OILWELL VARCO DO BRASIL LTDA"/>
    <x v="11"/>
    <m/>
    <s v="01/12/2023"/>
    <x v="1335"/>
    <n v="0"/>
    <x v="1326"/>
    <m/>
    <m/>
    <s v="NOVO:"/>
    <s v="CI INEA/SERVREG Nº50/23 - INCLUSÃO"/>
    <n v="24017"/>
    <n v="1825"/>
    <n v="0"/>
    <n v="22192"/>
    <n v="0"/>
    <n v="0"/>
    <n v="6.8865634401759176E-2"/>
    <n v="661.5724986031039"/>
    <n v="25.135034948664192"/>
    <n v="0"/>
    <n v="1528.2665142384517"/>
    <s v="E-07/002.12266/2013"/>
    <s v="IN052996"/>
    <d v="2022-09-19T00:00:00"/>
    <d v="2027-10-19T00:00:00"/>
    <s v="Estrada Piloto Rommel Oliveira Garcia"/>
    <s v="Imboassica"/>
    <n v="27932355"/>
    <s v="MACAÉ"/>
    <s v="RJ"/>
    <n v="972092255"/>
    <s v="ricardoambiental83@gmail.com"/>
  </r>
  <r>
    <s v="HH-0087"/>
    <x v="9"/>
    <n v="80"/>
    <s v="RH VIII"/>
    <s v="HH"/>
    <n v="330040389473"/>
    <s v="68.697.499/0001-71"/>
    <s v="L MARTINS DE SOUZA ME"/>
    <x v="7"/>
    <m/>
    <n v="45292"/>
    <x v="1336"/>
    <n v="80.959999999999994"/>
    <x v="1327"/>
    <m/>
    <m/>
    <n v="0"/>
    <n v="0"/>
    <n v="11147.1"/>
    <n v="0"/>
    <n v="0"/>
    <n v="11037.6"/>
    <n v="0"/>
    <n v="0"/>
    <n v="6.8865634401759176E-2"/>
    <n v="307.0560648250821"/>
    <n v="0"/>
    <n v="0"/>
    <n v="760.11067065016391"/>
    <s v="SEI-0700100003662022"/>
    <s v="0057732023"/>
    <d v="2023-11-22T00:00:00"/>
    <d v="2028-11-22T00:00:00"/>
    <s v="Avenida Brasil"/>
    <s v="Nova Cidade"/>
    <n v="27949300"/>
    <s v="MACAÉ"/>
    <n v="0"/>
    <s v="(22) 2759-1276"/>
    <s v="luzempreendimentos2009@gmail.com"/>
  </r>
  <r>
    <s v="HH-0088"/>
    <x v="9"/>
    <n v="80"/>
    <s v="RH VIII"/>
    <s v="HH"/>
    <n v="330038017874"/>
    <s v="30.092.166/0001-46"/>
    <s v="DAM DISTRIBUIDORA DE ALIMENTOS E COBRANÇA MACAENSE EIRELI"/>
    <x v="7"/>
    <m/>
    <n v="45292"/>
    <x v="1337"/>
    <n v="0"/>
    <x v="1328"/>
    <m/>
    <m/>
    <n v="0"/>
    <n v="0"/>
    <n v="37449"/>
    <n v="0"/>
    <n v="0"/>
    <n v="36609.5"/>
    <n v="0"/>
    <n v="0"/>
    <n v="6.8865634401759176E-2"/>
    <n v="1031.5796570845912"/>
    <n v="0"/>
    <n v="0"/>
    <n v="2521.1364426312016"/>
    <s v="PD-07010462019"/>
    <s v="0121532022"/>
    <d v="2022-07-08T00:00:00"/>
    <d v="2027-07-08T00:00:00"/>
    <s v="Rua Teixeira de Gouveia"/>
    <s v="Centro"/>
    <s v="27.910-110"/>
    <s v="MACAÉ"/>
    <n v="0"/>
    <s v="(22) 99984-1050"/>
    <s v="servicos@jj-consultoria.com"/>
  </r>
  <r>
    <s v="HH-0089"/>
    <x v="9"/>
    <n v="80"/>
    <s v="RH VIII"/>
    <s v="HH"/>
    <n v="330037931483"/>
    <s v="30.434.342/0002-61"/>
    <s v="2JR SOLUCOES E PARTICIPACOES LTDA"/>
    <x v="7"/>
    <m/>
    <n v="45292"/>
    <x v="1338"/>
    <n v="0"/>
    <x v="1329"/>
    <m/>
    <m/>
    <n v="0"/>
    <n v="0"/>
    <n v="42340"/>
    <n v="0"/>
    <n v="0"/>
    <n v="42157.5"/>
    <n v="0"/>
    <n v="0"/>
    <n v="6.8865634401759176E-2"/>
    <n v="1166.309480008872"/>
    <n v="0"/>
    <n v="0"/>
    <n v="2903.2061825478481"/>
    <s v="EXT-PD010106652021"/>
    <s v="0064462024"/>
    <d v="2024-01-02T00:00:00"/>
    <d v="2029-01-02T00:00:00"/>
    <s v="Rua Ramos"/>
    <s v="Cabiunas"/>
    <n v="27977310"/>
    <s v="MACAÉ"/>
    <n v="0"/>
    <s v="(21) 99760-5079"/>
    <s v="j.raul@ecprio.com.br"/>
  </r>
  <r>
    <s v="HH-0090"/>
    <x v="9"/>
    <n v="80"/>
    <s v="RH VIII"/>
    <s v="HH"/>
    <n v="330040305121"/>
    <s v="35.631.821/0001-00"/>
    <s v="BASE EMPREENDIMENTOS LTDA"/>
    <x v="7"/>
    <m/>
    <n v="45292"/>
    <x v="1339"/>
    <n v="0"/>
    <x v="1330"/>
    <m/>
    <m/>
    <n v="0"/>
    <n v="0"/>
    <n v="11388"/>
    <n v="0"/>
    <n v="0"/>
    <n v="11388"/>
    <n v="0"/>
    <n v="0"/>
    <n v="6.8865634401759176E-2"/>
    <n v="313.69191934269725"/>
    <n v="0"/>
    <n v="0"/>
    <n v="705.81726099508148"/>
    <s v="SEI-0700100003422022"/>
    <s v="0063622023"/>
    <d v="2023-12-28T00:00:00"/>
    <d v="2028-12-28T00:00:00"/>
    <s v="Estrada Professor Leandro Faria Sarzedas"/>
    <s v="Cantagalo"/>
    <s v="28.899-853"/>
    <s v="RIO DAS OSTRAS"/>
    <n v="0"/>
    <s v="(21) 99731-8684"/>
    <s v="base_empreendimentos@outlook.com"/>
  </r>
  <r>
    <s v="HH-0091"/>
    <x v="9"/>
    <n v="80"/>
    <s v="RH VIII"/>
    <s v="HH"/>
    <n v="330027045758"/>
    <s v="08.931.921/0001-80"/>
    <s v="CONDOMÍNIO PLAZA MACAÉ"/>
    <x v="11"/>
    <m/>
    <n v="45444"/>
    <x v="1340"/>
    <n v="0"/>
    <x v="1331"/>
    <m/>
    <m/>
    <n v="0"/>
    <n v="0"/>
    <n v="29583.249999999996"/>
    <n v="0"/>
    <n v="0"/>
    <n v="2850.6499999999978"/>
    <n v="0"/>
    <n v="0"/>
    <n v="6.8865634401759176E-2"/>
    <n v="814.93707841200421"/>
    <n v="0"/>
    <n v="0"/>
    <n v="196.31889520042407"/>
    <s v="E-0700246362017"/>
    <s v="0535792024"/>
    <d v="2024-04-10T00:00:00"/>
    <d v="2029-04-10T00:00:00"/>
    <s v="Avenida Aloisio da Silva Gomes"/>
    <s v="Granja dos Cavaleiros"/>
    <s v="27.930-560"/>
    <s v="MACAÉ"/>
    <n v="0"/>
    <s v="(21) 2181-8200"/>
    <s v="gustavo.veloso@brmallsadm.com.br"/>
  </r>
  <r>
    <s v="HH-0092"/>
    <x v="9"/>
    <n v="80"/>
    <s v="RH VIII"/>
    <s v="HH"/>
    <n v="330028995970"/>
    <s v="11.400.155/0001-31"/>
    <s v="DRL CORREA DA SILVA COMERCIO E SERVIÇOS EIRELI"/>
    <x v="7"/>
    <m/>
    <n v="45474"/>
    <x v="1341"/>
    <n v="0"/>
    <x v="1332"/>
    <m/>
    <m/>
    <n v="0"/>
    <n v="0"/>
    <n v="41318"/>
    <n v="0"/>
    <n v="0"/>
    <n v="29638"/>
    <n v="0"/>
    <n v="0"/>
    <n v="6.8865634401759176E-2"/>
    <n v="1138.1561128847538"/>
    <n v="0"/>
    <n v="0"/>
    <n v="2041.0396723993376"/>
    <s v="PD-070142132016"/>
    <s v="0981092024"/>
    <d v="2024-04-29T00:00:00"/>
    <d v="2029-04-29T00:00:00"/>
    <s v="Rua Ilma Barreto Fernandes"/>
    <s v="Granja dos Cavaleiros"/>
    <s v="27.930-180"/>
    <s v="MACAÉ"/>
    <n v="0"/>
    <s v="(21) 98861-0743"/>
    <s v="rodrigeol@gmail.com"/>
  </r>
  <r>
    <s v="HH-0093"/>
    <x v="9"/>
    <n v="80"/>
    <s v="RH VIII"/>
    <s v="HH"/>
    <n v="330032127651"/>
    <s v=" 29.067.113/0001-96"/>
    <s v="POLIMIX CONCRETO LTDA"/>
    <x v="3"/>
    <m/>
    <n v="45575"/>
    <x v="1342"/>
    <n v="0"/>
    <x v="1333"/>
    <m/>
    <m/>
    <n v="0"/>
    <n v="0"/>
    <n v="4453"/>
    <n v="0"/>
    <n v="0"/>
    <n v="4270.5"/>
    <n v="0"/>
    <n v="0"/>
    <n v="6.8865634401759176E-2"/>
    <n v="122.66346799641339"/>
    <n v="0"/>
    <n v="0"/>
    <n v="294.09069171271244"/>
    <s v="PD-07014912020"/>
    <s v="0974342024"/>
    <d v="2024-03-07T00:00:00"/>
    <d v="2029-03-07T00:00:00"/>
    <s v="Rodovia Amaral Peixoto"/>
    <s v="Cabiúnas"/>
    <s v="27.970-020"/>
    <s v="MACAÉ"/>
    <n v="0"/>
    <s v="(21) 99870-517"/>
    <s v="mce@polimix.com.br  lidermce@polimix.com.br"/>
  </r>
  <r>
    <s v="HH-0094"/>
    <x v="9"/>
    <n v="80"/>
    <s v="RH VIII"/>
    <s v="HH"/>
    <n v="330022238361"/>
    <s v="24.488.267/0001-38"/>
    <s v="USINA TERMOELÉTRICA NOSSA SENHORA DE FÁTIMA S.A."/>
    <x v="12"/>
    <m/>
    <d v="2024-08-01T00:00:00"/>
    <x v="1"/>
    <n v="0"/>
    <x v="1"/>
    <m/>
    <m/>
    <s v="AGUARDANDO INFORMAÇAO DO USUÁRIO DO INÍCIO DA OPERAÇÃO (leonardo.freitas@eneva.com.br)"/>
    <s v="COBRANÇA SUSPENSA, POIS NÃO ESTÁ EM OPERAÇÃO. Correspondência Interna - NA 35 (80356230)"/>
    <e v="#N/A"/>
    <e v="#N/A"/>
    <e v="#N/A"/>
    <e v="#N/A"/>
    <e v="#N/A"/>
    <e v="#N/A"/>
    <n v="6.8865634401759176E-2"/>
    <n v="0"/>
    <n v="0"/>
    <n v="0"/>
    <n v="0"/>
    <s v="EXT-PD010101322021"/>
    <s v="0980602024"/>
    <d v="2024-06-07T00:00:00"/>
    <d v="2029-06-07T00:00:00"/>
    <s v="Rua Santa Luzia"/>
    <s v="Centro"/>
    <n v="20030041"/>
    <s v="RIO DE JANEIRO"/>
    <s v="RJ"/>
    <s v="(98)99137-4110"/>
    <s v="leonardo.freitas@eneva.com.br"/>
  </r>
  <r>
    <s v="HH-0095"/>
    <x v="9"/>
    <m/>
    <s v="RH VIII"/>
    <s v="HH"/>
    <s v="33.0.0322037/73"/>
    <s v="33.402.939/0002-12"/>
    <s v="AEROPORTOS DO SUDESTE DO BRASIL S.A"/>
    <x v="17"/>
    <m/>
    <d v="2025-02-01T00:00:00"/>
    <x v="1343"/>
    <n v="13.93"/>
    <x v="1334"/>
    <m/>
    <m/>
    <m/>
    <s v="Correspondência Interna - NA 11 (92177935)"/>
    <n v="0"/>
    <n v="31248"/>
    <n v="0"/>
    <m/>
    <m/>
    <m/>
    <m/>
    <n v="0"/>
    <n v="174.60297052799987"/>
    <n v="0"/>
    <m/>
    <s v="EXT-PD/010.4625/2020"/>
    <s v="IN100986"/>
    <s v="12/12/2024"/>
    <s v="12/12/2029"/>
    <s v="Estrada Hildebrando Alves Barbosa, S/N"/>
    <s v="Parque Aeroporto"/>
    <s v="27.963-840"/>
    <s v="MACAÉ"/>
    <s v="RJ"/>
    <s v="(48)3331-4280"/>
    <s v="meioambiente@zurichairportbrasil.com"/>
  </r>
  <r>
    <s v="II-0001"/>
    <x v="10"/>
    <n v="90"/>
    <s v="RH IX"/>
    <s v="II"/>
    <n v="330005023808"/>
    <s v="01.280.003/0001-99"/>
    <s v="AGUAS DO PARAÍBA S.A - RH IX"/>
    <x v="1"/>
    <m/>
    <s v="01/06/2022"/>
    <x v="1344"/>
    <n v="66019.45"/>
    <x v="1335"/>
    <m/>
    <m/>
    <s v="REVISÃO: CRÉDITO 2023"/>
    <n v="0"/>
    <n v="8367406.0000000009"/>
    <n v="2049840"/>
    <n v="0"/>
    <n v="1673481.2000000002"/>
    <m/>
    <n v="96"/>
    <n v="6.8865634401759176E-2"/>
    <n v="230490.68899483437"/>
    <n v="7196.9587655566138"/>
    <n v="0"/>
    <n v="115245.34449741719"/>
    <s v="SEI-070022/000299/2022"/>
    <s v="IN005744"/>
    <d v="2023-11-22T00:00:00"/>
    <d v="2058-11-22T00:00:00"/>
    <s v="AV DR JOSE ALVES DE AZEVEDO Nº233"/>
    <s v="Centro"/>
    <n v="0"/>
    <s v="Campos dos Goytacazes"/>
    <s v="RJ"/>
    <s v="(0022)2101-4028"/>
    <s v="diretoria-cap@aguasdoparaiba.com.br"/>
  </r>
  <r>
    <s v="II-0002"/>
    <x v="10"/>
    <n v="90"/>
    <s v="RH IX"/>
    <s v="II"/>
    <n v="330039696880"/>
    <s v="42.310.775/0001-03"/>
    <s v="Aguas do Rio 1 S.A CAMBUCI"/>
    <x v="1"/>
    <m/>
    <s v="01/11/2021"/>
    <x v="1345"/>
    <n v="0"/>
    <x v="1336"/>
    <m/>
    <m/>
    <s v=""/>
    <s v="SEI-120800/008380/2021- INTEGRAL BLOCO 1"/>
    <n v="657000"/>
    <n v="0"/>
    <n v="0"/>
    <n v="131400"/>
    <n v="0"/>
    <n v="0"/>
    <n v="6.8865634401759176E-2"/>
    <n v="18097.893481375035"/>
    <n v="0"/>
    <n v="0"/>
    <n v="9048.9467406875174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II-0004"/>
    <x v="10"/>
    <n v="90"/>
    <s v="RH IX"/>
    <s v="II"/>
    <n v="330040096883"/>
    <s v="42.310.775/0001-03"/>
    <s v="Aguas do Rio 1 S.A MIRACEMA"/>
    <x v="1"/>
    <m/>
    <s v="01/11/2021"/>
    <x v="1346"/>
    <n v="0"/>
    <x v="1337"/>
    <m/>
    <m/>
    <s v=""/>
    <s v="SEI-120800/008380/2021- INTEGRAL BLOCO 1"/>
    <n v="200166"/>
    <n v="0"/>
    <n v="0"/>
    <n v="40033.199999999997"/>
    <n v="0"/>
    <n v="0"/>
    <n v="6.8865634401759176E-2"/>
    <n v="5513.8246857327449"/>
    <n v="0"/>
    <n v="0"/>
    <n v="2756.9175641033789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s v="II-0005"/>
    <x v="10"/>
    <n v="90"/>
    <s v="RH IX"/>
    <s v="II"/>
    <n v="330040186440"/>
    <s v="42.292.007/0009-21"/>
    <s v="RIO MAIS SANEAMENTO NATIVIDADE"/>
    <x v="1"/>
    <m/>
    <s v="26/12/2017"/>
    <x v="1347"/>
    <n v="0"/>
    <x v="1338"/>
    <m/>
    <m/>
    <n v="0"/>
    <s v=""/>
    <n v="613200"/>
    <n v="0"/>
    <n v="0"/>
    <n v="122640"/>
    <n v="0"/>
    <n v="0"/>
    <n v="6.8865634401759176E-2"/>
    <n v="16891.370033943098"/>
    <n v="0"/>
    <n v="0"/>
    <n v="8445.685016971549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II-0006"/>
    <x v="10"/>
    <n v="90"/>
    <s v="RH IX"/>
    <s v="II"/>
    <n v="330005018804"/>
    <s v="33.352.394/0001-04"/>
    <s v="CEDAE PORCIÚNCULA"/>
    <x v="1"/>
    <m/>
    <s v="26/12/2017"/>
    <x v="1348"/>
    <n v="-161.90379513488"/>
    <x v="1339"/>
    <m/>
    <m/>
    <s v="OK"/>
    <s v=""/>
    <n v="175200"/>
    <n v="0"/>
    <n v="0"/>
    <n v="35040"/>
    <n v="0"/>
    <n v="0"/>
    <n v="6.8865634401759176E-2"/>
    <n v="4826.1042322017411"/>
    <n v="0"/>
    <n v="0"/>
    <n v="2413.0468948638641"/>
    <s v="E07/508.329/2012"/>
    <s v="IN025238"/>
    <d v="2013-11-19T00:00:00"/>
    <d v="2018-11-19T00:00:00"/>
    <s v="Av. Pres. Vargas, 2655 - 7° andar."/>
    <s v="CIDADE NOVA"/>
    <n v="20210030"/>
    <s v="Porciúncula"/>
    <s v="RJ"/>
    <s v="2332-3600"/>
    <s v="eduardodantas@cedae.com.br; marcelo-kauffman@cedae.com.br"/>
  </r>
  <r>
    <s v="II-0007"/>
    <x v="10"/>
    <n v="90"/>
    <s v="RH IX"/>
    <s v="II"/>
    <n v="330005017662"/>
    <s v="33.352.394/0001-04"/>
    <s v="CEDAE SÃO JOÃO DA BARRA"/>
    <x v="1"/>
    <m/>
    <s v="26/12/2017"/>
    <x v="1349"/>
    <n v="0"/>
    <x v="1340"/>
    <m/>
    <m/>
    <s v="ALTERAÇÃO INFORMADA CONSIDERADA"/>
    <s v=""/>
    <n v="5047950"/>
    <n v="0"/>
    <n v="0"/>
    <n v="1009590"/>
    <n v="0"/>
    <n v="0"/>
    <n v="6.8865634401759176E-2"/>
    <n v="139052.10926332852"/>
    <n v="0"/>
    <n v="0"/>
    <n v="69526.065074138285"/>
    <s v="E-07/503445/2012"/>
    <s v="IN045578"/>
    <d v="2018-07-05T00:00:00"/>
    <d v="2023-07-05T00:00:00"/>
    <s v="Av. Pres. Vargas, 2655 - 7° andar."/>
    <s v="CIDADE NOVA"/>
    <n v="20210030"/>
    <s v="São João da Barra"/>
    <s v="RJ"/>
    <s v="2332-3600"/>
    <s v="eduardodantas@cedae.com.br; marcelo-kauffman@cedae.com.br"/>
  </r>
  <r>
    <s v="II-0010"/>
    <x v="10"/>
    <n v="90"/>
    <s v="RH IX"/>
    <s v="II"/>
    <n v="330040183930"/>
    <s v="42.292.007/0020-37"/>
    <s v="RIO MAIS SANEAMENTO TRAJANO DE MORAES"/>
    <x v="1"/>
    <m/>
    <s v="26/12/2017"/>
    <x v="1350"/>
    <n v="0"/>
    <x v="1341"/>
    <m/>
    <m/>
    <n v="0"/>
    <s v=""/>
    <n v="483552"/>
    <n v="0"/>
    <n v="0"/>
    <n v="96710.399999999994"/>
    <n v="0"/>
    <n v="0"/>
    <n v="6.8865634401759176E-2"/>
    <n v="13320.054364060174"/>
    <n v="0"/>
    <n v="0"/>
    <n v="6660.021960793080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II-0011"/>
    <x v="10"/>
    <n v="90"/>
    <s v="RH IX"/>
    <s v="II"/>
    <n v="330005048207"/>
    <s v="03.618.805/0001-91"/>
    <s v="CIPEL DE PÁDUA INDÚSTRIA DE PAPÉIS LTDA"/>
    <x v="3"/>
    <m/>
    <s v="12/12/2017"/>
    <x v="1351"/>
    <n v="0"/>
    <x v="1342"/>
    <m/>
    <m/>
    <s v="OK"/>
    <s v=""/>
    <n v="189938.7"/>
    <n v="131400"/>
    <n v="0"/>
    <n v="58538.7"/>
    <n v="6570"/>
    <n v="95"/>
    <n v="6.8865634401759176E-2"/>
    <n v="5232.0971793430426"/>
    <n v="452.45151402398085"/>
    <n v="0"/>
    <n v="4031.3066501441053"/>
    <s v="E07/100.607/2003"/>
    <s v="IN019566"/>
    <d v="2012-05-09T00:00:00"/>
    <d v="2017-05-09T00:00:00"/>
    <s v="ESTRADA PÁDUA-MIRACEMA KM 02"/>
    <s v="TRAJANO"/>
    <n v="28470000"/>
    <s v="Santo Antônio de Pádua"/>
    <s v="RJ"/>
    <s v="3854-9300"/>
    <s v="gandreneto@yahoo.com.br"/>
  </r>
  <r>
    <s v="II-0017"/>
    <x v="10"/>
    <n v="90"/>
    <s v="RH IX"/>
    <s v="II"/>
    <n v="330005243913"/>
    <s v="06.200.587/0001-69"/>
    <s v="J S Psicultura Adilson Araújo de Souza"/>
    <x v="9"/>
    <m/>
    <s v="12/12/2017"/>
    <x v="1352"/>
    <n v="0"/>
    <x v="1343"/>
    <m/>
    <m/>
    <s v="OK SEM CADASTRO REGLA"/>
    <s v=""/>
    <n v="358326.72"/>
    <n v="0"/>
    <n v="0"/>
    <n v="0"/>
    <n v="0"/>
    <n v="0"/>
    <n v="1.3786511843306452E-3"/>
    <n v="9870.5501535358544"/>
    <n v="0"/>
    <n v="0"/>
    <n v="0"/>
    <s v="E-07/160005/2005"/>
    <s v="IN042905"/>
    <d v="1899-12-30T00:00:00"/>
    <d v="1899-12-30T00:00:00"/>
    <s v="Estr. Porciúncula - Antônio P. de Minas, Km 2,5 - Faz Vargem Alegre"/>
    <n v="0"/>
    <n v="28390000"/>
    <s v="Porciúncula"/>
    <s v="RJ"/>
    <e v="#N/A"/>
    <e v="#N/A"/>
  </r>
  <r>
    <s v="II-0018"/>
    <x v="10"/>
    <n v="90"/>
    <s v="RH IX"/>
    <s v="II"/>
    <n v="330037152280"/>
    <s v="08.807.683/0001-03"/>
    <s v="FERROPORT LOGISTICA COMERCIAL EXPORTADORA S.A"/>
    <x v="2"/>
    <m/>
    <s v="01/07/2019"/>
    <x v="1353"/>
    <n v="0"/>
    <x v="1344"/>
    <m/>
    <m/>
    <s v="OK"/>
    <s v="CI INEA/SERVREG SEI Nº2 - ALTERAÇÃO DE VALOR"/>
    <n v="781100"/>
    <n v="0"/>
    <n v="0"/>
    <n v="631255"/>
    <n v="0"/>
    <n v="0"/>
    <n v="6.8865634401759176E-2"/>
    <n v="21516.373101607503"/>
    <n v="0"/>
    <n v="0"/>
    <n v="43471.77913813261"/>
    <s v="E07/002.1943/2015"/>
    <s v="IN050405"/>
    <d v="2019-09-27T00:00:00"/>
    <d v="2024-09-27T00:00:00"/>
    <s v="Fazenda Saco Dantas, s/nº - Barra do Açu"/>
    <s v="Barra do Açu"/>
    <n v="28200000"/>
    <s v="São João da Barra"/>
    <s v="RJ"/>
    <n v="983067745"/>
    <s v="amanda.souza@ferroport.com.br"/>
  </r>
  <r>
    <s v="II-0019"/>
    <x v="10"/>
    <n v="90"/>
    <s v="RH IX"/>
    <s v="II"/>
    <n v="330005345163"/>
    <s v="05.627.254/0001-58"/>
    <s v="ALCOOL QUIMICA CANABRAVA LTDA"/>
    <x v="3"/>
    <m/>
    <s v="12/12/2017"/>
    <x v="1354"/>
    <n v="0"/>
    <x v="1345"/>
    <m/>
    <m/>
    <s v="OK"/>
    <s v=""/>
    <n v="912200"/>
    <n v="0"/>
    <n v="0"/>
    <n v="912200"/>
    <n v="22181.599999999999"/>
    <n v="0"/>
    <n v="6.8865634401759176E-2"/>
    <n v="25127.693889433234"/>
    <n v="0"/>
    <n v="0"/>
    <n v="62819.229502346076"/>
    <s v="E07/0023071/2013"/>
    <s v="IN023343"/>
    <d v="2013-06-05T00:00:00"/>
    <d v="2018-06-05T00:00:00"/>
    <s v="RODOVIA RJ 224, S/N"/>
    <s v="SÃO DIOGO"/>
    <n v="28010000"/>
    <s v="Campos dos Goytacazes"/>
    <s v="RJ"/>
    <s v="2789-1587"/>
    <s v="rodrigopapini@terra.com.br"/>
  </r>
  <r>
    <s v="II-0020"/>
    <x v="10"/>
    <n v="90"/>
    <s v="RH IX"/>
    <s v="II"/>
    <n v="330005526893"/>
    <s v="09.324.949/0001-11"/>
    <s v="Autopista Fluminense S/A"/>
    <x v="2"/>
    <m/>
    <s v="01/07/2019"/>
    <x v="1355"/>
    <n v="0"/>
    <x v="1346"/>
    <m/>
    <m/>
    <s v="OK"/>
    <s v=""/>
    <n v="98444"/>
    <n v="0"/>
    <n v="0"/>
    <n v="13332"/>
    <n v="0"/>
    <n v="0"/>
    <n v="6.8865634401759176E-2"/>
    <n v="2711.7643064722929"/>
    <n v="0"/>
    <n v="0"/>
    <n v="918.11275767407744"/>
    <s v="E-07/509.40/2011"/>
    <s v="IN019335"/>
    <d v="2012-04-04T00:00:00"/>
    <d v="2017-04-04T00:00:00"/>
    <s v="Av São Gonçalo n° 100 Unidade 101"/>
    <s v="Boa Vista"/>
    <n v="24466315"/>
    <s v="São Gonçalo"/>
    <s v="RJ"/>
    <s v="(21) 26079801"/>
    <s v="marcello.goncalves@arteris.com.br"/>
  </r>
  <r>
    <s v="II-0021"/>
    <x v="10"/>
    <n v="90"/>
    <s v="RH IX"/>
    <s v="II"/>
    <n v="330005556962"/>
    <s v="09.324.949/0001-11"/>
    <s v="Autopista Fluminense S/A"/>
    <x v="2"/>
    <m/>
    <s v="01/07/2019"/>
    <x v="1356"/>
    <n v="0"/>
    <x v="1347"/>
    <m/>
    <m/>
    <s v="OK"/>
    <s v=""/>
    <n v="9344"/>
    <n v="0"/>
    <n v="0"/>
    <n v="1752"/>
    <n v="0"/>
    <n v="0"/>
    <n v="6.8865634401759176E-2"/>
    <n v="257.39654194001815"/>
    <n v="0"/>
    <n v="0"/>
    <n v="120.65234474319323"/>
    <s v="E07/503.889/2009"/>
    <s v="IN049339"/>
    <d v="2019-05-13T00:00:00"/>
    <d v="2024-05-13T00:00:00"/>
    <s v="Av. São Gonçalo n° 100 Unidade 101"/>
    <s v="Boa Vista"/>
    <n v="24466315"/>
    <s v="São Gonçalo"/>
    <s v="RJ"/>
    <s v="(21) 26079801"/>
    <s v="marcello.goncalves@arteris.com.br"/>
  </r>
  <r>
    <s v="II-0022"/>
    <x v="10"/>
    <n v="90"/>
    <s v="RH IX"/>
    <s v="II"/>
    <n v="330005559716"/>
    <s v="08.807.676/0002-84"/>
    <s v="PORTO DO AÇU OPERAÇÕES S.A."/>
    <x v="2"/>
    <m/>
    <s v="12/12/2017"/>
    <x v="1357"/>
    <n v="0"/>
    <x v="1348"/>
    <m/>
    <m/>
    <s v="OK"/>
    <s v=""/>
    <n v="2584638"/>
    <n v="0"/>
    <n v="0"/>
    <n v="2239581"/>
    <n v="0"/>
    <n v="0"/>
    <n v="6.8865634401759176E-2"/>
    <n v="71197.090650604878"/>
    <n v="0"/>
    <n v="0"/>
    <n v="154230.17214352739"/>
    <s v="E07/002.7762/2015"/>
    <s v="IN038837"/>
    <d v="2017-03-02T00:00:00"/>
    <d v="2022-03-02T00:00:00"/>
    <s v="RUA DO RUSSEL Nº 804 - 5º ANDAR - GLÓRIA"/>
    <s v="GLÓRIA"/>
    <n v="22210010"/>
    <s v="Rio de Janeiro"/>
    <s v="RJ"/>
    <n v="37258000"/>
    <s v="joao.teixeira@prumologistica.com.br"/>
  </r>
  <r>
    <s v="II-0023"/>
    <x v="10"/>
    <n v="90"/>
    <s v="RH IX"/>
    <s v="II"/>
    <n v="330040186360"/>
    <s v="42.292.007/0016-50"/>
    <s v="RIO MAIS SANEAMENTO CARAPEBUS"/>
    <x v="1"/>
    <m/>
    <s v="26/12/2017"/>
    <x v="1358"/>
    <n v="0"/>
    <x v="1349"/>
    <m/>
    <m/>
    <n v="0"/>
    <s v=""/>
    <n v="630720"/>
    <n v="0"/>
    <n v="0"/>
    <n v="126144"/>
    <n v="0"/>
    <n v="0"/>
    <n v="6.8865634401759176E-2"/>
    <n v="17373.968970441863"/>
    <n v="0"/>
    <n v="0"/>
    <n v="8686.989706457936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s v="II-0024"/>
    <x v="10"/>
    <n v="90"/>
    <s v="RH IX"/>
    <s v="II"/>
    <n v="330006862005"/>
    <s v="33.352.394/0001-04"/>
    <s v="CEDAE QUISSAMÃ"/>
    <x v="1"/>
    <m/>
    <s v="26/12/2017"/>
    <x v="1359"/>
    <n v="-37.724594525283699"/>
    <x v="1350"/>
    <m/>
    <m/>
    <s v="OK"/>
    <s v=""/>
    <n v="1576800"/>
    <n v="0"/>
    <n v="0"/>
    <n v="315360"/>
    <n v="0"/>
    <n v="0"/>
    <n v="6.8865634401759176E-2"/>
    <n v="43434.927647341654"/>
    <n v="0"/>
    <n v="0"/>
    <n v="21717.47426614484"/>
    <s v="E07/503444/2012"/>
    <s v="IN026776"/>
    <d v="2014-04-28T00:00:00"/>
    <d v="2016-04-28T00:00:00"/>
    <s v="Av. Pres. Vargas, 2655 - 7° andar."/>
    <s v="Cidade Nova"/>
    <n v="20210030"/>
    <s v="Quissamã"/>
    <s v="RJ"/>
    <n v="22323600"/>
    <s v="eduardodantas@cedae.com.br; marcelo-kauffman@cedae.com.br"/>
  </r>
  <r>
    <s v="II-0026"/>
    <x v="10"/>
    <n v="90"/>
    <s v="RH IX"/>
    <s v="II"/>
    <n v="330006099077"/>
    <s v="29.644.432/0001-17"/>
    <s v="Industria e Comercio Apolo Ltda"/>
    <x v="2"/>
    <m/>
    <s v="12/12/2017"/>
    <x v="1360"/>
    <n v="0"/>
    <x v="1351"/>
    <m/>
    <m/>
    <s v="OK"/>
    <s v=""/>
    <n v="1536"/>
    <n v="0"/>
    <n v="0"/>
    <n v="312"/>
    <n v="18.527999999999999"/>
    <n v="0"/>
    <n v="6.8865634401759176E-2"/>
    <n v="42.312904699620816"/>
    <n v="0"/>
    <n v="0"/>
    <n v="21.480169044205336"/>
    <s v="E07/506.160/2011"/>
    <s v="IN018268"/>
    <d v="2011-11-25T00:00:00"/>
    <d v="2016-11-25T00:00:00"/>
    <s v="Industria e Comercio Apolo Ltda"/>
    <s v="Cubatão"/>
    <n v="28300000"/>
    <s v="Itaperuna"/>
    <s v="RJ"/>
    <n v="38227520"/>
    <s v="davi@pedreiraapolo.com.br"/>
  </r>
  <r>
    <s v="II-0027"/>
    <x v="10"/>
    <n v="90"/>
    <s v="RH IX"/>
    <s v="II"/>
    <n v="330005995451"/>
    <s v="17.305.026/0001-40"/>
    <s v="OASIS COMBUSTÍVEIS LTDA"/>
    <x v="2"/>
    <m/>
    <s v="12/12/2017"/>
    <x v="1361"/>
    <n v="0"/>
    <x v="1352"/>
    <m/>
    <m/>
    <s v="OK"/>
    <s v=""/>
    <n v="59184.75"/>
    <n v="0"/>
    <n v="0"/>
    <n v="11836.95"/>
    <n v="711.71199999999999"/>
    <n v="0"/>
    <n v="6.8865634401759176E-2"/>
    <n v="1630.3103702909427"/>
    <n v="0"/>
    <n v="0"/>
    <n v="815.16040638247784"/>
    <s v="E07/504.047/2010"/>
    <s v="IN017937"/>
    <d v="2011-10-24T00:00:00"/>
    <d v="2016-10-24T00:00:00"/>
    <s v="Rodovia BR-101"/>
    <s v="Centro"/>
    <n v="29135000"/>
    <s v="Viana"/>
    <s v="ES"/>
    <s v="3322-1100"/>
    <s v="cunharoberta@yahoo.com.br"/>
  </r>
  <r>
    <s v="II-0028"/>
    <x v="10"/>
    <n v="90"/>
    <s v="RH IX"/>
    <s v="II"/>
    <n v="330006016988"/>
    <s v="40.505.419/0001-10"/>
    <s v="GO TRATCH HUB AMBIENTAL AÇU"/>
    <x v="3"/>
    <m/>
    <s v="12/12/2017"/>
    <x v="1362"/>
    <n v="0"/>
    <x v="1353"/>
    <m/>
    <m/>
    <s v="OK. TROCA TITULARIDADE OSX Construção Naval (11.198.242/0005-81)"/>
    <s v="CI INEA/SEREG SEI Nº2 - 11 fev 2020 - ALTERAÇÃO"/>
    <n v="854684"/>
    <n v="0"/>
    <n v="0"/>
    <n v="679484"/>
    <n v="0"/>
    <n v="0"/>
    <n v="6.8865634401759176E-2"/>
    <n v="23543.34084727236"/>
    <n v="0"/>
    <n v="0"/>
    <n v="46793.091537676541"/>
    <s v="PD-07/014.201/2016"/>
    <s v="IN000337"/>
    <d v="2017-05-16T00:00:00"/>
    <d v="2022-05-16T00:00:00"/>
    <s v="Via 5 Projetada S/N - parte - Lote A-12"/>
    <s v="Distrito Industrial"/>
    <n v="28200000"/>
    <s v="São João da Barra"/>
    <s v="RJ"/>
    <s v="2133-0300 r. 9326"/>
    <s v="qsms@osx.com.br"/>
  </r>
  <r>
    <s v="II-0029"/>
    <x v="10"/>
    <n v="90"/>
    <s v="RH IX"/>
    <s v="II"/>
    <n v="330005034087"/>
    <s v="28.963.189/0001-37"/>
    <s v="Cia Açucareira Paraíso"/>
    <x v="3"/>
    <m/>
    <s v="12/12/2017"/>
    <x v="1363"/>
    <n v="0"/>
    <x v="1354"/>
    <m/>
    <m/>
    <s v="OK"/>
    <s v=""/>
    <n v="4212000"/>
    <n v="0"/>
    <n v="0"/>
    <n v="421200"/>
    <n v="0"/>
    <n v="0"/>
    <n v="6.8865634401759176E-2"/>
    <n v="116024.81459681773"/>
    <n v="0"/>
    <n v="0"/>
    <n v="29006.206259822935"/>
    <s v="E07/002.10526/2013"/>
    <s v="IN039990"/>
    <d v="2017-06-06T00:00:00"/>
    <d v="2022-06-06T00:00:00"/>
    <s v="Vila de Tocos Nº 0"/>
    <s v="17 º subdistrito"/>
    <n v="28148000"/>
    <s v="Campos dos Goytacazes"/>
    <s v="RJ"/>
    <n v="21010500"/>
    <s v="smayk@sucroquimica.com.br"/>
  </r>
  <r>
    <s v="II-0030"/>
    <x v="10"/>
    <n v="90"/>
    <s v="RH IX"/>
    <s v="II"/>
    <n v="330005034834"/>
    <s v="491.164.527-04"/>
    <s v="SILVIO PINTO NETO"/>
    <x v="8"/>
    <m/>
    <s v="12/12/2017"/>
    <x v="1364"/>
    <n v="0"/>
    <x v="1355"/>
    <m/>
    <m/>
    <s v="OK SEM CADASTRO REGLA"/>
    <s v=""/>
    <n v="205000"/>
    <n v="0"/>
    <n v="0"/>
    <n v="205000"/>
    <n v="0"/>
    <n v="0"/>
    <n v="1.7266602211519809E-3"/>
    <n v="141.57906266472335"/>
    <n v="0"/>
    <n v="0"/>
    <n v="353.96854160983384"/>
    <s v="NÃO LOCALIZADO"/>
    <s v="Canais de Campos - Resolução Conjunta ANA/Inea nº872/2011"/>
    <d v="1899-12-30T00:00:00"/>
    <d v="1899-12-30T00:00:00"/>
    <s v="Rua Augusto Bessa, 349"/>
    <s v="Turf Club"/>
    <n v="28015150"/>
    <s v="Campos dos Goytacazes"/>
    <s v="RJ"/>
    <s v="2723-1536 e 8126-8263"/>
    <e v="#N/A"/>
  </r>
  <r>
    <s v="II-0031"/>
    <x v="10"/>
    <n v="90"/>
    <s v="RH IX"/>
    <s v="II"/>
    <n v="330005266026"/>
    <s v="016.145.097-00"/>
    <s v="ALCIDES GUIMARÃES VENÂNCIO"/>
    <x v="8"/>
    <m/>
    <s v="12/12/2017"/>
    <x v="1365"/>
    <n v="0"/>
    <x v="1356"/>
    <m/>
    <m/>
    <s v="OK SEM CADASTRO REGLA"/>
    <s v=""/>
    <n v="303750"/>
    <n v="0"/>
    <n v="0"/>
    <n v="303750"/>
    <n v="0"/>
    <n v="0"/>
    <n v="1.7266602211519809E-3"/>
    <n v="209.78930291593835"/>
    <n v="0"/>
    <n v="0"/>
    <n v="524.47325728984583"/>
    <s v="NÃO LOCALIZADO"/>
    <s v="Canais de Campos - Resolução Conjunta ANA/Inea nº872/2011"/>
    <d v="1899-12-30T00:00:00"/>
    <d v="1899-12-30T00:00:00"/>
    <s v="RUA BENTA PEREIRA, Nº 28"/>
    <s v="CENTRO"/>
    <n v="28035290"/>
    <s v="Campos dos Goytacazes"/>
    <s v="RJ"/>
    <s v="2722-8360"/>
    <s v="carlos.zacarias@yahoo.com.br"/>
  </r>
  <r>
    <s v="II-0032"/>
    <x v="10"/>
    <n v="90"/>
    <s v="RH IX"/>
    <s v="II"/>
    <n v="330005266107"/>
    <s v="087.882.067-18"/>
    <s v="MARIA CARLOTA D.B. ARAÚJO"/>
    <x v="8"/>
    <m/>
    <s v="12/12/2017"/>
    <x v="1366"/>
    <n v="0"/>
    <x v="1357"/>
    <m/>
    <m/>
    <s v="OK SEM CADASTRO REGLA"/>
    <s v=""/>
    <n v="432000"/>
    <n v="0"/>
    <n v="0"/>
    <n v="432000"/>
    <n v="0"/>
    <n v="0"/>
    <n v="1.7266602211519809E-3"/>
    <n v="298.37280996600828"/>
    <n v="0"/>
    <n v="0"/>
    <n v="745.91636120400153"/>
    <s v="NÃO LOCALIZADO"/>
    <s v="Canais de Campos - Resolução Conjunta ANA/Inea nº872/2011"/>
    <d v="1899-12-30T00:00:00"/>
    <d v="1899-12-30T00:00:00"/>
    <s v="RUA CONSELHEIRO JOSÉ FERNANDES Nº 366"/>
    <s v="CENTRO"/>
    <n v="28030000"/>
    <s v="Campos dos Goytacazes"/>
    <s v="RJ"/>
    <s v="2725-1745"/>
    <s v="diretoria@coagro.coop.br"/>
  </r>
  <r>
    <s v="II-0034"/>
    <x v="10"/>
    <n v="90"/>
    <s v="RH IX"/>
    <s v="II"/>
    <n v="330006578633"/>
    <s v="11.272.229/0001-00"/>
    <s v="A A BORGES AGUAS, BEBIDAS, MINERADORA, ENGARRAFADORA LTDA"/>
    <x v="3"/>
    <m/>
    <s v="12/12/2017"/>
    <x v="1367"/>
    <n v="0"/>
    <x v="1358"/>
    <m/>
    <m/>
    <s v="OK"/>
    <s v=""/>
    <n v="62809.2"/>
    <n v="0"/>
    <n v="0"/>
    <n v="59668.74"/>
    <n v="1711.848"/>
    <n v="0"/>
    <n v="6.8865634401759176E-2"/>
    <n v="1730.1613068007589"/>
    <n v="0"/>
    <n v="0"/>
    <n v="4109.1239664870409"/>
    <s v="E07/500.391/2011"/>
    <s v="IN019880"/>
    <d v="2012-06-15T00:00:00"/>
    <d v="2017-06-15T00:00:00"/>
    <s v="Rua Principal, S/N"/>
    <n v="0"/>
    <n v="28083145"/>
    <s v="Campos dos Goytacazes"/>
    <s v="RJ"/>
    <n v="23349613"/>
    <s v="severo.ariana@yahoo.com.br"/>
  </r>
  <r>
    <s v="II-0035"/>
    <x v="10"/>
    <n v="90"/>
    <s v="RH IX"/>
    <s v="II"/>
    <n v="330006751602"/>
    <s v="07.898.948/0001-55"/>
    <s v="BETUMES ITABIRA CONCRETO E ESFALTO LTDA"/>
    <x v="3"/>
    <m/>
    <s v="12/12/2017"/>
    <x v="1368"/>
    <n v="0"/>
    <x v="1359"/>
    <m/>
    <m/>
    <s v="OK"/>
    <s v=""/>
    <n v="36000"/>
    <n v="0"/>
    <n v="0"/>
    <n v="7200"/>
    <n v="1005.74"/>
    <n v="0"/>
    <n v="6.8865634401759176E-2"/>
    <n v="991.65910214580231"/>
    <n v="0"/>
    <n v="0"/>
    <n v="495.83999354691389"/>
    <s v="E07/506.383/2011"/>
    <s v="IN020989"/>
    <d v="2012-10-08T00:00:00"/>
    <d v="2017-10-08T00:00:00"/>
    <s v="RUA J QUADRA 5, LOTES DE 4 A 6 E DE 11 A 13, CODIM"/>
    <s v="DISTRITO INDUSTRIAL"/>
    <n v="28090440"/>
    <s v="Campos dos Goytacazes"/>
    <s v="RJ"/>
    <n v="98761473"/>
    <s v="augustinho@minerasul.com.br"/>
  </r>
  <r>
    <s v="II-0037"/>
    <x v="10"/>
    <n v="90"/>
    <s v="RH IX"/>
    <s v="II"/>
    <n v="330005559716"/>
    <s v="08.807.676/0002-84"/>
    <s v="PORTO DO AÇU OPERAÇÕES S.A. (Poço Canteirópolis)"/>
    <x v="2"/>
    <m/>
    <s v="12/12/2017"/>
    <x v="1369"/>
    <n v="0"/>
    <x v="1360"/>
    <m/>
    <m/>
    <s v="OK"/>
    <s v=""/>
    <n v="306600"/>
    <n v="0"/>
    <n v="0"/>
    <n v="61320"/>
    <n v="0"/>
    <n v="0"/>
    <n v="6.8865634401759176E-2"/>
    <n v="8445.685016971549"/>
    <n v="0"/>
    <n v="0"/>
    <n v="4222.8425084857745"/>
    <s v="E07/510.222/2012"/>
    <s v="IN022389"/>
    <d v="2013-02-04T00:00:00"/>
    <d v="2018-02-04T00:00:00"/>
    <s v="Fazenda Saco D´ Antas, S/N, Porto do Açu"/>
    <s v="Distrito Industrial"/>
    <n v="28200000"/>
    <s v="São João da Barra"/>
    <s v="RJ"/>
    <s v="2741-1055"/>
    <s v="nayar.mendes@portodoacu.com.br"/>
  </r>
  <r>
    <s v="II-0038"/>
    <x v="10"/>
    <n v="90"/>
    <s v="RH IX"/>
    <s v="II"/>
    <n v="330007391693"/>
    <s v="68.915.891/0032-46"/>
    <s v="Technip Brasil - Engenharia, Instalações e Apoio Marítimo Ltda"/>
    <x v="3"/>
    <m/>
    <s v="12/12/2017"/>
    <x v="1370"/>
    <n v="0"/>
    <x v="1361"/>
    <m/>
    <m/>
    <s v="OK"/>
    <s v="CI INEA/SERVREG SEI Nº6/21   - ALTERAÇÃO RAZÃO SOCIAL E CNPJ"/>
    <n v="109500"/>
    <n v="0"/>
    <n v="0"/>
    <n v="21900"/>
    <n v="0"/>
    <n v="0"/>
    <n v="6.8865634401759176E-2"/>
    <n v="3016.3086185798302"/>
    <n v="0"/>
    <n v="0"/>
    <n v="1508.1647517639278"/>
    <s v="E07/514931/2012"/>
    <s v="IN022874"/>
    <d v="2013-04-15T00:00:00"/>
    <d v="2018-04-15T00:00:00"/>
    <s v="Rua da Glória, 178 - HSE"/>
    <s v="Glória"/>
    <n v="20241180"/>
    <s v="Rio de Janeiro"/>
    <s v="RJ"/>
    <s v="2123 9717"/>
    <s v="mykaella.sbardelott@technipfmc.com"/>
  </r>
  <r>
    <s v="II-0039"/>
    <x v="10"/>
    <n v="90"/>
    <s v="RH IX"/>
    <s v="II"/>
    <n v="330007690097"/>
    <s v="29.116.902/0001-70"/>
    <s v="PREFEITURA MUNICIPAL DE SÃO JOÃO DA BARRA"/>
    <x v="1"/>
    <m/>
    <s v="26/12/2017"/>
    <x v="1371"/>
    <n v="0"/>
    <x v="1362"/>
    <m/>
    <m/>
    <s v="OK SEM CADASTRO REGLA"/>
    <s v=""/>
    <n v="571200"/>
    <n v="0"/>
    <n v="0"/>
    <n v="114240"/>
    <n v="6854.4"/>
    <n v="0"/>
    <n v="6.8865634401759176E-2"/>
    <n v="15734.417010649642"/>
    <n v="0"/>
    <n v="0"/>
    <n v="7867.2137265618276"/>
    <s v="E07/514598/2012"/>
    <s v="IN025166"/>
    <d v="2013-11-13T00:00:00"/>
    <d v="2018-11-13T00:00:00"/>
    <s v="RUA BARÃO DE BARCELLOS 88"/>
    <s v="Centro"/>
    <n v="28200970"/>
    <s v="São João da Barra"/>
    <s v="RJ"/>
    <n v="27417878"/>
    <s v="izagregorioc@gmail.com"/>
  </r>
  <r>
    <s v="II-0040"/>
    <x v="10"/>
    <n v="90"/>
    <s v="RH IX"/>
    <s v="II"/>
    <n v="330007689838"/>
    <s v="29.116.902/0001-70"/>
    <s v="Prefeitura Municipal de São João da Barra"/>
    <x v="1"/>
    <m/>
    <s v="26/12/2017"/>
    <x v="1372"/>
    <n v="0"/>
    <x v="1363"/>
    <m/>
    <m/>
    <s v="OK SEM CADASTRO REGLA"/>
    <s v=""/>
    <n v="438000"/>
    <n v="0"/>
    <n v="0"/>
    <n v="87600"/>
    <n v="5256"/>
    <n v="0"/>
    <n v="6.8865634401759176E-2"/>
    <n v="12065.255359267347"/>
    <n v="0"/>
    <n v="0"/>
    <n v="6032.6381221076872"/>
    <s v="E07/514600/2012"/>
    <s v="IN025167"/>
    <d v="2013-11-13T00:00:00"/>
    <d v="2018-11-13T00:00:00"/>
    <s v="Rua Barão de Barcellos , 88"/>
    <s v="Centro"/>
    <n v="28200970"/>
    <s v="São João da Barra"/>
    <s v="RJ"/>
    <n v="27417878"/>
    <s v="meioambientesjb@gmail.com"/>
  </r>
  <r>
    <s v="II-0044"/>
    <x v="10"/>
    <n v="90"/>
    <s v="RH IX"/>
    <s v="II"/>
    <n v="330007978600"/>
    <s v="02.314.033/0001-31"/>
    <s v="Tecnosol Comercio e Serviços Ltda."/>
    <x v="2"/>
    <m/>
    <s v="01/04/2021"/>
    <x v="1373"/>
    <n v="0"/>
    <x v="1364"/>
    <m/>
    <m/>
    <s v="OK"/>
    <s v=""/>
    <n v="2084"/>
    <n v="876"/>
    <n v="0"/>
    <n v="1172.6400000000001"/>
    <n v="1234"/>
    <n v="85"/>
    <n v="6.8865634401759176E-2"/>
    <n v="57.40227964802952"/>
    <n v="9.2833593973254942"/>
    <n v="0"/>
    <n v="80.75165154051524"/>
    <s v="E07/500.095/2011"/>
    <s v="IN027122"/>
    <d v="2014-06-04T00:00:00"/>
    <d v="2019-07-04T00:00:00"/>
    <s v="BR 101 Fazenda Córrego do Meio Km128"/>
    <s v="Primeiro"/>
    <n v="28735000"/>
    <s v="Quissamã"/>
    <s v="RJ"/>
    <n v="23349599"/>
    <s v="tecnosol@tecnosol.com.br"/>
  </r>
  <r>
    <s v="II-0046"/>
    <x v="10"/>
    <n v="90"/>
    <s v="RH IX"/>
    <s v="II"/>
    <n v="330008651052"/>
    <s v="02.354.917/0001-10"/>
    <s v="União Norte Fluminense Engenharia e Comércio Ltda."/>
    <x v="2"/>
    <m/>
    <s v="12/12/2017"/>
    <x v="1374"/>
    <n v="0"/>
    <x v="1365"/>
    <m/>
    <m/>
    <s v="OK"/>
    <s v=""/>
    <n v="6240"/>
    <n v="0"/>
    <n v="0"/>
    <n v="624"/>
    <n v="62.4"/>
    <n v="0"/>
    <n v="6.8865634401759176E-2"/>
    <n v="171.88312224969363"/>
    <n v="0"/>
    <n v="0"/>
    <n v="42.970780562423407"/>
    <s v="E07/002.16719/2014"/>
    <s v="IN030221"/>
    <d v="2015-03-31T00:00:00"/>
    <d v="2020-03-31T00:00:00"/>
    <s v="Rua Marília Peixoto Aquino, n° 1"/>
    <s v="Centro"/>
    <n v="28200000"/>
    <s v="São João da Barra"/>
    <s v="RJ"/>
    <n v="27411511"/>
    <s v="hpd@thoquino.com.br"/>
  </r>
  <r>
    <s v="II-0047"/>
    <x v="10"/>
    <n v="90"/>
    <s v="RH IX"/>
    <s v="II"/>
    <n v="330027164331"/>
    <s v="08.767.927/0001-63"/>
    <s v="ULTRACANAÃ MACAÉ LOCAÇÕES E TRANSPORTES LTDA"/>
    <x v="2"/>
    <m/>
    <s v="12/12/2017"/>
    <x v="1375"/>
    <n v="0"/>
    <x v="1366"/>
    <m/>
    <m/>
    <s v="OK"/>
    <s v=""/>
    <n v="15552"/>
    <n v="0"/>
    <n v="0"/>
    <n v="13997"/>
    <n v="0"/>
    <n v="0"/>
    <n v="6.8865634401759176E-2"/>
    <n v="428.39205389862889"/>
    <n v="0"/>
    <n v="0"/>
    <n v="963.91344869395323"/>
    <s v="E07/509.511/2011"/>
    <s v="IN033719"/>
    <d v="2016-03-18T00:00:00"/>
    <d v="2018-03-18T00:00:00"/>
    <s v="ESTRADA MACAE-CARAPEBUS, S/Nº"/>
    <s v="UBAS"/>
    <n v="27998000"/>
    <s v="Carapebus"/>
    <s v="RJ"/>
    <s v="2793-3318"/>
    <s v="laiscvicente@gmail.com"/>
  </r>
  <r>
    <s v="II-0048"/>
    <x v="10"/>
    <n v="90"/>
    <s v="RH IX"/>
    <s v="II"/>
    <n v="330009571745"/>
    <s v="28.890.663/0001-48"/>
    <s v="PEDREIRA PRONTA ENTREGA LTDA."/>
    <x v="2"/>
    <m/>
    <s v="12/12/2017"/>
    <x v="1376"/>
    <n v="0"/>
    <x v="1367"/>
    <m/>
    <m/>
    <s v="OK"/>
    <s v=""/>
    <n v="10560"/>
    <n v="0"/>
    <n v="0"/>
    <n v="528"/>
    <n v="0"/>
    <n v="0"/>
    <n v="6.8865634401759176E-2"/>
    <n v="290.88555609887402"/>
    <n v="0"/>
    <n v="0"/>
    <n v="36.360694512359252"/>
    <s v="E07/5039930/2012"/>
    <s v="IN036350"/>
    <d v="2016-09-12T00:00:00"/>
    <d v="2021-09-12T00:00:00"/>
    <s v="Estrada BR 101, KM 20"/>
    <s v="Centro"/>
    <n v="28120000"/>
    <s v="Campos dos Goytacazes"/>
    <s v="RJ"/>
    <s v="2736-5000"/>
    <s v="debora@pedreiraprontaentrega.com"/>
  </r>
  <r>
    <s v="II-0049"/>
    <x v="10"/>
    <n v="90"/>
    <s v="RH IX"/>
    <s v="II"/>
    <n v="330010402587"/>
    <s v="28.811.123/0001-21"/>
    <s v="Fabrica de Laticínios Monte Azul"/>
    <x v="3"/>
    <m/>
    <s v="12/12/2017"/>
    <x v="1377"/>
    <n v="0"/>
    <x v="1368"/>
    <m/>
    <m/>
    <s v="OK"/>
    <s v=""/>
    <n v="40233.599999999999"/>
    <n v="0"/>
    <n v="0"/>
    <n v="5467.35"/>
    <n v="0"/>
    <n v="0"/>
    <n v="6.8865634401759176E-2"/>
    <n v="1108.2806519200781"/>
    <n v="0"/>
    <n v="0"/>
    <n v="376.50340052932586"/>
    <s v="E-07/002.16643/2014"/>
    <s v="IN041405"/>
    <d v="2017-09-19T00:00:00"/>
    <d v="2022-09-19T00:00:00"/>
    <s v="RJ230 Km40, Distrito Industrial Usina Santa Isabel"/>
    <s v="Santa Isabel"/>
    <n v="28360970"/>
    <s v="Bom Jesus do Itabapoana"/>
    <s v="RJ"/>
    <n v="38339570"/>
    <s v="persio@xamegobom.com.br"/>
  </r>
  <r>
    <s v="II-0050"/>
    <x v="10"/>
    <n v="90"/>
    <s v="RH IX"/>
    <s v="II"/>
    <n v="330003524508"/>
    <s v="19.780.007/0001-00"/>
    <s v="FRIGOMAIS FRIGORÍFICO INDÚSTRIA, COMÉRCIO, EXPORTAÇÃO E IMPORTAÇÃO DE ALIMENTOS LTDA"/>
    <x v="3"/>
    <m/>
    <s v="01/05/2019"/>
    <x v="1378"/>
    <n v="0"/>
    <x v="1369"/>
    <m/>
    <m/>
    <s v="OK"/>
    <s v=""/>
    <n v="89410.4"/>
    <n v="50160"/>
    <n v="0"/>
    <n v="18693.68"/>
    <n v="1234"/>
    <n v="93"/>
    <n v="6.8865634401759176E-2"/>
    <n v="2462.9201507487087"/>
    <n v="243.52893645109995"/>
    <n v="0"/>
    <n v="1287.3481962905364"/>
    <s v="PD-07/014.158/2016"/>
    <s v="IN000847"/>
    <d v="2017-12-08T00:00:00"/>
    <d v="2022-12-08T00:00:00"/>
    <s v="Lote 02, s/n°-parte"/>
    <s v="Polo Industrial II"/>
    <n v="28460000"/>
    <s v="Miracema "/>
    <s v="RJ"/>
    <n v="999554383"/>
    <s v="vianakennedy@hotmail.com"/>
  </r>
  <r>
    <s v="II-0051"/>
    <x v="10"/>
    <n v="90"/>
    <s v="RH IX"/>
    <s v="II"/>
    <n v="330003506445"/>
    <s v="06.030.279/0010-23"/>
    <s v="PRÓ-AMBIENTAL TECNOLOGIA LTDA."/>
    <x v="11"/>
    <m/>
    <s v="01/09/2019"/>
    <x v="1379"/>
    <n v="0"/>
    <x v="1370"/>
    <m/>
    <m/>
    <s v="OK"/>
    <s v=""/>
    <n v="9928"/>
    <n v="29170.799999999999"/>
    <n v="0"/>
    <n v="8059.2"/>
    <n v="1234"/>
    <n v="85"/>
    <n v="6.8865634401759176E-2"/>
    <n v="273.47795191963712"/>
    <n v="301.33847258562628"/>
    <n v="0"/>
    <n v="554.9966088290837"/>
    <s v="E-07/0002.30281/2018"/>
    <s v="IN048520"/>
    <d v="2019-02-27T00:00:00"/>
    <d v="2024-02-27T00:00:00"/>
    <s v="FAZENDA SANTA HELENA S/N - ZONA RURAL"/>
    <s v="ZONA RURAL"/>
    <n v="27998000"/>
    <s v="Carapebus "/>
    <s v="RJ"/>
    <s v="(22) 99924-6079"/>
    <s v="agondim@proambientaltecnologia.com.br"/>
  </r>
  <r>
    <s v="II-0052"/>
    <x v="10"/>
    <n v="90"/>
    <s v="RH IX"/>
    <s v="II"/>
    <n v="330026515602"/>
    <s v="36.284.842/0001-60"/>
    <s v="CLINEFRON TRATAMENTO DIALÍTICO E SERVIÇOS MÉDICOS LTDA"/>
    <x v="2"/>
    <m/>
    <n v="45573"/>
    <x v="1380"/>
    <n v="-284.88"/>
    <x v="1371"/>
    <m/>
    <m/>
    <s v="OK"/>
    <s v=""/>
    <n v="18921.600000000002"/>
    <n v="0"/>
    <n v="0"/>
    <n v="4905.6000000000022"/>
    <n v="0"/>
    <n v="0"/>
    <n v="6.8865634401759176E-2"/>
    <n v="521.23797834519814"/>
    <n v="0"/>
    <n v="0"/>
    <n v="337.83943040892478"/>
    <s v="E-07/002.13804/2015"/>
    <s v="IN046514"/>
    <d v="2018-09-24T00:00:00"/>
    <d v="2023-09-24T00:00:00"/>
    <s v="RUA ANACLETO DE ALVIM PADILHA,261"/>
    <s v="Centro"/>
    <s v="28.470-000"/>
    <s v="SANTO ANTONIO DE PÁDUA"/>
    <s v="RJ"/>
    <s v="(21) 38684218"/>
    <s v="kissila.freitas@cdrclinefron.com.br"/>
  </r>
  <r>
    <s v="II-0053"/>
    <x v="10"/>
    <n v="90"/>
    <s v="RH IX"/>
    <s v="II"/>
    <n v="330027450180"/>
    <s v="804.610.347-00"/>
    <s v="GUARACY RIBEIRO BOTELHO"/>
    <x v="8"/>
    <m/>
    <s v="01/03/2019"/>
    <x v="1381"/>
    <n v="0"/>
    <x v="1372"/>
    <m/>
    <m/>
    <s v="OK"/>
    <s v=""/>
    <n v="566001.85"/>
    <n v="0"/>
    <n v="0"/>
    <n v="565841.25"/>
    <n v="0"/>
    <n v="0"/>
    <n v="1.7266602211519809E-3"/>
    <n v="390.91715179737218"/>
    <n v="0"/>
    <n v="0"/>
    <n v="977.01557786191336"/>
    <s v="E-07/002.5012/2015"/>
    <s v="IN047188"/>
    <d v="2018-11-16T00:00:00"/>
    <d v="2020-11-16T00:00:00"/>
    <s v="SÍTIO IMBIÚ, ANTIGA ESTRADA DE CARAPEBUS/QUISSAMÃ"/>
    <s v="Centro"/>
    <s v="27.998-000"/>
    <s v="NOVA FRIBURGO"/>
    <s v="RJ"/>
    <s v="(22) 981150368"/>
    <s v="elivania@geoprime.com.br"/>
  </r>
  <r>
    <s v="II-0054"/>
    <x v="10"/>
    <n v="90"/>
    <s v="RH IX"/>
    <s v="II"/>
    <n v="330027088309"/>
    <s v="28.948.958/0001-28"/>
    <s v="DICAL DIESEL CAMPOS S.A"/>
    <x v="2"/>
    <m/>
    <s v="01/04/2019"/>
    <x v="1382"/>
    <n v="0"/>
    <x v="1373"/>
    <m/>
    <m/>
    <s v="OK"/>
    <s v=""/>
    <n v="7446"/>
    <n v="0"/>
    <n v="0"/>
    <n v="584"/>
    <n v="0"/>
    <n v="0"/>
    <n v="6.8865634401759176E-2"/>
    <n v="205.111074558231"/>
    <n v="0"/>
    <n v="0"/>
    <n v="40.213967423060154"/>
    <s v="E-07/002.6647/2015"/>
    <s v="IN048461"/>
    <d v="2019-02-22T00:00:00"/>
    <d v="2024-02-22T00:00:00"/>
    <s v="RODOVIA CAMPOS VITÓRIA, S/N. - KM 8/5"/>
    <s v="Guarus"/>
    <s v="28.030-002"/>
    <s v="Campos dos Goytacazes"/>
    <s v="RJ"/>
    <s v="(22) 998373328"/>
    <s v="adriano.telles@grupolider.com.br"/>
  </r>
  <r>
    <s v="II-0055"/>
    <x v="10"/>
    <n v="90"/>
    <s v="RH IX"/>
    <s v="II"/>
    <n v="330027379613"/>
    <s v="36.564.771/0001-59"/>
    <s v="CONDOMÍNIO EDIFÍCIO CLOVIS ARRAULT"/>
    <x v="2"/>
    <m/>
    <s v="01/04/2019"/>
    <x v="1383"/>
    <n v="0"/>
    <x v="1374"/>
    <m/>
    <m/>
    <s v="OK"/>
    <s v=""/>
    <n v="2810.5"/>
    <n v="0"/>
    <n v="0"/>
    <n v="562.1"/>
    <n v="0"/>
    <n v="0"/>
    <n v="6.8865634401759176E-2"/>
    <n v="77.410059856438579"/>
    <n v="0"/>
    <n v="0"/>
    <n v="38.710251165225657"/>
    <s v="E-07/160118/2008"/>
    <s v="IN047975"/>
    <d v="2019-01-14T00:00:00"/>
    <d v="2024-01-14T00:00:00"/>
    <s v="RUA BARONESA DA LAGOA DOURADA, 63"/>
    <s v="Centro "/>
    <s v="28035-200"/>
    <s v="Campos dos Goytacazes"/>
    <s v="RJ"/>
    <s v="(22) 998650117"/>
    <s v="laiscvicente@gmail.com"/>
  </r>
  <r>
    <s v="II-0056"/>
    <x v="10"/>
    <n v="90"/>
    <s v="RH IX"/>
    <s v="II"/>
    <n v="330026537924"/>
    <s v="16.649.497/0001-03"/>
    <s v="BZZZ HOTEL DE LAZER LTDA"/>
    <x v="2"/>
    <m/>
    <s v="01/05/2019"/>
    <x v="1384"/>
    <n v="0"/>
    <x v="1375"/>
    <m/>
    <m/>
    <s v="OK"/>
    <s v=""/>
    <n v="10424.4"/>
    <n v="0"/>
    <n v="0"/>
    <n v="6044.4"/>
    <n v="0"/>
    <n v="0"/>
    <n v="6.8865634401759176E-2"/>
    <n v="287.15759287632596"/>
    <n v="0"/>
    <n v="0"/>
    <n v="416.24745662181277"/>
    <s v="E-07/002.1838/2017"/>
    <s v="IN048801"/>
    <d v="2019-03-29T00:00:00"/>
    <d v="2024-03-29T00:00:00"/>
    <s v="ESTRADA PADUA-MIRACEMA, KM 2, S/Nº - SITIO SANTA IZABEL"/>
    <s v="Zona Rural"/>
    <s v="28.460-000"/>
    <s v="Santo Antônio de Pádua"/>
    <s v="RJ"/>
    <s v="(22) 38512808"/>
    <s v="claudio.hpr@gmail.com"/>
  </r>
  <r>
    <s v="II-0057"/>
    <x v="10"/>
    <n v="90"/>
    <s v="RH IX"/>
    <s v="II"/>
    <n v="330026641586"/>
    <s v="19.413.185/0001-94"/>
    <s v="FRIGORÍFICO JABURU LTDA"/>
    <x v="3"/>
    <m/>
    <s v="01/05/2019"/>
    <x v="1385"/>
    <n v="0"/>
    <x v="1376"/>
    <m/>
    <m/>
    <s v="OK"/>
    <s v=""/>
    <n v="0"/>
    <n v="23187.84"/>
    <n v="0"/>
    <n v="0"/>
    <n v="1234"/>
    <n v="95"/>
    <n v="6.8865634401759176E-2"/>
    <n v="0"/>
    <n v="79.843156301406893"/>
    <n v="0"/>
    <n v="0"/>
    <s v="E-07/002.100382/2018"/>
    <s v="IN049008"/>
    <d v="2019-04-10T00:00:00"/>
    <d v="2024-04-10T00:00:00"/>
    <s v="ESTRADA NATIVIDADE PURILÂNDIA, S/N°"/>
    <s v="Zona Rural"/>
    <s v="27.150-899"/>
    <s v="Natividade"/>
    <s v="RJ"/>
    <s v="(22) 38530368"/>
    <s v="claudio.hpr@gmail.com"/>
  </r>
  <r>
    <s v="II-0058"/>
    <x v="10"/>
    <n v="90"/>
    <s v="RH IX"/>
    <s v="II"/>
    <n v="330005780331"/>
    <s v="10.284.459/0001-18"/>
    <s v="MORUMBI INDUSTRIAL LTDA"/>
    <x v="2"/>
    <m/>
    <s v="01/06/2019"/>
    <x v="1386"/>
    <n v="0"/>
    <x v="1377"/>
    <m/>
    <m/>
    <s v="OK"/>
    <s v=""/>
    <n v="8103"/>
    <n v="0"/>
    <n v="0"/>
    <n v="1620.6"/>
    <n v="0"/>
    <n v="0"/>
    <n v="6.8865634401759176E-2"/>
    <n v="223.20788202230872"/>
    <n v="0"/>
    <n v="0"/>
    <n v="111.60916224816073"/>
    <s v="E-07/002.8709/2014"/>
    <s v="IN049332"/>
    <d v="2019-05-13T00:00:00"/>
    <d v="2024-05-13T00:00:00"/>
    <s v="AVENIDA CARLOS ALBERTO CHEBABE, KM 9.8"/>
    <s v="Travessão"/>
    <s v="28.175-000"/>
    <s v="Campos dos Goytacazes"/>
    <s v="RJ"/>
    <s v="(22) 88025882"/>
    <s v="qsms1@morumbi.ind.br"/>
  </r>
  <r>
    <s v="II-0059"/>
    <x v="10"/>
    <n v="90"/>
    <s v="RH IX"/>
    <s v="II"/>
    <n v="330005942501"/>
    <s v="28.875.086/0002-04"/>
    <s v="POSTO DE SERVIÇOS SÃO SALVADOR LTDA"/>
    <x v="2"/>
    <m/>
    <s v="01/01/2020"/>
    <x v="1387"/>
    <n v="0"/>
    <x v="1378"/>
    <m/>
    <m/>
    <s v="OK"/>
    <s v=""/>
    <n v="4380"/>
    <n v="0"/>
    <n v="0"/>
    <n v="584"/>
    <n v="0"/>
    <n v="0"/>
    <n v="6.8865634401759176E-2"/>
    <n v="120.65234474319323"/>
    <n v="0"/>
    <n v="0"/>
    <n v="40.213967423060154"/>
    <s v="E07/002.3103/2014"/>
    <s v="IN050900"/>
    <d v="2019-12-23T00:00:00"/>
    <d v="2024-12-23T00:00:00"/>
    <s v="AVENIDA DEPUTADO ALAIR FERREIRA, Nº 109"/>
    <s v="TURF CLUB"/>
    <s v="28.030-002"/>
    <s v="CAMPOS DOS GOYTACAZES"/>
    <s v="RJ"/>
    <s v="(22) 2723-1984"/>
    <s v="pssalvadoripiranga@yahoo.com.br"/>
  </r>
  <r>
    <s v="II-0060"/>
    <x v="10"/>
    <n v="90"/>
    <s v="RH IX"/>
    <s v="II"/>
    <n v="330031509216"/>
    <s v="03.848.688/0040-69"/>
    <s v="SERVIÇO NACIONAL DE APRENDIZAGEM INDUSTRIAL - SENAI"/>
    <x v="2"/>
    <m/>
    <s v="01/01/2020"/>
    <x v="1388"/>
    <n v="0"/>
    <x v="1379"/>
    <m/>
    <m/>
    <s v="OK"/>
    <s v=""/>
    <n v="3490.56"/>
    <n v="0"/>
    <n v="0"/>
    <n v="1913.76"/>
    <n v="0"/>
    <n v="0"/>
    <n v="6.8865634401759176E-2"/>
    <n v="96.154300709306128"/>
    <n v="0"/>
    <n v="0"/>
    <n v="131.79446451478634"/>
    <s v="E07/002.18728/2013"/>
    <s v="IN050901"/>
    <d v="2019-12-23T00:00:00"/>
    <d v="2024-12-23T00:00:00"/>
    <s v="AVENIDA JOÃO JASBICK"/>
    <s v="CENTRO"/>
    <s v="28.470-000"/>
    <s v="SANTO ANTÔNIO DE PÁDUA"/>
    <s v="RJ"/>
    <s v="(22) 3853-9100"/>
    <s v="fpcoelho@firjan.com.br"/>
  </r>
  <r>
    <s v="II-0061"/>
    <x v="10"/>
    <n v="90"/>
    <s v="RH IX"/>
    <s v="II"/>
    <n v="330026569451"/>
    <s v="29.277.167/0006-90"/>
    <s v="COOPERATIVA REGIONAL AGROPECUÁRIA DE MACUCO LTDA"/>
    <x v="3"/>
    <m/>
    <s v="01/03/2020"/>
    <x v="1389"/>
    <n v="0"/>
    <x v="1380"/>
    <m/>
    <m/>
    <s v="OK"/>
    <s v=""/>
    <n v="10512"/>
    <n v="12043.2"/>
    <n v="0"/>
    <n v="2102.4"/>
    <n v="1234"/>
    <n v="96"/>
    <n v="6.8865634401759176E-2"/>
    <n v="289.56980437326882"/>
    <n v="33.175739938473676"/>
    <n v="0"/>
    <n v="144.77445971262165"/>
    <s v="E-07/002.7017/2014"/>
    <s v="IN051017"/>
    <d v="2020-01-22T00:00:00"/>
    <d v="2025-01-22T00:00:00"/>
    <s v="RODOVIA RJ-196 KM 22 S/N° "/>
    <s v="CONDE DE ARARUAMA"/>
    <s v="28.735-000"/>
    <s v="QUISSAMÃ"/>
    <s v="RJ"/>
    <s v="(22) 2254-1103"/>
    <s v="svalentef@gmail.com"/>
  </r>
  <r>
    <s v="II-0062"/>
    <x v="10"/>
    <n v="90"/>
    <s v="RH IX"/>
    <s v="II"/>
    <n v="330028046855"/>
    <s v="35.898.600/0001-01"/>
    <s v="RETA DISTRIBUIDORA DE AGUA LTDA"/>
    <x v="7"/>
    <m/>
    <s v="01/04/2020"/>
    <x v="1390"/>
    <n v="0"/>
    <x v="1381"/>
    <m/>
    <m/>
    <s v="OK"/>
    <s v="CI INEA/SEREG SEI Nº6 - INCLUSÃO"/>
    <n v="21600"/>
    <n v="1825"/>
    <n v="0"/>
    <n v="19775"/>
    <n v="1234"/>
    <n v="92"/>
    <n v="6.8865634401759176E-2"/>
    <n v="595.00172677188891"/>
    <n v="10.202297110446578"/>
    <n v="0"/>
    <n v="1361.8239209493952"/>
    <s v="PD-07/006.147/2019"/>
    <s v="IN005625"/>
    <d v="2020-02-10T00:00:00"/>
    <d v="2025-02-10T00:00:00"/>
    <s v="ESTRADA SANTA MARIA MADALENA, S/N, FAZENDA NOVA CALIFÓRNIA"/>
    <s v="SERRINHA"/>
    <s v="28.070-020"/>
    <s v="CAMPOS DOS GOYTACAZES"/>
    <s v="RJ"/>
    <s v="(24) 99318-0016"/>
    <s v="altivo.vieira@gmail.com"/>
  </r>
  <r>
    <s v="II-0064"/>
    <x v="10"/>
    <n v="90"/>
    <s v="RH IX"/>
    <s v="II"/>
    <n v="330030603618"/>
    <s v="725.053.977-91"/>
    <s v="OLIVIA CRISTINA BORGES NEVES MANHÃES"/>
    <x v="2"/>
    <m/>
    <s v="01/07/2020"/>
    <x v="1391"/>
    <n v="-311.89499999999998"/>
    <x v="1"/>
    <n v="-10045.98"/>
    <m/>
    <s v="ATENÇÃO: RECALCULO POR AVERBAÇÃO CRÉDITO DE  R$10.045,98 P/2026 E PROXIMOS ANOS"/>
    <s v="CI INEA/SEREG SEI Nº12 - INCLUSÃO"/>
    <n v="7548.2"/>
    <n v="0"/>
    <n v="0"/>
    <n v="1509.64"/>
    <n v="0"/>
    <n v="0"/>
    <n v="6.8865634401759176E-2"/>
    <n v="207.93054254167069"/>
    <n v="0"/>
    <n v="0"/>
    <n v="103.96527127083534"/>
    <s v="E07/002.12745/2014"/>
    <s v="IN051348"/>
    <d v="2020-05-29T00:00:00"/>
    <d v="2025-05-29T00:00:00"/>
    <s v="SÍTIO CACHOEIRO, S/N°"/>
    <s v="CACHOEIRO"/>
    <s v="28.080-020"/>
    <s v="CARDOSO MOREIRA"/>
    <s v="RJ"/>
    <s v="(21)969512632"/>
    <s v="acquaservtratamento@yahoo.com.br"/>
  </r>
  <r>
    <s v="II-0065"/>
    <x v="10"/>
    <n v="90"/>
    <s v="RH IX"/>
    <s v="II"/>
    <n v="330031264000"/>
    <s v="33.205.803/0001-31"/>
    <s v="CCG AGROPECUÁRIA, PESCA E AQUICULTURA EIRELI"/>
    <x v="20"/>
    <m/>
    <s v="01/08/2020"/>
    <x v="1392"/>
    <n v="0"/>
    <x v="1382"/>
    <m/>
    <m/>
    <s v="OK"/>
    <s v="CI INEA/SEREG SEI Nº15 - INCLUSÃO"/>
    <n v="228198"/>
    <n v="0"/>
    <n v="0"/>
    <n v="0"/>
    <n v="0"/>
    <n v="0"/>
    <n v="1.3786511843306452E-3"/>
    <n v="125.8422543275248"/>
    <n v="0"/>
    <n v="0"/>
    <n v="0"/>
    <s v="PD-07/014.1132/2019"/>
    <s v="IN006757"/>
    <d v="2020-06-25T00:00:00"/>
    <d v="2022-06-25T00:00:00"/>
    <s v="ESTRADA MUNICIPAL CA 226, S/N "/>
    <s v="SANTO AMARO DE CAMPOS"/>
    <s v="28.024-600"/>
    <s v="CAMPOS DOS GOYTACAZES"/>
    <s v="RJ"/>
    <s v="(21)996105053"/>
    <s v="fabiogomesgeo@gmail.com"/>
  </r>
  <r>
    <s v="II-0066"/>
    <x v="10"/>
    <n v="90"/>
    <s v="RH IX"/>
    <s v="II"/>
    <n v="330027157122"/>
    <s v="569.929.717-00"/>
    <s v="LUIZ CARLOS BANDOLI GOMES"/>
    <x v="8"/>
    <m/>
    <s v="01/08/2021"/>
    <x v="1393"/>
    <n v="0"/>
    <x v="1383"/>
    <m/>
    <m/>
    <s v="OK"/>
    <s v="CI INEA/SEREG SEI Nº19 - INCLUSÃO"/>
    <n v="203193.60000000001"/>
    <n v="0"/>
    <n v="0"/>
    <n v="203193.60000000001"/>
    <n v="0"/>
    <n v="0"/>
    <n v="1.7266602211519809E-3"/>
    <n v="140.34685073122009"/>
    <n v="0"/>
    <n v="0"/>
    <n v="350.84624188002476"/>
    <s v="E07/002.102666/2018"/>
    <s v="IN051429/IN051431"/>
    <d v="2020-07-29T00:00:00"/>
    <d v="2025-07-29T00:00:00"/>
    <s v="Rua prof. Norberto Marques"/>
    <s v="CENTRO"/>
    <s v="28.380-000"/>
    <s v="NATIVIDADE"/>
    <s v="RJ"/>
    <s v="(21)998862224"/>
    <s v="mariainestederiche@gmail.com"/>
  </r>
  <r>
    <s v="II-0067"/>
    <x v="10"/>
    <n v="90"/>
    <s v="RH IX"/>
    <s v="II"/>
    <n v="330030708398"/>
    <s v="072.744.727-04"/>
    <s v="ELIEL LEMOS DOS SANTOS"/>
    <x v="8"/>
    <m/>
    <s v="01/10/2020"/>
    <x v="1394"/>
    <n v="0"/>
    <x v="1384"/>
    <m/>
    <m/>
    <s v="OK"/>
    <s v="CI INEA/SEREG SEI Nº 21 - INCLUSÃO"/>
    <n v="14400"/>
    <n v="0"/>
    <n v="0"/>
    <n v="14400"/>
    <n v="0"/>
    <n v="0"/>
    <n v="1.7266602211519809E-3"/>
    <n v="9.9412352601280887"/>
    <n v="0"/>
    <n v="0"/>
    <n v="24.863530624332959"/>
    <s v="E07/002.11910/2016"/>
    <s v="IN051595"/>
    <d v="2020-09-14T00:00:00"/>
    <d v="2025-09-14T00:00:00"/>
    <s v="ESTRADA NOVA BELÉM "/>
    <s v="CARRAPATO"/>
    <s v="28.230-000"/>
    <s v="SÃO FRANCISCO DE ITABAPOANA"/>
    <s v="RJ"/>
    <s v="(22) 999252362"/>
    <s v="herculesaugusto@hotmail.com"/>
  </r>
  <r>
    <s v="II-0068"/>
    <x v="10"/>
    <n v="90"/>
    <s v="RH IX"/>
    <s v="II"/>
    <n v="330005726809"/>
    <s v="29.115.466/0001-14"/>
    <s v="PREFEITURA MUNICIPAL DE CONCEIÇÃO DE MACABU"/>
    <x v="1"/>
    <m/>
    <s v="01/10/2021"/>
    <x v="1395"/>
    <n v="0"/>
    <x v="1385"/>
    <m/>
    <m/>
    <s v="OK"/>
    <s v="CI INEA/SERVREG SEI Nº 36/21 - INCLUSÃO"/>
    <n v="1073362.8"/>
    <n v="0"/>
    <n v="0"/>
    <n v="214672.56"/>
    <n v="0"/>
    <n v="0"/>
    <n v="6.8865634401759176E-2"/>
    <n v="29567.123751417239"/>
    <n v="0"/>
    <n v="0"/>
    <n v="14783.556654471615"/>
    <s v="E-07/503447/2011"/>
    <s v="IN052342"/>
    <d v="2021-08-30T00:00:00"/>
    <d v="2026-08-30T00:00:00"/>
    <s v="Rua Maria Adelaide, 186"/>
    <s v="Vila Nova"/>
    <s v="28.740-000"/>
    <s v="CONCEIÇÃO DE MACABU"/>
    <s v="RJ"/>
    <s v="(22)27792324"/>
    <s v="semma@conceicaodemacabu.rj.gov.br"/>
  </r>
  <r>
    <s v="II-0069"/>
    <x v="10"/>
    <n v="90"/>
    <s v="RH IX"/>
    <s v="II"/>
    <n v="330028990820"/>
    <s v="17.671.018/0001-18"/>
    <s v="Aguas INDUSTRIAIS DO AÇU S/A"/>
    <x v="3"/>
    <m/>
    <s v="01/11/2021"/>
    <x v="1396"/>
    <n v="0"/>
    <x v="1386"/>
    <m/>
    <m/>
    <s v="OK"/>
    <s v="CI INEA/SERVREG SEI Nº 38/21 - INCLUSÃO"/>
    <n v="693500"/>
    <n v="0"/>
    <n v="0"/>
    <n v="664913.19999999995"/>
    <n v="0"/>
    <n v="0"/>
    <n v="6.8865634401759176E-2"/>
    <n v="19103.326206743637"/>
    <n v="0"/>
    <n v="0"/>
    <n v="45789.663767318387"/>
    <s v="EXT-PD/011.6678/2020"/>
    <s v="OUT Nº IN010339"/>
    <d v="2021-10-08T00:00:00"/>
    <d v="2026-10-08T00:00:00"/>
    <s v="FAZENDA SACO DANTAS S/N"/>
    <s v="Distrito Industrial"/>
    <s v="28.200-000"/>
    <s v="SÃO JOÃO DA BARRA"/>
    <s v="RJ"/>
    <s v="(22) 992142007"/>
    <s v="willian.borges@portodoacu.com.br"/>
  </r>
  <r>
    <s v="II-0070"/>
    <x v="10"/>
    <n v="90"/>
    <s v="RH IX"/>
    <s v="II"/>
    <n v="330034294547"/>
    <s v="11.343.882/0001-04"/>
    <s v="D J PRATA TRANSPORTES E SERVIÇOS LTDA"/>
    <x v="7"/>
    <m/>
    <s v="01/03/2022"/>
    <x v="1397"/>
    <n v="0"/>
    <x v="1387"/>
    <m/>
    <m/>
    <s v="OK"/>
    <s v="CI INEA/SERVREG SEI Nº 14/22 - INCLUSÃO"/>
    <n v="58283.199999999997"/>
    <n v="0"/>
    <n v="0"/>
    <n v="57728.4"/>
    <n v="0"/>
    <n v="0"/>
    <n v="6.8865634401759176E-2"/>
    <n v="1605.4781670886482"/>
    <n v="0"/>
    <n v="0"/>
    <n v="3975.5020690200254"/>
    <s v="PD-07/014.1428/2018"/>
    <s v="IN010798"/>
    <d v="2021-12-15T00:00:00"/>
    <d v="2026-12-15T00:00:00"/>
    <s v="RODOVIA RJ-178, CALUNGUEIRO - MORRO DANTAS"/>
    <s v="CALUNGUEIRO"/>
    <s v="27998-000"/>
    <s v="CARAPEBUS"/>
    <s v="RJ"/>
    <s v="(22)99985-6508"/>
    <s v="licenciamento@soloterra.net.br"/>
  </r>
  <r>
    <s v="II-0071"/>
    <x v="10"/>
    <n v="90"/>
    <s v="RH IX"/>
    <s v="II"/>
    <n v="330031880313"/>
    <s v="05.500.757/0001-68"/>
    <s v="COAGRO - I"/>
    <x v="8"/>
    <m/>
    <s v="01/04/2022"/>
    <x v="1398"/>
    <n v="0"/>
    <x v="1388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90/2020"/>
    <s v="IN010899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s v="II-0072"/>
    <x v="10"/>
    <n v="90"/>
    <s v="RH IX"/>
    <s v="II"/>
    <n v="330031877010"/>
    <s v="05.500.757/0001-68"/>
    <s v="COAGRO - II"/>
    <x v="8"/>
    <m/>
    <s v="01/04/2022"/>
    <x v="1398"/>
    <n v="0"/>
    <x v="1388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89/2020"/>
    <s v="IN010898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s v="II-0073"/>
    <x v="10"/>
    <n v="90"/>
    <s v="RH IX"/>
    <s v="II"/>
    <n v="330031880070"/>
    <s v="05.500.757/0001-68"/>
    <s v="COAGRO - III"/>
    <x v="8"/>
    <m/>
    <s v="01/04/2022"/>
    <x v="1398"/>
    <n v="0"/>
    <x v="1388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88/2020"/>
    <s v="IN010897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s v="II-0074"/>
    <x v="10"/>
    <n v="90"/>
    <s v="RH IX"/>
    <s v="II"/>
    <n v="330035339102"/>
    <s v="19.526.319/0001-83"/>
    <s v="CACHAÇA ARTESANAL ABADIA LTDA."/>
    <x v="3"/>
    <m/>
    <s v="01/06/2022"/>
    <x v="1399"/>
    <n v="0"/>
    <x v="1389"/>
    <m/>
    <m/>
    <s v="OK"/>
    <s v="CI INEA/SERVREG SEI Nº 22/22 - INCLUSÃO"/>
    <n v="113872.7"/>
    <n v="0"/>
    <n v="0"/>
    <n v="45760.7"/>
    <n v="0"/>
    <n v="0"/>
    <n v="6.8865634401759176E-2"/>
    <n v="3136.7625563167812"/>
    <n v="0"/>
    <n v="0"/>
    <n v="3151.340250038566"/>
    <s v="E-07/002.12376/2014"/>
    <s v="IN052741"/>
    <d v="2022-03-25T00:00:00"/>
    <d v="2027-03-25T00:00:00"/>
    <s v="AVENIDA FRANCISCO LAMEGO S/N"/>
    <s v="Parque Jardim Carioca"/>
    <s v="28.080-000"/>
    <s v="CAMPOS DOS GOYTACAZES"/>
    <s v="RJ"/>
    <s v="(22) 30157435"/>
    <s v="franklin.meireles@tellura.com.br"/>
  </r>
  <r>
    <s v="II-0075"/>
    <x v="10"/>
    <n v="90"/>
    <s v="RH IX"/>
    <s v="II"/>
    <n v="330007060310"/>
    <s v="09.041.168/0004-62"/>
    <s v="LOG COMMERCIAL PROPERTIES E PARTICIPAÇÕES S.A"/>
    <x v="2"/>
    <m/>
    <s v="01/10/2022"/>
    <x v="1400"/>
    <n v="0"/>
    <x v="1390"/>
    <m/>
    <m/>
    <s v="OK"/>
    <s v="CI INEA/SERVREG Nº 45/22 - INCLUSÃO"/>
    <n v="31390"/>
    <n v="0"/>
    <n v="0"/>
    <n v="9490"/>
    <n v="0"/>
    <n v="0"/>
    <n v="6.8865634401759176E-2"/>
    <n v="864.67861815088884"/>
    <n v="0"/>
    <n v="0"/>
    <n v="653.53179361329444"/>
    <s v="E-07/002.10161/2015"/>
    <s v="IN052858"/>
    <d v="2022-06-29T00:00:00"/>
    <d v="2027-06-29T00:00:00"/>
    <s v="AVENIDA DOUTOR NILO PEÇANHA, Nº 1516"/>
    <s v="PARQUE SANTO AMARO"/>
    <s v="28.030-035"/>
    <s v="CAMPOS DOS GOYTACAZES"/>
    <s v="RJ"/>
    <s v="(27) 981005921"/>
    <s v="jordana.cardoso@logcp.com.br"/>
  </r>
  <r>
    <s v="II-0076"/>
    <x v="10"/>
    <n v="90"/>
    <s v="RH IX"/>
    <s v="II"/>
    <n v="330040186602"/>
    <s v="42.292.007/0014-99"/>
    <s v="RIO MAIS SANEAMENTO SÃO JOSÉ DE UBÁ"/>
    <x v="1"/>
    <m/>
    <s v="01/01/2023"/>
    <x v="1401"/>
    <n v="0"/>
    <x v="1391"/>
    <m/>
    <m/>
    <n v="0"/>
    <s v="CI INEA/SERVREG Nº 03/23 - INCLUSÃO"/>
    <n v="262800"/>
    <n v="0"/>
    <n v="0"/>
    <n v="52560"/>
    <n v="0"/>
    <n v="0"/>
    <n v="6.8865634401759176E-2"/>
    <n v="7239.1511270656047"/>
    <n v="0"/>
    <n v="0"/>
    <n v="3619.5807847698088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s v="II-0077"/>
    <x v="10"/>
    <n v="90"/>
    <s v="RH IX"/>
    <s v="II"/>
    <n v="330040184316"/>
    <s v="42.292.007/0002-55"/>
    <s v="RIO MAIS SANEAMENTO SÃO FIDÉLIS"/>
    <x v="1"/>
    <m/>
    <s v="01/02/2023"/>
    <x v="1347"/>
    <n v="0"/>
    <x v="1338"/>
    <m/>
    <m/>
    <n v="0"/>
    <s v="CI INEA/SERVREG Nº 12/23 - INCLUSÃO"/>
    <n v="613200"/>
    <n v="0"/>
    <n v="0"/>
    <n v="122640"/>
    <n v="0"/>
    <n v="0"/>
    <n v="6.8865634401759176E-2"/>
    <n v="16891.370033943098"/>
    <n v="0"/>
    <n v="0"/>
    <n v="8445.685016971549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s v="II-0078"/>
    <x v="10"/>
    <n v="90"/>
    <s v="RH IX"/>
    <s v="II"/>
    <n v="330031138307"/>
    <s v="36.413.433/0001-16"/>
    <s v="FRIGORIFICO VIDAURRE LTDA"/>
    <x v="2"/>
    <m/>
    <s v="01/04/2023"/>
    <x v="1402"/>
    <n v="0"/>
    <x v="1392"/>
    <m/>
    <m/>
    <s v="NOVO:"/>
    <s v="CI INEA/SERVREG Nº 21/23 - INCLUSÃO"/>
    <n v="15984"/>
    <n v="0"/>
    <n v="0"/>
    <n v="3984"/>
    <n v="0"/>
    <n v="0"/>
    <n v="6.8865634401759176E-2"/>
    <n v="440.30691674716473"/>
    <n v="0"/>
    <n v="0"/>
    <n v="274.35511973670725"/>
    <s v="E-07/002.16715/2013"/>
    <s v="IN052879"/>
    <d v="2022-07-05T00:00:00"/>
    <d v="2027-07-05T00:00:00"/>
    <s v="CONJUNTO NOVA BOM JESUS"/>
    <s v="QUADRA 45 -"/>
    <s v="28.360-000"/>
    <s v="BOM JESUS DO ITABAPOANA"/>
    <s v="RJ"/>
    <s v="(21)98530368"/>
    <s v="claudio.hpr@gmail.com"/>
  </r>
  <r>
    <s v="II-0079"/>
    <x v="10"/>
    <n v="90"/>
    <s v="RH IX"/>
    <s v="II"/>
    <n v="330028399936"/>
    <s v="73.471.989/0045-06"/>
    <s v="SEST SERVIÇO SOCIAL DO TRANSPORTE"/>
    <x v="2"/>
    <m/>
    <s v="01/04/2023"/>
    <x v="1403"/>
    <n v="0"/>
    <x v="1393"/>
    <m/>
    <m/>
    <s v="NOVO:"/>
    <s v="CI INEA/SERVREG Nº 21/23 - INCLUSÃO"/>
    <n v="9120"/>
    <n v="0"/>
    <n v="0"/>
    <n v="1620"/>
    <n v="0"/>
    <n v="0"/>
    <n v="6.8865634401759176E-2"/>
    <n v="251.22503979848906"/>
    <n v="0"/>
    <n v="0"/>
    <n v="111.56739235210978"/>
    <s v="E-07/160291/2008"/>
    <s v="IN052828"/>
    <d v="2022-06-10T00:00:00"/>
    <d v="2027-06-10T00:00:00"/>
    <s v="AVENIDA DOUTOR NILO PEÇANHA"/>
    <s v="PARQUE SANTO AMARO"/>
    <s v="28.030-035"/>
    <s v="CAMPOS DOS GOYTACAZES"/>
    <s v="RJ"/>
    <s v="(22)27268961"/>
    <s v="marcosperes@sestsenat.org.br"/>
  </r>
  <r>
    <s v="II-0080"/>
    <x v="10"/>
    <n v="90"/>
    <s v="RH IX"/>
    <s v="II"/>
    <n v="330040524273"/>
    <s v="05.647.794/0001-01"/>
    <s v="CONSTRUTORA MARTINS ITAPERUNA EIRELI"/>
    <x v="11"/>
    <m/>
    <s v="01/05/2023"/>
    <x v="1404"/>
    <n v="0"/>
    <x v="1394"/>
    <m/>
    <m/>
    <s v="NOVO:"/>
    <s v="CI INEA/SERVREG Nº 24/23 - INCLUSÃO"/>
    <n v="22834.400000000001"/>
    <n v="0"/>
    <n v="0"/>
    <n v="7139.4"/>
    <n v="0"/>
    <n v="0"/>
    <n v="6.8865634401759176E-2"/>
    <n v="629.0024221573691"/>
    <n v="0"/>
    <n v="0"/>
    <n v="491.66300394181809"/>
    <s v="SEI-070022/000732/2022"/>
    <s v="IN002235"/>
    <d v="2023-01-05T00:00:00"/>
    <d v="2028-01-05T00:00:00"/>
    <s v="Rua Coronel Jose Bastos 671"/>
    <s v="Aeroporto"/>
    <n v="28300000"/>
    <s v="ITAPERUNA"/>
    <s v="RJ"/>
    <n v="987465541"/>
    <s v="licenciamento@soloterra.net.br"/>
  </r>
  <r>
    <s v="II-0081"/>
    <x v="10"/>
    <n v="90"/>
    <s v="RH IX"/>
    <s v="II"/>
    <n v="330040067786"/>
    <s v="02.354.917/0001-10"/>
    <s v="UNIÃO NORTE FLUMINENSE ENGENHARIA E COMÉRCIO LTDA - ESTRADA DO IMBAIBA"/>
    <x v="14"/>
    <m/>
    <s v="01/05/2023"/>
    <x v="1405"/>
    <n v="0"/>
    <x v="1395"/>
    <m/>
    <m/>
    <s v="NOVO:"/>
    <s v="CI INEA/SERVREG Nº 24/23 - INCLUSÃO"/>
    <n v="0"/>
    <n v="3960"/>
    <n v="0"/>
    <n v="0"/>
    <n v="1234"/>
    <n v="98"/>
    <n v="6.8865634401759176E-2"/>
    <n v="0"/>
    <n v="5.4614139086628057"/>
    <n v="0"/>
    <n v="0"/>
    <s v="SEI-070022/000456/2022"/>
    <s v="IN002866"/>
    <d v="2023-03-02T00:00:00"/>
    <d v="2028-03-02T00:00:00"/>
    <s v="RUA MARILIA PEIXOTO AQUINO"/>
    <s v="CENTRO"/>
    <n v="28200000"/>
    <s v="SÃO JOÃO DA BARRA"/>
    <s v="RJ"/>
    <n v="999754271"/>
    <s v="leandro@uniaonorte.com.br"/>
  </r>
  <r>
    <s v="II-0082"/>
    <x v="10"/>
    <n v="90"/>
    <s v="RH IX"/>
    <s v="II"/>
    <n v="330040096450"/>
    <s v="39.305.486/0001-01"/>
    <s v="RR EMPREENDIMENTOS IMOBILIARIOS ITAPERUNA LTDA"/>
    <x v="11"/>
    <m/>
    <s v="30/05/2023"/>
    <x v="1406"/>
    <n v="0"/>
    <x v="1396"/>
    <m/>
    <m/>
    <s v="NOVO:"/>
    <s v="CI INEA/SERVREG Nº 28/23 - INCLUSÃO"/>
    <n v="22776"/>
    <n v="0"/>
    <n v="0"/>
    <n v="11826"/>
    <n v="0"/>
    <n v="0"/>
    <n v="6.8865634401759176E-2"/>
    <n v="627.39428115940711"/>
    <n v="0"/>
    <n v="0"/>
    <n v="814.40854825356053"/>
    <s v="SEI-070022/000503/2022"/>
    <s v="IN003374"/>
    <d v="2023-04-11T00:00:00"/>
    <d v="2028-04-11T00:00:00"/>
    <s v="Rua Guaçuí"/>
    <s v="Amarelo"/>
    <n v="29304775"/>
    <s v="CACHOEIRO DE ITAPEMIRIM"/>
    <s v="ES"/>
    <n v="998821958"/>
    <s v="renanbronze@gmail.com"/>
  </r>
  <r>
    <s v="II-0085"/>
    <x v="10"/>
    <n v="90"/>
    <s v="RH IX"/>
    <s v="II"/>
    <n v="330038059100"/>
    <s v="284.850.507-97"/>
    <s v="VALDECIR DE SOUZA TERRA"/>
    <x v="11"/>
    <m/>
    <n v="45292"/>
    <x v="1407"/>
    <n v="0"/>
    <x v="1397"/>
    <m/>
    <m/>
    <n v="0"/>
    <n v="0"/>
    <n v="37485.5"/>
    <n v="0"/>
    <n v="0"/>
    <n v="0"/>
    <n v="0"/>
    <n v="0"/>
    <n v="6.8865634401759176E-2"/>
    <n v="1032.5850953468573"/>
    <n v="0"/>
    <n v="0"/>
    <n v="0"/>
    <s v="PD-070073672019"/>
    <s v="0067602024"/>
    <d v="2024-02-05T00:00:00"/>
    <d v="2029-02-05T00:00:00"/>
    <s v="Rua Maestro Felício Toledo"/>
    <s v="Centro"/>
    <s v="24.030-107"/>
    <s v="NITERÓI"/>
    <n v="0"/>
    <s v="(22) 98671-1340"/>
    <s v="bastosbastos21@hotmail.com"/>
  </r>
  <r>
    <s v="II-0086"/>
    <x v="10"/>
    <n v="90"/>
    <s v="RH IX"/>
    <s v="II"/>
    <n v="330037912691"/>
    <s v="39.697.057/0001-27"/>
    <s v="GLACIAL COMÉRCIO DE GELO E CONGELADOS LTDA"/>
    <x v="3"/>
    <m/>
    <n v="45505"/>
    <x v="1408"/>
    <n v="0"/>
    <x v="1398"/>
    <m/>
    <m/>
    <n v="0"/>
    <n v="0"/>
    <n v="9907.1999999999989"/>
    <n v="0"/>
    <n v="0"/>
    <n v="5299.1999999999989"/>
    <n v="0"/>
    <n v="0"/>
    <n v="6.8865634401759176E-2"/>
    <n v="272.90624525804333"/>
    <n v="0"/>
    <n v="0"/>
    <n v="364.93276982180203"/>
    <s v="E-071601222008"/>
    <s v="0534882024"/>
    <d v="2024-01-29T00:00:00"/>
    <d v="2029-01-29T00:00:00"/>
    <s v="Rua Gumercindo de Freitas"/>
    <s v="Parque São Caetano"/>
    <s v="28.030-295"/>
    <s v="CAMPOS DOS GOYTACAZES"/>
    <n v="0"/>
    <s v="(22) 2733-4572"/>
    <s v="gelitodaglacial@gmail.com"/>
  </r>
  <r>
    <s v="II-0087"/>
    <x v="10"/>
    <n v="90"/>
    <s v="RH IX"/>
    <s v="II"/>
    <n v="330033336270"/>
    <s v="03.096.916/0001-85"/>
    <s v="AVA SERVIÇOS DE LAVANDERIA E RH LTDA"/>
    <x v="3"/>
    <m/>
    <n v="45573"/>
    <x v="1409"/>
    <n v="0"/>
    <x v="1399"/>
    <m/>
    <m/>
    <n v="0"/>
    <n v="0"/>
    <n v="8760"/>
    <n v="0"/>
    <n v="0"/>
    <n v="1825"/>
    <n v="0"/>
    <n v="0"/>
    <n v="6.8865634401759176E-2"/>
    <n v="241.30518294376407"/>
    <n v="0"/>
    <n v="0"/>
    <n v="125.67978278321043"/>
    <n v="0"/>
    <n v="0"/>
    <d v="1899-12-30T00:00:00"/>
    <d v="1899-12-30T00:00:00"/>
    <s v="Rua Walter Dias Terra"/>
    <s v="IPS"/>
    <s v="28.026-570"/>
    <s v="CAMPOS DOS GOYTACAZES"/>
    <n v="0"/>
    <s v="(22) 2722-2084"/>
    <s v="carlos@natugeo.com.br"/>
  </r>
  <r>
    <s v="II-0088"/>
    <x v="10"/>
    <n v="90"/>
    <s v="RH IX"/>
    <s v="II"/>
    <n v="330042074399"/>
    <s v="46.842.261/0001-50"/>
    <s v="DH PATRIMONIAL EMPREENDIMENTOS E PARTICIPAÇÕES S.A"/>
    <x v="2"/>
    <m/>
    <n v="45573"/>
    <x v="1410"/>
    <n v="0"/>
    <x v="1400"/>
    <m/>
    <m/>
    <n v="0"/>
    <n v="0"/>
    <n v="5292.5"/>
    <n v="0"/>
    <n v="0"/>
    <n v="1058.5"/>
    <n v="0"/>
    <n v="0"/>
    <n v="6.8865634401759176E-2"/>
    <n v="145.78854802852413"/>
    <n v="0"/>
    <n v="0"/>
    <n v="72.894274014262052"/>
    <s v="SEI-0700220007922023"/>
    <s v="0991312024"/>
    <d v="2024-06-06T00:00:00"/>
    <d v="2029-06-06T00:00:00"/>
    <s v="Avenida Presidente Vargas"/>
    <s v="Cidade Nova"/>
    <s v="20.210-030"/>
    <s v="RIO DE_x000a_JANEIRO"/>
    <n v="0"/>
    <s v="(21)98181-3727"/>
    <s v="fabiogomes@arqambiental.com.br"/>
  </r>
  <r>
    <s v="II-0089"/>
    <x v="10"/>
    <m/>
    <s v="RH IX"/>
    <s v="II"/>
    <s v="33.0.0412708/79"/>
    <s v="28.920.999/0001-06"/>
    <s v="MUNICÍPIO DE PORCIÚNCULA"/>
    <x v="2"/>
    <m/>
    <d v="2025-02-01T00:00:00"/>
    <x v="1411"/>
    <n v="47.114959949999999"/>
    <x v="1401"/>
    <m/>
    <m/>
    <m/>
    <s v="Correspondência Interna - NA 11 (92177935)"/>
    <n v="0"/>
    <n v="90140.4"/>
    <n v="0"/>
    <m/>
    <n v="0"/>
    <m/>
    <m/>
    <n v="0"/>
    <n v="590.39609389999998"/>
    <n v="0"/>
    <n v="0"/>
    <s v="SEI-070022/000288/2023"/>
    <s v="IN101042"/>
    <d v="2024-12-04T00:00:00"/>
    <d v="2029-12-04T00:00:00"/>
    <s v="Rua Cesar Vieira, 105"/>
    <s v="Centro"/>
    <s v="28.390-000"/>
    <s v="PORCIÚNCULA"/>
    <s v="RJ"/>
    <s v="(31)99498-1575"/>
    <s v="veraabreuvilela@gmail.com"/>
  </r>
  <r>
    <s v="II-0090"/>
    <x v="10"/>
    <m/>
    <s v="RH IX"/>
    <s v="JJ"/>
    <s v="33.0.0270437/04"/>
    <s v="14.082.228/0001-82"/>
    <s v="CONDOMINIO RESIDENCIAL PRIVILEGE"/>
    <x v="2"/>
    <m/>
    <d v="2025-02-01T00:00:00"/>
    <x v="1412"/>
    <n v="158.46664350103282"/>
    <x v="1402"/>
    <m/>
    <m/>
    <m/>
    <s v="Correspondência Interna - NA 11 (92177935)"/>
    <n v="21900"/>
    <n v="0"/>
    <n v="0"/>
    <m/>
    <n v="20075"/>
    <m/>
    <m/>
    <n v="603.26295735941039"/>
    <n v="0"/>
    <n v="0"/>
    <n v="1382.4776106153154"/>
    <s v="EXT-PD/014.3241/2018"/>
    <s v="IN098476"/>
    <s v="4/12/2024"/>
    <s v="4/12/2029"/>
    <s v="Avenida Alberto Lamego, 555"/>
    <s v="Parque Califórnia"/>
    <s v="28.016-811"/>
    <s v="CAMPOS DOS_x000a_GOYTACAZES"/>
    <s v="RJ"/>
    <s v="(22)2724-4453"/>
    <s v="regularizacao@saogeraldopocos.com.br"/>
  </r>
  <r>
    <s v="JJ-0002"/>
    <x v="12"/>
    <n v="99"/>
    <s v="RH X"/>
    <s v="JJ"/>
    <n v="330038809703"/>
    <s v="42.310.775/0001-03"/>
    <s v="Aguas do Rio 1 S.A SAO FRANC.DE ITABAPOANA"/>
    <x v="1"/>
    <m/>
    <s v="01/11/2021"/>
    <x v="1413"/>
    <n v="0"/>
    <x v="1403"/>
    <m/>
    <m/>
    <n v="0"/>
    <s v="SEI-120800/008380/2021- INTEGRAL BLOCO 1"/>
    <n v="3175208"/>
    <n v="0"/>
    <n v="0"/>
    <n v="635041.6"/>
    <n v="0"/>
    <n v="0"/>
    <n v="6.8865634401759176E-2"/>
    <n v="87465.086755883487"/>
    <n v="0"/>
    <n v="0"/>
    <n v="43732.538156704737"/>
    <n v="0"/>
    <s v="EM ANÁLISE"/>
    <d v="1899-12-30T00:00:00"/>
    <d v="1899-12-30T00:00:00"/>
    <s v="Avenida Barão de Tefé nº 34, sala 701"/>
    <s v="Saúde"/>
    <s v="20.220-903"/>
    <s v="São Francisco do Itabapoana"/>
    <s v="RJ"/>
    <s v="(21)97289-8318"/>
    <s v="daniella.silva@aguasdorio.com.br"/>
  </r>
  <r>
    <s v="JJ-0003"/>
    <x v="12"/>
    <n v="99"/>
    <s v="RH X"/>
    <s v="JJ"/>
    <n v="330031552901"/>
    <s v="33.352.394/0001-04"/>
    <s v="CEDAE VARRE-SAI"/>
    <x v="1"/>
    <m/>
    <s v="26/12/2017"/>
    <x v="1414"/>
    <n v="0"/>
    <x v="1404"/>
    <m/>
    <m/>
    <s v="OK"/>
    <s v=""/>
    <n v="409968"/>
    <n v="0"/>
    <n v="0"/>
    <n v="81993.600000000006"/>
    <n v="0"/>
    <n v="0"/>
    <n v="6.8865634401759176E-2"/>
    <n v="11293.086618395319"/>
    <n v="0"/>
    <n v="0"/>
    <n v="5646.5380879606519"/>
    <s v="E-07/100.640/04"/>
    <s v="EM ANÁLISE"/>
    <s v="-"/>
    <s v="-"/>
    <s v="Av. Pres. Vargas, 2655 - 7° andar."/>
    <s v="Cidade Nova"/>
    <n v="20210030"/>
    <s v="Varre-Sai"/>
    <s v="RJ"/>
    <s v="2332-3600"/>
    <s v="eduardodantas@cedae.com.br; marcelo-kauffman@cedae.com.br"/>
  </r>
  <r>
    <s v="JJ-0004"/>
    <x v="12"/>
    <n v="99"/>
    <s v="RH X"/>
    <s v="JJ"/>
    <n v="330005023808"/>
    <s v="01.280.003/0001-99"/>
    <s v="AGUAS DO PARAÍBA S.A - RH X"/>
    <x v="1"/>
    <m/>
    <s v="01/06/2022"/>
    <x v="1415"/>
    <n v="257.07544127244171"/>
    <x v="1405"/>
    <m/>
    <m/>
    <m/>
    <s v="débito para 2025: 257,07 (revisão geral e novas outorgas)"/>
    <n v="17812"/>
    <n v="0"/>
    <n v="0"/>
    <n v="3562.4"/>
    <n v="0"/>
    <n v="0"/>
    <n v="6.8865634401759176E-2"/>
    <n v="490.65387198565361"/>
    <n v="0"/>
    <n v="0"/>
    <n v="245.3269359928268"/>
    <s v="PD-07/011.19/2020"/>
    <s v="IN012746"/>
    <d v="2022-12-21T00:00:00"/>
    <d v="2026-12-21T00:00:00"/>
    <s v="AV DR JOSE ALVES DE AZEVEDO Nº233"/>
    <s v="Centro"/>
    <n v="0"/>
    <s v="Campos dos Goytacazes"/>
    <s v="RJ"/>
    <s v="(22)2101-4028"/>
    <s v="diretoria-cap@aguasdoparaiba.com.br"/>
  </r>
  <r>
    <s v="JJ-0005"/>
    <x v="12"/>
    <n v="99"/>
    <s v="RH X"/>
    <s v="JJ"/>
    <n v="330007080000"/>
    <s v="33.352.394/0001-04"/>
    <s v="CEDAE BOM JESUS DE ITABAPOANA"/>
    <x v="1"/>
    <m/>
    <s v="26/12/2017"/>
    <x v="1416"/>
    <n v="-1118.9166075514781"/>
    <x v="1406"/>
    <m/>
    <m/>
    <s v="OK: AJUSTE TARIFA SOCIAL + VOLUME NÃO UTILIZADO EM 2024"/>
    <s v=""/>
    <n v="31536"/>
    <n v="0"/>
    <n v="0"/>
    <n v="6307.2"/>
    <n v="0"/>
    <n v="0"/>
    <n v="6.8865634401759176E-2"/>
    <n v="868.69897064579368"/>
    <n v="0"/>
    <n v="0"/>
    <n v="434.34426408589047"/>
    <s v="E07/002.18135/2013"/>
    <s v="IN034378"/>
    <d v="2016-06-24T00:00:00"/>
    <d v="2021-05-24T00:00:00"/>
    <s v="Av. Pres. Vargas, 2655 - 7° andar."/>
    <s v="CIDADE NOVA"/>
    <n v="20210030"/>
    <s v="BOM JESUS ITABAPOANA"/>
    <s v="RJ"/>
    <s v="2332-3600"/>
    <s v="eduardodantas@cedae.com.br; marcelo-kauffman@cedae.com.br"/>
  </r>
  <r>
    <m/>
    <x v="2"/>
    <m/>
    <m/>
    <m/>
    <s v="33.0.0382606/20"/>
    <s v="07.265.515/0007-58"/>
    <s v="HOSPITAL SANTA CECÍLIA"/>
    <x v="5"/>
    <m/>
    <m/>
    <x v="1"/>
    <m/>
    <x v="1"/>
    <m/>
    <m/>
    <s v="ASSUMIU HOSP. VITA DE VOLTA REDONDA EM 2020 (MATRÍCULA CC-0565)"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"/>
    <m/>
    <x v="1"/>
    <m/>
    <m/>
    <m/>
    <m/>
    <m/>
    <m/>
    <m/>
    <m/>
    <m/>
    <m/>
    <m/>
    <m/>
    <m/>
    <m/>
    <m/>
    <m/>
    <m/>
    <m/>
    <m/>
    <m/>
    <m/>
    <m/>
    <m/>
    <s v="RJ"/>
    <m/>
    <m/>
  </r>
  <r>
    <m/>
    <x v="2"/>
    <m/>
    <m/>
    <m/>
    <m/>
    <m/>
    <m/>
    <x v="5"/>
    <m/>
    <m/>
    <x v="0"/>
    <e v="#N/A"/>
    <x v="0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m/>
    <x v="1334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m/>
    <x v="1334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m/>
    <x v="1334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m/>
    <x v="1334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n v="8383.8700000000008"/>
    <x v="1407"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m/>
    <m/>
    <m/>
    <x v="5"/>
    <m/>
    <m/>
    <x v="1417"/>
    <m/>
    <x v="1334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0">
  <r>
    <x v="0"/>
    <s v="Guandu"/>
    <n v="20"/>
    <x v="0"/>
    <s v="BB"/>
    <n v="330031964681"/>
    <s v="14.863.079/0001-99"/>
    <s v="FAB. ZONA OESTE S.A. ETE Nova Sepetiba III"/>
    <x v="0"/>
    <m/>
    <s v="01/10/2021"/>
    <n v="7320.4457872547837"/>
    <n v="0"/>
    <n v="7320.4457872547837"/>
    <m/>
    <m/>
    <s v="OK: SUSPENSÃO TEMPORÁRIA. PREVISÃO: 2032"/>
    <s v="CI INEA/SERVREG SEI Nº 36/21 - INCLUSÃO"/>
    <n v="0"/>
    <n v="635800.80000000005"/>
    <n v="0"/>
    <n v="0"/>
    <n v="1234"/>
    <n v="80"/>
    <n v="5.7568725668020709E-2"/>
    <n v="0"/>
    <n v="7320.4457872547837"/>
    <n v="0"/>
    <n v="0"/>
    <s v="PD-07/014.147/2020"/>
    <s v="IN010049"/>
    <d v="2021-08-30T00:00:00"/>
    <d v="2042-11-30T00:00:00"/>
    <s v="ESTRADA VELHA DO PIAÍ, 675"/>
    <s v="Deodoro"/>
    <s v="21.615-340"/>
    <s v="RIO DE JANEIRO"/>
    <s v="RJ"/>
    <s v="(21)36095000"/>
    <s v="kesiaramos@zonaoestemais.com.br"/>
  </r>
  <r>
    <x v="1"/>
    <s v="Médio Paraíba do Sul"/>
    <n v="30"/>
    <x v="1"/>
    <s v="CC"/>
    <n v="330030539855"/>
    <s v="29.1709.454/0001-53"/>
    <s v="MUNICÍPIO DE RIO DAS FLORES"/>
    <x v="0"/>
    <m/>
    <s v="01/02/2021"/>
    <n v="0"/>
    <n v="0"/>
    <n v="0"/>
    <n v="0"/>
    <m/>
    <s v="SUSPENSA: 2024- O município informou que a licença e o financiamento para construção da ETE ainda estão em andamento; Suspernsão cobrança 2023 - Não há previsão para início das obras da ETA"/>
    <s v="CI INEA/SEREG SEI Nº 7/2021 - INCLUSÃO/CI INEA/SEREG SEI Nº 10/2021 - SUSPENSÃO; CI INEA/SERVREG Nº 42/2023 - SUSPENSÃO"/>
    <n v="897900"/>
    <n v="0"/>
    <n v="0"/>
    <n v="179580"/>
    <n v="0"/>
    <n v="0"/>
    <n v="6.5949999999999995E-2"/>
    <n v="23685.75"/>
    <n v="0"/>
    <n v="0"/>
    <n v="11842.88"/>
    <s v="PD-07/005.83/2020"/>
    <s v="IN008067"/>
    <d v="2021-01-07T00:00:00"/>
    <d v="2026-01-07T00:00:00"/>
    <s v="RUA LEONI RAMOS, 12"/>
    <s v="CENTRO"/>
    <n v="0"/>
    <s v="RIO DAS FLORES"/>
    <s v="RJ"/>
    <s v="(21) 992372517"/>
    <s v="mauro.mambiente@gmail.com"/>
  </r>
  <r>
    <x v="2"/>
    <s v="Baía de Guanabara"/>
    <n v="50"/>
    <x v="2"/>
    <s v="EE"/>
    <s v="33.0.0412340/58"/>
    <s v="44.188.503/0001-08"/>
    <s v="CHAMPION INDUSTRIA E COMÉRCIO DE ÁGUAS MINERAIS, PRODUTOS AGRÍCOLAS E DE PECUÁRIA LTDA"/>
    <x v="1"/>
    <n v="2024"/>
    <d v="2024-10-10T00:00:00"/>
    <n v="1434.46"/>
    <n v="0"/>
    <n v="113.65"/>
    <n v="1434.47"/>
    <m/>
    <s v="SUSPENSA TEMPORARIAMENTE (Correspondência Interna - NA 21 (75841126))"/>
    <n v="0"/>
    <n v="18585.599999999999"/>
    <n v="0"/>
    <n v="3696"/>
    <n v="14889.6"/>
    <n v="0"/>
    <n v="0"/>
    <n v="5.5129999999999998E-2"/>
    <n v="409.85"/>
    <n v="0"/>
    <n v="203.76"/>
    <n v="820.85"/>
    <e v="#N/A"/>
    <e v="#N/A"/>
    <d v="2023-11-24T00:00:00"/>
    <d v="2028-11-24T00:00:00"/>
    <s v="ESTRADA RJ-122 26500, KM 26"/>
    <s v="VECCHI"/>
    <s v="28680-000"/>
    <s v="Cachoeiras de Macacu "/>
    <s v="RJ"/>
    <s v="(21)982220007"/>
    <s v="akherman.ilan@gmail.com"/>
  </r>
  <r>
    <x v="3"/>
    <s v="Baixo Paraíba Do Sul e Itabapoana"/>
    <n v="90"/>
    <x v="3"/>
    <s v="II"/>
    <n v="330038234549"/>
    <s v="31.505.027/0001-60"/>
    <s v="MUNICÍPIO DE QUISSAMÃ"/>
    <x v="2"/>
    <m/>
    <s v="06/10/2023"/>
    <n v="0"/>
    <n v="0"/>
    <n v="0"/>
    <n v="0"/>
    <m/>
    <s v="suspensa devido ao não uso (Correspondência Interna - NA 10 (69316488)"/>
    <s v="CI INEA/SERVREG Nº 44/23 - INCLUSÃO"/>
    <n v="0"/>
    <n v="120099.6"/>
    <n v="0"/>
    <n v="0"/>
    <n v="0"/>
    <n v="0"/>
    <n v="6.5949999999999995E-2"/>
    <n v="0"/>
    <n v="792.02"/>
    <n v="0"/>
    <n v="0"/>
    <s v="EXT-PD/011.24118/2022"/>
    <s v="IN013506"/>
    <d v="2023-08-16T00:00:00"/>
    <d v="2028-08-16T00:00:00"/>
    <s v="Rua Conde de Araruama"/>
    <s v="CENTRO"/>
    <n v="28735000"/>
    <s v="QUISSAMÃ"/>
    <s v="RJ"/>
    <n v="27689300"/>
    <s v="semob@quissama.rj.gov.br"/>
  </r>
  <r>
    <x v="4"/>
    <s v="Baía da Ilha Grande"/>
    <n v="10"/>
    <x v="4"/>
    <s v="AA"/>
    <n v="330039545165"/>
    <s v="27.614.825/0001-52"/>
    <s v="SELVAMAR IMOBILIÁRIA LTDA"/>
    <x v="2"/>
    <m/>
    <s v="01/12/2023"/>
    <n v="0"/>
    <n v="0"/>
    <n v="0"/>
    <m/>
    <m/>
    <s v="COBRANÇA SUSPENSA ATÉ USO EFETIVO. EMPREENDIMENTO EM CONSTRUÇÃO &lt;jaderson.ambiente@gmail.com&gt;"/>
    <s v="CI INEA/SERVREG Nº50/23 - INCLUSÃO"/>
    <n v="0"/>
    <n v="0"/>
    <n v="83570.399999999994"/>
    <n v="0"/>
    <n v="0"/>
    <n v="0"/>
    <n v="6.8865634401759176E-2"/>
    <n v="0"/>
    <n v="0"/>
    <n v="5755.1189327451193"/>
    <n v="0"/>
    <s v="SEI-070003/000218/2022"/>
    <s v="IN005279"/>
    <d v="2023-10-10T00:00:00"/>
    <d v="2028-10-10T00:00:00"/>
    <s v="Avenida Roberto Silveira"/>
    <s v="Fátima"/>
    <n v="23970000"/>
    <s v="PARATY"/>
    <s v="RJ"/>
    <n v="92269003"/>
    <s v="jaderson.ambiente@gmail.com"/>
  </r>
  <r>
    <x v="5"/>
    <s v="Guandu"/>
    <n v="20"/>
    <x v="0"/>
    <s v="BB"/>
    <n v="330039590039"/>
    <s v="24.264.867/0001-12"/>
    <s v="CONCESSIONÁRIA CENTRO SUL 1 SPE LTDA"/>
    <x v="0"/>
    <n v="2024"/>
    <s v="08/08/2023"/>
    <n v="0"/>
    <n v="0"/>
    <n v="0"/>
    <m/>
    <m/>
    <s v="Ainda não iniciou a operação, conforme informado pela Concessionária. Matrícula suspensa até que seja informado o início da operação pelo usuário"/>
    <s v="CI INEA/SERVREG Nº xx/23 - INCLUSÃO"/>
    <n v="0"/>
    <n v="0"/>
    <n v="0"/>
    <n v="0"/>
    <n v="0"/>
    <n v="0"/>
    <n v="5.7568725668020709E-2"/>
    <n v="0"/>
    <n v="0"/>
    <n v="0"/>
    <n v="0"/>
    <s v="SEI-070002/006106/2022"/>
    <s v="IN004015"/>
    <d v="2023-06-26T00:00:00"/>
    <d v="2028-06-26T00:00:00"/>
    <s v="Rua da Assembléia"/>
    <s v="CENTRO"/>
    <s v="20.011-000"/>
    <s v="PARACAMBI"/>
    <n v="0"/>
    <s v="(21) 2212-3136"/>
    <s v="meioambiente@concessionariacentrosul.com.br"/>
  </r>
  <r>
    <x v="6"/>
    <s v="Baía de Guanabara"/>
    <n v="50"/>
    <x v="2"/>
    <s v="EE"/>
    <n v="330022536540"/>
    <s v="12.595.891/0001-55"/>
    <s v="MARIO PORTO PSICULTURA ORNAMENTAL LTDA-ME"/>
    <x v="3"/>
    <m/>
    <s v="06/10/2023"/>
    <n v="0"/>
    <n v="0"/>
    <n v="0"/>
    <m/>
    <m/>
    <s v="SUSPENSA TEMPORARIAMENTE (cobrança 2025): SEI-070002/022796/2024  e email &lt;pedroesteves@fiperj.rj.gov.br&gt;"/>
    <s v="CI INEA/SERVREG Nº 44/23 - INCLUSÃO"/>
    <n v="1576800"/>
    <n v="1576800"/>
    <n v="0"/>
    <n v="0"/>
    <n v="0"/>
    <n v="0"/>
    <n v="5.7568725668020709E-2"/>
    <n v="0"/>
    <n v="0"/>
    <n v="0"/>
    <n v="0"/>
    <s v="E-07/002.13528/2015"/>
    <s v="IN053337"/>
    <d v="2023-08-14T00:00:00"/>
    <d v="2028-08-14T00:00:00"/>
    <s v="Rua Luiz Carlos Sarolli"/>
    <s v="Recreio Dos Bandeirantes"/>
    <n v="22790880"/>
    <s v="RIO DE JANEIRO"/>
    <s v="RJ"/>
    <n v="969320006"/>
    <s v="elielzachaves@yahoo.com.br / paulaporto.arq@gmail.com"/>
  </r>
  <r>
    <x v="7"/>
    <s v="Baía de Guanabara"/>
    <m/>
    <x v="2"/>
    <s v="EE"/>
    <n v="330031127879"/>
    <s v="71.476.527/0001-35"/>
    <s v="CONSTRUTORA TENDA S/A - COND. SOLAR TRINDADE"/>
    <x v="2"/>
    <n v="2025"/>
    <d v="2025-06-01T00:00:00"/>
    <n v="363.09746653334025"/>
    <n v="1266.53"/>
    <n v="0"/>
    <m/>
    <m/>
    <s v="COBRANÇA SUSPENSA: ETE EM CONSTRUÇÃO"/>
    <s v="CI - NA 42/25 (102175036) - INCLUSÃO"/>
    <n v="0"/>
    <n v="63072.000000000015"/>
    <n v="0"/>
    <n v="0"/>
    <n v="0"/>
    <n v="90"/>
    <n v="5.7568725668020709E-2"/>
    <n v="0"/>
    <n v="363.09746653334025"/>
    <n v="0"/>
    <n v="0"/>
    <s v="PD-07/014.1015/2019"/>
    <s v="IN007575"/>
    <d v="2020-10-14T00:00:00"/>
    <d v="2025-10-14T00:00:00"/>
    <s v="RUA ÁLVARES PENTEADO, 61, 5° ANDAR"/>
    <s v="CENTRO"/>
    <s v="20040-001"/>
    <s v="São Paulo"/>
    <s v="SP"/>
    <s v="(21) 98300-8103"/>
    <s v="legalizacaorj@tenda.com / kbraganca@tenda.com"/>
  </r>
  <r>
    <x v="8"/>
    <s v="Guandu"/>
    <n v="20"/>
    <x v="0"/>
    <s v="BB"/>
    <n v="330005270724"/>
    <s v="06.126.204/0001-50"/>
    <s v="ASSOCIAÇÃO DA RESERVA ECOLÓGICA DO SAHY"/>
    <x v="1"/>
    <m/>
    <s v="01/03/2019"/>
    <n v="5697.6017858829491"/>
    <n v="0"/>
    <n v="5697.6017858829491"/>
    <m/>
    <m/>
    <s v="ATENÇÃO: DUPLICADA BB-0060 - RECALCULAR E ENVIAR PROPOSTA DE CRÉDITO"/>
    <s v=""/>
    <n v="164950.79999999999"/>
    <n v="131960.64000000001"/>
    <n v="0"/>
    <n v="32990.160000000003"/>
    <n v="0"/>
    <n v="99"/>
    <n v="5.7568725668020709E-2"/>
    <n v="3798.3977097639618"/>
    <n v="0"/>
    <n v="0"/>
    <n v="1899.2040761189874"/>
    <s v="PD-07/014.241/2016"/>
    <s v="IN002450"/>
    <d v="2018-11-30T00:00:00"/>
    <d v="2023-11-30T00:00:00"/>
    <s v="RODOVIA RIO-SANTOS, KM 428, S/N "/>
    <s v="Sahy"/>
    <s v="23860-000"/>
    <s v="Mangaratiba"/>
    <s v="RJ"/>
    <s v="(21) 23349599"/>
    <s v="administracao@reservadosahy.com.br"/>
  </r>
  <r>
    <x v="9"/>
    <s v="Guandu"/>
    <n v="20"/>
    <x v="0"/>
    <s v="BB"/>
    <n v="330005088411"/>
    <s v="68.637.149/0001-10"/>
    <s v="Companhia de Desenvolvimento do Sahy"/>
    <x v="1"/>
    <m/>
    <s v="12/12/2017"/>
    <n v="8132.9015928679619"/>
    <n v="0"/>
    <n v="8132.9015928679619"/>
    <m/>
    <m/>
    <s v="ATENÇÃO: DUPLICADA BB-0059 - RECALCULAR E ENVIAR PROPOSTA DE CRÉDITO"/>
    <s v=""/>
    <n v="163480.64000000001"/>
    <n v="0"/>
    <n v="0"/>
    <n v="75880.639999999999"/>
    <n v="111"/>
    <n v="96"/>
    <n v="5.7568725668020709E-2"/>
    <n v="3764.5432090146601"/>
    <n v="0"/>
    <n v="0"/>
    <n v="4368.3583838533013"/>
    <s v="E07/503189/2009"/>
    <s v="IN001671"/>
    <d v="2010-04-26T00:00:00"/>
    <d v="2015-04-25T00:00:00"/>
    <s v="Av. das Américas nº 4200 Bl01 sala 111"/>
    <s v="Barra da Tijuca"/>
    <n v="22640102"/>
    <s v="RIO DE JANEIRO"/>
    <s v="RJ"/>
    <n v="33854592"/>
    <s v="administracao@reservadosahy.com.br"/>
  </r>
  <r>
    <x v="10"/>
    <s v="Baía de Guanabara"/>
    <n v="50"/>
    <x v="2"/>
    <s v="EE"/>
    <n v="330006008888"/>
    <s v="22.873.602/0001-96"/>
    <s v="A.P RIO SERVIÇOS DE LOGÍSTICA LTDA"/>
    <x v="1"/>
    <m/>
    <s v="30/01/2018"/>
    <n v="618.65393041074424"/>
    <n v="-232.65"/>
    <n v="386.00393041074426"/>
    <m/>
    <m/>
    <s v="OK"/>
    <s v=""/>
    <n v="10746"/>
    <n v="0"/>
    <n v="0"/>
    <n v="6448"/>
    <n v="0"/>
    <n v="0"/>
    <n v="5.7568725668020709E-2"/>
    <n v="247.45530667989001"/>
    <n v="0"/>
    <n v="0"/>
    <n v="371.19862373085425"/>
    <s v="PD- 07/014.358/2016"/>
    <s v="IN000724"/>
    <d v="2017-10-24T00:00:00"/>
    <d v="2022-10-24T00:00:00"/>
    <s v="RUA MARIA FERNANDA JORGE, 121"/>
    <s v="PAVUNA"/>
    <n v="0"/>
    <s v="RIO DE JANEIRO"/>
    <s v="RJ"/>
    <s v="21 3371-5833"/>
    <s v="adm.bomfriorj@bomfrio.com.br"/>
  </r>
  <r>
    <x v="11"/>
    <s v="Lagos São João"/>
    <n v="60"/>
    <x v="5"/>
    <s v="FF"/>
    <n v="330005059071"/>
    <s v="02.013.199/0001-18"/>
    <s v="Concessionária Aguas de Juturnaíba S/A"/>
    <x v="0"/>
    <m/>
    <s v="01/08/2019"/>
    <n v="746592.50746595371"/>
    <n v="-262601.07"/>
    <n v="483991.4374659537"/>
    <m/>
    <m/>
    <s v="OK"/>
    <s v=""/>
    <n v="19947250"/>
    <n v="9397728"/>
    <n v="0"/>
    <n v="3989450"/>
    <m/>
    <n v="89"/>
    <n v="5.7568725668020709E-2"/>
    <n v="459335.10523257044"/>
    <n v="57589.849617097992"/>
    <n v="0"/>
    <n v="229667.55261628522"/>
    <s v="E-07/002.6737/2015"/>
    <s v="IN053224"/>
    <d v="2023-04-17T00:00:00"/>
    <d v="2028-04-17T00:00:00"/>
    <s v="Rodovia Amaral Peixoto km 91"/>
    <s v="Bananeiras"/>
    <n v="28970000"/>
    <s v="Araruama"/>
    <s v="RJ"/>
    <s v="3201 1000"/>
    <s v="juliana.moreira@aguasdejuturnaiba.com.br"/>
  </r>
  <r>
    <x v="12"/>
    <s v="Macaé e das Ostras"/>
    <n v="80"/>
    <x v="6"/>
    <s v="HH"/>
    <n v="330008254053"/>
    <s v="03.738.530/0001-20"/>
    <s v="OSEP Brasil Ltda."/>
    <x v="1"/>
    <m/>
    <s v="12/12/2017"/>
    <n v="241.38822927848835"/>
    <n v="-241.38822927848835"/>
    <n v="0"/>
    <n v="3136.1717707215116"/>
    <m/>
    <s v="OK: credito para 2026: valor pago pela matricula EE-0401 (3.608,72)"/>
    <s v=""/>
    <n v="3271.2"/>
    <n v="1452"/>
    <n v="0"/>
    <n v="1819.2"/>
    <n v="817.476"/>
    <n v="74"/>
    <n v="6.8865634401759176E-2"/>
    <n v="90.10810825592992"/>
    <n v="26.001760291721574"/>
    <n v="0"/>
    <n v="125.27836073083685"/>
    <s v="E07/505.989/2009"/>
    <s v="IN028182"/>
    <d v="2014-09-25T00:00:00"/>
    <d v="2019-09-25T00:00:00"/>
    <s v="Estrada São José e Imboassica, s/n"/>
    <s v="Imboassica"/>
    <n v="27925540"/>
    <s v="Macaé"/>
    <s v="RJ"/>
    <n v="27633166"/>
    <s v="osepgerencia@osep.com.br"/>
  </r>
  <r>
    <x v="13"/>
    <s v="Bacia do Itabapoana"/>
    <n v="99"/>
    <x v="7"/>
    <s v="JJ"/>
    <n v="330007080000"/>
    <s v="33.352.394/0001-04"/>
    <s v="CEDAE BOM JESUS DE ITABAPOANA"/>
    <x v="0"/>
    <m/>
    <s v="26/12/2017"/>
    <n v="1303.0432347316842"/>
    <n v="-1118.9166075514781"/>
    <n v="184.12662718020601"/>
    <m/>
    <m/>
    <s v="OK: AJUSTE TARIFA SOCIAL + VOLUME NÃO UTILIZADO EM 2024"/>
    <s v=""/>
    <n v="31536"/>
    <n v="0"/>
    <n v="0"/>
    <n v="6307.2"/>
    <n v="0"/>
    <n v="0"/>
    <n v="6.8865634401759176E-2"/>
    <n v="868.69897064579368"/>
    <n v="0"/>
    <n v="0"/>
    <n v="434.34426408589047"/>
    <s v="E07/002.18135/2013"/>
    <s v="IN034378"/>
    <d v="2016-06-24T00:00:00"/>
    <d v="2021-05-24T00:00:00"/>
    <s v="Av. Pres. Vargas, 2655 - 7° andar."/>
    <s v="CIDADE NOVA"/>
    <n v="20210030"/>
    <s v="BOM JESUS ITABAPOANA"/>
    <s v="RJ"/>
    <s v="2332-3600"/>
    <s v="eduardodantas@cedae.com.br; marcelo-kauffman@cedae.com.br"/>
  </r>
  <r>
    <x v="14"/>
    <s v="Baía da Ilha Grande"/>
    <n v="10"/>
    <x v="4"/>
    <s v="AA"/>
    <e v="#N/A"/>
    <e v="#N/A"/>
    <e v="#N/A"/>
    <x v="4"/>
    <n v="2024"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5"/>
    <s v="Baía da Ilha Grande"/>
    <n v="10"/>
    <x v="4"/>
    <s v="AA"/>
    <n v="330031517820"/>
    <s v="33.352.394/0001-04"/>
    <s v="CEDAE ANGRA DOS REIS"/>
    <x v="0"/>
    <n v="2024"/>
    <s v="26/12/2017"/>
    <n v="0"/>
    <n v="0"/>
    <n v="0"/>
    <n v="0"/>
    <m/>
    <s v="ATENÇÃO: SUSPENSÃO DO PAGAMNTO E TRANSFERÊNCIA PARA A PREFEITURA (PROCESSO SEI-070002/008024/2023)"/>
    <s v="CI INEA/SEREG SEI Nº 08/23 - SUSPENSÃO PARA TRANSFERENCIA PARA A PREFEITURA (transferida para AA-0118)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Angra dos Reis"/>
    <s v="RJ"/>
    <n v="23323600"/>
    <s v="eduardodantas@cedae.com.br; marcelo-kauffman@cedae.com.br"/>
  </r>
  <r>
    <x v="16"/>
    <s v="Baía da Ilha Grande"/>
    <n v="10"/>
    <x v="4"/>
    <s v="AA"/>
    <n v="330005068577"/>
    <s v="126.941.850-53"/>
    <s v="Alcêo Antônio Braga lopes"/>
    <x v="1"/>
    <m/>
    <s v="12/12/2017"/>
    <n v="338.77474192129773"/>
    <n v="0"/>
    <n v="0"/>
    <m/>
    <m/>
    <s v="CANCELADA"/>
    <s v="Correspondência Interna - NA 25 (96772918)"/>
    <n v="7906"/>
    <n v="0"/>
    <n v="0"/>
    <n v="1757"/>
    <n v="0"/>
    <n v="0"/>
    <n v="6.8865634401759176E-2"/>
    <n v="217.77779553568413"/>
    <n v="0"/>
    <n v="0"/>
    <n v="120.99694638561363"/>
    <s v="E07/101318/2008"/>
    <s v="IN015537"/>
    <d v="2011-01-21T00:00:00"/>
    <d v="2014-01-07T00:00:00"/>
    <s v="Estrada da Barra da Tijuca 1006 P-3 Ap 401"/>
    <s v="Barra da Tijuca"/>
    <n v="22641003"/>
    <s v="RIO DE JANEIRO"/>
    <s v="RJ"/>
    <n v="24935660"/>
    <s v="abl.consultor@bol.com.br"/>
  </r>
  <r>
    <x v="17"/>
    <s v="Baía da Ilha Grande"/>
    <n v="10"/>
    <x v="4"/>
    <s v="AA"/>
    <n v="330010093851"/>
    <s v="04.295.599/0001-99"/>
    <s v="CAC ENGENHARIA LTDA"/>
    <x v="1"/>
    <m/>
    <s v="12/12/2017"/>
    <n v="20381.297665113438"/>
    <n v="0"/>
    <n v="0"/>
    <n v="0"/>
    <m/>
    <s v="OK"/>
    <s v=""/>
    <n v="346896"/>
    <n v="220752"/>
    <n v="0"/>
    <n v="126144"/>
    <n v="29717.633999999998"/>
    <n v="80"/>
    <n v="6.5949999999999995E-2"/>
    <n v="9150.7900000000009"/>
    <n v="2911.61"/>
    <n v="0"/>
    <n v="8318.9"/>
    <s v="E-07/002.450/2016"/>
    <s v="IN039351"/>
    <d v="2017-04-12T00:00:00"/>
    <d v="2022-04-12T00:00:00"/>
    <s v="Estrada da Banqueta,2150"/>
    <s v="Banqueta"/>
    <n v="23933600"/>
    <s v="Angra dos Reis"/>
    <s v="RJ"/>
    <n v="36316431"/>
    <s v="contato@taubatepocos.com.br"/>
  </r>
  <r>
    <x v="18"/>
    <s v="Baía da Ilha Grande"/>
    <n v="10"/>
    <x v="4"/>
    <s v="AA"/>
    <n v="330005241031"/>
    <s v="42.540.211/0002-48"/>
    <s v="ELETROBRÁS TERMONUCLEAR S.A. - ELETRONUCLEAR"/>
    <x v="1"/>
    <m/>
    <s v="02/07/2020"/>
    <n v="0"/>
    <n v="0"/>
    <n v="0"/>
    <n v="0"/>
    <m/>
    <s v="CANCELADA: FOI APENAS UM COMPLEMENTO DA AA-0001"/>
    <s v="CI INEA/SEREG SEI Nº 12/20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da Candelária, 65 / 9º andar"/>
    <s v="Centro "/>
    <n v="20091020"/>
    <s v="Rio de Janeiro "/>
    <s v="RJ"/>
    <n v="25887981"/>
    <s v="aalvim@eletronuclear.gov.br"/>
  </r>
  <r>
    <x v="19"/>
    <s v="Baía da Ilha Grande"/>
    <n v="10"/>
    <x v="4"/>
    <s v="AA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"/>
    <s v="Guandu"/>
    <n v="20"/>
    <x v="0"/>
    <s v="BB"/>
    <n v="330005093920"/>
    <s v="42.593.855/0001-13"/>
    <s v="CLORAL INDUSTRIA DE PRODUTOS QUIMICOS LTDA"/>
    <x v="5"/>
    <m/>
    <s v="12/12/2017"/>
    <n v="0"/>
    <n v="0"/>
    <n v="0"/>
    <n v="0"/>
    <m/>
    <s v="CANCELADA: RELATÓRIO DE VISTORIA SARATRVT 1564/16 INFORMA QUE AS ATIVIDADES DA EMPRESA ENCONTRAM-SE ENCERRADAS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PEDREGOSO, 4000"/>
    <s v="CAMPO GRANDE"/>
    <n v="23087450"/>
    <s v="RIO DE JANEIRO"/>
    <s v="RJ"/>
    <n v="24137277"/>
    <s v="edmildias@ig.com.br"/>
  </r>
  <r>
    <x v="21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2"/>
    <s v="Guandu"/>
    <n v="20"/>
    <x v="0"/>
    <s v="BB"/>
    <n v="330005205310"/>
    <s v="05.257.678/0001-78"/>
    <s v="Auto Posto 500 Tingui LTDA"/>
    <x v="1"/>
    <m/>
    <s v="29/12/2020"/>
    <n v="0"/>
    <n v="0"/>
    <n v="0"/>
    <n v="0"/>
    <m/>
    <s v="CANCELADA: Paga desde 2007; Tem UI desde 2013; ."/>
    <s v="CI INEA/SERVREG SEI Nº24/20 - CANCELAMENTO"/>
    <e v="#N/A"/>
    <e v="#N/A"/>
    <e v="#N/A"/>
    <e v="#N/A"/>
    <e v="#N/A"/>
    <e v="#N/A"/>
    <n v="5.5129999999999998E-2"/>
    <e v="#N/A"/>
    <e v="#N/A"/>
    <e v="#N/A"/>
    <e v="#N/A"/>
    <s v="E-071027782008"/>
    <n v="225012013"/>
    <d v="2013-03-22T00:00:00"/>
    <d v="2999-03-22T00:00:00"/>
    <s v="Estrada Rio São Paulo, nº 1849"/>
    <s v="CAMPO GRANDE"/>
    <n v="23087005"/>
    <s v="RIO DE JANEIRO"/>
    <s v="RJ"/>
    <n v="93672712"/>
    <s v="prt.chamonix@bol.com.br"/>
  </r>
  <r>
    <x v="23"/>
    <s v="Guandu"/>
    <n v="20"/>
    <x v="0"/>
    <s v="BB"/>
    <n v="330005089221"/>
    <s v="33.413.527/0001-05"/>
    <s v="INPAL QUIMICA INDUSTRIAL LTDA"/>
    <x v="5"/>
    <m/>
    <s v="12/12/2017"/>
    <n v="0"/>
    <n v="0"/>
    <n v="0"/>
    <n v="0"/>
    <m/>
    <s v="CANCELADA: REQUERENTE INFORMA QUE A UNIDADE FOI VENDIDA EM 2018; OUTORGA VENCIDA EM 2015 SEM RENOVAÇÃO"/>
    <s v="CI INEA/SERVREG SEI Nº44/21 - CANCELAMENTO"/>
    <e v="#N/A"/>
    <e v="#N/A"/>
    <e v="#N/A"/>
    <e v="#N/A"/>
    <e v="#N/A"/>
    <e v="#N/A"/>
    <n v="5.5129999999999998E-2"/>
    <e v="#N/A"/>
    <e v="#N/A"/>
    <e v="#N/A"/>
    <e v="#N/A"/>
    <s v="E-071017702007"/>
    <s v="0035262010"/>
    <d v="2010-12-30T00:00:00"/>
    <d v="2015-12-29T00:00:00"/>
    <s v="AVENIDA BRASIL, 42401"/>
    <s v="CAMPO GRANDE"/>
    <n v="23078002"/>
    <s v="RIO DE JANEIRO"/>
    <s v="RJ"/>
    <n v="23949685"/>
    <s v="jacqueline@inpal.com.br"/>
  </r>
  <r>
    <x v="24"/>
    <s v="Guandu"/>
    <n v="20"/>
    <x v="0"/>
    <s v="BB"/>
    <n v="330005046760"/>
    <s v="42.416.792/0001-20"/>
    <s v="PRIMUS PROCESSAMENTO DE TUBOS S.A."/>
    <x v="5"/>
    <m/>
    <s v="12/12/2017"/>
    <n v="0"/>
    <n v="0"/>
    <n v="0"/>
    <n v="0"/>
    <m/>
    <s v="CANCELADA: 2018: PROCESSO DE TAMPONAMENTO E-07/002.5417/2015; OUTORGA VENCID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CAMPO GRANDE"/>
    <s v="INHOAÍBA"/>
    <n v="23063000"/>
    <s v="RIO DE JANEIRO"/>
    <s v="RJ"/>
    <n v="34614700"/>
    <s v="nelson.hashimoto@protubo.com.br"/>
  </r>
  <r>
    <x v="25"/>
    <s v="Guandu"/>
    <n v="20"/>
    <x v="0"/>
    <s v="BB"/>
    <n v="330005048460"/>
    <s v="29.978.806/0001-30"/>
    <s v="Santa Cruz Melting"/>
    <x v="5"/>
    <m/>
    <s v="05/04/2021"/>
    <n v="0"/>
    <n v="0"/>
    <n v="0"/>
    <n v="0"/>
    <m/>
    <s v="CANCELADA: INDEFERIMENTO Nº IN049273 EM 08/05/2019 E-07/100060/2007 - NÃO PAGA DESDE 2012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Urucânia 1356"/>
    <s v="paciência"/>
    <n v="23580140"/>
    <s v="RIO DE JANEIRO"/>
    <s v="RJ"/>
    <n v="24184040"/>
    <s v="administracao@schlander.com.br"/>
  </r>
  <r>
    <x v="26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7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8"/>
    <s v="Guandu"/>
    <n v="20"/>
    <x v="0"/>
    <s v="BB"/>
    <n v="330026454719"/>
    <s v="33.881.301/0136-13"/>
    <s v="LOJAS CITYCOL S/A"/>
    <x v="5"/>
    <m/>
    <s v="01/03/2019"/>
    <n v="0"/>
    <n v="0"/>
    <n v="0"/>
    <n v="0"/>
    <m/>
    <s v="OK"/>
    <s v=""/>
    <n v="8978.4"/>
    <n v="0"/>
    <n v="0"/>
    <n v="1796.4"/>
    <n v="0"/>
    <n v="0"/>
    <n v="5.5129999999999998E-2"/>
    <n v="197.99"/>
    <n v="0"/>
    <n v="0"/>
    <n v="99.03"/>
    <s v="E07/100.267/2007"/>
    <s v="IN048373"/>
    <d v="2019-02-15T00:00:00"/>
    <d v="2024-02-15T00:00:00"/>
    <s v="RUA MINAS GERAIS, Nº 67 "/>
    <s v="Distrito Industrial"/>
    <n v="26373280"/>
    <s v="Queimados "/>
    <s v="RJ"/>
    <s v="(21) 25600422"/>
    <s v="admproc@citycol.com.br"/>
  </r>
  <r>
    <x v="29"/>
    <s v="Guandu"/>
    <n v="20"/>
    <x v="0"/>
    <s v="BB"/>
    <n v="330005083703"/>
    <s v="29.752.920/0001-48"/>
    <s v="Gremio Recreativo Estudantil Antonio Roberto da Motta Moreira Gramm"/>
    <x v="1"/>
    <m/>
    <s v="12/12/2017"/>
    <n v="46.427239460640209"/>
    <n v="0"/>
    <n v="0"/>
    <m/>
    <m/>
    <s v="CANCELADA"/>
    <s v="Correspondência Interna - NA 25 (96772918)"/>
    <n v="1344"/>
    <n v="0"/>
    <n v="0"/>
    <n v="268.8"/>
    <n v="0"/>
    <n v="0"/>
    <n v="5.7568725668020709E-2"/>
    <n v="30.951492973760139"/>
    <n v="0"/>
    <n v="0"/>
    <n v="15.47574648688007"/>
    <s v="E07/101.278/2008"/>
    <s v="IN000012"/>
    <d v="2009-08-17T00:00:00"/>
    <d v="2014-08-17T00:00:00"/>
    <s v="Rua Prof. Jose Oiticica 81"/>
    <s v="CAMPO GRANDE"/>
    <n v="23052066"/>
    <s v="RIO DE JANEIRO"/>
    <s v="RJ"/>
    <s v="3394-2660"/>
    <s v="institutoanalice@ig.com.br"/>
  </r>
  <r>
    <x v="30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"/>
    <s v="Guandu"/>
    <n v="20"/>
    <x v="0"/>
    <s v="BB"/>
    <n v="330005729735"/>
    <s v="31.265.879/0001-27"/>
    <s v="UPS Administração de Bens e Participações Ltda."/>
    <x v="1"/>
    <m/>
    <s v="18/02/2021"/>
    <n v="0"/>
    <n v="0"/>
    <n v="0"/>
    <n v="0"/>
    <m/>
    <s v="CANCELADA: PEDIDO DE UI PELO CONDOMÍNIO APORUNA CITY (EXT-PD/014.8159/2020)"/>
    <s v="CI INEA/SERVREG SEI Nº8/21 - CANCELAMENTO"/>
    <e v="#N/A"/>
    <e v="#N/A"/>
    <e v="#N/A"/>
    <e v="#N/A"/>
    <e v="#N/A"/>
    <e v="#N/A"/>
    <n v="5.5129999999999998E-2"/>
    <e v="#N/A"/>
    <e v="#N/A"/>
    <e v="#N/A"/>
    <e v="#N/A"/>
    <s v="E-075023062009"/>
    <n v="2792010"/>
    <d v="2010-09-24T00:00:00"/>
    <d v="2015-09-23T00:00:00"/>
    <s v="Rua Professor Alfredo Gomes N° 18"/>
    <s v="Botafogo"/>
    <n v="22251080"/>
    <s v="RIO DE JANEIRO"/>
    <s v="RJ"/>
    <n v="25276205"/>
    <s v="ups@veloxmail.com.br"/>
  </r>
  <r>
    <x v="32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3"/>
    <s v="Guandu"/>
    <n v="20"/>
    <x v="0"/>
    <s v="BB"/>
    <n v="330005932964"/>
    <s v="33.035.130/0001-19"/>
    <s v="Mahle Hirschvogel Forjas"/>
    <x v="5"/>
    <m/>
    <s v="12/12/2017"/>
    <n v="0"/>
    <n v="0"/>
    <n v="0"/>
    <n v="0"/>
    <m/>
    <s v="CANCELADA: ENCERROU ATIVIDADES E OUTORGA VENCIDA EM 2015"/>
    <s v="CI INEA/SERVREG Nº50/22 - CANCELAMENTO"/>
    <e v="#N/A"/>
    <e v="#N/A"/>
    <e v="#N/A"/>
    <e v="#N/A"/>
    <e v="#N/A"/>
    <e v="#N/A"/>
    <n v="5.5129999999999998E-2"/>
    <e v="#N/A"/>
    <e v="#N/A"/>
    <e v="#N/A"/>
    <e v="#N/A"/>
    <s v="E-071017542006"/>
    <n v="24652006"/>
    <d v="2010-08-19T00:00:00"/>
    <d v="2015-08-18T00:00:00"/>
    <s v="Rodovia Presidente Dutra 12.240"/>
    <s v="Bela Vista"/>
    <n v="26377180"/>
    <s v="Queimados"/>
    <s v="RJ"/>
    <n v="21390649"/>
    <s v="diogo.menezes@forjas.com.br"/>
  </r>
  <r>
    <x v="34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5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6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7"/>
    <s v="Guandu"/>
    <n v="20"/>
    <x v="0"/>
    <s v="BB"/>
    <n v="330006030115"/>
    <s v="02.400.538/0001-19"/>
    <s v="Jardim das Acácias Mineração LTDA (1)"/>
    <x v="6"/>
    <m/>
    <s v="12/12/2017"/>
    <n v="0"/>
    <n v="0"/>
    <n v="0"/>
    <n v="0"/>
    <m/>
    <s v="CANCELADA - NÃO PAGA DESDE 2015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Rodolfo Cardoso, nº42"/>
    <s v="Jardim das Acácias"/>
    <n v="23845260"/>
    <s v="Seropédica"/>
    <s v="RJ"/>
    <n v="78762473"/>
    <s v="agenor.ambiente@gmail.com"/>
  </r>
  <r>
    <x v="38"/>
    <m/>
    <m/>
    <x v="8"/>
    <s v="BB"/>
    <m/>
    <s v="02.190.194/0001-60"/>
    <s v="POSTO DE GASOLINA PORTELA DOIS LTDA"/>
    <x v="7"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</r>
  <r>
    <x v="39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40"/>
    <s v="Guandu"/>
    <n v="20"/>
    <x v="0"/>
    <s v="BB"/>
    <n v="330005797579"/>
    <s v="02.229.411/0027-18"/>
    <s v="Topmix Engenharia e Tecnologia de Concreto S/A."/>
    <x v="5"/>
    <m/>
    <s v="13/06/2022"/>
    <n v="0"/>
    <n v="0"/>
    <n v="0"/>
    <n v="0"/>
    <m/>
    <s v="CANCELADA: A PARTIR DE JULHO - OUTORGA VENCEU E NÃO HÁ INTERESSE NA RENOVAÇÃ."/>
    <s v="CI INEA/SERVREG SEI Nº28/22 - CANCELAMENTO"/>
    <e v="#N/A"/>
    <e v="#N/A"/>
    <e v="#N/A"/>
    <e v="#N/A"/>
    <e v="#N/A"/>
    <e v="#N/A"/>
    <n v="5.5129999999999998E-2"/>
    <e v="#N/A"/>
    <e v="#N/A"/>
    <e v="#N/A"/>
    <e v="#N/A"/>
    <s v="PD-070143212016"/>
    <s v="0004322017"/>
    <d v="2017-06-30T00:00:00"/>
    <d v="2022-06-30T00:00:00"/>
    <s v="Avenida Brasil S/Nº Conf. com o nº 41436"/>
    <s v="CAMPO GRANDE"/>
    <n v="23078001"/>
    <s v="RIO DE JANEIRO"/>
    <s v="RJ"/>
    <s v="2413-7531"/>
    <s v="admgrande@topmix.com.br"/>
  </r>
  <r>
    <x v="41"/>
    <s v="Guandu"/>
    <n v="20"/>
    <x v="0"/>
    <s v="BB"/>
    <n v="0"/>
    <n v="0"/>
    <n v="0"/>
    <x v="8"/>
    <m/>
    <d v="1899-12-30T00:00:00"/>
    <n v="0"/>
    <n v="0"/>
    <n v="0"/>
    <n v="0"/>
    <m/>
    <n v="0"/>
    <n v="0"/>
    <n v="45912"/>
    <n v="0"/>
    <n v="0"/>
    <n v="38176"/>
    <n v="0"/>
    <n v="0"/>
    <e v="#N/A"/>
    <n v="1012.44"/>
    <n v="0"/>
    <n v="0"/>
    <n v="2104.62"/>
    <s v="E07/504.829/2012"/>
    <s v="IN020548"/>
    <d v="2012-08-20T00:00:00"/>
    <d v="2017-08-20T00:00:00"/>
    <s v="Rua General Euclides de Oliveira Figueiredo, 500"/>
    <s v="Brisamar"/>
    <n v="23825410"/>
    <s v="Itaguaí"/>
    <s v="RJ"/>
    <n v="37829337"/>
    <s v="ipaixao@odebrecht.com"/>
  </r>
  <r>
    <x v="42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43"/>
    <s v="Guandu"/>
    <n v="20"/>
    <x v="0"/>
    <s v="BB"/>
    <n v="330006405020"/>
    <s v="31.306.830/0001-75"/>
    <s v="ABOLIÇÃO CAMINHÕES E ÔNIBUS LTDA."/>
    <x v="1"/>
    <m/>
    <s v="12/12/2017"/>
    <n v="0"/>
    <n v="0"/>
    <n v="0"/>
    <n v="0"/>
    <m/>
    <s v="CANCELADA: CARTA INFORMANDO TAMPONAMENTO"/>
    <s v=""/>
    <e v="#N/A"/>
    <e v="#N/A"/>
    <e v="#N/A"/>
    <e v="#N/A"/>
    <e v="#N/A"/>
    <e v="#N/A"/>
    <n v="5.5129999999999998E-2"/>
    <e v="#N/A"/>
    <e v="#N/A"/>
    <e v="#N/A"/>
    <e v="#N/A"/>
    <s v="E-075123432011"/>
    <s v="0189082012"/>
    <d v="2019-12-13T00:00:00"/>
    <d v="2019-12-13T00:00:00"/>
    <s v="Rodovia Washington Luiz, 4.230"/>
    <s v="Vila São Sebastião"/>
    <n v="25055009"/>
    <s v="Duque de Caxias"/>
    <s v="RJ"/>
    <s v="2334-9599"/>
    <s v="valeria.penetra@grupoab.com.br"/>
  </r>
  <r>
    <x v="44"/>
    <s v="Guandu"/>
    <n v="20"/>
    <x v="0"/>
    <s v="BB"/>
    <n v="330005071870"/>
    <s v="29.310.414/0001-07"/>
    <s v="Salutran Serviço de Auto Transporte Ltda"/>
    <x v="1"/>
    <m/>
    <s v="12/12/2017"/>
    <n v="173.16754655326059"/>
    <n v="0"/>
    <n v="0"/>
    <m/>
    <m/>
    <s v="CANCELADA"/>
    <s v="Correspondência Interna - NA 25 (96772918)"/>
    <n v="4999.68"/>
    <n v="0"/>
    <n v="0"/>
    <n v="1008"/>
    <n v="0"/>
    <n v="0"/>
    <n v="5.7568725668020709E-2"/>
    <n v="115.13871846446671"/>
    <n v="0"/>
    <n v="0"/>
    <n v="58.028828088793901"/>
    <s v="PROCESSO SERLA N/I"/>
    <s v="PORTARIA SERLA 704"/>
    <d v="2008-12-15T00:00:00"/>
    <d v="2013-12-15T00:00:00"/>
    <s v="Rua Saverio Jose Bruno"/>
    <s v="Posse"/>
    <n v="26262020"/>
    <s v="Nova Iguaçu"/>
    <s v="RJ"/>
    <n v="26671024"/>
    <s v="salutran@uol.com.br"/>
  </r>
  <r>
    <x v="45"/>
    <s v="Guandu"/>
    <n v="20"/>
    <x v="0"/>
    <s v="BB"/>
    <n v="330007127244"/>
    <s v="42.644.220/0001-06"/>
    <s v="Aguas do Rio 4 S.A JAPERI"/>
    <x v="0"/>
    <m/>
    <s v="26/12/2017"/>
    <n v="0"/>
    <n v="0"/>
    <n v="0"/>
    <n v="0"/>
    <m/>
    <s v="CANCELADA: ATENÇÃO - voltou pra CEDAE mat BB-0059"/>
    <s v=""/>
    <n v="473040"/>
    <n v="0"/>
    <n v="0"/>
    <n v="94608"/>
    <n v="0"/>
    <n v="0"/>
    <n v="5.5129999999999998E-2"/>
    <n v="9733.6"/>
    <n v="0"/>
    <n v="0"/>
    <n v="4866.8100000000004"/>
    <s v="E-07/501.794/2009"/>
    <s v="IN028338"/>
    <d v="2014-10-06T00:00:00"/>
    <d v="2017-10-06T00:00:00"/>
    <s v="Avenida Barão de Tefé nº 34, sala 701"/>
    <s v="Saúde"/>
    <s v="20.220-903"/>
    <s v="RIO DE JANEIRO"/>
    <s v="RJ"/>
    <s v="(21)97289-8318"/>
    <s v="daniella.silva@aguasdorio.com.br"/>
  </r>
  <r>
    <x v="46"/>
    <s v="Guandu"/>
    <n v="20"/>
    <x v="0"/>
    <s v="BB"/>
    <n v="330006909338"/>
    <s v="09.536.294/0001-45"/>
    <s v="Consórcio Arco do Rio"/>
    <x v="1"/>
    <m/>
    <s v="12/12/2017"/>
    <n v="2117.9008093677926"/>
    <n v="0"/>
    <n v="0"/>
    <m/>
    <m/>
    <s v="CANCELADA / SEM CADASTRO REGLA"/>
    <s v="Correspondência Interna - NA 25 (96772918)"/>
    <n v="61200"/>
    <n v="0"/>
    <n v="0"/>
    <n v="12309.12"/>
    <n v="0"/>
    <n v="0"/>
    <n v="5.7568725668020709E-2"/>
    <n v="1409.2849653372966"/>
    <n v="0"/>
    <n v="0"/>
    <n v="708.61584403049585"/>
    <s v="E07/509.578/2011"/>
    <s v="IN021552"/>
    <d v="2012-11-28T00:00:00"/>
    <d v="2017-11-28T00:00:00"/>
    <s v="Rodovia RJ 125, Km 2,5"/>
    <s v="águas Indas"/>
    <n v="26435970"/>
    <s v="Seropédica"/>
    <s v="RJ"/>
    <n v="35129488"/>
    <s v="cezar.caldas@oas.com"/>
  </r>
  <r>
    <x v="47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48"/>
    <s v="Guandu"/>
    <n v="20"/>
    <x v="0"/>
    <s v="BB"/>
    <n v="330006447296"/>
    <s v="01.417.222/0005-09"/>
    <s v="MRS LOGISTICA S/A"/>
    <x v="1"/>
    <m/>
    <s v="12/01/2021"/>
    <n v="0"/>
    <n v="0"/>
    <n v="0"/>
    <n v="0"/>
    <m/>
    <s v="CANCELADA: TAMPONAMENTO EXT-PD/014.4979/2020 EM 29/05/2020"/>
    <s v="CI INEA/SERVREG SEI Nº5/21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PRACA HEITOR VALE, 50"/>
    <s v="CENTRO"/>
    <n v="27135350"/>
    <s v="Barra do Piraí"/>
    <s v="RJ"/>
    <n v="24474264"/>
    <s v="lmo@mrs.com.br"/>
  </r>
  <r>
    <x v="49"/>
    <s v="Guandu"/>
    <n v="20"/>
    <x v="0"/>
    <s v="BB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50"/>
    <s v="Guandu"/>
    <n v="20"/>
    <x v="0"/>
    <s v="BB"/>
    <n v="330008285609"/>
    <s v="03.696.074/0003-64"/>
    <s v="HENAMAR INDUSTRIA E COMERCIO DE TINTAS LTDA."/>
    <x v="1"/>
    <m/>
    <s v="12/12/2017"/>
    <n v="0"/>
    <n v="0"/>
    <n v="0"/>
    <n v="0"/>
    <m/>
    <s v="CANCELADA - SEM RENOVAÇÃO PAROU DE PAGAR EM 2017"/>
    <s v=""/>
    <e v="#N/A"/>
    <e v="#N/A"/>
    <e v="#N/A"/>
    <e v="#N/A"/>
    <e v="#N/A"/>
    <e v="#N/A"/>
    <n v="5.5129999999999998E-2"/>
    <e v="#N/A"/>
    <e v="#N/A"/>
    <e v="#N/A"/>
    <e v="#N/A"/>
    <s v="E-07002022302013"/>
    <n v="278042014"/>
    <d v="2014-08-18T00:00:00"/>
    <d v="2019-08-18T00:00:00"/>
    <s v="Rodovia Presidente Dutra s/n, KM 197, Lote 04, 05 e 06"/>
    <s v="Distrito Industrial"/>
    <n v="26300000"/>
    <s v="Queimados"/>
    <s v="RJ"/>
    <s v="2666-5165"/>
    <s v="luizgaspar@tintasaguia.com.br"/>
  </r>
  <r>
    <x v="51"/>
    <s v="Guandu"/>
    <n v="20"/>
    <x v="0"/>
    <s v="BB"/>
    <n v="330008409863"/>
    <s v="57.008.948/0006-15"/>
    <s v="Morganite Brasil Ltda"/>
    <x v="5"/>
    <m/>
    <s v="01/09/2021"/>
    <n v="0"/>
    <n v="0"/>
    <n v="0"/>
    <n v="0"/>
    <m/>
    <s v="CANCELADA - EMPRESA DESISTIU DA RENOVAÇÃO PORQUE ENCERROU AS ATIVIDADES. EMAIL NA PASTA,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54612014"/>
    <s v="0295362014"/>
    <d v="2015-01-05T00:00:00"/>
    <d v="2019-12-30T00:00:00"/>
    <s v="Rua Darcy Pereira, 83"/>
    <s v="Distrito Industrial"/>
    <n v="23565190"/>
    <s v="RIO DE JANEIRO"/>
    <s v="RJ"/>
    <n v="33057419"/>
    <s v="guilherme.rodrigues@morganplc.com"/>
  </r>
  <r>
    <x v="52"/>
    <s v="Guandu"/>
    <n v="20"/>
    <x v="0"/>
    <s v="BB"/>
    <n v="330008813486"/>
    <s v="13.315.883/0001-70"/>
    <s v="CF I LOGISTICA LTDA"/>
    <x v="1"/>
    <m/>
    <s v="12/12/2017"/>
    <n v="0"/>
    <n v="0"/>
    <n v="0"/>
    <m/>
    <m/>
    <s v="CANCELADA POR TRANSFERÊNCIA DE TITULARIDADE: ATUAL BB-0246"/>
    <s v=""/>
    <n v="40150"/>
    <n v="0"/>
    <n v="0"/>
    <n v="22338"/>
    <n v="0"/>
    <n v="0"/>
    <n v="5.7568725668020709E-2"/>
    <n v="924.55576413993765"/>
    <n v="0"/>
    <n v="0"/>
    <n v="1285.9697897208548"/>
    <s v="E07.002/282/2015"/>
    <s v="IN030804"/>
    <d v="2015-06-01T00:00:00"/>
    <d v="2020-06-01T00:00:00"/>
    <s v="Estrada Miguel Pereira"/>
    <s v="São Miguel"/>
    <n v="23893890"/>
    <s v="Seropédica"/>
    <s v="RJ"/>
    <s v="7131-1134"/>
    <s v="meioambiente.obra246@sgo.ind.br"/>
  </r>
  <r>
    <x v="53"/>
    <s v="Guandu"/>
    <n v="20"/>
    <x v="0"/>
    <s v="BB"/>
    <n v="330009073478"/>
    <s v="02.400.538/0001-19"/>
    <s v="JARDIM DAS ACÁCIAS MINERAÇÃO LTDA-ME (2)"/>
    <x v="5"/>
    <m/>
    <s v="12/12/2017"/>
    <n v="1150.1967426072147"/>
    <n v="0"/>
    <n v="0"/>
    <m/>
    <m/>
    <s v="CANCELADA"/>
    <s v="Correspondência Interna - NA 25 (96772918)"/>
    <n v="14784"/>
    <n v="1056"/>
    <n v="0"/>
    <n v="13728"/>
    <n v="7.2999999999999995E-2"/>
    <n v="68"/>
    <n v="5.7568725668020709E-2"/>
    <n v="340.43509528932333"/>
    <n v="19.454329085733853"/>
    <n v="0"/>
    <n v="790.30731823215763"/>
    <s v="E07.002/1302/2014"/>
    <s v="IN032094"/>
    <d v="2015-10-07T00:00:00"/>
    <d v="2020-10-07T00:00:00"/>
    <s v="RUA RODOLFO CARDOSO, Nº 42"/>
    <s v="Jardim das Acácias"/>
    <n v="23890000"/>
    <s v="Seropédica"/>
    <s v="RJ"/>
    <n v="78420944"/>
    <s v="jardimdasacaciasmineracao@yahoo.com"/>
  </r>
  <r>
    <x v="54"/>
    <s v="Guandu"/>
    <m/>
    <x v="0"/>
    <s v="BB"/>
    <m/>
    <m/>
    <s v="FOXWATER RJ SERVICOS E EQUIPAMENTOS AMBIENTAIS LTDA"/>
    <x v="1"/>
    <m/>
    <m/>
    <n v="0"/>
    <m/>
    <n v="0"/>
    <m/>
    <m/>
    <s v="Cancelamento solicitado, mas aguardando quitação de 2020"/>
    <m/>
    <m/>
    <m/>
    <m/>
    <m/>
    <m/>
    <m/>
    <m/>
    <m/>
    <m/>
    <m/>
    <m/>
    <m/>
    <m/>
    <m/>
    <m/>
    <m/>
    <m/>
    <m/>
    <m/>
    <m/>
    <m/>
    <m/>
  </r>
  <r>
    <x v="55"/>
    <s v="Guandu"/>
    <n v="20"/>
    <x v="0"/>
    <s v="BB"/>
    <n v="330009005987"/>
    <s v="10.861.934/0001-71"/>
    <s v="ACQUAVITA TRANSPORTE E LOCAÇÃO DE PIPA D`AGUA LTDA - ME."/>
    <x v="1"/>
    <m/>
    <s v="12/12/2017"/>
    <n v="0"/>
    <n v="0"/>
    <n v="0"/>
    <n v="0"/>
    <m/>
    <s v="CANCELAMENTO: ATIVIDADES DO EMPREENDIMENTO ENCERRADAS"/>
    <s v="CI INEA/SERVREG Nº50/23 - CANCELAMENTO"/>
    <e v="#N/A"/>
    <e v="#N/A"/>
    <e v="#N/A"/>
    <e v="#N/A"/>
    <e v="#N/A"/>
    <e v="#N/A"/>
    <n v="5.5129999999999998E-2"/>
    <e v="#N/A"/>
    <e v="#N/A"/>
    <e v="#N/A"/>
    <e v="#N/A"/>
    <s v="EXT-PD014154582021"/>
    <s v="0115482022"/>
    <d v="2022-03-07T00:00:00"/>
    <d v="2027-03-07T00:00:00"/>
    <s v="ESTRADA DE JACAREPAGUÁ, 7704 - AP 201 FUNDOS PARTE."/>
    <s v="FREGUESIA"/>
    <n v="22753034"/>
    <s v="RIO DE JANEIRO"/>
    <s v="RJ"/>
    <n v="24374809"/>
    <s v="comercial@acquavita.net.br"/>
  </r>
  <r>
    <x v="56"/>
    <s v="Guandu"/>
    <n v="20"/>
    <x v="0"/>
    <s v="BB"/>
    <n v="330009546635"/>
    <s v="11.681.741/0001-00"/>
    <s v="CHL LXXXII Incorporações LTDA"/>
    <x v="1"/>
    <m/>
    <s v="12/12/2017"/>
    <n v="504.30883997124573"/>
    <n v="0"/>
    <n v="0"/>
    <m/>
    <m/>
    <s v="CANCELADA"/>
    <s v="Correspondência Interna - NA 25 (96772918)"/>
    <n v="0"/>
    <n v="43800"/>
    <n v="0"/>
    <n v="0"/>
    <n v="2628"/>
    <n v="80"/>
    <n v="5.7568725668020709E-2"/>
    <n v="0"/>
    <n v="504.30883997124573"/>
    <n v="0"/>
    <n v="0"/>
    <s v="E07/002.6564/2014"/>
    <s v="IN035981"/>
    <d v="2016-08-21T00:00:00"/>
    <d v="2021-08-21T00:00:00"/>
    <n v="0"/>
    <n v="0"/>
    <n v="0"/>
    <s v="RIO DE JANEIRO"/>
    <n v="0"/>
    <n v="37248007"/>
    <s v="noelle.morais@pdg.com.br"/>
  </r>
  <r>
    <x v="57"/>
    <s v="Guandu"/>
    <n v="20"/>
    <x v="0"/>
    <s v="BB"/>
    <n v="330009864920"/>
    <s v="11.178.039/0001-10"/>
    <s v="Q4 EMPREENDIMENTOS E PARTICIPAÇÕES LTDA."/>
    <x v="1"/>
    <m/>
    <s v="01/03/2023"/>
    <n v="0"/>
    <n v="0"/>
    <n v="0"/>
    <n v="0"/>
    <m/>
    <s v="CANCELADA: não renovação da outorga"/>
    <s v="CI INEA/SERVREG Nº18/23 - CANCELAMENTO"/>
    <e v="#N/A"/>
    <e v="#N/A"/>
    <e v="#N/A"/>
    <e v="#N/A"/>
    <e v="#N/A"/>
    <e v="#N/A"/>
    <n v="5.5129999999999998E-2"/>
    <e v="#N/A"/>
    <e v="#N/A"/>
    <e v="#N/A"/>
    <e v="#N/A"/>
    <s v="E07002125002015"/>
    <s v="0386502017"/>
    <d v="2017-02-15T00:00:00"/>
    <d v="2022-02-15T00:00:00"/>
    <s v="AV. BRASIL, 51000."/>
    <s v="CAMPO GRANDE"/>
    <n v="23066480"/>
    <s v="RIO DE JANEIRO"/>
    <s v="RJ"/>
    <s v="3384-7777"/>
    <s v="frank.santo@camil.com.br"/>
  </r>
  <r>
    <x v="58"/>
    <s v="Guandu"/>
    <n v="20"/>
    <x v="0"/>
    <s v="BB"/>
    <n v="330010115502"/>
    <s v="40.450.769/0106-01"/>
    <s v="CARIOCA CHRISTIANI NIELSEN ENGENHARIA S A"/>
    <x v="1"/>
    <m/>
    <s v="12/12/2017"/>
    <n v="0"/>
    <n v="0"/>
    <n v="0"/>
    <n v="0"/>
    <m/>
    <s v="CANCELADA: REQUERENTE INFORMA QUE NÃO FAZ MAIS USO E NÃO RENOVOU OUTORGA VENCIDA EM MAIO DE 2020"/>
    <s v="CI INEA/SERVREG SEI Nº38/21 - CANCELAMENTO"/>
    <e v="#N/A"/>
    <e v="#N/A"/>
    <e v="#N/A"/>
    <e v="#N/A"/>
    <e v="#N/A"/>
    <e v="#N/A"/>
    <n v="5.5129999999999998E-2"/>
    <e v="#N/A"/>
    <e v="#N/A"/>
    <e v="#N/A"/>
    <e v="#N/A"/>
    <s v="E0700253792016"/>
    <s v="0398602017"/>
    <d v="2017-05-29T00:00:00"/>
    <d v="2020-05-29T00:00:00"/>
    <s v="ESTRADA DA VALINHA. S/Nº"/>
    <s v="SANTA CRUZ"/>
    <n v="23555012"/>
    <s v="RIO DE JANEIRO"/>
    <s v="RJ"/>
    <n v="26826344"/>
    <s v="lilian.teodoro@biosferalt.com.br"/>
  </r>
  <r>
    <x v="59"/>
    <s v="Guandu"/>
    <n v="20"/>
    <x v="0"/>
    <s v="BB"/>
    <n v="330026367077"/>
    <s v="38.838.405/0001-76"/>
    <s v="SETA CONSTRUÇÕES E COMÉRCIO LTDA"/>
    <x v="0"/>
    <m/>
    <s v="01/06/2018"/>
    <n v="452.83788556245224"/>
    <n v="0"/>
    <n v="0"/>
    <m/>
    <m/>
    <s v="CANCELADA"/>
    <s v="Correspondência Interna - NA 25 (96772918)"/>
    <n v="0"/>
    <n v="141474"/>
    <n v="0"/>
    <n v="0"/>
    <n v="1234"/>
    <n v="94"/>
    <n v="5.7568725668020709E-2"/>
    <n v="0"/>
    <n v="452.83788556245224"/>
    <n v="0"/>
    <n v="0"/>
    <s v="PD-07/014.273/2017"/>
    <s v="IN001128"/>
    <d v="2018-03-28T00:00:00"/>
    <d v="2023-03-28T00:00:00"/>
    <s v="Avenida ANGELICA,2261"/>
    <s v="CONSOLACAO"/>
    <n v="1227200"/>
    <s v="São Paulo"/>
    <s v="SP"/>
    <n v="983505514"/>
    <s v="amadeufrandsen@yahoo.com.br"/>
  </r>
  <r>
    <x v="60"/>
    <s v="Guandu"/>
    <n v="20"/>
    <x v="0"/>
    <s v="BB"/>
    <n v="330026425450"/>
    <s v="12.112.673/0001-12"/>
    <s v="MORENO FERREIRA Aguas LTDA - ME"/>
    <x v="1"/>
    <m/>
    <s v="01/07/2018"/>
    <n v="0"/>
    <n v="0"/>
    <n v="0"/>
    <m/>
    <m/>
    <s v="CANCELADA: Correspondência Interna - NA 10 (92136857)"/>
    <s v=""/>
    <n v="18870.5"/>
    <n v="0"/>
    <n v="0"/>
    <n v="18505.5"/>
    <n v="0"/>
    <n v="0"/>
    <n v="5.7568725668020709E-2"/>
    <n v="434.5322286181198"/>
    <n v="0"/>
    <n v="0"/>
    <n v="1065.3411987796928"/>
    <s v="PD-07/014.699/2017"/>
    <s v="IN001295"/>
    <d v="2018-05-20T00:00:00"/>
    <d v="2020-05-20T00:00:00"/>
    <s v="CAMINHO FAZENDA CARAPIÁ, Nº 8"/>
    <s v="GUARATIBA"/>
    <s v="23020-833"/>
    <s v="RIO DE JANEIRO"/>
    <s v="RJ"/>
    <s v="98288-9709"/>
    <s v="poetarsp@gmail.com"/>
  </r>
  <r>
    <x v="61"/>
    <s v="Guandu"/>
    <n v="20"/>
    <x v="0"/>
    <s v="BB"/>
    <n v="330027158366"/>
    <s v="31.325.970/0001-90"/>
    <s v="IBISA INDUSTRIA COMERCIO E SERVIÇOS EPP"/>
    <x v="9"/>
    <m/>
    <s v="01/03/2023"/>
    <n v="0"/>
    <n v="0"/>
    <n v="0"/>
    <n v="0"/>
    <m/>
    <s v="CANCELADA: EMPRESA ENCERROU ATIVIDADES EM FEVEREIRO DE 2022"/>
    <s v="CI INEA/SEREG SEI Nº19 - INCLUSÃO; CI INEA/SERVREG Nº18/23 - CANCELAMENTO"/>
    <e v="#N/A"/>
    <e v="#N/A"/>
    <e v="#N/A"/>
    <e v="#N/A"/>
    <e v="#N/A"/>
    <e v="#N/A"/>
    <n v="5.5129999999999998E-2"/>
    <e v="#N/A"/>
    <e v="#N/A"/>
    <e v="#N/A"/>
    <e v="#N/A"/>
    <s v="EXT-PD01432502018"/>
    <s v="0070472020"/>
    <d v="2020-08-05T00:00:00"/>
    <d v="2025-08-05T00:00:00"/>
    <s v="AVENIDA BRASIL 35770, GLEBA D1"/>
    <s v="BANGU"/>
    <s v="23.078-001"/>
    <s v="RIO DE JANEIRO"/>
    <s v="RJ"/>
    <s v="(21)991026701"/>
    <s v="profjacksonrj@gmail.com"/>
  </r>
  <r>
    <x v="62"/>
    <s v="Guandu"/>
    <n v="21"/>
    <x v="0"/>
    <s v="BS"/>
    <n v="330005088098"/>
    <s v="33.352.394/0001-04"/>
    <s v="CEDAE GUANDU"/>
    <x v="0"/>
    <m/>
    <s v="18/08/2023"/>
    <n v="0"/>
    <n v="0"/>
    <n v="0"/>
    <n v="0"/>
    <m/>
    <s v="ATENÇÃO: VALORES CEDAE PARA O ANO DE 2022 EM FUNÇÃO DO TERMO DE COMPROMISSO SEI 50894524"/>
    <s v="CI INEA/SERVREG Nº 35/23 - REVISÃ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Rua Lauro Miiller, n° 116, sala 2202"/>
    <s v="Botafogo"/>
    <s v="22290-160"/>
    <s v="RIO DE JANEIRO"/>
    <s v="RJ"/>
    <n v="25417624"/>
    <s v="meioambiente@riomaissaneamento.com.br"/>
  </r>
  <r>
    <x v="63"/>
    <s v="Guandu"/>
    <n v="21"/>
    <x v="0"/>
    <s v="BS"/>
    <n v="330031531904"/>
    <s v="33.352.394/0001-04"/>
    <s v="CEDAE LAJES"/>
    <x v="0"/>
    <m/>
    <s v="18/08/2023"/>
    <n v="0"/>
    <n v="0"/>
    <n v="0"/>
    <n v="0"/>
    <m/>
    <s v="ATENÇÃO: VALORES CEDAE PARA O ANO DE 2022 EM FUNÇÃO DO TERMO DE COMPROMISSO SEI 50894524"/>
    <s v="CI INEA/SERVREG Nº 35/23 - REVISÃO"/>
    <e v="#N/A"/>
    <e v="#N/A"/>
    <e v="#N/A"/>
    <e v="#N/A"/>
    <e v="#N/A"/>
    <e v="#N/A"/>
    <n v="5.5129999999999998E-2"/>
    <e v="#N/A"/>
    <e v="#N/A"/>
    <e v="#N/A"/>
    <e v="#N/A"/>
    <s v="E-0710061604"/>
    <n v="5172007"/>
    <d v="2007-01-17T00:00:00"/>
    <d v="2017-01-14T00:00:00"/>
    <s v="Rua Lauro Miiller, n° 116, sala 2202"/>
    <s v="Botafogo"/>
    <s v="22290-160"/>
    <s v="RIO DE JANEIRO"/>
    <s v="RJ"/>
    <s v="2332-3600"/>
    <s v="meioambiente@riomaissaneamento.com.br"/>
  </r>
  <r>
    <x v="64"/>
    <s v="Guandu"/>
    <n v="21"/>
    <x v="0"/>
    <s v="BS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65"/>
    <s v="Guandu"/>
    <n v="21"/>
    <x v="0"/>
    <s v="BS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66"/>
    <s v="Guandu"/>
    <n v="21"/>
    <x v="0"/>
    <s v="BS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67"/>
    <s v="Guandu"/>
    <n v="21"/>
    <x v="0"/>
    <s v="BS"/>
    <n v="330005050104"/>
    <s v="02.709.449/0002-30"/>
    <s v="Petrobras Transporte S/A - TECAM - RH II"/>
    <x v="1"/>
    <m/>
    <s v="16/01/2020"/>
    <n v="0"/>
    <n v="0"/>
    <n v="0"/>
    <n v="0"/>
    <m/>
    <s v="CANCELADA:  Reativação da matrícula EE-0051, com mesma razão social e cnpj"/>
    <s v="CI INEA/GEAGUA SEI Nº2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Fabor Orbel S/N"/>
    <s v="Campos Elyseos"/>
    <n v="25225030"/>
    <s v="Duque de Caxias"/>
    <s v="RJ"/>
    <s v="2677 6694"/>
    <s v="urfreitas.hope@petrobras.com.br"/>
  </r>
  <r>
    <x v="68"/>
    <s v="Guandu"/>
    <n v="21"/>
    <x v="0"/>
    <s v="BS"/>
    <n v="330005069468"/>
    <s v="28.309.508/0001-95"/>
    <s v="ENGELIDER CONSTRUTORA E MINERADORA LTDA"/>
    <x v="6"/>
    <m/>
    <s v="18/02/2021"/>
    <n v="0"/>
    <n v="0"/>
    <n v="0"/>
    <n v="0"/>
    <m/>
    <s v="CANCELADA: RENOVAÇÃO(E-07/510.425/2012) INDEFERIDA ATRAVÉS DA SEORHNOT/01109323, de 12/02/2020"/>
    <s v="CI INEA/SERVREG SEI Nº8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S PALMARES, Nº 4040"/>
    <s v="SANTA CRUZ"/>
    <n v="23575275"/>
    <s v="RIO DE JANEIRO"/>
    <s v="RJ"/>
    <n v="33135979"/>
    <s v="teliopaula@engelider.com.br"/>
  </r>
  <r>
    <x v="69"/>
    <s v="Guandu"/>
    <n v="21"/>
    <x v="0"/>
    <s v="BS"/>
    <n v="330005065632"/>
    <s v="661.948.227-91"/>
    <s v="SERGIO ZELINO COELHO MOITINHO"/>
    <x v="10"/>
    <m/>
    <s v="05/04/2021"/>
    <n v="0"/>
    <n v="0"/>
    <n v="0"/>
    <n v="0"/>
    <m/>
    <s v="CANCELADA: OUTORGA VENCIDA SEM RENOVAÇÃO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s v="E-071013562003"/>
    <s v="002008"/>
    <d v="2008-06-10T00:00:00"/>
    <d v="2013-06-10T00:00:00"/>
    <s v="RETA 300"/>
    <s v="PIRANEMA"/>
    <n v="23800000"/>
    <s v="Itaguaí"/>
    <s v="RJ"/>
    <n v="93923730"/>
    <s v="sergio@sonhodospes.com.br"/>
  </r>
  <r>
    <x v="70"/>
    <s v="Guandu"/>
    <n v="21"/>
    <x v="0"/>
    <s v="BS"/>
    <n v="330005207879"/>
    <s v="60.619.202/0065-02"/>
    <s v="Linde Gases Ltda"/>
    <x v="5"/>
    <m/>
    <s v="12/12/2017"/>
    <n v="0"/>
    <n v="0"/>
    <n v="0"/>
    <n v="0"/>
    <m/>
    <s v="CANCELADA: PEDIDO DE CANCELAMENTO DE OUTORGA Portaria Serla nº 669/2008"/>
    <s v=""/>
    <e v="#N/A"/>
    <e v="#N/A"/>
    <e v="#N/A"/>
    <e v="#N/A"/>
    <e v="#N/A"/>
    <e v="#N/A"/>
    <n v="5.5129999999999998E-2"/>
    <e v="#N/A"/>
    <e v="#N/A"/>
    <e v="#N/A"/>
    <e v="#N/A"/>
    <s v="E-071007102007"/>
    <n v="6692008"/>
    <d v="2008-12-04T00:00:00"/>
    <d v="2013-12-04T00:00:00"/>
    <s v="Av. João XXIII s/n"/>
    <s v="Santa Cruz"/>
    <n v="23565230"/>
    <s v="RIO DE JANEIRO"/>
    <s v="RJ"/>
    <s v="2156-1413"/>
    <s v="joseane.chagas@linde.com"/>
  </r>
  <r>
    <x v="71"/>
    <s v="Guandu"/>
    <n v="21"/>
    <x v="0"/>
    <s v="BS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72"/>
    <s v="Guandu"/>
    <n v="21"/>
    <x v="0"/>
    <s v="BS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73"/>
    <s v="Guandu"/>
    <m/>
    <x v="0"/>
    <s v="BS"/>
    <m/>
    <m/>
    <s v="VOTORANTIM CIMENTOS S.A"/>
    <x v="7"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</r>
  <r>
    <x v="74"/>
    <s v="Guandu"/>
    <n v="21"/>
    <x v="0"/>
    <s v="BS"/>
    <n v="330040200613"/>
    <s v="33.352.394/0001-04"/>
    <s v="CEDAE INTERMUNICIPAL CAMPOS ELÍSEOS"/>
    <x v="0"/>
    <m/>
    <s v="13/01/2023"/>
    <n v="0"/>
    <n v="0"/>
    <n v="0"/>
    <n v="0"/>
    <m/>
    <s v="NOVO: SUSPENDER BOLETOS - TRANSF AR 4 - AGUARDAR ADITIVO TERMO AR4"/>
    <s v="CI INEA/SEREG SEI Nº 08/23 - SUSPENSÃO PARA TRANSFERENCIA PARA A AGUAS DO RIO 4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. Vargas, 2655 - 7° andar."/>
    <s v="Cidade Nova"/>
    <n v="20210030"/>
    <n v="0"/>
    <s v="RJ"/>
    <s v="2332-3600"/>
    <s v="eduardodantas@cedae.com.br; marcelo-kauffman@cedae.com.br"/>
  </r>
  <r>
    <x v="75"/>
    <s v="Guandu"/>
    <n v="21"/>
    <x v="0"/>
    <s v="BS"/>
    <n v="330005293856"/>
    <s v="33.352.394/0001-04"/>
    <s v="CEDAE INTERMUNICIPAL SEROPÉDICA/JAPERI"/>
    <x v="0"/>
    <m/>
    <s v="13/01/2023"/>
    <n v="0"/>
    <n v="0"/>
    <n v="0"/>
    <n v="0"/>
    <m/>
    <s v="NOVO: SUSPENDER BOLETOS - TRANSF AR 4 - AGUARDAR ADITIVO TERMO AR4"/>
    <s v="CI INEA/SEREG SEI Nº 08/23 - SUSPENSÃO PARA TRANSFERENCIA PARA A AGUAS DO RIO 4"/>
    <e v="#N/A"/>
    <e v="#N/A"/>
    <e v="#N/A"/>
    <e v="#N/A"/>
    <e v="#N/A"/>
    <e v="#N/A"/>
    <n v="5.5129999999999998E-2"/>
    <e v="#N/A"/>
    <e v="#N/A"/>
    <e v="#N/A"/>
    <e v="#N/A"/>
    <n v="0"/>
    <s v="DRDH 007"/>
    <d v="2009-07-09T00:00:00"/>
    <d v="2012-07-09T00:00:00"/>
    <s v="Av. Pres. Vargas, 2655 - 7° andar."/>
    <s v="Cidade Nova"/>
    <n v="20210030"/>
    <n v="0"/>
    <s v="RJ"/>
    <s v="2332-3600"/>
    <s v="eduardodantas@cedae.com.br; marcelo-kauffman@cedae.com.br"/>
  </r>
  <r>
    <x v="76"/>
    <s v="Médio Paraíba do Sul"/>
    <n v="30"/>
    <x v="1"/>
    <s v="CC"/>
    <n v="330010101030"/>
    <s v="06.697.008/0001-35"/>
    <s v="Servatis S A"/>
    <x v="5"/>
    <m/>
    <s v="12/12/2017"/>
    <n v="63806.16408231738"/>
    <n v="0"/>
    <n v="0"/>
    <m/>
    <m/>
    <s v="CANCELADA"/>
    <s v="Correspondência Interna - NA 25 (96772918)"/>
    <n v="1314000"/>
    <n v="254040"/>
    <n v="0"/>
    <n v="271560"/>
    <n v="4160.6490000000003"/>
    <n v="95"/>
    <n v="7.8865634401759172E-2"/>
    <n v="41451.776386495454"/>
    <n v="937.64393741042068"/>
    <n v="0"/>
    <n v="21416.743758411503"/>
    <s v="PD-07/014.506/2016"/>
    <s v="IN000270"/>
    <d v="2017-04-06T00:00:00"/>
    <d v="2022-04-06T00:00:00"/>
    <s v="Rodovia Presidente Dutra, Km 300,5"/>
    <s v="Fazenda da Barra"/>
    <n v="27537000"/>
    <s v="Resende"/>
    <s v="RJ"/>
    <s v="3358-1186"/>
    <s v="daiany.gomes@servatis.com.br"/>
  </r>
  <r>
    <x v="77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78"/>
    <s v="Médio Paraíba do Sul"/>
    <n v="30"/>
    <x v="1"/>
    <s v="CC"/>
    <n v="330005204349"/>
    <s v="33.470.022/0011-46"/>
    <s v="CIA. TÊXTIL FERREIRA GUIMARÃES"/>
    <x v="5"/>
    <m/>
    <s v="12/12/2017"/>
    <n v="0"/>
    <n v="0"/>
    <n v="0"/>
    <n v="0"/>
    <m/>
    <s v="CANCELADA: Encerrou atividades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27 DE NOVEMBRO 1100"/>
    <s v="SANTA CRUZ"/>
    <n v="0"/>
    <s v="Valença"/>
    <s v="RJ"/>
    <s v="2453-1022"/>
    <s v="fgval@uol.com.br"/>
  </r>
  <r>
    <x v="79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80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81"/>
    <s v="Médio Paraíba do Sul"/>
    <n v="30"/>
    <x v="1"/>
    <s v="CC"/>
    <n v="330027449689"/>
    <s v="39.554.597/0001-51"/>
    <s v="PREFEITURA MUN. C. LEVY GASPARIAN"/>
    <x v="0"/>
    <m/>
    <s v="26/12/2017"/>
    <n v="0"/>
    <n v="0"/>
    <n v="0"/>
    <n v="0"/>
    <m/>
    <s v="CANCELADA - SEM OUTORGA - SEM PAGAR DESDE 2014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 VEREADOR JOSE FCO XAVIER 1"/>
    <s v="CENTRO"/>
    <n v="0"/>
    <s v="LEVY GASPARIAN"/>
    <s v="RJ"/>
    <s v="(24)2254-1005"/>
    <s v="pmlg.fazenda@gmail.com"/>
  </r>
  <r>
    <x v="82"/>
    <s v="Médio Paraíba do Sul"/>
    <n v="30"/>
    <x v="1"/>
    <s v="CC"/>
    <n v="330005029679"/>
    <s v="19.811.058/0001-43"/>
    <s v="BR METALS/THYSSEN FUND.LTDA"/>
    <x v="5"/>
    <m/>
    <s v="12/12/2017"/>
    <n v="0"/>
    <n v="0"/>
    <n v="0"/>
    <n v="0"/>
    <m/>
    <s v="CANCELADA: INDEFERIMENTO IN042258 - 28/11/2017 A EMPRESA ENCERROU AS ATIVIDADES E DESISTIU DA OUTORGA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GOVERNADOR RAIMUNDO PADILHA S/Nº"/>
    <s v="STA CECILIA"/>
    <n v="0"/>
    <s v="Barra do Piraí"/>
    <s v="RJ"/>
    <e v="#N/A"/>
    <s v="monica.gonzaga@brmetals.com.br"/>
  </r>
  <r>
    <x v="83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84"/>
    <s v="Médio Paraíba do Sul"/>
    <n v="30"/>
    <x v="1"/>
    <s v="CC"/>
    <n v="330005046506"/>
    <s v="688.599.537-15"/>
    <s v="Wilson London"/>
    <x v="11"/>
    <m/>
    <s v="12/12/2017"/>
    <n v="0"/>
    <n v="0"/>
    <n v="0"/>
    <m/>
    <m/>
    <s v="CANCELADA: ENCERRAMENTO DAS ATIVIDADES; OUTORGA VENCIDA"/>
    <s v=""/>
    <n v="2263334.4"/>
    <n v="0"/>
    <n v="0"/>
    <n v="0"/>
    <n v="2932.848"/>
    <n v="0"/>
    <n v="1.4786511843306452E-3"/>
    <n v="1370.4776422109355"/>
    <n v="0"/>
    <n v="0"/>
    <n v="0"/>
    <s v="E07/101352/2001"/>
    <s v="IN037134"/>
    <d v="2016-10-24T00:00:00"/>
    <d v="2021-10-24T00:00:00"/>
    <s v="Caixa Postal nº 82238"/>
    <s v="Campos Elíseos"/>
    <n v="27542090"/>
    <s v="Resende"/>
    <s v="RJ"/>
    <s v="3381-7141"/>
    <s v="londonwilson@gmail.com"/>
  </r>
  <r>
    <x v="85"/>
    <s v="Médio Paraíba do Sul"/>
    <n v="30"/>
    <x v="1"/>
    <s v="CC"/>
    <n v="330005024014"/>
    <s v="02.773.629/0002-80"/>
    <s v="XEROX COM IND LTDA"/>
    <x v="5"/>
    <m/>
    <s v="12/12/2017"/>
    <n v="0"/>
    <n v="0"/>
    <n v="0"/>
    <n v="0"/>
    <m/>
    <s v="CANCELADA: INDEFERIMENTO IN051551 A PARTIR DE 2020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ODOVIA PRESIDENTE DUTRA KM316 N316"/>
    <s v="ITATIAIA"/>
    <n v="0"/>
    <s v="Itatiaia"/>
    <s v="RJ"/>
    <e v="#N/A"/>
    <s v="silvio.guimaraes@xerox.com"/>
  </r>
  <r>
    <x v="86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87"/>
    <s v="Médio Paraíba do Sul"/>
    <n v="30"/>
    <x v="1"/>
    <s v="CC"/>
    <n v="330005017409"/>
    <s v="96.824.594/0072-18"/>
    <s v="VOTORANTIM CIMENTOS S/A."/>
    <x v="5"/>
    <m/>
    <s v="12/12/2017"/>
    <n v="0"/>
    <n v="0"/>
    <n v="0"/>
    <n v="0"/>
    <m/>
    <s v="CANCELADA: 2019 uso de água da rede pública e futuro tamponamento dos poços"/>
    <s v=""/>
    <e v="#N/A"/>
    <e v="#N/A"/>
    <e v="#N/A"/>
    <e v="#N/A"/>
    <e v="#N/A"/>
    <e v="#N/A"/>
    <n v="6.5949999999999995E-2"/>
    <e v="#N/A"/>
    <e v="#N/A"/>
    <e v="#N/A"/>
    <e v="#N/A"/>
    <s v="E-071011852003"/>
    <n v="160122011"/>
    <d v="2011-03-11T00:00:00"/>
    <d v="2016-03-09T00:00:00"/>
    <s v="FAZENDA TRES POCOS S.N."/>
    <s v="D.INDUSTRIAL"/>
    <n v="0"/>
    <s v="VOLTA REDONDA"/>
    <s v="RJ"/>
    <n v="40098487"/>
    <s v="carlos.araujo@vcimentos.com.br"/>
  </r>
  <r>
    <x v="88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89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0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1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2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3"/>
    <s v="Médio Paraíba do Sul"/>
    <n v="30"/>
    <x v="1"/>
    <s v="CC"/>
    <n v="330005342814"/>
    <s v="29.805.462/0001-68"/>
    <s v="Usival - Usinagem Valenciana LTDA"/>
    <x v="5"/>
    <m/>
    <s v="12/12/2017"/>
    <n v="0"/>
    <n v="0"/>
    <n v="0"/>
    <n v="0"/>
    <m/>
    <s v="CANCELADA - NÃO PAGA DESDE 2014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013402009"/>
    <s v="0163392011"/>
    <d v="2011-04-29T00:00:00"/>
    <d v="2016-04-27T00:00:00"/>
    <s v="ESTRADA VALENÇA BARRA DO PIRAÍ KM 71, S/N"/>
    <s v="CANTEIRO"/>
    <n v="27600000"/>
    <s v="Valença"/>
    <s v="RJ"/>
    <n v="24535171"/>
    <s v="usival@usival.com.br"/>
  </r>
  <r>
    <x v="94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5"/>
    <s v="Médio Paraíba do Sul"/>
    <n v="30"/>
    <x v="1"/>
    <s v="CC"/>
    <n v="330005796173"/>
    <s v="01.282.769/0004-55"/>
    <s v="D.F.V. Comercial e Industrial Ltda"/>
    <x v="5"/>
    <m/>
    <s v="12/12/2017"/>
    <n v="0"/>
    <n v="0"/>
    <n v="0"/>
    <n v="0"/>
    <m/>
    <s v="CANCELADA - NÃO PAGA DESDE 2015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109332010"/>
    <n v="163402011"/>
    <d v="2011-04-29T00:00:00"/>
    <d v="2016-04-29T00:00:00"/>
    <s v="Rodovia RJ 145 s/n°"/>
    <s v="Canteiro"/>
    <n v="27600000"/>
    <s v="Valença"/>
    <s v="RJ"/>
    <n v="24521564"/>
    <s v="sabrina.dias@dfv.com.br"/>
  </r>
  <r>
    <x v="96"/>
    <s v="Médio Paraíba do Sul"/>
    <n v="30"/>
    <x v="1"/>
    <s v="CC"/>
    <n v="330005932883"/>
    <s v="33.352.394/0001-04"/>
    <s v="CEDAE VALENÇA"/>
    <x v="0"/>
    <m/>
    <s v="26/12/2017"/>
    <n v="0"/>
    <n v="0"/>
    <n v="0"/>
    <n v="0"/>
    <m/>
    <s v="ATENÇÃO: SUSPENSÃO DO PAGAMENTO E TRANSFERÊNCIA PARA A PREFEITURA (PROCESSO SEI-070002/008050/2023)"/>
    <s v="CI INEA/SEREG SEI Nº 08/23 - SUSPENSÃO PARA TRANSFERENCIA PARA A PREFEITURA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Valença"/>
    <s v="RJ"/>
    <s v="2332-3600"/>
    <s v="eduardodantas@cedae.com.br; marcelo-kauffman@cedae.com.br"/>
  </r>
  <r>
    <x v="97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98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n v="7860"/>
    <n v="0"/>
    <n v="0"/>
    <n v="4500"/>
    <n v="0"/>
    <n v="0"/>
    <e v="#N/A"/>
    <n v="207.34"/>
    <n v="0"/>
    <n v="0"/>
    <n v="296.76"/>
    <s v="E07/504.399/2009"/>
    <s v="IN019292"/>
    <d v="2012-03-30T00:00:00"/>
    <d v="2017-03-30T00:00:00"/>
    <s v="Rodovia Presidente Dutra, 198 KM 270"/>
    <s v="Monte Cristo"/>
    <n v="27343000"/>
    <s v="Barra Mansa"/>
    <s v="RJ"/>
    <s v="3326-9051"/>
    <s v="diretoria@plenaplan.com.br"/>
  </r>
  <r>
    <x v="99"/>
    <s v="Médio Paraíba do Sul"/>
    <n v="30"/>
    <x v="1"/>
    <s v="CC"/>
    <n v="330007622334"/>
    <s v="11.411.777/0001-65"/>
    <s v="T.M.L. Plásticos LTDA-ME"/>
    <x v="5"/>
    <m/>
    <s v="12/12/2017"/>
    <n v="0"/>
    <n v="0"/>
    <n v="0"/>
    <n v="0"/>
    <m/>
    <s v="CANCELADA - SEM PAGAR DESDE 2015; SEM CNARH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Governador Chagas Freitas"/>
    <s v="Colônia de Sant. Ant"/>
    <n v="27353000"/>
    <s v="Barra Mansa"/>
    <s v="RJ"/>
    <n v="33255100"/>
    <s v="thiago.brant@valeplast.com.br"/>
  </r>
  <r>
    <x v="100"/>
    <s v="Médio Paraíba do Sul"/>
    <n v="30"/>
    <x v="1"/>
    <s v="CC"/>
    <n v="330005520690"/>
    <s v="14.049.467/0003-00"/>
    <s v="Lactalis do Brasil - Comercio, Importação e Exportação LTDA"/>
    <x v="5"/>
    <m/>
    <s v="12/12/2017"/>
    <n v="0"/>
    <n v="0"/>
    <n v="0"/>
    <n v="0"/>
    <m/>
    <s v="CANCELADA - NUNCA PAGOU - SEM RENOVAÇÃO"/>
    <s v="CI INEA/SERVREG SEI Nº32/21 - CANCELAMENTO"/>
    <e v="#N/A"/>
    <e v="#N/A"/>
    <e v="#N/A"/>
    <e v="#N/A"/>
    <e v="#N/A"/>
    <e v="#N/A"/>
    <n v="6.5949999999999995E-2"/>
    <e v="#N/A"/>
    <e v="#N/A"/>
    <e v="#N/A"/>
    <e v="#N/A"/>
    <s v="E-075016052010_x0009_"/>
    <n v="0"/>
    <d v="2015-03-23T00:00:00"/>
    <d v="2018-12-13T00:00:00"/>
    <s v="Avenida Domingos Mariano, 655"/>
    <s v="Centro"/>
    <n v="27345310"/>
    <s v="Barra Mansa"/>
    <s v="RJ"/>
    <s v="3325-5600"/>
    <s v="wesley.reis@lbr-lacteosbrasil.com.br"/>
  </r>
  <r>
    <x v="101"/>
    <s v="Médio Paraíba do Sul"/>
    <n v="30"/>
    <x v="1"/>
    <s v="CC"/>
    <n v="330008906654"/>
    <s v="35.796.804/0001-23"/>
    <s v="FW EMPREENDIMENTOS IMOBILIÁRIOS E CONSTRUÇÃO LTDA"/>
    <x v="1"/>
    <m/>
    <s v="11/02/2020"/>
    <n v="0"/>
    <n v="0"/>
    <n v="0"/>
    <n v="0"/>
    <m/>
    <s v="CANCELADA: A EMPRESA JÁ ENTREGOU A OBRA (CADEIA PÚBLICA DE RESENDE) PARA A PREFEITURA DESDE 2016"/>
    <s v="CI INEA/SEREG SEI Nº2/20 - CANCELAMENTO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ENIDA PEDRO II Nº 284"/>
    <s v="SÃO CRISTOVÃO"/>
    <n v="20941070"/>
    <s v="RIO DE JANEIRO"/>
    <s v="RJ"/>
    <s v="2580-4040"/>
    <s v="adrianafundao@fwengenharia.com.br"/>
  </r>
  <r>
    <x v="102"/>
    <s v="Médio Paraíba do Sul"/>
    <n v="30"/>
    <x v="1"/>
    <s v="CC"/>
    <n v="330009052390"/>
    <s v="16.624.584/0001-06"/>
    <s v="Schioppa 19 do Brasil Ltda"/>
    <x v="5"/>
    <m/>
    <s v="05/01/2022"/>
    <n v="0"/>
    <n v="0"/>
    <n v="0"/>
    <n v="0"/>
    <m/>
    <s v="CANCELADA: EMPRESA SAIU DO LOCAL E OUTORGA VENCEU EM 15/09/2020"/>
    <s v="CI INEA/SERVREG SEI Nº2/22 - CANCELAMENTO"/>
    <e v="#N/A"/>
    <e v="#N/A"/>
    <e v="#N/A"/>
    <e v="#N/A"/>
    <e v="#N/A"/>
    <e v="#N/A"/>
    <n v="6.5949999999999995E-2"/>
    <e v="#N/A"/>
    <e v="#N/A"/>
    <e v="#N/A"/>
    <e v="#N/A"/>
    <s v="E-07002166612013"/>
    <s v="031828"/>
    <d v="2015-09-15T00:00:00"/>
    <d v="2020-09-15T00:00:00"/>
    <s v="RODOVIA LÚCIO MEIRA (BR-393), KM 272"/>
    <n v="0"/>
    <n v="27160000"/>
    <s v="Barra do Piraí"/>
    <s v="RJ"/>
    <s v="4063-5019"/>
    <s v="mario@oppacart.com"/>
  </r>
  <r>
    <x v="103"/>
    <s v="Médio Paraíba do Sul"/>
    <n v="30"/>
    <x v="1"/>
    <s v="CC"/>
    <n v="330009211102"/>
    <s v="22.299.949/0001-77"/>
    <s v="Água Mineral Rio Bonito Ltda."/>
    <x v="5"/>
    <m/>
    <s v="12/12/2017"/>
    <n v="0"/>
    <n v="0"/>
    <n v="0"/>
    <n v="0"/>
    <m/>
    <s v="CANCELADA: A PARTIR DE JANEIRO DE 2019 EM DECORRÊNCIA DE PARALIZAÇÃO DAS ATIVIDADES."/>
    <s v=""/>
    <e v="#N/A"/>
    <e v="#N/A"/>
    <e v="#N/A"/>
    <e v="#N/A"/>
    <e v="#N/A"/>
    <e v="#N/A"/>
    <n v="6.5949999999999995E-2"/>
    <e v="#N/A"/>
    <e v="#N/A"/>
    <e v="#N/A"/>
    <e v="#N/A"/>
    <s v="E-0700277682015"/>
    <n v="325202015"/>
    <d v="2015-11-24T00:00:00"/>
    <d v="2021-11-24T00:00:00"/>
    <s v="Estrada RJ 147, Km 10, Pentagna"/>
    <n v="0"/>
    <n v="27600000"/>
    <s v="Valença"/>
    <s v="RJ"/>
    <n v="981118828"/>
    <s v="julio.arieira@gmail.com"/>
  </r>
  <r>
    <x v="104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n v="0"/>
    <n v="62108"/>
    <n v="0"/>
    <n v="0"/>
    <n v="342.53199999999998"/>
    <n v="96"/>
    <e v="#N/A"/>
    <n v="0"/>
    <n v="181.03"/>
    <n v="0"/>
    <n v="0"/>
    <s v="E07/002.5092/2015"/>
    <s v="IN033997"/>
    <d v="2016-04-13T00:00:00"/>
    <d v="2021-04-13T00:00:00"/>
    <s v="R. Nelson Nobre, 241"/>
    <s v="Plante Café"/>
    <n v="26900000"/>
    <s v="Miguel Pereira"/>
    <s v="RJ"/>
    <n v="24844316"/>
    <s v="ambiente.miguelpereira@hotmail.com"/>
  </r>
  <r>
    <x v="105"/>
    <s v="Médio Paraíba do Sul"/>
    <n v="30"/>
    <x v="1"/>
    <s v="CC"/>
    <n v="330006432850"/>
    <s v="03.644.593/0001-17"/>
    <s v="Hospital Vita Volta Redonda S/A"/>
    <x v="1"/>
    <m/>
    <s v="12/12/2017"/>
    <n v="0"/>
    <n v="0"/>
    <n v="0"/>
    <m/>
    <m/>
    <s v="ATENÇÃO: averbação para Instituto do Cancer do Ceará CNPJ 07.265.515/0007-58"/>
    <s v=""/>
    <n v="12818.8"/>
    <n v="0"/>
    <n v="0"/>
    <n v="2560.84"/>
    <n v="0"/>
    <n v="0"/>
    <n v="7.8865634401759172E-2"/>
    <n v="404.38779868292454"/>
    <n v="0"/>
    <n v="0"/>
    <n v="201.9726610071244"/>
    <s v="PD- 07/014.471/2016"/>
    <s v="IN000577"/>
    <d v="2017-08-31T00:00:00"/>
    <d v="2022-08-31T00:00:00"/>
    <s v="Rua Lions Club nº 160-Quarenta e um C"/>
    <s v="Vila Santa Cecília"/>
    <n v="27255430"/>
    <s v="VOLTA REDONDA"/>
    <s v="RJ"/>
    <s v="3344-3395"/>
    <s v="jose.paulo@hospitalvita.com.br"/>
  </r>
  <r>
    <x v="106"/>
    <s v="Médio Paraíba do Sul"/>
    <n v="30"/>
    <x v="1"/>
    <s v="CC"/>
    <n v="330028988095"/>
    <s v="036.303.827-20"/>
    <s v="PAULO DE ALMEIDA PANÇARDES"/>
    <x v="1"/>
    <m/>
    <s v="01/04/2019"/>
    <n v="0"/>
    <n v="0"/>
    <n v="0"/>
    <m/>
    <m/>
    <s v="CANCELADA: Correspondência Interna - NA 10 (92136857)"/>
    <s v=""/>
    <n v="2463.75"/>
    <n v="0"/>
    <n v="0"/>
    <n v="1003.75"/>
    <n v="0"/>
    <n v="0"/>
    <n v="7.8865634401759172E-2"/>
    <n v="77.720428911439484"/>
    <n v="0"/>
    <n v="0"/>
    <n v="79.155488377414684"/>
    <s v="E-07/002.2950/2015"/>
    <s v="IN048224"/>
    <d v="2019-02-04T00:00:00"/>
    <d v="2024-02-04T00:00:00"/>
    <s v="RODOVIA BARRA MANSA-ANGRA KM 59 LT 316"/>
    <s v="Getulandia"/>
    <s v="27460-000"/>
    <s v="Rio Claro "/>
    <s v="RJ"/>
    <s v="(21) 34053460"/>
    <s v="regularizacao@saogeraldopocos.com.br"/>
  </r>
  <r>
    <x v="107"/>
    <s v="Médio Paraíba do Sul"/>
    <n v="30"/>
    <x v="1"/>
    <s v="CC"/>
    <n v="330030956375"/>
    <s v="04.505.306/0004-01"/>
    <s v="CONCRETEIRA PP DE RESENDE LTDA"/>
    <x v="5"/>
    <m/>
    <s v="01/11/2019"/>
    <n v="0"/>
    <n v="0"/>
    <n v="0"/>
    <n v="0"/>
    <m/>
    <s v="CANCELAR: A empresa comunicou o encerramento das atividades e saída do local  através de Carta protocolada na SUPMEP em 07/12/2020 ref. E07/513018/2012"/>
    <s v=""/>
    <e v="#N/A"/>
    <e v="#N/A"/>
    <e v="#N/A"/>
    <e v="#N/A"/>
    <e v="#N/A"/>
    <e v="#N/A"/>
    <n v="6.5949999999999995E-2"/>
    <e v="#N/A"/>
    <e v="#N/A"/>
    <e v="#N/A"/>
    <e v="#N/A"/>
    <s v="E-075032622012"/>
    <s v="05023819"/>
    <d v="2019-09-20T00:00:00"/>
    <d v="2024-09-20T00:00:00"/>
    <s v="ESTRADA SIDNEY DE SOUZA ALMEIDA, Nº 1.830, GLEBA 04, PARTE 01"/>
    <s v="SÃO CAETANO"/>
    <s v="27.532-205"/>
    <s v="RESENDE"/>
    <s v="RJ"/>
    <s v="(24) 3338-4498"/>
    <s v="cintia@atualambiental.com.br"/>
  </r>
  <r>
    <x v="108"/>
    <s v="Médio Paraíba do Sul"/>
    <n v="30"/>
    <x v="1"/>
    <s v="CC"/>
    <n v="330029302650"/>
    <s v="04.136.367/0037-07"/>
    <s v="FMC QUIMICA DO BRASIL LTDA - Barra Mansa"/>
    <x v="5"/>
    <m/>
    <s v="20/02/2020"/>
    <n v="0"/>
    <n v="0"/>
    <n v="0"/>
    <n v="0"/>
    <m/>
    <s v="CANCELADA: Incluída equivocadamente como novo empreendimento"/>
    <s v="CI INEA/SEREG SEI Nº3/20 - CANCELAMENTO"/>
    <e v="#N/A"/>
    <e v="#N/A"/>
    <e v="#N/A"/>
    <e v="#N/A"/>
    <e v="#N/A"/>
    <e v="#N/A"/>
    <n v="6.5949999999999995E-2"/>
    <e v="#N/A"/>
    <e v="#N/A"/>
    <e v="#N/A"/>
    <e v="#N/A"/>
    <s v="E071009972005"/>
    <n v="509052019"/>
    <d v="2019-12-23T00:00:00"/>
    <d v="2024-12-23T00:00:00"/>
    <s v="Rodovia Presidente Dutra"/>
    <s v="Floriano"/>
    <s v="27.365-000"/>
    <s v="BARRA MANSA"/>
    <s v="RJ"/>
    <s v="(24) 3325-4141"/>
    <s v="geraldoantonio.cardoso@fmc.com"/>
  </r>
  <r>
    <x v="109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0"/>
    <s v="Médio Paraíba do Sul"/>
    <n v="30"/>
    <x v="1"/>
    <s v="CC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1"/>
    <s v="Médio Paraíba do Sul"/>
    <n v="30"/>
    <x v="1"/>
    <s v="CC"/>
    <n v="330005019797"/>
    <s v="33.042.730/0130-01"/>
    <s v="COMPANHIA SIDERÚRGICA NACIONAL"/>
    <x v="5"/>
    <m/>
    <d v="2024-06-01T00:00:00"/>
    <n v="5820.0677149999992"/>
    <n v="0"/>
    <n v="0"/>
    <n v="0"/>
    <m/>
    <n v="0"/>
    <n v="0"/>
    <e v="#N/A"/>
    <e v="#N/A"/>
    <e v="#N/A"/>
    <e v="#N/A"/>
    <e v="#N/A"/>
    <e v="#N/A"/>
    <n v="6.5949999999999995E-2"/>
    <e v="#N/A"/>
    <e v="#N/A"/>
    <e v="#N/A"/>
    <e v="#N/A"/>
    <s v="E-071017762006"/>
    <s v="0015702006"/>
    <d v="2010-03-30T00:00:00"/>
    <d v="2015-03-29T00:00:00"/>
    <s v="Avenida Renato Monteiro"/>
    <s v="Pólo Urbo Agro Industrial"/>
    <s v="27.570-000"/>
    <s v="PORTO REAL"/>
    <n v="0"/>
    <s v="(24) 3358-2963"/>
    <s v="julia.oliveira.jo1@csn.com.br"/>
  </r>
  <r>
    <x v="112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3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4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5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6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7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8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19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0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1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2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3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4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5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6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7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8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29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0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1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2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3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4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5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6"/>
    <e v="#N/A"/>
    <e v="#N/A"/>
    <x v="9"/>
    <s v="C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7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38"/>
    <s v="Piabanha"/>
    <n v="40"/>
    <x v="10"/>
    <s v="DD"/>
    <n v="330027621414"/>
    <s v="09.285.874/0004-50"/>
    <s v="ASB BEBIDAS E ALIMENTOS LTDA (ex-NESTLE WATERS)"/>
    <x v="6"/>
    <m/>
    <s v="04/01/2021"/>
    <n v="0"/>
    <n v="0"/>
    <n v="0"/>
    <n v="0"/>
    <m/>
    <s v="CANCELADA: AGUA MINERAL E USO INSIGNIFICANTE"/>
    <s v="CI INEA/SERVREG SEI Nº2/21 - CANCELAMENTO"/>
    <e v="#N/A"/>
    <e v="#N/A"/>
    <e v="#N/A"/>
    <e v="#N/A"/>
    <e v="#N/A"/>
    <e v="#N/A"/>
    <n v="6.5949999999999995E-2"/>
    <e v="#N/A"/>
    <e v="#N/A"/>
    <e v="#N/A"/>
    <e v="#N/A"/>
    <s v="8903592000 DNPM"/>
    <n v="2102009"/>
    <d v="2009-06-25T00:00:00"/>
    <d v="2999-09-30T00:00:00"/>
    <s v="Rua Engenheiro José Lima Filho, 239"/>
    <s v="Mosela"/>
    <n v="25670081"/>
    <s v="Petrópolis"/>
    <s v="RJ"/>
    <s v="2220-9123"/>
    <s v="sabrina.silva1@br.nestle.com"/>
  </r>
  <r>
    <x v="139"/>
    <s v="Piabanha"/>
    <n v="40"/>
    <x v="10"/>
    <s v="DD"/>
    <n v="330007159014"/>
    <s v="33.352.394/0001-04"/>
    <s v="CEDAE TERESÓPOLIS"/>
    <x v="0"/>
    <m/>
    <s v="26/12/2017"/>
    <n v="0"/>
    <n v="0"/>
    <n v="0"/>
    <n v="0"/>
    <m/>
    <s v="OK"/>
    <s v="CI INEA/SERVREG SEI Nº23/22 - AJUSTE"/>
    <e v="#N/A"/>
    <e v="#N/A"/>
    <e v="#N/A"/>
    <e v="#N/A"/>
    <e v="#N/A"/>
    <e v="#N/A"/>
    <n v="6.5949999999999995E-2"/>
    <e v="#N/A"/>
    <e v="#N/A"/>
    <e v="#N/A"/>
    <e v="#N/A"/>
    <s v="SEI-1500010006472024"/>
    <n v="0"/>
    <d v="1899-12-30T00:00:00"/>
    <d v="1899-12-30T00:00:00"/>
    <s v="Av. Pres. Vargas, 2655 - 7° andar."/>
    <s v="Cidade Nova"/>
    <n v="20210030"/>
    <s v="Teresópolis"/>
    <s v="RJ"/>
    <s v="2332-3600"/>
    <s v="eduardodantas@cedae.com.br; marcelo-kauffman@cedae.com.br"/>
  </r>
  <r>
    <x v="140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1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2"/>
    <s v="Piabanha"/>
    <n v="40"/>
    <x v="10"/>
    <s v="DD"/>
    <n v="330005238405"/>
    <s v="29.128.741/0001-34"/>
    <s v="SAAE DE CARMO"/>
    <x v="0"/>
    <m/>
    <s v="26/12/2017"/>
    <n v="0"/>
    <n v="0"/>
    <n v="0"/>
    <m/>
    <m/>
    <s v="SERÁ CANCELADA APÓS PAGAMENTO DOS DÉBITOS"/>
    <s v=""/>
    <n v="1177125"/>
    <n v="0"/>
    <n v="0"/>
    <n v="1134224.77"/>
    <n v="0"/>
    <n v="0"/>
    <n v="6.8865634401759176E-2"/>
    <n v="32425.385525814258"/>
    <n v="0"/>
    <n v="0"/>
    <n v="78109.110394273404"/>
    <s v="NÃO LOCALIZADO"/>
    <s v=""/>
    <d v="1899-12-30T00:00:00"/>
    <d v="1899-12-30T00:00:00"/>
    <s v="PCA PRINCESA ISABEL 91"/>
    <s v="CENTRO"/>
    <n v="0"/>
    <s v="CARMO"/>
    <s v="RJ"/>
    <s v="(22)2537-1133"/>
    <s v="gabinete@carmo.rj.gov.br"/>
  </r>
  <r>
    <x v="143"/>
    <s v="Piabanha"/>
    <n v="40"/>
    <x v="10"/>
    <s v="DD"/>
    <n v="330005057885"/>
    <s v="31.116.239/0001-55"/>
    <s v="Dentsply Insdustria e Comércio Ltda"/>
    <x v="5"/>
    <m/>
    <s v="18/02/2021"/>
    <n v="0"/>
    <n v="0"/>
    <n v="0"/>
    <n v="0"/>
    <m/>
    <s v="CANCELADA - A EMPRESA VENDEU O LOCAL PARA AL LOCAÇÃO DE BENS LTDA. CNPJ 15.811.080/0001-32"/>
    <s v="CI INEA/SERVREG SEI Nº8/21 - CANCELAMENTO"/>
    <e v="#N/A"/>
    <e v="#N/A"/>
    <e v="#N/A"/>
    <e v="#N/A"/>
    <e v="#N/A"/>
    <e v="#N/A"/>
    <n v="6.5949999999999995E-2"/>
    <e v="#N/A"/>
    <e v="#N/A"/>
    <e v="#N/A"/>
    <e v="#N/A"/>
    <s v="E-072029212003"/>
    <s v="0196422003"/>
    <d v="2012-05-18T00:00:00"/>
    <d v="2017-05-18T00:00:00"/>
    <s v="Rua Alice Hervê, 86"/>
    <s v="Bingen"/>
    <n v="25665010"/>
    <s v="Petrópolis"/>
    <s v="RJ"/>
    <n v="22331929"/>
    <s v="fernandoluiz.junior@dentsply.com"/>
  </r>
  <r>
    <x v="144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5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6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7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8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49"/>
    <s v="Piabanha"/>
    <n v="40"/>
    <x v="10"/>
    <s v="DD"/>
    <n v="330005089493"/>
    <s v="815.042.097-53"/>
    <s v="MAURO ROBERTO GOMES DE MATTOS"/>
    <x v="1"/>
    <m/>
    <s v="01/03/2023"/>
    <n v="0"/>
    <n v="0"/>
    <n v="0"/>
    <n v="0"/>
    <m/>
    <s v="CANCELADA: não renovação da outorga"/>
    <s v="CI INEA/SERVREG Nº18/23 - CANCELAMENTO"/>
    <e v="#N/A"/>
    <e v="#N/A"/>
    <e v="#N/A"/>
    <e v="#N/A"/>
    <e v="#N/A"/>
    <e v="#N/A"/>
    <n v="6.5949999999999995E-2"/>
    <e v="#N/A"/>
    <e v="#N/A"/>
    <e v="#N/A"/>
    <e v="#N/A"/>
    <s v="E-071016062006"/>
    <s v="0030412010"/>
    <d v="2010-11-04T00:00:00"/>
    <d v="2015-11-04T00:00:00"/>
    <s v="AV ALTE BARROSO, 52/ 27º ANDAR"/>
    <s v="CENTRO"/>
    <n v="20030000"/>
    <s v="Rio de Janeiro"/>
    <s v="RJ"/>
    <n v="32317717"/>
    <s v="mauro@gomesdemattos.com.br"/>
  </r>
  <r>
    <x v="150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51"/>
    <s v="Piabanha"/>
    <n v="40"/>
    <x v="10"/>
    <s v="DD"/>
    <n v="330005755906"/>
    <s v="61.403.127/0127-48"/>
    <s v="LAFARJE BRASIL S/A"/>
    <x v="5"/>
    <m/>
    <s v="12/12/2017"/>
    <n v="345.87562424996071"/>
    <n v="0"/>
    <n v="0"/>
    <m/>
    <m/>
    <s v="CANCELADA"/>
    <s v="Correspondência Interna - NA 25 (96772918)"/>
    <n v="3796"/>
    <n v="0"/>
    <n v="0"/>
    <n v="3504"/>
    <n v="0"/>
    <n v="0"/>
    <n v="6.8865634401759176E-2"/>
    <n v="104.57093476357424"/>
    <n v="0"/>
    <n v="0"/>
    <n v="241.30468948638645"/>
    <s v="E07/100.275/2007"/>
    <s v="IN017151"/>
    <d v="2011-07-12T00:00:00"/>
    <d v="2016-02-02T00:00:00"/>
    <s v="Rua José Gama Machado(Madame Machado) n° 19"/>
    <s v="Itaipava"/>
    <n v="25745700"/>
    <s v="Petrópolis"/>
    <s v="RJ"/>
    <s v="2240-5142"/>
    <s v="katia.moreira@lafarge-brasil.lafarge.com"/>
  </r>
  <r>
    <x v="152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53"/>
    <s v="Piabanha"/>
    <n v="40"/>
    <x v="10"/>
    <s v="DD"/>
    <n v="330006415092"/>
    <s v="970.635.417-49"/>
    <s v="LUIS ROBERTO TEIXEIRA SOARES"/>
    <x v="11"/>
    <m/>
    <s v="12/12/2017"/>
    <n v="0"/>
    <n v="0"/>
    <n v="0"/>
    <n v="0"/>
    <m/>
    <s v="CANCELADA: CARTA ENVIADA À GELIRH PD-07/014.845/2017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MARECHAL CANTUARIA 149/204"/>
    <s v="URCA"/>
    <n v="22291060"/>
    <s v="Rio de Janeiro"/>
    <s v="RJ"/>
    <n v="26411489"/>
    <s v="trutiluiza@uol.com.br"/>
  </r>
  <r>
    <x v="154"/>
    <s v="Piabanha"/>
    <n v="40"/>
    <x v="10"/>
    <s v="DD"/>
    <n v="330006440445"/>
    <s v="546.951.807-82"/>
    <s v="Alexandre da Silva Lopes"/>
    <x v="11"/>
    <m/>
    <s v="12/12/2017"/>
    <n v="0"/>
    <n v="0"/>
    <n v="0"/>
    <n v="0"/>
    <m/>
    <s v="CANCELADA: SEM CNARH40 /solicitou cancelamento da cobrança/outorga vencida em 2015"/>
    <s v="CI INEA/SERVREG SEI Nº38/21 - CANCELAMENTO      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. de Santa Rita, Km 5"/>
    <s v="Colônia Alpina"/>
    <n v="25980250"/>
    <s v="Teresópolis"/>
    <s v="RJ"/>
    <s v="2743-6721 ou 9837-9779"/>
    <s v="aslvet2007@hotmail.com"/>
  </r>
  <r>
    <x v="155"/>
    <s v="Piabanha"/>
    <n v="40"/>
    <x v="10"/>
    <s v="DD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56"/>
    <s v="Piabanha"/>
    <n v="40"/>
    <x v="10"/>
    <s v="DD"/>
    <n v="330027214100"/>
    <s v="13.493.395/0001-53"/>
    <s v="Areia Bonita do Vale Extração e Comércio Ltda - ME"/>
    <x v="12"/>
    <m/>
    <s v="01/10/2021"/>
    <n v="0"/>
    <n v="0"/>
    <n v="0"/>
    <n v="0"/>
    <m/>
    <s v="CANCELADA: NOVA OUTORGA PARA MINERAÇÃO EM LEITO DE RIO"/>
    <s v="CI INEA/SERVREG SEI Nº36/21 - CANCELAMENTO"/>
    <e v="#N/A"/>
    <e v="#N/A"/>
    <e v="#N/A"/>
    <e v="#N/A"/>
    <e v="#N/A"/>
    <e v="#N/A"/>
    <n v="6.5949999999999995E-2"/>
    <e v="#N/A"/>
    <e v="#N/A"/>
    <e v="#N/A"/>
    <e v="#N/A"/>
    <s v="PD-07009372018"/>
    <s v="0254032013"/>
    <d v="2021-08-09T00:00:00"/>
    <d v="2026-08-09T00:00:00"/>
    <s v="Estrada Silveira da Motta, n° 12000"/>
    <s v="Rio Bonito"/>
    <n v="25882000"/>
    <s v="São José do Vale do Rio Preto"/>
    <s v="RJ"/>
    <s v="2272-1248"/>
    <s v="arealsitiodapedra@hotmail.com"/>
  </r>
  <r>
    <x v="157"/>
    <s v="Piabanha"/>
    <n v="40"/>
    <x v="10"/>
    <s v="DD"/>
    <n v="330007443677"/>
    <s v="01.925.760/0001-72"/>
    <s v="AREAL CHAMONIX LTDA"/>
    <x v="5"/>
    <m/>
    <s v="12/12/2017"/>
    <n v="0"/>
    <n v="0"/>
    <n v="0"/>
    <n v="0"/>
    <m/>
    <s v="CANCELADA: NUNCA ENTROU EM OPERAÇÃO E OUTORGA VENCEU EM 05/06/2018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ESTRADA UNIÃO E INDÚSTRIA, N° 25.515, KM 83"/>
    <s v="PEDRO DO RIO"/>
    <n v="25750225"/>
    <s v="Petrópolis"/>
    <s v="RJ"/>
    <e v="#N/A"/>
    <s v="arealchamonix@yahoo.com.br"/>
  </r>
  <r>
    <x v="158"/>
    <s v="Piabanha"/>
    <n v="40"/>
    <x v="10"/>
    <s v="DD"/>
    <n v="330008624675"/>
    <s v="01.892.202/0003-10"/>
    <s v="GODIVA ALIMENTOS LTDA"/>
    <x v="1"/>
    <m/>
    <s v="07/03/2022"/>
    <n v="0"/>
    <n v="0"/>
    <n v="0"/>
    <n v="0"/>
    <m/>
    <s v="CANCELADA: ENCERRAMENTO DE ATIVIDADES E OUTORGA VENCIDA EM MARÇO/2020"/>
    <s v="CI INEA/SERVREG SEI Nº15/22 - CANCELAMENTO"/>
    <e v="#N/A"/>
    <e v="#N/A"/>
    <e v="#N/A"/>
    <e v="#N/A"/>
    <e v="#N/A"/>
    <e v="#N/A"/>
    <n v="6.5949999999999995E-2"/>
    <e v="#N/A"/>
    <e v="#N/A"/>
    <e v="#N/A"/>
    <e v="#N/A"/>
    <s v="E-07002169682013"/>
    <n v="301472015"/>
    <d v="2015-03-24T00:00:00"/>
    <d v="2020-03-24T00:00:00"/>
    <s v="Rodovia BR 393 s/n Km 104"/>
    <s v="Jamapará"/>
    <n v="25880000"/>
    <s v="Sapucaia"/>
    <s v="RJ"/>
    <n v="84023357"/>
    <s v="marcela.soares@godam.com.br"/>
  </r>
  <r>
    <x v="159"/>
    <s v="Piabanha"/>
    <n v="40"/>
    <x v="10"/>
    <s v="DD"/>
    <n v="330009224514"/>
    <s v="18.105.439/0001-44"/>
    <s v="Areal Serrano LTDA."/>
    <x v="12"/>
    <m/>
    <s v="01/10/2021"/>
    <n v="0"/>
    <n v="0"/>
    <n v="0"/>
    <n v="0"/>
    <m/>
    <s v="CANCELAR: NOVA OUTORGA PARA MINERAÇÃO EM LEITO DE RIO"/>
    <s v="CI INEA/SERVREG SEI Nº36/21 - CANCELAMENTO"/>
    <e v="#N/A"/>
    <e v="#N/A"/>
    <e v="#N/A"/>
    <e v="#N/A"/>
    <e v="#N/A"/>
    <e v="#N/A"/>
    <n v="6.5949999999999995E-2"/>
    <e v="#N/A"/>
    <e v="#N/A"/>
    <e v="#N/A"/>
    <e v="#N/A"/>
    <s v="EXT-PD006125122021"/>
    <s v="0097522021"/>
    <d v="2021-07-28T00:00:00"/>
    <d v="2026-07-28T00:00:00"/>
    <s v="Rua Gustavo Riedel 545/01º andar"/>
    <s v="Engenho de Dentro"/>
    <n v="20730010"/>
    <s v="Rio de Janeiro"/>
    <s v="RJ"/>
    <n v="26963425"/>
    <s v="gondwanaenator@gmail.com"/>
  </r>
  <r>
    <x v="160"/>
    <s v="Piabanha"/>
    <n v="40"/>
    <x v="10"/>
    <s v="DD"/>
    <e v="#N/A"/>
    <e v="#N/A"/>
    <s v="LOTEAMENTO VALE DA SERRA"/>
    <x v="4"/>
    <m/>
    <e v="#N/A"/>
    <e v="#N/A"/>
    <e v="#N/A"/>
    <e v="#N/A"/>
    <e v="#N/A"/>
    <m/>
    <e v="#N/A"/>
    <e v="#N/A"/>
    <n v="26280"/>
    <n v="0"/>
    <n v="0"/>
    <n v="19710"/>
    <n v="0"/>
    <n v="0"/>
    <e v="#N/A"/>
    <n v="693.24"/>
    <n v="0"/>
    <n v="0"/>
    <n v="1299.83"/>
    <s v="PD- 07/014.403/2016"/>
    <s v="IN000589"/>
    <d v="2017-09-13T00:00:00"/>
    <d v="2022-09-13T00:00:00"/>
    <s v="RUA SANTA RIRA"/>
    <s v="CRUZEIRO"/>
    <n v="25964390"/>
    <s v="Teresópolis"/>
    <s v="RJ"/>
    <n v="22357494"/>
    <s v="anyfariasmonte@bol.com.br"/>
  </r>
  <r>
    <x v="161"/>
    <s v="Piabanha"/>
    <n v="40"/>
    <x v="10"/>
    <s v="DD"/>
    <n v="330032481072"/>
    <s v="20.649.817/0001-00"/>
    <s v="CARGIL EXTRATORA DE AREIA LTDA ME"/>
    <x v="12"/>
    <m/>
    <s v="01/02/2023"/>
    <n v="0"/>
    <n v="0"/>
    <n v="0"/>
    <n v="0"/>
    <m/>
    <s v="Mineração de areia em leito de rio"/>
    <s v="CI INEA/SERVREG Nº 12/23 - INCLUSÃO"/>
    <n v="35093.760000000002"/>
    <n v="49.92"/>
    <n v="0"/>
    <n v="1697.28"/>
    <n v="0"/>
    <n v="0"/>
    <n v="6.5949999999999995E-2"/>
    <n v="925.74"/>
    <n v="1.1599999999999999"/>
    <n v="0"/>
    <n v="111.93"/>
    <s v="E-07/002.12111/2017"/>
    <s v="IN053090"/>
    <d v="2022-12-06T00:00:00"/>
    <d v="2027-12-06T00:00:00"/>
    <s v="Rua Olívia de Araujo "/>
    <s v="Centro"/>
    <s v="25.780-000"/>
    <s v="RIO DE JANEIRO"/>
    <s v="RJ"/>
    <s v="(24) 99278-4385"/>
    <s v="demarchi.rj@uol.com.br"/>
  </r>
  <r>
    <x v="162"/>
    <s v="Baía de Guanabara"/>
    <n v="50"/>
    <x v="2"/>
    <s v="EE"/>
    <n v="330005050520"/>
    <s v="59.476.770/0038-40"/>
    <s v="PROCTER &amp; GAMBLE DO BRASIL S.A - Rio de Janeiro"/>
    <x v="5"/>
    <m/>
    <s v="12/12/2017"/>
    <n v="11806.918784171154"/>
    <n v="0"/>
    <n v="0"/>
    <n v="0"/>
    <m/>
    <s v="OK"/>
    <s v=""/>
    <n v="209291"/>
    <n v="0"/>
    <n v="0"/>
    <n v="130451"/>
    <n v="0"/>
    <n v="0"/>
    <n v="5.5129999999999998E-2"/>
    <n v="4615.2299999999996"/>
    <n v="0"/>
    <n v="0"/>
    <n v="7191.68"/>
    <s v="PD- 07/014.305/2017"/>
    <s v="IN000516"/>
    <d v="2017-07-31T00:00:00"/>
    <d v="2022-07-31T00:00:00"/>
    <s v="EST. MAL. MIGUEL S. MENDES DE MORAIS, 747"/>
    <s v="JACAREPAGUA"/>
    <n v="22270330"/>
    <s v="Rio de Janeiro"/>
    <s v="RJ"/>
    <n v="24480818"/>
    <s v="braga.n@pg.com"/>
  </r>
  <r>
    <x v="163"/>
    <s v="Baía de Guanabara"/>
    <n v="50"/>
    <x v="2"/>
    <s v="EE"/>
    <n v="330005050953"/>
    <s v="06.057.223/0001-71"/>
    <s v="Sendas Distribuidora S/A - São João de Meriti"/>
    <x v="1"/>
    <m/>
    <s v="14/06/2021"/>
    <n v="0"/>
    <n v="0"/>
    <n v="0"/>
    <n v="0"/>
    <m/>
    <s v="CANCELADA: AA Nº IN007835 24/11/2020 PROCESSO EXT-PD/007.5505/2020"/>
    <s v="CI INEA/SERVREG SEI Nº23/21 - CANCELAMENTO"/>
    <e v="#N/A"/>
    <e v="#N/A"/>
    <e v="#N/A"/>
    <e v="#N/A"/>
    <e v="#N/A"/>
    <e v="#N/A"/>
    <n v="5.5129999999999998E-2"/>
    <e v="#N/A"/>
    <e v="#N/A"/>
    <e v="#N/A"/>
    <e v="#N/A"/>
    <s v="EXT-PD00755052020"/>
    <n v="78352020"/>
    <d v="2020-11-24T00:00:00"/>
    <d v="2021-11-24T00:00:00"/>
    <s v="Rua João Antonio Sendas, 286, Parte"/>
    <s v="José Bonifácio"/>
    <n v="25565330"/>
    <s v="São João de Meriti"/>
    <s v="RJ"/>
    <s v="3868 4218"/>
    <s v="elaine.rita@grupopaodeacucar.com.br"/>
  </r>
  <r>
    <x v="164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65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66"/>
    <s v="Baía de Guanabara"/>
    <n v="50"/>
    <x v="2"/>
    <s v="EE"/>
    <n v="330005051763"/>
    <s v="01.320.854/0003-80"/>
    <s v="Ciba Especialidades Químicas Ltda"/>
    <x v="5"/>
    <m/>
    <s v="12/12/2017"/>
    <n v="0"/>
    <n v="0"/>
    <n v="0"/>
    <n v="0"/>
    <m/>
    <s v="CANCELADA: SEM OUTORGA E PAROU DE PAGAR EM 2012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Colégio, 170 Colégio"/>
    <s v="Irajá"/>
    <n v="21235280"/>
    <s v="Rio de Janeiro"/>
    <s v="RJ"/>
    <s v="3082 - 2100"/>
    <s v="michele.silva@cibasc.com"/>
  </r>
  <r>
    <x v="167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68"/>
    <s v="Baía de Guanabara"/>
    <n v="50"/>
    <x v="2"/>
    <s v="EE"/>
    <n v="330005058423"/>
    <s v="319.002.836-20"/>
    <s v="Dietrich Fuhrken Batista"/>
    <x v="1"/>
    <m/>
    <s v="12/12/2017"/>
    <n v="0"/>
    <n v="0"/>
    <n v="0"/>
    <n v="0"/>
    <m/>
    <s v="CANCELADA: SEM RENOVAÇÃO E DECISÃO MINISTÉRIO PÚBLICO"/>
    <s v="CI INEA/SERVREG SEI Nº2/22 - CANCELAMENTO"/>
    <e v="#N/A"/>
    <e v="#N/A"/>
    <e v="#N/A"/>
    <e v="#N/A"/>
    <e v="#N/A"/>
    <e v="#N/A"/>
    <n v="5.5129999999999998E-2"/>
    <e v="#N/A"/>
    <e v="#N/A"/>
    <e v="#N/A"/>
    <e v="#N/A"/>
    <s v="E-071001692004"/>
    <s v="0230182013"/>
    <d v="2013-04-30T00:00:00"/>
    <d v="2018-04-30T00:00:00"/>
    <s v="Rua Ministro Artur Ribeiro 219"/>
    <s v="Jardim Botâncio"/>
    <n v="22461231"/>
    <s v="Rio de Janeiro"/>
    <s v="RJ"/>
    <s v="8844-1168"/>
    <s v="dbatista@igate.com.br"/>
  </r>
  <r>
    <x v="169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n v="44968"/>
    <n v="0"/>
    <n v="0"/>
    <n v="13768"/>
    <n v="0"/>
    <n v="0"/>
    <e v="#N/A"/>
    <n v="991.62"/>
    <n v="0"/>
    <n v="0"/>
    <n v="759.02"/>
    <s v="E07/100193/2004"/>
    <s v="IN040257"/>
    <d v="2017-06-28T00:00:00"/>
    <d v="2022-06-28T00:00:00"/>
    <s v="RODOVIA PRESIDENTE DUTRA 1362"/>
    <s v="JARDIM AMÉRICA"/>
    <n v="22430220"/>
    <s v="Rio de Janeiro"/>
    <s v="RJ"/>
    <e v="#N/A"/>
    <s v="douglas.coelho@ecopolo.com.br"/>
  </r>
  <r>
    <x v="17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71"/>
    <s v="Baía de Guanabara"/>
    <n v="50"/>
    <x v="2"/>
    <s v="EE"/>
    <n v="330007420626"/>
    <s v="06.068.650/0001-55"/>
    <s v="CONDOMÍNIO DO SÃO GONÇALO SHOPPING RIO"/>
    <x v="1"/>
    <m/>
    <s v="21/10/2019"/>
    <n v="0"/>
    <n v="0"/>
    <n v="0"/>
    <n v="0"/>
    <m/>
    <s v="CANCELADA: transferir valor para a matrícula EE-0621"/>
    <s v=""/>
    <e v="#N/A"/>
    <e v="#N/A"/>
    <e v="#N/A"/>
    <e v="#N/A"/>
    <e v="#N/A"/>
    <e v="#N/A"/>
    <n v="5.5129999999999998E-2"/>
    <e v="#N/A"/>
    <e v="#N/A"/>
    <e v="#N/A"/>
    <e v="#N/A"/>
    <s v="PD-07014922018"/>
    <n v="35342019"/>
    <d v="2019-05-31T00:00:00"/>
    <d v="2024-05-31T00:00:00"/>
    <s v="AVENIDA SÃO GONÇALO, 100"/>
    <s v="BOA VISTA"/>
    <n v="24466315"/>
    <s v="São Gonçalo"/>
    <s v="RJ"/>
    <n v="21098550"/>
    <s v="larissa.silva@saogoncaloshopping.com.br"/>
  </r>
  <r>
    <x v="17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73"/>
    <s v="Baía de Guanabara"/>
    <n v="50"/>
    <x v="2"/>
    <s v="EE"/>
    <n v="330005297924"/>
    <s v="29.667.227/0005-09"/>
    <s v="ARLANXEO BRASIL S.A. (PETROFLEX)(RH V)"/>
    <x v="5"/>
    <m/>
    <s v="18/02/2022"/>
    <n v="0"/>
    <n v="0"/>
    <n v="0"/>
    <n v="0"/>
    <m/>
    <s v="CANCELADA:  não houve interesse na renovação da outorga SERLA no 495, vencida em 27/11/2016"/>
    <s v="CI INEA/SERVREG SEI Nº12/22 - CANCELAMENTO"/>
    <e v="#N/A"/>
    <e v="#N/A"/>
    <e v="#N/A"/>
    <e v="#N/A"/>
    <e v="#N/A"/>
    <e v="#N/A"/>
    <n v="5.5129999999999998E-2"/>
    <e v="#N/A"/>
    <e v="#N/A"/>
    <e v="#N/A"/>
    <e v="#N/A"/>
    <s v="E-071008121998"/>
    <n v="495"/>
    <d v="2006-11-27T00:00:00"/>
    <d v="2016-11-27T00:00:00"/>
    <s v="RUA MARUMBI, 600"/>
    <n v="0"/>
    <n v="0"/>
    <s v="Duque de Caxias"/>
    <s v="RJ"/>
    <s v="(21)2677-1297"/>
    <s v="edy.delima@lanxess.com"/>
  </r>
  <r>
    <x v="174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75"/>
    <s v="Baía de Guanabara"/>
    <n v="50"/>
    <x v="2"/>
    <s v="EE"/>
    <n v="330005054789"/>
    <s v="33.306.929/0004-45"/>
    <s v="PROCOSA PRODUTOS DE BELEZA LTDA"/>
    <x v="5"/>
    <m/>
    <s v="05/03/2020"/>
    <n v="0"/>
    <n v="0"/>
    <n v="0"/>
    <n v="0"/>
    <m/>
    <s v="CANCELADA: ENCERRAMENTO DE ATIVIDADES - SEORHNOT/01111917 EM 03/10/19"/>
    <s v="CI INEA/SEREG SEI Nº4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ODOVIA PRESIDENTE DUTRA 2611/2671"/>
    <s v="JARDIM AMÉRICA"/>
    <n v="21535500"/>
    <s v="Rio de Janeiro"/>
    <s v="RJ"/>
    <n v="24724286"/>
    <s v="raphael.sixel@loreal.com"/>
  </r>
  <r>
    <x v="176"/>
    <s v="Baía de Guanabara"/>
    <n v="50"/>
    <x v="2"/>
    <s v="EE"/>
    <n v="330005054940"/>
    <s v="90.195.892/0001-16"/>
    <s v="GPC QUÍMICA S/A"/>
    <x v="5"/>
    <m/>
    <s v="11/02/2020"/>
    <n v="0"/>
    <n v="0"/>
    <n v="0"/>
    <n v="0"/>
    <m/>
    <s v="CANCELADA: 2020 - ATIVIDADE ENCERRADA - RELATORIO DE VISTORIA SUPBGRV Nº 1130/2018"/>
    <s v="CI INEA/SEREG SEI Nº2/20 - CANCELAMENTO"/>
    <e v="#N/A"/>
    <e v="#N/A"/>
    <e v="#N/A"/>
    <e v="#N/A"/>
    <e v="#N/A"/>
    <e v="#N/A"/>
    <n v="5.5129999999999998E-2"/>
    <e v="#N/A"/>
    <e v="#N/A"/>
    <e v="#N/A"/>
    <e v="#N/A"/>
    <s v="E-071017722007"/>
    <s v="023192"/>
    <d v="2013-05-22T00:00:00"/>
    <d v="2018-05-22T00:00:00"/>
    <s v="Avenida Brasil, 3.666"/>
    <s v="Benfica"/>
    <n v="20930040"/>
    <s v="Rio de Janeiro"/>
    <s v="RJ"/>
    <n v="38919518"/>
    <s v="afelipe@gpcquimica.com.br"/>
  </r>
  <r>
    <x v="177"/>
    <s v="Baía de Guanabara"/>
    <n v="50"/>
    <x v="2"/>
    <s v="EE"/>
    <n v="330005055084"/>
    <s v="30.381.107/0001-98"/>
    <s v="RESITEC INDÚSTRIA QUÍMICA LTDA"/>
    <x v="5"/>
    <m/>
    <s v="12/12/2017"/>
    <n v="0"/>
    <n v="0"/>
    <n v="0"/>
    <n v="0"/>
    <m/>
    <s v="CANCELADA: AA Nº IN001184, em 27/04/2018, PARA TAMPONAMENTO DE POÇO"/>
    <s v=""/>
    <e v="#N/A"/>
    <e v="#N/A"/>
    <e v="#N/A"/>
    <e v="#N/A"/>
    <e v="#N/A"/>
    <e v="#N/A"/>
    <n v="5.5129999999999998E-2"/>
    <e v="#N/A"/>
    <e v="#N/A"/>
    <e v="#N/A"/>
    <e v="#N/A"/>
    <s v="PD-070147172017"/>
    <n v="11842018"/>
    <d v="2018-04-27T00:00:00"/>
    <d v="2018-04-27T00:00:00"/>
    <s v="ESTRADA DONA TEREZA CRISTINA, 816"/>
    <s v="CHÁCARAS RIO-PETRÓP"/>
    <n v="25230480"/>
    <s v="Duque de Caxias"/>
    <s v="RJ"/>
    <s v="2677-7450"/>
    <s v="mario.higashi@ingevity.com"/>
  </r>
  <r>
    <x v="178"/>
    <s v="Baía de Guanabara"/>
    <n v="50"/>
    <x v="2"/>
    <s v="EE"/>
    <n v="330005300577"/>
    <s v="03.131.613/0003-18"/>
    <s v="Indústria de Bebidas Matte Leão Ltda"/>
    <x v="5"/>
    <m/>
    <s v="12/12/2017"/>
    <n v="0"/>
    <n v="0"/>
    <n v="0"/>
    <n v="0"/>
    <m/>
    <s v="CANCELADA: EMPRESA FECHADA, OPERAÇÃO ENCERRADA EM 2014 DE ACORDO COM DOCUMENTOS NA PASTA DO USUÁRIO.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Coronel Phídias Távora, n° 500."/>
    <s v="Pavuna"/>
    <n v="21535510"/>
    <s v="Rio de Janeiro"/>
    <s v="RJ"/>
    <n v="21067500"/>
    <s v="gilvanci.leao@leaojr.com.br"/>
  </r>
  <r>
    <x v="179"/>
    <s v="Baía de Guanabara"/>
    <n v="50"/>
    <x v="2"/>
    <s v="EE"/>
    <n v="330005084858"/>
    <s v="02.849.980/0001-27"/>
    <s v="JSR Shopping Ltda."/>
    <x v="1"/>
    <m/>
    <s v="24/06/2022"/>
    <n v="0"/>
    <n v="0"/>
    <n v="0"/>
    <n v="0"/>
    <m/>
    <s v="CANCELADA: USUÁIO INFORMA QUE NÃO HÁ MAIS USO NO LOCAL; SEM OUTORGA E SEM CADASTRO REGL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Geremário Dantas, 404"/>
    <s v="Jacarepaguá"/>
    <n v="22740010"/>
    <s v="Rio de Janeiro"/>
    <s v="RJ"/>
    <n v="33125001"/>
    <s v="layane.souza@centershoppingrio.com.br"/>
  </r>
  <r>
    <x v="18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81"/>
    <s v="Baía de Guanabara"/>
    <n v="50"/>
    <x v="2"/>
    <s v="EE"/>
    <n v="330005052069"/>
    <s v="17.701.516/0003-28"/>
    <s v="Spice Indústria Química Ltda."/>
    <x v="5"/>
    <m/>
    <s v="04/01/2021"/>
    <n v="0"/>
    <n v="0"/>
    <n v="0"/>
    <n v="0"/>
    <m/>
    <s v="CANCELADA: TAMPONAMENTO DOS 3 POÇOS"/>
    <s v="CI INEA/SERVREG SEI Nº2/21 - CANCELAMENTO"/>
    <e v="#N/A"/>
    <e v="#N/A"/>
    <e v="#N/A"/>
    <e v="#N/A"/>
    <e v="#N/A"/>
    <e v="#N/A"/>
    <n v="5.5129999999999998E-2"/>
    <e v="#N/A"/>
    <e v="#N/A"/>
    <e v="#N/A"/>
    <e v="#N/A"/>
    <s v="PD-070141132019"/>
    <s v="061572020"/>
    <d v="2020-04-20T00:00:00"/>
    <d v="2021-04-20T00:00:00"/>
    <s v="Rodovia Washington Luiz - nº 20.419"/>
    <s v="Santo Antonio"/>
    <n v="25251745"/>
    <s v="Duque de Caxias"/>
    <s v="RJ"/>
    <n v="26799621"/>
    <s v="jose.avelar@archroma.com"/>
  </r>
  <r>
    <x v="18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83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84"/>
    <s v="Baía de Guanabara"/>
    <n v="50"/>
    <x v="2"/>
    <s v="EE"/>
    <n v="330005055246"/>
    <s v="29.853.942/0011-76"/>
    <s v="Rio Ita Ltda - Itaboraí"/>
    <x v="1"/>
    <m/>
    <s v="12/12/2017"/>
    <n v="0"/>
    <n v="0"/>
    <n v="0"/>
    <n v="0"/>
    <m/>
    <s v="CANCELADA: PARA 2020 - AA para tamponamento (IN004475), através do PD-07/014.447/2018"/>
    <s v=""/>
    <e v="#N/A"/>
    <e v="#N/A"/>
    <e v="#N/A"/>
    <e v="#N/A"/>
    <e v="#N/A"/>
    <e v="#N/A"/>
    <n v="5.5129999999999998E-2"/>
    <e v="#N/A"/>
    <e v="#N/A"/>
    <e v="#N/A"/>
    <e v="#N/A"/>
    <s v="PD-070144472018"/>
    <n v="44752019"/>
    <d v="2019-09-17T00:00:00"/>
    <d v="2019-09-17T00:00:00"/>
    <s v="Rua Joaquim Campos, 226"/>
    <s v="Itauna"/>
    <n v="24461570"/>
    <s v="São Gonçalo"/>
    <s v="RJ"/>
    <s v="2702-4444"/>
    <s v="ana.catarina@rioita.com.br"/>
  </r>
  <r>
    <x v="185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86"/>
    <s v="Baía de Guanabara"/>
    <n v="50"/>
    <x v="2"/>
    <s v="EE"/>
    <n v="330005088098"/>
    <s v="33.352.394/0001-04"/>
    <s v="CEDAE GUANDU LANÇAMENTO - RH V"/>
    <x v="0"/>
    <m/>
    <s v="18/01/2022"/>
    <n v="0"/>
    <n v="0"/>
    <n v="0"/>
    <n v="0"/>
    <m/>
    <s v="CANCELAR: DISTRIBUIDA PARA AR4 E RIO MAIS"/>
    <s v="CI INEA/SERVREG Nº50/22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idente Vargas, 2655"/>
    <s v="Cidade Nova"/>
    <n v="20210030"/>
    <s v="Duque de Caxias"/>
    <s v="RJ"/>
    <s v="2332-3600"/>
    <s v="eduardodantas@cedae.com.br; marcelo-kauffman@cedae.com.br"/>
  </r>
  <r>
    <x v="187"/>
    <s v="Baía de Guanabara"/>
    <n v="50"/>
    <x v="2"/>
    <s v="EE"/>
    <n v="330005088330"/>
    <s v="33.352.394/0001-04"/>
    <s v="CEDAE INTERMUNICIPAL IMUNANA"/>
    <x v="0"/>
    <m/>
    <s v="01/11/2021"/>
    <n v="0"/>
    <n v="0"/>
    <n v="0"/>
    <n v="0"/>
    <m/>
    <s v="CANCELADA: REDISTRIBUÍDA PARA AR 1 E AR 4"/>
    <s v="CI INEA/SERVREG SEI Nº42/21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Av. Pres. Vargas, 2655 - 7° andar."/>
    <s v="CIDADE NOVA"/>
    <n v="20210030"/>
    <s v="Rio de Janeiro"/>
    <s v="RJ"/>
    <s v="2332-3600"/>
    <s v="eduardodantas@cedae.com.br; marcelo-kauffman@cedae.com.br"/>
  </r>
  <r>
    <x v="188"/>
    <s v="Baía de Guanabara"/>
    <n v="50"/>
    <x v="2"/>
    <s v="EE"/>
    <n v="330005053979"/>
    <s v="30.770.184/0001-30"/>
    <s v="INDÚSTRIAS GRANFINO S/A"/>
    <x v="5"/>
    <m/>
    <s v="12/12/2017"/>
    <n v="965.05107142086899"/>
    <n v="0"/>
    <n v="0"/>
    <n v="0"/>
    <m/>
    <s v="SUSPENSÃO DA COBRANÇA 2023 - RENOVAÇÃO DA OUTORGA INDEFERIDA (INDEFERIMENTO N° IN011759)"/>
    <s v="CI INEA/SERVREG Nº 42/2023 - SUSPENSÃO"/>
    <n v="16618"/>
    <n v="0"/>
    <n v="0"/>
    <n v="10858"/>
    <n v="0"/>
    <n v="90"/>
    <n v="5.5129999999999998E-2"/>
    <n v="366.45"/>
    <n v="0"/>
    <n v="0"/>
    <n v="598.6"/>
    <s v="PD- 07/014.5/2016"/>
    <s v="IN000006"/>
    <d v="2016-06-09T00:00:00"/>
    <d v="2021-06-09T00:00:00"/>
    <s v="Rua Oscar Soares, 1525"/>
    <s v="Califórnia"/>
    <n v="26220098"/>
    <s v="Nova Iguaçu"/>
    <s v="RJ"/>
    <n v="27659400"/>
    <s v="fernando@granfino.com.br"/>
  </r>
  <r>
    <x v="189"/>
    <s v="Baía de Guanabara"/>
    <n v="50"/>
    <x v="2"/>
    <s v="EE"/>
    <n v="510007879430"/>
    <s v="33.000.167/0001-01"/>
    <s v="PETRÓLEO BRASILEIRO S.A COMPERJ I"/>
    <x v="1"/>
    <m/>
    <s v="01/09/2021"/>
    <n v="0"/>
    <n v="0"/>
    <n v="0"/>
    <n v="0"/>
    <m/>
    <s v="CANCELADA: CARTA SMS/LCA/LI-RGN-LOG0043/2021 DE 14/07/2021 PEDINDO ARQUIVAMENTO DO PROCESSO"/>
    <s v="CI INEA/SERVREG SEI Nº 31/21 - CANCELAMENTO"/>
    <e v="#N/A"/>
    <e v="#N/A"/>
    <e v="#N/A"/>
    <e v="#N/A"/>
    <e v="#N/A"/>
    <e v="#N/A"/>
    <n v="5.5129999999999998E-2"/>
    <e v="#N/A"/>
    <e v="#N/A"/>
    <e v="#N/A"/>
    <e v="#N/A"/>
    <s v="E-075058652012"/>
    <s v="0231442012"/>
    <d v="2013-05-14T00:00:00"/>
    <d v="2018-05-14T00:00:00"/>
    <s v="Av. Chile, 65- 19° andar sala 1902 -Centro- Rio de Janeiro"/>
    <s v="Centro"/>
    <n v="20031912"/>
    <s v="Rio de Janeiro"/>
    <s v="RJ"/>
    <s v="3224-6845"/>
    <s v="sop.comperj@petrobras.com.br"/>
  </r>
  <r>
    <x v="190"/>
    <s v="Baía de Guanabara"/>
    <n v="50"/>
    <x v="2"/>
    <s v="EE"/>
    <n v="330005065128"/>
    <s v="06.067.156/0001-76"/>
    <s v="AMTEAS PRAIA HOTEL LTDA."/>
    <x v="1"/>
    <m/>
    <s v="12/04/2022"/>
    <n v="0"/>
    <n v="0"/>
    <n v="0"/>
    <n v="0"/>
    <m/>
    <s v="CANCELADA: O USUÁRIO COMUNICOU QUE ENCERROU AS ATIVIDADES NO LOCAL."/>
    <s v="CI INEA/SERVREG SEI Nº21/22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PROFESSOR FLORSTAN FERNANDES, 1625"/>
    <s v="CAMBOINHAS"/>
    <n v="24358580"/>
    <s v="Niterói"/>
    <s v="RJ"/>
    <s v="3184-9100"/>
    <s v="kalil@tiosam.com.br"/>
  </r>
  <r>
    <x v="191"/>
    <s v="Baía de Guanabara"/>
    <n v="50"/>
    <x v="2"/>
    <s v="EE"/>
    <n v="330005126364"/>
    <s v="61.092.037/0055-74"/>
    <s v="ETERNIT S A"/>
    <x v="1"/>
    <m/>
    <s v="13/07/2020"/>
    <n v="0"/>
    <n v="0"/>
    <n v="0"/>
    <n v="0"/>
    <m/>
    <s v="CANCELADA:  DUPLICADA EE-0628"/>
    <s v="CI INEA/SEREG SEI Nº13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Francisco Portela n:122 complemento: A"/>
    <s v="Guadalupe"/>
    <n v="21660010"/>
    <s v="Rio de Janeiro"/>
    <s v="RJ"/>
    <s v="3369-9602"/>
    <s v="rogerio.rezende@eternit.com.br"/>
  </r>
  <r>
    <x v="192"/>
    <s v="Baía de Guanabara"/>
    <n v="50"/>
    <x v="2"/>
    <s v="EE"/>
    <n v="330005126445"/>
    <s v="31.934.318/0001-73"/>
    <s v="Empresa de Transportes Flores Ltda."/>
    <x v="1"/>
    <m/>
    <s v="12/12/2017"/>
    <n v="0"/>
    <n v="0"/>
    <n v="0"/>
    <n v="0"/>
    <m/>
    <s v="CANCELADA: OUTORGA REVOGADA VENCIDA EM 24/04/2021"/>
    <s v="CI INEA/SERVREG Nº47/23 - CANCELAMETO"/>
    <e v="#N/A"/>
    <e v="#N/A"/>
    <e v="#N/A"/>
    <e v="#N/A"/>
    <e v="#N/A"/>
    <e v="#N/A"/>
    <n v="5.5129999999999998E-2"/>
    <e v="#N/A"/>
    <e v="#N/A"/>
    <e v="#N/A"/>
    <e v="#N/A"/>
    <s v="E-071017122007"/>
    <s v="034088"/>
    <d v="2016-04-25T00:00:00"/>
    <d v="2021-04-25T00:00:00"/>
    <s v="Av. Automóvel Clube n°990"/>
    <s v="Centro"/>
    <n v="27970020"/>
    <s v="São João de Meriti"/>
    <s v="RJ"/>
    <s v="2775-9200"/>
    <s v="sig@transportesflores.com.br"/>
  </r>
  <r>
    <x v="193"/>
    <s v="Baía de Guanabara"/>
    <n v="50"/>
    <x v="2"/>
    <s v="EE"/>
    <n v="330005094659"/>
    <s v="05.374.614/0001-57"/>
    <s v="AUTO POSTO SÃO FURTUOSO LTDA."/>
    <x v="1"/>
    <m/>
    <s v="12/12/2017"/>
    <n v="0"/>
    <n v="0"/>
    <n v="0"/>
    <n v="0"/>
    <m/>
    <s v="CANCELADA - NÃO PAGA DESDE 2012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5382008"/>
    <n v="7152008"/>
    <d v="2008-12-30T00:00:00"/>
    <d v="2013-12-30T00:00:00"/>
    <s v="ESTRADA DOS BANDEIRANTES 130"/>
    <s v="TAQUARA"/>
    <n v="22710113"/>
    <s v="Rio de Janeiro"/>
    <s v="RJ"/>
    <s v="00000000"/>
    <s v="naoinformado@naoinformado.com.br"/>
  </r>
  <r>
    <x v="194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95"/>
    <s v="Baía de Guanabara"/>
    <m/>
    <x v="2"/>
    <s v="EE"/>
    <m/>
    <m/>
    <s v="PRECON INDUSTRIAL AS"/>
    <x v="7"/>
    <m/>
    <m/>
    <n v="0"/>
    <m/>
    <n v="0"/>
    <m/>
    <m/>
    <s v="Cancelamento: Planilha 12003678"/>
    <s v="CI INEA/SERVREG SEI Nº24/2020"/>
    <m/>
    <m/>
    <m/>
    <m/>
    <m/>
    <m/>
    <m/>
    <m/>
    <m/>
    <m/>
    <m/>
    <m/>
    <m/>
    <m/>
    <m/>
    <m/>
    <m/>
    <m/>
    <m/>
    <m/>
    <m/>
    <m/>
  </r>
  <r>
    <x v="196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97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198"/>
    <s v="Baía de Guanabara"/>
    <n v="50"/>
    <x v="2"/>
    <s v="EE"/>
    <n v="330005231150"/>
    <s v="31.678.030/0014-08"/>
    <s v="Império da Banha Auto Serviço LTDA"/>
    <x v="1"/>
    <m/>
    <s v="12/12/2017"/>
    <n v="150.44472310153927"/>
    <n v="0"/>
    <n v="0"/>
    <m/>
    <m/>
    <s v="CANCELADA"/>
    <s v="Correspondência Interna - NA 25 (96772918)"/>
    <n v="4343.5"/>
    <n v="0"/>
    <n v="0"/>
    <n v="876"/>
    <n v="0"/>
    <n v="0"/>
    <n v="5.7568725668020709E-2"/>
    <n v="100.01801609401979"/>
    <n v="0"/>
    <n v="0"/>
    <n v="50.426707007519475"/>
    <s v="PROCESSO SERLA N/I"/>
    <s v="IN00029"/>
    <d v="2009-09-02T00:00:00"/>
    <d v="2014-09-02T00:00:00"/>
    <s v="Estrada Francisco da Cruz Nunes, 6870"/>
    <s v="Piratininga"/>
    <n v="24350310"/>
    <s v="Niterói"/>
    <s v="RJ"/>
    <n v="26094455"/>
    <s v="sergioestrella@superig.com.br"/>
  </r>
  <r>
    <x v="199"/>
    <s v="Baía de Guanabara"/>
    <n v="50"/>
    <x v="2"/>
    <s v="EE"/>
    <n v="330005194440"/>
    <s v="07.298.469/0001-06"/>
    <s v="CONSÓRCIO PAN 2007."/>
    <x v="1"/>
    <m/>
    <s v="12/12/2017"/>
    <n v="0"/>
    <n v="0"/>
    <n v="0"/>
    <n v="0"/>
    <m/>
    <s v="CANCELADA -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22512008"/>
    <n v="682009"/>
    <d v="2009-12-07T00:00:00"/>
    <d v="2014-12-07T00:00:00"/>
    <s v="Rua Arquias Cordeiro - 1.100."/>
    <s v="Engenho de Dentro."/>
    <n v="20770001"/>
    <s v="Rio de Janeiro"/>
    <s v="RJ"/>
    <s v="3296-6570"/>
    <s v="naoinformado@naoinformado.com"/>
  </r>
  <r>
    <x v="200"/>
    <s v="Baía de Guanabara"/>
    <n v="50"/>
    <x v="2"/>
    <s v="EE"/>
    <n v="330005371083"/>
    <s v="33.174.616/0001-38"/>
    <s v="UNA - Usina Nova América de Produtos Químicos"/>
    <x v="5"/>
    <m/>
    <s v="12/12/2017"/>
    <n v="538.50794236296792"/>
    <n v="0"/>
    <n v="0"/>
    <m/>
    <m/>
    <s v="OK SEM CADASTRO REGLA / CANCELADA"/>
    <s v="Correspondência Interna - NA 25 (96772918)"/>
    <n v="15590.4"/>
    <n v="0"/>
    <n v="0"/>
    <n v="3118.08"/>
    <n v="0"/>
    <n v="0"/>
    <n v="5.7568725668020709E-2"/>
    <n v="359.01225655798709"/>
    <n v="0"/>
    <n v="0"/>
    <n v="179.49568580498078"/>
    <s v="E07/101.163/2005"/>
    <s v="IN00070"/>
    <d v="1899-12-30T00:00:00"/>
    <d v="1899-12-30T00:00:00"/>
    <s v="Rua Menezes Brum 1033"/>
    <s v="Honório Gurgel"/>
    <n v="21675580"/>
    <s v="Rio de Janeiro"/>
    <s v="RJ"/>
    <s v="2662-2224"/>
    <s v="ivanil@una-prosil.com.br"/>
  </r>
  <r>
    <x v="201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3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4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5"/>
    <s v="Baía de Guanabara"/>
    <n v="50"/>
    <x v="2"/>
    <s v="EE"/>
    <n v="330005300062"/>
    <s v="54.625.819/0007-69"/>
    <s v="Eaton Ltda"/>
    <x v="5"/>
    <m/>
    <s v="12/12/2017"/>
    <n v="0"/>
    <n v="0"/>
    <n v="0"/>
    <n v="0"/>
    <m/>
    <s v="CANCELADA: PAROU DE PAGAR EM 2012 E NÃO TEM PROCESSO DE RENOVAÇÃO SEM CNARH40"/>
    <s v="CI INEA/SERVREG SEI Nº32/21 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Adhemar Bebiano, 257"/>
    <s v="Del Castilho"/>
    <n v="21051900"/>
    <s v="Rio de Janeiro"/>
    <s v="RJ"/>
    <s v="2106-3171"/>
    <s v="luisflopes@eaton.com"/>
  </r>
  <r>
    <x v="206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7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08"/>
    <s v="Baía de Guanabara"/>
    <n v="50"/>
    <x v="2"/>
    <s v="EE"/>
    <n v="330005056641"/>
    <s v="16.548.653/0053-70"/>
    <s v="Centralbeton Ltda."/>
    <x v="1"/>
    <m/>
    <s v="12/12/2017"/>
    <n v="129.31959817376708"/>
    <n v="0"/>
    <n v="0"/>
    <m/>
    <m/>
    <s v="CANCELADA"/>
    <s v="Correspondência Interna - NA 25 (96772918)"/>
    <n v="2496"/>
    <n v="0"/>
    <n v="0"/>
    <n v="1248"/>
    <n v="0"/>
    <n v="0"/>
    <n v="5.7568725668020709E-2"/>
    <n v="57.475376966118695"/>
    <n v="0"/>
    <n v="0"/>
    <n v="71.844221207648374"/>
    <s v="E-07/510498/2010"/>
    <s v="IN001969"/>
    <d v="2010-07-08T00:00:00"/>
    <d v="2015-07-08T00:00:00"/>
    <s v="Rua Visconde de Itaúna, s/n Lote 31 e 32."/>
    <s v="Paraíso"/>
    <n v="24431005"/>
    <s v="São Gonçalo"/>
    <s v="RJ"/>
    <n v="22045142"/>
    <s v="carolina.campos@lafarge.com"/>
  </r>
  <r>
    <x v="209"/>
    <s v="Baía de Guanabara"/>
    <n v="50"/>
    <x v="2"/>
    <s v="EE"/>
    <n v="330005289409"/>
    <s v="06.219.129/0001-71"/>
    <s v="Varandas de Laranjeiras Restaurante Ltda"/>
    <x v="1"/>
    <m/>
    <s v="12/12/2017"/>
    <n v="129.33004064777981"/>
    <n v="0"/>
    <n v="0"/>
    <m/>
    <m/>
    <s v="CANCELADA"/>
    <s v="Correspondência Interna - NA 25 (96772918)"/>
    <n v="3744"/>
    <n v="0"/>
    <n v="0"/>
    <n v="748.8"/>
    <n v="0"/>
    <n v="0"/>
    <n v="5.7568725668020709E-2"/>
    <n v="86.213065449178046"/>
    <n v="0"/>
    <n v="0"/>
    <n v="43.116975198601757"/>
    <s v="PROCESSO SERLA N/I"/>
    <s v="IN00060"/>
    <d v="2009-12-01T00:00:00"/>
    <d v="2014-12-01T00:00:00"/>
    <s v="Rua das Laranjeiras, 430"/>
    <s v="Laranjeiras"/>
    <n v="22240006"/>
    <s v="Rio de Janeiro"/>
    <s v="RJ"/>
    <s v="2558-3131"/>
    <s v="contatocarioca@yahoo.com.br"/>
  </r>
  <r>
    <x v="21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11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12"/>
    <s v="Baía de Guanabara"/>
    <n v="50"/>
    <x v="2"/>
    <s v="EE"/>
    <n v="330005823596"/>
    <s v="10.644.955/0001-35"/>
    <s v="Rheoset Indústria e Comércio de Aditivos Ltda"/>
    <x v="1"/>
    <m/>
    <s v="12/12/2017"/>
    <n v="628.84578504717797"/>
    <n v="0"/>
    <n v="0"/>
    <m/>
    <m/>
    <s v="CANCELADA"/>
    <s v="Correspondência Interna - NA 25 (96772918)"/>
    <n v="7896"/>
    <n v="190.08"/>
    <n v="0"/>
    <n v="7711.45"/>
    <n v="167.78"/>
    <n v="72"/>
    <n v="5.7568725668020709E-2"/>
    <n v="181.82435750982171"/>
    <n v="3.0805298337581788"/>
    <n v="0"/>
    <n v="443.94089770359813"/>
    <s v="E07/512.192/2011"/>
    <s v="IN021482"/>
    <d v="2012-11-22T00:00:00"/>
    <d v="2015-11-22T00:00:00"/>
    <s v="Avenida Calombé , 2750 – Quadra 7 Lote 22"/>
    <s v="Chác. Rio-Petrópolis"/>
    <n v="25240130"/>
    <s v="Duque de Caxias"/>
    <s v="RJ"/>
    <s v="2776-8850"/>
    <s v="qualidade@rheoset.com.br"/>
  </r>
  <r>
    <x v="213"/>
    <s v="Baía de Guanabara"/>
    <n v="50"/>
    <x v="2"/>
    <s v="EE"/>
    <n v="330005562342"/>
    <s v="36.193.845/0001-98"/>
    <s v="TERMOLITE INDÚSTRIA E COMÉRCIO LTDA"/>
    <x v="5"/>
    <m/>
    <s v="12/12/2017"/>
    <n v="0"/>
    <n v="0"/>
    <n v="0"/>
    <n v="0"/>
    <m/>
    <s v="CANCELADA: AA Nº IN000452 TAMPONAMENTO - PD-07/014.379/2017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BELFOD ROXO, 1800"/>
    <s v="BOA ESPERANÇA"/>
    <n v="26110260"/>
    <s v="Belford Roxo"/>
    <s v="RJ"/>
    <n v="26511120"/>
    <s v="eugenio.teixeira@teadit.com.br"/>
  </r>
  <r>
    <x v="214"/>
    <s v="Baía de Guanabara"/>
    <n v="50"/>
    <x v="2"/>
    <s v="EE"/>
    <n v="330005562857"/>
    <s v="27.906.734/0001-90"/>
    <s v="TELEVISAO RECORD DO RIO DE JANEIRO LTDA"/>
    <x v="1"/>
    <m/>
    <s v="12/12/2017"/>
    <n v="0"/>
    <n v="0"/>
    <n v="0"/>
    <m/>
    <m/>
    <s v="CANCELADA: TAMPONAMENTO"/>
    <s v=""/>
    <n v="98550"/>
    <n v="0"/>
    <n v="0"/>
    <n v="19710"/>
    <n v="0"/>
    <n v="0"/>
    <n v="5.7568725668020709E-2"/>
    <n v="0"/>
    <n v="0"/>
    <n v="0"/>
    <n v="0"/>
    <s v="E07/507.516/2009"/>
    <s v="IN001692"/>
    <d v="2010-04-29T00:00:00"/>
    <d v="2015-04-28T00:00:00"/>
    <s v="Estrada dos Bandeirantes, 23.505"/>
    <s v="Vargem Grande"/>
    <n v="22785091"/>
    <s v="Rio de Janeiro"/>
    <s v="RJ"/>
    <s v="3503-7020 / 3503-7012"/>
    <s v="acampestrini@rj.rederecord.com.br"/>
  </r>
  <r>
    <x v="214"/>
    <s v="Baía de Guanabara"/>
    <n v="50"/>
    <x v="2"/>
    <s v="EE"/>
    <n v="330005562857"/>
    <s v="27.906.734/0001-90"/>
    <s v="TELEVISAO RECORD DO RIO DE JANEIRO LTDA"/>
    <x v="1"/>
    <m/>
    <s v="12/12/2017"/>
    <n v="0"/>
    <n v="0"/>
    <n v="0"/>
    <n v="0"/>
    <m/>
    <s v="OK"/>
    <s v=""/>
    <n v="98550"/>
    <n v="0"/>
    <n v="0"/>
    <n v="19710"/>
    <n v="0"/>
    <n v="0"/>
    <n v="5.5129999999999998E-2"/>
    <n v="2173.1999999999998"/>
    <n v="0"/>
    <n v="0"/>
    <n v="1086.6099999999999"/>
    <s v="E07/507.516/2009"/>
    <s v="IN001692"/>
    <d v="2010-04-29T00:00:00"/>
    <d v="2015-04-28T00:00:00"/>
    <s v="Estrada dos Bandeirantes, 23.505"/>
    <s v="Vargem Grande"/>
    <n v="22785091"/>
    <s v="Rio de Janeiro"/>
    <s v="RJ"/>
    <s v="3503-7020 / 3503-7012"/>
    <s v="acampestrini@rj.rederecord.com.br"/>
  </r>
  <r>
    <x v="215"/>
    <s v="Baía de Guanabara"/>
    <n v="50"/>
    <x v="2"/>
    <s v="EE"/>
    <n v="330005379300"/>
    <s v="19.315.118/0001-37"/>
    <s v="CIA. SÃO GERALDO DE VIAÇÃO"/>
    <x v="1"/>
    <m/>
    <s v="12/12/2017"/>
    <n v="181.55285318549051"/>
    <n v="0"/>
    <n v="0"/>
    <m/>
    <m/>
    <s v="CANCELADA"/>
    <s v="Correspondência Interna - NA 25 (96772918)"/>
    <n v="5256"/>
    <n v="0"/>
    <n v="0"/>
    <n v="1051.2"/>
    <n v="0"/>
    <n v="0"/>
    <n v="5.7568725668020709E-2"/>
    <n v="121.02827380765184"/>
    <n v="0"/>
    <n v="0"/>
    <n v="60.524579377838663"/>
    <s v="E07/500.855/2009"/>
    <s v="IN002010"/>
    <d v="2010-06-22T00:00:00"/>
    <d v="2015-06-21T00:00:00"/>
    <s v="RUA FREI CANECA, 405"/>
    <s v="JARDIM GRAMACHO"/>
    <n v="25056070"/>
    <s v="Duque de Caxias"/>
    <s v="RJ"/>
    <s v="3651-6678"/>
    <s v="rodoviaria.rio@saogeraldo.com.br"/>
  </r>
  <r>
    <x v="216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17"/>
    <s v="Baía de Guanabara"/>
    <n v="50"/>
    <x v="2"/>
    <s v="EE"/>
    <n v="330005305889"/>
    <s v="60.869.336/0044-57"/>
    <s v="Holcim Brasil S/A - RIO DE JANEIRO"/>
    <x v="1"/>
    <m/>
    <s v="08/01/2021"/>
    <n v="0"/>
    <n v="0"/>
    <n v="0"/>
    <n v="0"/>
    <m/>
    <s v="CANCELADA:  CNPJ COM BAIXA DESDE 2014 - AVERBOU PARA MAISMIX"/>
    <s v="CI INEA/SERVREG SEI Nº4/21 - CANCELAMENTO"/>
    <e v="#N/A"/>
    <e v="#N/A"/>
    <e v="#N/A"/>
    <e v="#N/A"/>
    <e v="#N/A"/>
    <e v="#N/A"/>
    <n v="5.5129999999999998E-2"/>
    <e v="#N/A"/>
    <e v="#N/A"/>
    <e v="#N/A"/>
    <e v="#N/A"/>
    <s v="E-075015532010"/>
    <s v="0028212010"/>
    <d v="2010-09-28T00:00:00"/>
    <d v="2015-09-28T00:00:00"/>
    <s v="Estrada dos Bandeirantes, 13.840"/>
    <s v="Jacarepaguá"/>
    <n v="22783117"/>
    <s v="Rio de Janeiro"/>
    <s v="RJ"/>
    <s v="2433-9429"/>
    <s v="giseli.martins@holcim.com"/>
  </r>
  <r>
    <x v="218"/>
    <s v="Baía de Guanabara"/>
    <n v="50"/>
    <x v="2"/>
    <s v="EE"/>
    <n v="330005552460"/>
    <s v="109.961.417-15"/>
    <s v="Eduardo Duvivier Neto"/>
    <x v="1"/>
    <m/>
    <s v="12/12/2017"/>
    <n v="0"/>
    <n v="0"/>
    <n v="248.05"/>
    <m/>
    <m/>
    <s v="OK"/>
    <s v=""/>
    <n v="4106.25"/>
    <n v="0"/>
    <n v="0"/>
    <n v="2666.25"/>
    <n v="0"/>
    <n v="0"/>
    <n v="5.7568725668020709E-2"/>
    <n v="94.556602185356965"/>
    <n v="0"/>
    <n v="0"/>
    <n v="153.49392551325923"/>
    <s v="E07/100.536/2006"/>
    <s v="IN002478"/>
    <d v="2010-10-20T00:00:00"/>
    <d v="2015-10-20T00:00:00"/>
    <s v="Rua Desembargador Saul de Gusmão, 65, Itanhangá"/>
    <s v="Itanhangá"/>
    <n v="22641280"/>
    <s v="Rio de Janeiro"/>
    <s v="RJ"/>
    <n v="24938141"/>
    <s v="duneto@globo.com"/>
  </r>
  <r>
    <x v="219"/>
    <s v="Baía de Guanabara"/>
    <n v="50"/>
    <x v="2"/>
    <s v="EE"/>
    <n v="330005052140"/>
    <s v="08.402.928/0001-04"/>
    <s v="CHARQUE NOVO PANTANAL INDÚSTRIA E COMÉRCIO LTDA."/>
    <x v="5"/>
    <m/>
    <s v="01/08/2021"/>
    <n v="0"/>
    <n v="0"/>
    <n v="0"/>
    <n v="0"/>
    <m/>
    <s v="CANCELADA - NÃO PAGA DESDE 2015 -Indeferimento  Nº IN048189,  31 de janeiro de 2019, E-07/514585/2012"/>
    <s v="CI INEA/SERVREG SEI Nº28/21 - CANCELAMENTO"/>
    <e v="#N/A"/>
    <e v="#N/A"/>
    <e v="#N/A"/>
    <e v="#N/A"/>
    <e v="#N/A"/>
    <e v="#N/A"/>
    <n v="5.5129999999999998E-2"/>
    <e v="#N/A"/>
    <e v="#N/A"/>
    <e v="#N/A"/>
    <e v="#N/A"/>
    <s v="E-071008562006"/>
    <s v="015654"/>
    <d v="2011-02-04T00:00:00"/>
    <d v="2012-10-21T00:00:00"/>
    <s v="RUA JOÃO VALERIO Nº 1240 - RONCADOR"/>
    <s v="RONCADOR"/>
    <n v="25900000"/>
    <s v="Magé"/>
    <s v="RJ"/>
    <n v="26339400"/>
    <s v="serrana@serrana.ind.br"/>
  </r>
  <r>
    <x v="22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21"/>
    <s v="Baía de Guanabara"/>
    <n v="50"/>
    <x v="2"/>
    <s v="EE"/>
    <n v="330005770298"/>
    <s v="03.064.506/0001-52"/>
    <s v="TÂNIA´S LAVANDERIA LTDA."/>
    <x v="1"/>
    <m/>
    <s v="12/12/2017"/>
    <n v="611.45906581596671"/>
    <n v="0"/>
    <n v="0"/>
    <m/>
    <m/>
    <s v="CANCELADA"/>
    <s v="Correspondência Interna - NA 25 (96772918)"/>
    <n v="17702.5"/>
    <n v="0"/>
    <n v="0"/>
    <n v="3540.5"/>
    <n v="0"/>
    <n v="0"/>
    <n v="5.7568725668020709E-2"/>
    <n v="407.64285803531538"/>
    <n v="0"/>
    <n v="0"/>
    <n v="203.8162077806513"/>
    <s v="E07/100.266/2007"/>
    <s v="IN003249"/>
    <d v="2010-11-25T00:00:00"/>
    <d v="2015-11-25T00:00:00"/>
    <s v="Rua da Chita- 453"/>
    <s v="Bangu"/>
    <n v="21662170"/>
    <s v="Rio de Janeiro"/>
    <s v="RJ"/>
    <s v="2419-4520"/>
    <s v="taniaslavanderia@uol.com.br"/>
  </r>
  <r>
    <x v="222"/>
    <s v="Baía de Guanabara"/>
    <n v="50"/>
    <x v="2"/>
    <s v="EE"/>
    <n v="330005562938"/>
    <s v="30.034.441/0001-75"/>
    <s v="Rionil Compostos vinilicos Ltda"/>
    <x v="1"/>
    <m/>
    <s v="12/12/2017"/>
    <n v="0"/>
    <n v="0"/>
    <n v="0"/>
    <n v="0"/>
    <m/>
    <s v="CANCELADA - NÃO PAGA DESDE 2012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7792004"/>
    <s v="002334"/>
    <d v="2010-06-29T00:00:00"/>
    <d v="2015-07-28T00:00:00"/>
    <s v="Rodovia Washington Luiz 14235"/>
    <s v="Parque El Dorado"/>
    <n v="25240000"/>
    <s v="Duque de Caxias"/>
    <s v="RJ"/>
    <n v="26761731"/>
    <s v="qualidade@rionil.com.br"/>
  </r>
  <r>
    <x v="223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24"/>
    <s v="Baía de Guanabara"/>
    <n v="50"/>
    <x v="2"/>
    <s v="EE"/>
    <n v="330005768048"/>
    <s v="01.515.810/0001-43"/>
    <s v="MultiAmbiental Coletas e Transportes Ltda."/>
    <x v="1"/>
    <m/>
    <s v="12/12/2017"/>
    <n v="472.78301092678487"/>
    <n v="0"/>
    <n v="0"/>
    <m/>
    <m/>
    <s v="CANCELADA"/>
    <s v="Correspondência Interna - NA 25 (96772918)"/>
    <n v="13687.5"/>
    <n v="0"/>
    <n v="0"/>
    <n v="2737.5"/>
    <n v="0"/>
    <n v="0"/>
    <n v="5.7568725668020709E-2"/>
    <n v="315.18519312651898"/>
    <n v="0"/>
    <n v="0"/>
    <n v="157.59781780026586"/>
    <s v="E07/500.696/2010"/>
    <s v="IN003238"/>
    <d v="2010-11-23T00:00:00"/>
    <d v="2015-11-22T00:00:00"/>
    <s v="Rua Júlio Ribeiro, 260 / 280"/>
    <s v="Bonsucesso"/>
    <n v="21040330"/>
    <s v="Rio de Janeiro"/>
    <s v="RJ"/>
    <s v="2609-8901"/>
    <s v="lcbrilhantenascimento@hotmail.com"/>
  </r>
  <r>
    <x v="225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26"/>
    <s v="Baía de Guanabara"/>
    <n v="50"/>
    <x v="2"/>
    <s v="EE"/>
    <n v="330005202133"/>
    <s v="40.395.907/0001-11"/>
    <s v="FLASH HOTEL LTDA."/>
    <x v="1"/>
    <m/>
    <s v="12/01/2021"/>
    <n v="0"/>
    <n v="0"/>
    <n v="0"/>
    <n v="0"/>
    <m/>
    <s v="CANCELADA: TAMPONAMENTO SOLICITADO EXT-PD/014.7765/2020 EM 15/12/2020"/>
    <s v="CI INEA/SERVREG SEI Nº5/21 - CANCELAMENTO"/>
    <e v="#N/A"/>
    <e v="#N/A"/>
    <e v="#N/A"/>
    <e v="#N/A"/>
    <e v="#N/A"/>
    <e v="#N/A"/>
    <n v="5.5129999999999998E-2"/>
    <e v="#N/A"/>
    <e v="#N/A"/>
    <e v="#N/A"/>
    <e v="#N/A"/>
    <s v="EXT-PD01477652020"/>
    <n v="83712021"/>
    <d v="2021-02-12T00:00:00"/>
    <d v="2022-02-12T00:00:00"/>
    <s v="AVENIDA MARECHAL FLORIANO, 1.439"/>
    <s v="ENGENHO NOVO"/>
    <n v="20950071"/>
    <s v="Rio de Janeiro"/>
    <s v="RJ"/>
    <s v="2501-9991"/>
    <s v="flashhotel@flashhotel.com.br"/>
  </r>
  <r>
    <x v="227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28"/>
    <s v="Baía de Guanabara"/>
    <n v="50"/>
    <x v="2"/>
    <s v="EE"/>
    <n v="330005809500"/>
    <s v="05.644.704/0001-10"/>
    <s v="NEWPET Industria e Comércio Ltda"/>
    <x v="5"/>
    <m/>
    <s v="12/12/2017"/>
    <n v="563.15218103303334"/>
    <n v="0"/>
    <n v="0"/>
    <m/>
    <m/>
    <s v="CANCELADA"/>
    <s v="Correspondência Interna - NA 25 (96772918)"/>
    <n v="8030"/>
    <n v="0"/>
    <n v="0"/>
    <n v="6570"/>
    <n v="0"/>
    <n v="0"/>
    <n v="5.7568725668020709E-2"/>
    <n v="184.91532981759266"/>
    <n v="0"/>
    <n v="0"/>
    <n v="378.23685121544065"/>
    <s v="E07/101.061/2008"/>
    <s v="IN016729"/>
    <d v="2011-06-01T00:00:00"/>
    <d v="2016-06-01T00:00:00"/>
    <s v="Estrada Velha do Pilar n°1755"/>
    <s v="Chácara do Rio Petró"/>
    <n v="25255117"/>
    <s v="Duque de Caxias"/>
    <s v="RJ"/>
    <s v="2777-8600"/>
    <s v="financeiro@newpet.com.br"/>
  </r>
  <r>
    <x v="229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30"/>
    <s v="Baía de Guanabara"/>
    <n v="50"/>
    <x v="2"/>
    <s v="EE"/>
    <n v="330005968055"/>
    <s v="29.128.766/0001-38"/>
    <s v="PREFEITURA MUNICIPAL DE CACHOEIRAS DE MACACU"/>
    <x v="0"/>
    <m/>
    <s v="26/12/2017"/>
    <n v="0"/>
    <n v="0"/>
    <n v="0"/>
    <n v="0"/>
    <m/>
    <s v="CANCELADA- NUNCA PAGOU - Indeferimento Nº IN051990,  05 de abril de 2021, E-07/510327/201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03302010"/>
    <s v="0172452011"/>
    <d v="2011-07-25T00:00:00"/>
    <d v="2021-07-25T00:00:00"/>
    <s v="RUA OSWALDO ARANHA, 06"/>
    <s v="CENTRO"/>
    <n v="28680000"/>
    <s v="Cachoeiras de Macacu"/>
    <s v="RJ"/>
    <s v="2649-4505"/>
    <s v="convenio@cachoeirasdemacacu.rj.gov.br"/>
  </r>
  <r>
    <x v="231"/>
    <s v="Baía de Guanabara"/>
    <n v="50"/>
    <x v="2"/>
    <s v="EE"/>
    <n v="330005824991"/>
    <s v="29.014.990/0001-07"/>
    <s v="CONDOMÍNIO DO EDIFÍCIO CENTRO DE COMERCIO DA TIJUCA"/>
    <x v="1"/>
    <m/>
    <s v="31/05/2023"/>
    <n v="0"/>
    <n v="0"/>
    <n v="0"/>
    <m/>
    <m/>
    <s v="CANCELADA: Correspondência Interna - NA 10 (92136857)"/>
    <s v=""/>
    <n v="15330"/>
    <n v="0"/>
    <n v="0"/>
    <n v="9855"/>
    <n v="0"/>
    <n v="0"/>
    <n v="5.7568725668020709E-2"/>
    <n v="353.00783400066183"/>
    <n v="0"/>
    <n v="0"/>
    <n v="567.33961311214182"/>
    <s v="EXT-PD/014.11898/2021"/>
    <s v="IN013122"/>
    <d v="2023-04-14T00:00:00"/>
    <d v="2033-04-14T00:00:00"/>
    <s v="PRAÇA SAENZ PEÑA, 45"/>
    <s v="TIJUCA"/>
    <n v="20520900"/>
    <s v="Rio de Janeiro"/>
    <s v="RJ"/>
    <n v="38723645"/>
    <s v="shopping45@yahoo.com.br"/>
  </r>
  <r>
    <x v="232"/>
    <s v="Baía de Guanabara"/>
    <n v="50"/>
    <x v="2"/>
    <s v="EE"/>
    <n v="330005793824"/>
    <s v="33.089.137/0001-13"/>
    <s v="Lavanderia Floresta LTDA"/>
    <x v="1"/>
    <m/>
    <s v="16/01/2023"/>
    <n v="0"/>
    <n v="0"/>
    <n v="0"/>
    <n v="0"/>
    <m/>
    <s v="CANCELADA: OUT VENCEU EM 2022 E OUTRA TITULARIDADE"/>
    <s v="CI INEA/SERVREG Nº7/23 - CANCELAMENTO"/>
    <e v="#N/A"/>
    <e v="#N/A"/>
    <e v="#N/A"/>
    <e v="#N/A"/>
    <e v="#N/A"/>
    <e v="#N/A"/>
    <n v="5.5129999999999998E-2"/>
    <e v="#N/A"/>
    <e v="#N/A"/>
    <e v="#N/A"/>
    <e v="#N/A"/>
    <s v="PD-070141442016"/>
    <s v="0001732017"/>
    <d v="2017-01-31T00:00:00"/>
    <d v="2022-01-31T00:00:00"/>
    <s v="Rua Mahatma Gandhi N°1320"/>
    <s v="Jardim Meriti"/>
    <n v="25555180"/>
    <s v="São João de Meriti"/>
    <s v="RJ"/>
    <s v="2751-0483"/>
    <s v="nao cadastrado"/>
  </r>
  <r>
    <x v="233"/>
    <s v="Baía de Guanabara"/>
    <n v="50"/>
    <x v="2"/>
    <s v="EE"/>
    <n v="330006032754"/>
    <s v="02.846.245/0001-60"/>
    <s v="Clube Rio Esporte Turismo e Lazer"/>
    <x v="1"/>
    <m/>
    <s v="12/12/2017"/>
    <n v="0"/>
    <n v="0"/>
    <n v="0"/>
    <n v="0"/>
    <m/>
    <s v="CANCELADA - PAROU DE PAGAR EM 2018, EMPRESA FECH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6962002"/>
    <s v="0265262014"/>
    <d v="2014-03-26T00:00:00"/>
    <d v="2019-03-26T00:00:00"/>
    <s v="Estrada dos Bandeirantes, 24000"/>
    <s v="Vargem Grande"/>
    <n v="22785090"/>
    <s v="Rio de Janeiro"/>
    <s v="RJ"/>
    <n v="24289000"/>
    <s v="cleiltonrbr@gmail.com"/>
  </r>
  <r>
    <x v="234"/>
    <s v="Baía de Guanabara"/>
    <n v="50"/>
    <x v="2"/>
    <s v="EE"/>
    <n v="330005802165"/>
    <s v="07.912.650/0002-33"/>
    <s v="UNIÃO BRASILEIRA DE AGREGADOS LTDA"/>
    <x v="1"/>
    <m/>
    <s v="12/12/2017"/>
    <n v="0"/>
    <n v="0"/>
    <n v="0"/>
    <m/>
    <m/>
    <s v="CANCELADA: COBRADA ATRAVÉS DA POLIMIX EE-0844"/>
    <s v=""/>
    <n v="6969"/>
    <n v="0"/>
    <n v="0"/>
    <n v="1393"/>
    <n v="0"/>
    <n v="0"/>
    <n v="5.7568725668020709E-2"/>
    <n v="160.47994062778201"/>
    <n v="0"/>
    <n v="0"/>
    <n v="80.198200417840042"/>
    <s v="PD-07/014.209/2016"/>
    <s v="IN000446"/>
    <d v="2017-06-30T00:00:00"/>
    <d v="2022-06-30T00:00:00"/>
    <s v="AV. SANTOS REIS S/N"/>
    <s v="TAQUARA"/>
    <n v="25270550"/>
    <s v="Duque de Caxias"/>
    <s v="RJ"/>
    <s v="3666-6828"/>
    <s v="vinicius@britta.com.br"/>
  </r>
  <r>
    <x v="235"/>
    <s v="Baía de Guanabara"/>
    <n v="50"/>
    <x v="2"/>
    <s v="EE"/>
    <n v="330005051178"/>
    <s v="33.096.033/0001-36"/>
    <s v="CELLOPRESS EMBALAGENS INDUSTRIAIS LTDA"/>
    <x v="5"/>
    <m/>
    <s v="12/12/2017"/>
    <n v="665.86435542233994"/>
    <n v="0"/>
    <n v="0"/>
    <m/>
    <m/>
    <s v="CANCELADA"/>
    <s v="Correspondência Interna - NA 25 (96772918)"/>
    <n v="19277.28"/>
    <n v="0"/>
    <n v="0"/>
    <n v="3855.4560000000001"/>
    <n v="0"/>
    <n v="0"/>
    <n v="5.7568725668020709E-2"/>
    <n v="443.90957028155998"/>
    <n v="0"/>
    <n v="0"/>
    <n v="221.95478514077999"/>
    <s v="E07/100.249/2005"/>
    <s v="IN017987"/>
    <d v="2011-10-27T00:00:00"/>
    <d v="2016-10-27T00:00:00"/>
    <s v="ESTRADA DO RIO GRANDE 3559"/>
    <s v="TAQUARA-JACAREPAGUÁ"/>
    <n v="22723006"/>
    <s v="Rio de Janeiro"/>
    <s v="RJ"/>
    <n v="34325000"/>
    <s v="diretoria@cellopress.com.br"/>
  </r>
  <r>
    <x v="236"/>
    <s v="Baía de Guanabara"/>
    <n v="50"/>
    <x v="2"/>
    <s v="EE"/>
    <n v="330006042555"/>
    <s v="03.545.842/0001-17"/>
    <s v="Ribalta Eventos Ltda"/>
    <x v="1"/>
    <m/>
    <s v="12/12/2017"/>
    <n v="0"/>
    <n v="0"/>
    <n v="0"/>
    <n v="0"/>
    <m/>
    <s v="CANCELADA - SÓ PAGOU 2012 E 2015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7672004"/>
    <s v="0183162011"/>
    <d v="2011-11-29T00:00:00"/>
    <d v="2016-11-29T00:00:00"/>
    <s v="Avenida da Américas, 9650"/>
    <s v="Barra da Tijuca"/>
    <n v="22793081"/>
    <s v="Rio de Janeiro"/>
    <s v="RJ"/>
    <n v="38684218"/>
    <s v="thiago@sfconsultoriambiental.com.br"/>
  </r>
  <r>
    <x v="237"/>
    <s v="Baía de Guanabara"/>
    <n v="50"/>
    <x v="2"/>
    <s v="EE"/>
    <n v="330006006087"/>
    <s v="01.383.212/0001-68"/>
    <s v="P RODRIGUES DE MERITI INDÚSTRIA E COMERCIO DE ROUPAS LTDA ME"/>
    <x v="1"/>
    <m/>
    <s v="12/12/2017"/>
    <n v="0"/>
    <n v="0"/>
    <n v="0"/>
    <n v="0"/>
    <m/>
    <s v="CANCELADA: NÃO PAGA DESDE 2017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27872011"/>
    <s v="0177132011"/>
    <d v="2011-09-20T00:00:00"/>
    <d v="2016-09-20T00:00:00"/>
    <s v="Rua Felizardo Saavedra, nº:1421- Galpão"/>
    <s v="Jardim Meriti"/>
    <n v="25555500"/>
    <s v="São João de Meriti"/>
    <s v="RJ"/>
    <s v="3752-9172"/>
    <s v="lavanderiapaisefilhos@ig.com.br"/>
  </r>
  <r>
    <x v="238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39"/>
    <s v="Baía de Guanabara"/>
    <n v="50"/>
    <x v="2"/>
    <s v="EE"/>
    <n v="330005056722"/>
    <s v="76.420.967/0011-66"/>
    <s v="CONCRETRAN S/A - UNIDADE INHAÚMA"/>
    <x v="1"/>
    <m/>
    <s v="12/12/2017"/>
    <n v="0"/>
    <n v="0"/>
    <n v="0"/>
    <n v="0"/>
    <m/>
    <s v="CANCELADA - NÃO PAGA DESDE 2014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15882004"/>
    <s v="0181742011"/>
    <d v="2011-11-11T00:00:00"/>
    <d v="2013-11-11T00:00:00"/>
    <s v="Rua Professor São Paulo, n° 30"/>
    <s v="Inhaúma"/>
    <n v="20766550"/>
    <s v="Rio de Janeiro"/>
    <s v="RJ"/>
    <s v="3868-8267"/>
    <s v="marcelo.silva@lafarge-brasil.lafarge.com"/>
  </r>
  <r>
    <x v="24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41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4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n v="15914"/>
    <n v="0"/>
    <n v="0"/>
    <n v="3182.8"/>
    <n v="0"/>
    <n v="0"/>
    <e v="#N/A"/>
    <n v="350.93"/>
    <n v="0"/>
    <n v="0"/>
    <n v="175.47"/>
    <s v="E07/510.945/2011"/>
    <s v="IN018545"/>
    <d v="2011-12-27T00:00:00"/>
    <d v="2016-12-27T00:00:00"/>
    <s v="Avenida Monte Castelo, lote 7 - quadra 116"/>
    <s v="Jardim Gramacho"/>
    <n v="25055512"/>
    <s v="Duque de Caxias"/>
    <s v="RJ"/>
    <n v="26743430"/>
    <s v="rafael@renovesolucoes.com"/>
  </r>
  <r>
    <x v="243"/>
    <s v="Baía de Guanabara"/>
    <n v="50"/>
    <x v="2"/>
    <s v="EE"/>
    <n v="330005720193"/>
    <s v="29.131.075/0001-93"/>
    <s v="PREFEITURA MUNICIPAL DE MARICÁ"/>
    <x v="0"/>
    <m/>
    <s v="26/12/2017"/>
    <n v="0"/>
    <n v="0"/>
    <n v="0"/>
    <n v="0"/>
    <m/>
    <s v="CANCELADA -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1008902008"/>
    <s v="0024482010"/>
    <d v="2010-08-17T00:00:00"/>
    <d v="2015-08-16T00:00:00"/>
    <s v="Rua Alvares de Castro"/>
    <s v="centro"/>
    <n v="24900000"/>
    <s v="Maricá"/>
    <s v="RJ"/>
    <s v="2637-8482"/>
    <s v="planejamento@marica.rj.gov.br"/>
  </r>
  <r>
    <x v="244"/>
    <s v="Baía de Guanabara"/>
    <n v="50"/>
    <x v="2"/>
    <s v="EE"/>
    <n v="330006019731"/>
    <s v="08.270.559/0001-43"/>
    <s v="JPA 7751 SERVIÇOS E PROCESSAMENTO DE ROUPAS E TECIDOS LTDA"/>
    <x v="1"/>
    <m/>
    <s v="12/12/2017"/>
    <n v="0"/>
    <n v="0"/>
    <n v="0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91622011"/>
    <s v="0181402011"/>
    <d v="2011-11-09T00:00:00"/>
    <d v="2016-11-09T00:00:00"/>
    <s v="Estrada dos Bandeirantes 7751 – Jacarépagua"/>
    <s v="Jacarépagua"/>
    <n v="22710571"/>
    <s v="Rio de Janeiro"/>
    <s v="RJ"/>
    <s v="2441-1358"/>
    <s v="lou@mixlavanderia.com.br"/>
  </r>
  <r>
    <x v="245"/>
    <s v="Baía de Guanabara"/>
    <n v="50"/>
    <x v="2"/>
    <s v="EE"/>
    <n v="330005737754"/>
    <s v="09.554.972/0001-00"/>
    <s v="DU VALE INDUSTRIA E COMERCIO DE PAPEIS LTDA."/>
    <x v="5"/>
    <m/>
    <s v="12/12/2017"/>
    <n v="0"/>
    <n v="0"/>
    <n v="0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77912010"/>
    <s v="0179522011"/>
    <d v="2011-10-24T00:00:00"/>
    <d v="2016-10-24T00:00:00"/>
    <s v="Estrada de Pau Grande nº:13"/>
    <s v="Fragoso"/>
    <n v="25935000"/>
    <s v="Magé"/>
    <s v="RJ"/>
    <s v="3655-5377"/>
    <s v="meioambiente@duvalepapeis.com.br"/>
  </r>
  <r>
    <x v="246"/>
    <s v="Baía de Guanabara"/>
    <n v="50"/>
    <x v="2"/>
    <s v="EE"/>
    <n v="330005802246"/>
    <s v="34.185.306/0007-77"/>
    <s v="Assosciação Educacional Veiga de Almeida"/>
    <x v="1"/>
    <m/>
    <s v="12/12/2017"/>
    <n v="0"/>
    <n v="0"/>
    <n v="0"/>
    <n v="0"/>
    <m/>
    <s v="CANCELADA - NÃO PAGA DESDE 2016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18222010"/>
    <n v="189972012"/>
    <d v="2012-02-23T00:00:00"/>
    <d v="2017-02-23T00:00:00"/>
    <s v="Avenida General Felicíssimo Cardoso, 500"/>
    <s v="Barra da Tijuca"/>
    <n v="22631360"/>
    <s v="Rio de Janeiro"/>
    <s v="RJ"/>
    <s v="3325-2333 (R 158)"/>
    <s v="sf@sfconsultoriambiental.com.br"/>
  </r>
  <r>
    <x v="247"/>
    <s v="Baía de Guanabara"/>
    <n v="50"/>
    <x v="2"/>
    <s v="EE"/>
    <n v="330006409874"/>
    <s v="03.850.067/0001-03"/>
    <s v="DIRIJA NITERÓI- DISTRIBUIDORA DE VEÍCULOS LTDA"/>
    <x v="1"/>
    <m/>
    <s v="12/12/2017"/>
    <n v="0"/>
    <n v="0"/>
    <n v="0"/>
    <n v="0"/>
    <m/>
    <s v="CANCELADA - NÃO PAGA DESDE 2016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13472009"/>
    <n v="190142012"/>
    <d v="2012-02-24T00:00:00"/>
    <d v="2017-02-24T00:00:00"/>
    <s v="RODOVIA AMARAL PEIXOTO Nº 3001"/>
    <s v="SANTA BÁRBARA"/>
    <n v="24140005"/>
    <s v="Niterói"/>
    <s v="RJ"/>
    <n v="35279012"/>
    <s v="pauloeca@disbarra.com.br"/>
  </r>
  <r>
    <x v="248"/>
    <s v="Baía de Guanabara"/>
    <n v="50"/>
    <x v="2"/>
    <s v="EE"/>
    <n v="330006404139"/>
    <s v="14.393.255/0001-76"/>
    <s v="RIO PEDRA EXTRAÇÃO E BRITAMENTO LTDA"/>
    <x v="6"/>
    <m/>
    <s v="12/12/2017"/>
    <n v="53.549006737328611"/>
    <n v="0"/>
    <n v="0"/>
    <m/>
    <m/>
    <s v="CANCELADA"/>
    <s v="Correspondência Interna - NA 25 (96772918)"/>
    <n v="2325.3119999999999"/>
    <n v="0"/>
    <n v="0"/>
    <n v="0"/>
    <n v="0"/>
    <n v="0"/>
    <n v="5.7568725668020709E-2"/>
    <n v="53.549006737328611"/>
    <n v="0"/>
    <n v="0"/>
    <n v="0"/>
    <s v="E07/511.463/2011"/>
    <s v="IN018905"/>
    <d v="2012-02-13T00:00:00"/>
    <d v="2017-02-13T00:00:00"/>
    <s v="ESTRADA SÃO TOMÉ, Nº 14, PARTE"/>
    <s v="SANTA IZABEL"/>
    <n v="24735710"/>
    <s v="São Gonçalo"/>
    <s v="RJ"/>
    <s v="3119-5665"/>
    <s v="marciosaraujo2003@ig.com.br"/>
  </r>
  <r>
    <x v="249"/>
    <s v="Baía de Guanabara"/>
    <n v="50"/>
    <x v="2"/>
    <s v="EE"/>
    <n v="330006168222"/>
    <s v="72.343.882/0001-07"/>
    <s v="ARMCO STACO S.A. INDÚSTRIA METALÚRGICA"/>
    <x v="5"/>
    <m/>
    <s v="12/12/2017"/>
    <n v="0"/>
    <n v="0"/>
    <n v="0"/>
    <n v="0"/>
    <m/>
    <s v="CANCELADA: APENAS LANÇAMENTO NÃO TEM DBO - LOGO SEM COBRANÇ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JOÃO PAULO, 740"/>
    <s v="HONÓRIO GURGEL"/>
    <n v="21512001"/>
    <s v="Rio de Janeiro"/>
    <s v="RJ"/>
    <s v="2472-9155"/>
    <s v="meioambiente@armcostaco.com.br"/>
  </r>
  <r>
    <x v="25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51"/>
    <s v="Baía de Guanabara"/>
    <n v="50"/>
    <x v="2"/>
    <s v="EE"/>
    <n v="330005506868"/>
    <s v="02.384.011/0001-48"/>
    <s v="Restaurante Mineiro do Recreio Ltda EPP"/>
    <x v="1"/>
    <m/>
    <s v="12/12/2017"/>
    <n v="121.02827380765183"/>
    <n v="0"/>
    <n v="0"/>
    <m/>
    <m/>
    <s v="CANCELADA"/>
    <s v="Correspondência Interna - NA 25 (96772918)"/>
    <n v="3504"/>
    <n v="0"/>
    <n v="0"/>
    <n v="700.8"/>
    <n v="0"/>
    <n v="0"/>
    <n v="5.7568725668020709E-2"/>
    <n v="80.688996696438807"/>
    <n v="0"/>
    <n v="0"/>
    <n v="40.339277111213029"/>
    <s v="E07/500.824/2009"/>
    <s v="IN019198"/>
    <d v="2012-03-23T00:00:00"/>
    <d v="2017-03-23T00:00:00"/>
    <s v="Avenida das Américas, 16.631"/>
    <s v="Rec dos Bandeirantes"/>
    <n v="22790550"/>
    <s v="Rio de Janeiro"/>
    <s v="RJ"/>
    <n v="38684218"/>
    <s v="sf@sfconsultoriambiental.com.br"/>
  </r>
  <r>
    <x v="25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53"/>
    <s v="Baía de Guanabara"/>
    <n v="50"/>
    <x v="2"/>
    <s v="EE"/>
    <n v="330005556610"/>
    <s v="10.346.426/0001-55"/>
    <s v="MAXXI BEVERAGE INDUSTRIA E COMERCIO Ltda"/>
    <x v="5"/>
    <m/>
    <s v="12/12/2017"/>
    <n v="4289.8727491735508"/>
    <n v="0"/>
    <n v="0"/>
    <m/>
    <m/>
    <s v="CANCELADA"/>
    <s v="Correspondência Interna - NA 25 (96772918)"/>
    <n v="55266"/>
    <n v="0"/>
    <n v="0"/>
    <n v="52411"/>
    <n v="0"/>
    <n v="0"/>
    <n v="5.7568725668020709E-2"/>
    <n v="1272.6347504065866"/>
    <n v="0"/>
    <n v="0"/>
    <n v="3017.2379987669642"/>
    <s v="E07/500.195/2011"/>
    <s v="IN019388"/>
    <d v="2012-04-24T00:00:00"/>
    <d v="2017-04-24T00:00:00"/>
    <s v="Rodovia Washington Luiz N° 19734"/>
    <s v="Chácara Rio Petrópol"/>
    <n v="25000000"/>
    <s v="Duque de Caxias"/>
    <s v="RJ"/>
    <s v="7814-4366"/>
    <s v="administrativo.rj@dolly.com.br"/>
  </r>
  <r>
    <x v="254"/>
    <s v="Baía de Guanabara"/>
    <n v="50"/>
    <x v="2"/>
    <s v="EE"/>
    <n v="330005197970"/>
    <s v="10.422.925/0001-84"/>
    <s v="TEC-COLOR HAIR COSMÉTICOS DO BRASIL LTDA"/>
    <x v="5"/>
    <m/>
    <s v="18/02/2021"/>
    <n v="0"/>
    <n v="0"/>
    <n v="0"/>
    <n v="0"/>
    <m/>
    <s v="CANCELADA: empresa informou que não ocupa mais o local; o terreno foi vendido, OUTORGA VENCIDA em 28/06/2017 sem renovação"/>
    <s v="CI INEA/SERVREG SEI Nº8/21 -CANCELAMENTO"/>
    <e v="#N/A"/>
    <e v="#N/A"/>
    <e v="#N/A"/>
    <e v="#N/A"/>
    <e v="#N/A"/>
    <e v="#N/A"/>
    <n v="5.5129999999999998E-2"/>
    <e v="#N/A"/>
    <e v="#N/A"/>
    <e v="#N/A"/>
    <e v="#N/A"/>
    <s v="E-075053112012"/>
    <n v="2008622012"/>
    <d v="2012-06-28T00:00:00"/>
    <d v="2017-06-28T00:00:00"/>
    <s v="Av Automóvel Clube, 1065 LOTE 1 - B"/>
    <s v="Centro"/>
    <n v="25515125"/>
    <s v="São João de Meriti"/>
    <s v="RJ"/>
    <s v="2755-9700"/>
    <s v="badini.joelma@hotmail.com"/>
  </r>
  <r>
    <x v="255"/>
    <s v="Baía de Guanabara"/>
    <n v="50"/>
    <x v="2"/>
    <s v="EE"/>
    <n v="330005792267"/>
    <s v="16.548.653/0048-03"/>
    <s v="CENTRALBETON LTDA."/>
    <x v="1"/>
    <m/>
    <s v="12/12/2017"/>
    <n v="0"/>
    <n v="0"/>
    <n v="0"/>
    <n v="0"/>
    <m/>
    <s v="CANCELADA: NÃO PAGA DESDE 2018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104982010"/>
    <n v="192872012"/>
    <d v="2012-03-30T00:00:00"/>
    <d v="2017-03-30T00:00:00"/>
    <s v="Av. Canal do Anil, s/n - Lote 22"/>
    <s v="Gardênia Azul"/>
    <n v="22765431"/>
    <s v="Rio de Janeiro"/>
    <s v="RJ"/>
    <s v="2445-4085"/>
    <s v="katia.moreira@lafarge-brasil.lafarge.com"/>
  </r>
  <r>
    <x v="256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57"/>
    <s v="Baía de Guanabara"/>
    <n v="50"/>
    <x v="2"/>
    <s v="EE"/>
    <n v="330006849092"/>
    <s v="33.053.315/0001-56"/>
    <s v="FAET S/A"/>
    <x v="5"/>
    <m/>
    <s v="12/12/2017"/>
    <n v="416.70692547837336"/>
    <n v="0"/>
    <n v="0"/>
    <m/>
    <m/>
    <s v="CANCELADA"/>
    <s v="Correspondência Interna - NA 25 (96772918)"/>
    <n v="8736"/>
    <n v="0"/>
    <n v="0"/>
    <n v="3744"/>
    <n v="0"/>
    <n v="0"/>
    <n v="5.7568725668020709E-2"/>
    <n v="201.1742618554282"/>
    <n v="0"/>
    <n v="0"/>
    <n v="215.53266362294514"/>
    <s v="E07/504.644/2012"/>
    <s v="IN020906"/>
    <d v="2012-09-26T00:00:00"/>
    <d v="2017-09-26T00:00:00"/>
    <s v="Rua Barão de Petrópolis, 347/381/417"/>
    <s v="Rio comprido"/>
    <n v="20251061"/>
    <s v="Rio de Janeiro"/>
    <s v="RJ"/>
    <s v="3232-9168"/>
    <s v="ioliver@faetsa.com.br"/>
  </r>
  <r>
    <x v="258"/>
    <s v="Baía de Guanabara"/>
    <n v="50"/>
    <x v="2"/>
    <s v="EE"/>
    <n v="330006843809"/>
    <s v="08.018.641/0001-85"/>
    <s v="AGUAS DO POETA COMERCIO ATACADISTA DE AGUAS NATURAIS LTDA. ME"/>
    <x v="5"/>
    <m/>
    <s v="12/12/2017"/>
    <n v="1143.9208157255584"/>
    <n v="0"/>
    <n v="0"/>
    <m/>
    <m/>
    <s v="CANCELADA"/>
    <s v="Correspondência Interna - NA 25 (96772918)"/>
    <n v="15001.5"/>
    <n v="0"/>
    <n v="0"/>
    <n v="13870"/>
    <n v="0"/>
    <n v="0"/>
    <n v="5.7568725668020709E-2"/>
    <n v="345.44748281543832"/>
    <n v="0"/>
    <n v="0"/>
    <n v="798.47333291012001"/>
    <s v="E07/502.513/2012"/>
    <s v="IN020993"/>
    <d v="2012-10-08T00:00:00"/>
    <d v="2017-10-08T00:00:00"/>
    <s v="Rua Raul Novaes, 521 Lotes 25 e 26 da Quadra 03"/>
    <s v="Chacara Rio Petrópol"/>
    <n v="25211000"/>
    <s v="Duque de Caxias"/>
    <s v="RJ"/>
    <s v="2777-0338"/>
    <s v="sartore.renan@hotmail.com"/>
  </r>
  <r>
    <x v="259"/>
    <s v="Baía de Guanabara"/>
    <n v="50"/>
    <x v="2"/>
    <s v="EE"/>
    <n v="330006882383"/>
    <s v="30.153.506/0001-00"/>
    <s v="Niely do Brasil Industria Ltda"/>
    <x v="5"/>
    <m/>
    <s v="12/12/2017"/>
    <n v="1560.1056175032945"/>
    <n v="0"/>
    <n v="0"/>
    <m/>
    <m/>
    <s v="CANCELADA"/>
    <s v="Correspondência Interna - NA 25 (96772918)"/>
    <n v="40062"/>
    <n v="0"/>
    <n v="0"/>
    <n v="11075"/>
    <n v="0"/>
    <n v="0"/>
    <n v="5.7568725668020709E-2"/>
    <n v="922.5299241814663"/>
    <n v="0"/>
    <n v="0"/>
    <n v="637.57569332182834"/>
    <s v="E07/100.732/2008"/>
    <s v="IN021209"/>
    <d v="2012-10-26T00:00:00"/>
    <d v="2017-10-26T00:00:00"/>
    <s v="Rua Doutor Barros Junior, 1199"/>
    <s v="Centro"/>
    <n v="26280000"/>
    <s v="Nova Iguaçu"/>
    <s v="RJ"/>
    <n v="39061800"/>
    <s v="miguel@niely.com.br"/>
  </r>
  <r>
    <x v="260"/>
    <s v="Baía de Guanabara"/>
    <n v="50"/>
    <x v="2"/>
    <s v="EE"/>
    <n v="330005561370"/>
    <s v="86.927.324/0001-95"/>
    <s v="Cooperativa de Crédito Rural de Rio Bonito LTDA"/>
    <x v="1"/>
    <m/>
    <s v="12/12/2017"/>
    <n v="0"/>
    <n v="0"/>
    <n v="0"/>
    <n v="0"/>
    <m/>
    <s v="CANCELADA - NÃO PAGA DESDE 2015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5008912010"/>
    <s v="0019502010"/>
    <d v="2010-06-08T00:00:00"/>
    <d v="2015-06-07T00:00:00"/>
    <s v="Rua Inglaterra nº 120"/>
    <s v="Jardim Caiçara"/>
    <n v="28910360"/>
    <s v="Cabo Frio"/>
    <s v="RJ"/>
    <n v="26433610"/>
    <s v="adm.feg@globomail.com"/>
  </r>
  <r>
    <x v="261"/>
    <s v="Baía de Guanabara"/>
    <n v="50"/>
    <x v="2"/>
    <s v="EE"/>
    <n v="330006947507"/>
    <s v="11.507.415/0004-15"/>
    <s v="INDÚSTRIAS REUNIDAS RAYMUNDO DA FONTE S/A."/>
    <x v="5"/>
    <m/>
    <s v="12/12/2017"/>
    <n v="0"/>
    <n v="0"/>
    <n v="0"/>
    <n v="0"/>
    <m/>
    <s v="CANCELADA: DUPLICADA NA EE-0552 crédito transferido para lá.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Iramaia, 74"/>
    <s v="Parada de Lucas"/>
    <n v="21010050"/>
    <s v="Rio de Janeiro"/>
    <s v="RJ"/>
    <s v="2485-2030"/>
    <s v="laboratoriorio@rfonte.com.br"/>
  </r>
  <r>
    <x v="26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63"/>
    <s v="Baía de Guanabara"/>
    <n v="50"/>
    <x v="2"/>
    <s v="EE"/>
    <n v="330006896686"/>
    <s v="13.117.662/0001-98"/>
    <s v="HORTA AGROPECUÁRIA LTDA."/>
    <x v="1"/>
    <m/>
    <s v="01/08/2021"/>
    <n v="0"/>
    <n v="0"/>
    <n v="0"/>
    <n v="0"/>
    <m/>
    <s v="CANCELADA - NUNCA PAGOU - Indeferimento Nº IN048928, 09 de abril de 2019,  E-07/002.4052/2015."/>
    <s v="CI INEA/SERVREG SEI Nº28/21 - CANCELAMENTO"/>
    <e v="#N/A"/>
    <e v="#N/A"/>
    <e v="#N/A"/>
    <e v="#N/A"/>
    <e v="#N/A"/>
    <e v="#N/A"/>
    <n v="5.5129999999999998E-2"/>
    <e v="#N/A"/>
    <e v="#N/A"/>
    <e v="#N/A"/>
    <e v="#N/A"/>
    <s v="E-0700240522015"/>
    <s v="0489282019"/>
    <d v="2019-04-09T00:00:00"/>
    <d v="9999-01-01T00:00:00"/>
    <s v="Rua Estados Unidos, 2134"/>
    <s v="Jardim Americana"/>
    <n v="1427002"/>
    <s v="São Paulo"/>
    <s v="SP"/>
    <s v="3087-6350"/>
    <s v="glaucomachado@scopel.com.br"/>
  </r>
  <r>
    <x v="264"/>
    <s v="Baía de Guanabara"/>
    <n v="50"/>
    <x v="2"/>
    <s v="EE"/>
    <n v="330007072598"/>
    <s v="34.230.979/0131-94"/>
    <s v="SUPERMIX CONCRETO S/A"/>
    <x v="1"/>
    <m/>
    <s v="12/12/2017"/>
    <n v="0"/>
    <n v="0"/>
    <n v="0"/>
    <n v="0"/>
    <m/>
    <s v="CANCELADA: INDEFERIMENTO IN008273/PD-07/014.724/2017 EM 01/02/2021 E AA DE TAMPONAMENTO IN008318/PD-07/014.331/2020 EM 08/02/2021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ODOVIA RJ-116, S/N, KM 10,5"/>
    <s v="ZONA RURAL"/>
    <n v="28680000"/>
    <s v="Cachoeiras de Macacu"/>
    <s v="RJ"/>
    <n v="27451157"/>
    <s v="marcos@sgprj.com.br"/>
  </r>
  <r>
    <x v="265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66"/>
    <s v="Baía de Guanabara"/>
    <n v="50"/>
    <x v="2"/>
    <s v="EE"/>
    <n v="330026594995"/>
    <s v="33.000.167/0001-01"/>
    <s v="PETROLEO BRASILEIRO S/A COMPERJ II"/>
    <x v="1"/>
    <m/>
    <s v="01/03/2021"/>
    <n v="0"/>
    <n v="0"/>
    <n v="0"/>
    <n v="0"/>
    <m/>
    <s v="CANCELADA: EMPRESA DESISTIU DA RENOVAÇÃO DA OUTORGA - INDEFERIMENTO Nº IN008088 EM 08/01/2021 PD-07/014.54/2018_x000a__x000a_  4 CAPTAÇÕES E 3 LANÇAMENTOS EM 30/09/2020 NO PROCESSO PD-07/014.54/2018"/>
    <s v="CI INEA/SERVREG SEI Nº9/21 - CANCELAMENTO"/>
    <e v="#N/A"/>
    <e v="#N/A"/>
    <e v="#N/A"/>
    <e v="#N/A"/>
    <e v="#N/A"/>
    <e v="#N/A"/>
    <n v="5.5129999999999998E-2"/>
    <e v="#N/A"/>
    <e v="#N/A"/>
    <e v="#N/A"/>
    <e v="#N/A"/>
    <s v="PD-07014542018"/>
    <n v="80882021"/>
    <d v="2021-01-08T00:00:00"/>
    <d v="2021-01-08T00:00:00"/>
    <s v="Av. Chile, 65 - 19° ANDAR SALA 1902 - AB-PGI/COMPERJ/IOA_INFRA"/>
    <s v="CENTRO"/>
    <n v="20031912"/>
    <s v="Rio de Janeiro"/>
    <s v="RJ"/>
    <s v="3224-3174"/>
    <s v="sop.comperj@petrobras.com.br"/>
  </r>
  <r>
    <x v="267"/>
    <s v="Baía de Guanabara"/>
    <m/>
    <x v="2"/>
    <s v="EE"/>
    <m/>
    <s v="27.701.564/0005-31"/>
    <s v="Concreto Redimix do Brasil S/A"/>
    <x v="7"/>
    <m/>
    <m/>
    <n v="0"/>
    <m/>
    <n v="0"/>
    <m/>
    <m/>
    <s v="SEM PAGAMENTO DESDE 2016 / OUTORGA VENCIDA DESDE 2015"/>
    <s v="Correspondência Interna - NA 43 (102208896)"/>
    <m/>
    <m/>
    <m/>
    <m/>
    <m/>
    <m/>
    <m/>
    <m/>
    <m/>
    <m/>
    <m/>
    <m/>
    <m/>
    <m/>
    <m/>
    <m/>
    <m/>
    <m/>
    <m/>
    <m/>
    <m/>
    <m/>
  </r>
  <r>
    <x v="268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69"/>
    <s v="Baía de Guanabara"/>
    <n v="50"/>
    <x v="2"/>
    <s v="EE"/>
    <n v="330007755300"/>
    <s v="04.123.616/0011-82"/>
    <s v="BROOKFIELD CENTRO-OESTE EMPREENDIMENTOS IMOBILIÁRIOS S/A"/>
    <x v="1"/>
    <m/>
    <s v="12/12/2017"/>
    <n v="0"/>
    <n v="0"/>
    <n v="0"/>
    <n v="0"/>
    <m/>
    <s v="CANCELADA - NUNCA PAGOU -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enida Paisagista José Silva de Azevedo Neto, n° 200, bloco 08"/>
    <s v="Barra da Tijuca"/>
    <n v="22640102"/>
    <s v="Rio de Janeiro"/>
    <s v="RJ"/>
    <s v="7907-0333"/>
    <s v="leonardo.souza@br.brookfield.com"/>
  </r>
  <r>
    <x v="270"/>
    <s v="Baía de Guanabara"/>
    <n v="50"/>
    <x v="2"/>
    <s v="EE"/>
    <n v="330007714298"/>
    <s v="07.079.321/0020-35"/>
    <s v="Opala Concreto LTDA"/>
    <x v="5"/>
    <m/>
    <s v="12/12/2017"/>
    <n v="2269.3584524485673"/>
    <n v="0"/>
    <n v="0"/>
    <m/>
    <m/>
    <s v="OK SEM CADASTRO REGLA / CANCELADA"/>
    <s v="Correspondência Interna - NA 25 (96772918)"/>
    <n v="43800"/>
    <n v="0"/>
    <n v="0"/>
    <n v="21900"/>
    <n v="0"/>
    <n v="0"/>
    <n v="5.7568725668020709E-2"/>
    <n v="1008.5967949944659"/>
    <n v="0"/>
    <n v="0"/>
    <n v="1260.7616574541014"/>
    <s v="E07/002.9859/2013"/>
    <s v="IN025648"/>
    <d v="2013-12-17T00:00:00"/>
    <d v="2018-12-17T00:00:00"/>
    <s v="Rodovia RJ 116, S/N KM 12, Lotes 1 a 7 e 60 a 67"/>
    <s v="Nossa Sra do Carmo"/>
    <n v="28680000"/>
    <s v="Cachoeiras de Macacu"/>
    <s v="RJ"/>
    <n v="27451434"/>
    <s v="pxrj@polimix.com.br"/>
  </r>
  <r>
    <x v="271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272"/>
    <s v="Baía de Guanabara"/>
    <n v="50"/>
    <x v="2"/>
    <s v="EE"/>
    <n v="330008195707"/>
    <s v="61.584.223/0007-23"/>
    <s v="CONSTRUCAP CCPS ENGENHARIA E COMÉRCIO S/A"/>
    <x v="1"/>
    <m/>
    <s v="12/12/2017"/>
    <n v="0"/>
    <n v="0"/>
    <n v="0"/>
    <n v="0"/>
    <m/>
    <s v="CANCELADA: EM 2019 - DESISTÊNCIA DA OUTORGA CARTA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x v="273"/>
    <s v="Baía de Guanabara"/>
    <n v="50"/>
    <x v="2"/>
    <s v="EE"/>
    <n v="330008262153"/>
    <s v="61.584.223/0007-23"/>
    <s v="CONSTRUCAP CCPS ENGENHARIA E COMÉRCIO S/A - ITABORAÍ"/>
    <x v="1"/>
    <m/>
    <s v="12/12/2017"/>
    <n v="0"/>
    <n v="0"/>
    <n v="0"/>
    <n v="0"/>
    <m/>
    <s v="CANCELADA: 2018 DESISTÊNCIA DA OUTORGA - CARTA AO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x v="274"/>
    <s v="Baía de Guanabara"/>
    <n v="50"/>
    <x v="2"/>
    <s v="EE"/>
    <n v="330008291331"/>
    <s v="61.584.223/0007-23"/>
    <s v="CONSTRUCAP CCPS ENGENHARIA E COMÉRCIO S/A - GUAPIMIRIM"/>
    <x v="1"/>
    <m/>
    <s v="12/12/2017"/>
    <n v="0"/>
    <n v="0"/>
    <n v="0"/>
    <n v="0"/>
    <m/>
    <s v="CANCELADA: EM 2019 - DESISTÊNCIA DA OUTORGA CARTA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x v="275"/>
    <s v="Baía de Guanabara"/>
    <n v="50"/>
    <x v="2"/>
    <s v="EE"/>
    <n v="330008260371"/>
    <s v="61.584.223/0007-23"/>
    <s v="CONSTRUCAP CCPS ENGENHARIA E COMÉRCIO S/A - CACHOEIRA DE MACACU"/>
    <x v="1"/>
    <m/>
    <s v="12/12/2017"/>
    <n v="0"/>
    <n v="0"/>
    <n v="0"/>
    <n v="0"/>
    <m/>
    <s v="CANCELADA: 2018 DESISTÊNCIA DA OUTORGA - CARTA AO INEA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AV. DAS FLORES, 322"/>
    <s v="BARBUDA"/>
    <n v="25900832"/>
    <s v="Magé"/>
    <s v="RJ"/>
    <n v="26331370"/>
    <s v="dmramiro@construcap.com.br"/>
  </r>
  <r>
    <x v="276"/>
    <s v="Baía de Guanabara"/>
    <n v="50"/>
    <x v="2"/>
    <s v="EE"/>
    <n v="330008261505"/>
    <s v="01.438.919/0001-24"/>
    <s v="Bosque Fundo Extração Mineral"/>
    <x v="1"/>
    <m/>
    <s v="12/12/2017"/>
    <n v="0"/>
    <n v="0"/>
    <n v="0"/>
    <n v="0"/>
    <m/>
    <s v="CANCELADA - OUTORGA SEM RENOVAÇÃO; NUNCA PAGOU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138842013"/>
    <n v="280122014"/>
    <d v="2014-09-05T00:00:00"/>
    <d v="2019-09-05T00:00:00"/>
    <s v="Rua Joaquim P. de Matos s/n"/>
    <s v="Inoã"/>
    <n v="20900000"/>
    <s v="Maricá"/>
    <s v="RJ"/>
    <n v="36197419"/>
    <s v="mcw@consultoriaambiental.com.br"/>
  </r>
  <r>
    <x v="277"/>
    <s v="Baía de Guanabara"/>
    <n v="50"/>
    <x v="2"/>
    <s v="EE"/>
    <n v="330008313670"/>
    <s v="05.920.957/0001-70"/>
    <s v="Gralphi-Hidro Cargas Ltda-ME - Rio Morto"/>
    <x v="1"/>
    <m/>
    <s v="05/04/2021"/>
    <n v="0"/>
    <n v="0"/>
    <n v="0"/>
    <n v="0"/>
    <m/>
    <s v="CANCELADA: Indeferimento  IN049994 de 08/08/2019 - Processo E-07/002.6692/2016"/>
    <s v="CI INEA/SERVREG SEI Nº14/21 - CANCELAMENTO"/>
    <e v="#N/A"/>
    <e v="#N/A"/>
    <e v="#N/A"/>
    <e v="#N/A"/>
    <e v="#N/A"/>
    <e v="#N/A"/>
    <n v="5.5129999999999998E-2"/>
    <e v="#N/A"/>
    <e v="#N/A"/>
    <e v="#N/A"/>
    <e v="#N/A"/>
    <s v="PD-070145472017"/>
    <s v="00102018"/>
    <d v="2018-02-28T00:00:00"/>
    <d v="2020-02-28T00:00:00"/>
    <s v="Rua Felizardo Fortes, n° 593"/>
    <s v="Ramos"/>
    <n v="21031160"/>
    <s v="Rio de Janeiro"/>
    <s v="RJ"/>
    <n v="88440420"/>
    <s v="biberlog@ig.com.br"/>
  </r>
  <r>
    <x v="278"/>
    <s v="Baía de Guanabara"/>
    <n v="50"/>
    <x v="2"/>
    <s v="EE"/>
    <n v="330008321699"/>
    <s v="04.397.894/0001-56"/>
    <s v="RENALVIDA - ASSISTENCIA INTEGRAL AO RENAL"/>
    <x v="1"/>
    <m/>
    <s v="01/02/2021"/>
    <n v="0"/>
    <n v="0"/>
    <n v="0"/>
    <n v="0"/>
    <m/>
    <s v="CANCELADA: Autorização de Tamponamento AA Nº IN005877 - Processo PD-07/014.551/2019 e outorga vencida em 17/10/2019."/>
    <s v="CI INEA/SERVREG SEI Nº7/21 - CANCELAMENTO"/>
    <e v="#N/A"/>
    <e v="#N/A"/>
    <e v="#N/A"/>
    <e v="#N/A"/>
    <e v="#N/A"/>
    <e v="#N/A"/>
    <n v="5.5129999999999998E-2"/>
    <e v="#N/A"/>
    <e v="#N/A"/>
    <e v="#N/A"/>
    <e v="#N/A"/>
    <s v="E-07002141912013"/>
    <n v="285312014"/>
    <d v="2014-10-17T00:00:00"/>
    <d v="2019-10-17T00:00:00"/>
    <n v="0"/>
    <n v="0"/>
    <n v="0"/>
    <s v="Rio de Janeiro"/>
    <n v="0"/>
    <n v="22646690"/>
    <s v="renalvida@renalvida.com"/>
  </r>
  <r>
    <x v="279"/>
    <s v="Baía de Guanabara"/>
    <n v="50"/>
    <x v="2"/>
    <s v="EE"/>
    <n v="330026402409"/>
    <s v="05.413.904/0001-62"/>
    <s v="LOGISTICA 2002 RIO TRANSPORTES LTDA"/>
    <x v="1"/>
    <m/>
    <s v="12/12/2017"/>
    <n v="9125.0503012787522"/>
    <n v="0"/>
    <n v="0"/>
    <n v="0"/>
    <m/>
    <s v="OK"/>
    <s v=""/>
    <n v="122129"/>
    <n v="0"/>
    <n v="0"/>
    <n v="116669"/>
    <n v="0"/>
    <n v="0"/>
    <n v="5.5129999999999998E-2"/>
    <n v="2693.16"/>
    <n v="0"/>
    <n v="0"/>
    <n v="6431.89"/>
    <s v="E07.002/18928/2013"/>
    <s v="IN028640"/>
    <d v="2014-10-29T00:00:00"/>
    <d v="2016-10-29T00:00:00"/>
    <n v="0"/>
    <n v="0"/>
    <n v="0"/>
    <s v="Rio de Janeiro"/>
    <n v="0"/>
    <n v="32512283"/>
    <s v="atendimento@agua2002.com.br"/>
  </r>
  <r>
    <x v="280"/>
    <s v="Baía de Guanabara"/>
    <n v="50"/>
    <x v="2"/>
    <s v="EE"/>
    <n v="330022537199"/>
    <s v="31.673.254/0001-02"/>
    <s v="Laboratórios B.Braun S.A. - GUAXINDIBA - POÇOS"/>
    <x v="1"/>
    <m/>
    <s v="12/12/2017"/>
    <n v="429.54283895292212"/>
    <n v="0"/>
    <n v="0"/>
    <n v="0"/>
    <m/>
    <s v="OK"/>
    <s v=""/>
    <n v="6621.1"/>
    <n v="0"/>
    <n v="0"/>
    <n v="5143.1000000000004"/>
    <n v="0"/>
    <n v="97"/>
    <n v="5.5129999999999998E-2"/>
    <n v="146.01"/>
    <n v="0"/>
    <n v="0"/>
    <n v="283.54000000000002"/>
    <s v="E07.002/9556/2013"/>
    <s v="IN028484"/>
    <d v="2014-10-17T00:00:00"/>
    <d v="2019-10-17T00:00:00"/>
    <s v="Av. Eugênio Borges, 1092"/>
    <s v="Arsenal"/>
    <n v="24751000"/>
    <s v="Rio de Janeiro"/>
    <n v="0"/>
    <s v="2602-3305"/>
    <s v="lbb_meioambiente@bbraun.com"/>
  </r>
  <r>
    <x v="281"/>
    <s v="Baía de Guanabara"/>
    <n v="50"/>
    <x v="2"/>
    <s v="EE"/>
    <n v="330008494011"/>
    <s v="03.752.385/0006-46"/>
    <s v="CARTA GOIÁS INDUSTRIA E COMÉRCIO DE PAPÉIS LTDA"/>
    <x v="5"/>
    <m/>
    <s v="05/01/2022"/>
    <n v="0"/>
    <n v="0"/>
    <n v="0"/>
    <n v="0"/>
    <m/>
    <s v="CANCELADA: ENCERRAMENTO DAS ATIVIDADES; OUTORGA VENCIDA EM 30/12/19"/>
    <s v="CI INEA/SERVREG SEI Nº2/22  - CANCELAMENTO"/>
    <e v="#N/A"/>
    <e v="#N/A"/>
    <e v="#N/A"/>
    <e v="#N/A"/>
    <e v="#N/A"/>
    <e v="#N/A"/>
    <n v="5.5129999999999998E-2"/>
    <e v="#N/A"/>
    <e v="#N/A"/>
    <e v="#N/A"/>
    <e v="#N/A"/>
    <s v="E-0700214142014"/>
    <s v="029458"/>
    <d v="2014-12-30T00:00:00"/>
    <d v="2019-12-30T00:00:00"/>
    <s v="Av. Fued Moisés, 110 ao 114"/>
    <s v="Tribobo"/>
    <n v="24755030"/>
    <s v="São Gonçalo"/>
    <s v="RJ"/>
    <n v="21392931"/>
    <s v="aoliveira@cartafabril.com.br"/>
  </r>
  <r>
    <x v="282"/>
    <s v="Baía de Guanabara"/>
    <n v="50"/>
    <x v="2"/>
    <s v="EE"/>
    <n v="330009005987"/>
    <s v="04.628.033/0001-31"/>
    <s v="ACQUAVITA TRANSP. E LOCAÇÃO DE PIPA DÁGUA LTDA."/>
    <x v="1"/>
    <m/>
    <s v="12/12/2017"/>
    <n v="0"/>
    <n v="0"/>
    <n v="0"/>
    <n v="0"/>
    <m/>
    <s v="CANCELADA: ATIVIDADES ENCERRADAS"/>
    <s v="CI INEA/SERVREG Nº50/23 - CANCELAMENTO"/>
    <e v="#N/A"/>
    <e v="#N/A"/>
    <e v="#N/A"/>
    <e v="#N/A"/>
    <e v="#N/A"/>
    <e v="#N/A"/>
    <n v="5.5129999999999998E-2"/>
    <e v="#N/A"/>
    <e v="#N/A"/>
    <e v="#N/A"/>
    <e v="#N/A"/>
    <s v="EXT-PD014154582021"/>
    <s v="0115482022"/>
    <d v="2022-03-07T00:00:00"/>
    <d v="2027-03-07T00:00:00"/>
    <s v="ESTRADA DE JACAREPAGUA, 7704 - 201."/>
    <s v="Freguesia"/>
    <n v="22755158"/>
    <s v="Rio de Janeiro"/>
    <s v="RJ"/>
    <s v="2497-3310"/>
    <s v="aziccarelli@uol.com.br"/>
  </r>
  <r>
    <x v="283"/>
    <s v="Baía de Guanabara"/>
    <n v="50"/>
    <x v="2"/>
    <s v="EE"/>
    <n v="330009210998"/>
    <s v="10.932.297/0001-87"/>
    <s v="A. L. H Marques Distribuição de Água Ltda"/>
    <x v="1"/>
    <m/>
    <s v="12/12/2017"/>
    <n v="0"/>
    <n v="0"/>
    <n v="0"/>
    <n v="0"/>
    <m/>
    <s v="CANCELADA: SEM CNARH40; NUNCA PAG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Lancastre, nº 192 sala 05"/>
    <s v="Cascadura"/>
    <n v="21311130"/>
    <s v="Rio de Janeiro"/>
    <s v="RJ"/>
    <e v="#N/A"/>
    <s v="solus@solussondagens.com.br"/>
  </r>
  <r>
    <x v="284"/>
    <s v="Baía de Guanabara"/>
    <n v="50"/>
    <x v="2"/>
    <s v="EE"/>
    <n v="330009432206"/>
    <s v="17.892.872/0001-04"/>
    <s v="IC GROTA FUNDA EMPREENDIMENTOS IMOBILIÁRIOS SPE LTDA"/>
    <x v="1"/>
    <m/>
    <s v="12/12/2017"/>
    <n v="0"/>
    <n v="0"/>
    <n v="0"/>
    <n v="0"/>
    <m/>
    <s v="CANCELADO: NUNCA PAGOU; SEM RENOVAÇÃO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s v="E-070026312016"/>
    <n v="340152016"/>
    <d v="2016-04-15T00:00:00"/>
    <d v="2021-04-15T00:00:00"/>
    <s v="ESTRADA DOS BANDEIRANTES, 29.520"/>
    <s v="VARGEM GRANDE"/>
    <n v="22785576"/>
    <s v="Rio de Janeiro"/>
    <s v="RJ"/>
    <n v="21721800"/>
    <s v="bruna.santoni@calper.com.br"/>
  </r>
  <r>
    <x v="285"/>
    <s v="Baía de Guanabara"/>
    <n v="50"/>
    <x v="2"/>
    <s v="EE"/>
    <n v="330008393509"/>
    <s v="237.177.937-72"/>
    <s v="José Ezael Pires"/>
    <x v="1"/>
    <m/>
    <s v="12/12/2017"/>
    <n v="0"/>
    <n v="0"/>
    <n v="0"/>
    <m/>
    <m/>
    <s v="CANCELADA: OUTORGA VENCIDA E FALECIMENTO DO USUÁRIO"/>
    <s v=""/>
    <n v="2336"/>
    <n v="0"/>
    <n v="0"/>
    <n v="2044"/>
    <n v="0"/>
    <n v="0"/>
    <n v="5.7568725668020709E-2"/>
    <n v="53.789183639621626"/>
    <n v="0"/>
    <n v="0"/>
    <n v="117.6657971755497"/>
    <s v="E07/002.1705/2013"/>
    <s v="IN034682"/>
    <d v="2016-06-14T00:00:00"/>
    <d v="2021-06-14T00:00:00"/>
    <s v="Estrada do Contorno km 26 da rodovia Washngton Luis"/>
    <s v="Xerém"/>
    <n v="27281050"/>
    <s v="Duque de Caxias"/>
    <s v="RJ"/>
    <s v="7821-1613"/>
    <s v="jailton@flexambiental.com.br"/>
  </r>
  <r>
    <x v="286"/>
    <s v="Baía de Guanabara"/>
    <n v="50"/>
    <x v="2"/>
    <s v="EE"/>
    <n v="330009602993"/>
    <s v="10.308.574/0001-85"/>
    <s v="THISAN SERVIÇOS E TRANSPORTES LTDA"/>
    <x v="1"/>
    <m/>
    <s v="16/07/2020"/>
    <n v="0"/>
    <n v="0"/>
    <n v="0"/>
    <n v="0"/>
    <m/>
    <s v="CANCELADA: em atendimento a solicitação através do SEI-070002/002799/2020"/>
    <s v="CI INEA/SEREG SEI Nº14/20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ESPIRITO SANTO, 194"/>
    <s v="PRAÇA SECA"/>
    <n v="21320090"/>
    <s v="Rio de Janeiro"/>
    <s v="RJ"/>
    <n v="25739402"/>
    <s v="monteiroquimico@hotmail.com"/>
  </r>
  <r>
    <x v="287"/>
    <s v="Baía de Guanabara"/>
    <n v="50"/>
    <x v="2"/>
    <s v="EE"/>
    <n v="330026265908"/>
    <s v="08.083.023/0001-19"/>
    <s v="J P MACHADO EMPREENDIMENTOS LTDA"/>
    <x v="1"/>
    <m/>
    <s v="12/12/2017"/>
    <n v="0"/>
    <n v="0"/>
    <n v="0"/>
    <n v="0"/>
    <m/>
    <s v="CANCELADA: SEM RENOVAÇÃO, PROCESSO INDEFERIDO  SEM CADASTRO REGLA"/>
    <s v="CI INEA/SERVREG Nº34/22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PONTA PORÃ, S/N, LOTE 505, 6ª GLEBA"/>
    <s v="N C SÃO BENTO"/>
    <n v="25235269"/>
    <s v="Duque de Caxias"/>
    <s v="RJ"/>
    <n v="964068930"/>
    <s v="aguascristalinas2amigos@gmail.com"/>
  </r>
  <r>
    <x v="288"/>
    <s v="Baía de Guanabara"/>
    <n v="50"/>
    <x v="2"/>
    <s v="EE"/>
    <n v="330009737570"/>
    <s v="17.299.670/0001-53"/>
    <s v="RDB EMPREENDIMENTOS IMOBILIÁRIOS EIRELI"/>
    <x v="1"/>
    <m/>
    <s v="20/09/2022"/>
    <n v="0"/>
    <n v="0"/>
    <n v="0"/>
    <n v="0"/>
    <m/>
    <s v="CANCELADA: A EMPRESA NÃO TEM INTERESSE EM RENOVAR A OUTORGA"/>
    <s v="CI INEA/SERVREG Nº42/22 - CANCELAMENTO"/>
    <e v="#N/A"/>
    <e v="#N/A"/>
    <e v="#N/A"/>
    <e v="#N/A"/>
    <e v="#N/A"/>
    <e v="#N/A"/>
    <n v="5.5129999999999998E-2"/>
    <e v="#N/A"/>
    <e v="#N/A"/>
    <e v="#N/A"/>
    <e v="#N/A"/>
    <s v="PD-07014972016"/>
    <s v="000512016"/>
    <d v="2016-08-26T00:00:00"/>
    <d v="2021-08-26T00:00:00"/>
    <s v="AV. MINAS GERAIS, 1394"/>
    <s v="VILA TREZE DE MAIO"/>
    <n v="26030110"/>
    <s v="Nova Iguaçu"/>
    <s v="RJ"/>
    <s v="3540-2968"/>
    <s v="rdb@buschle.net.br"/>
  </r>
  <r>
    <x v="289"/>
    <s v="Baía de Guanabara"/>
    <n v="50"/>
    <x v="2"/>
    <s v="EE"/>
    <n v="330009762508"/>
    <s v="04.065.053/0026-08"/>
    <s v="BRZ Empreendimentos e Construções LTDA"/>
    <x v="1"/>
    <m/>
    <s v="12/12/2017"/>
    <n v="0"/>
    <n v="0"/>
    <n v="0"/>
    <n v="0"/>
    <m/>
    <s v="CANCELADA: EM 2020 E CRIAR DUAS OUTRAS MATRÍCULAS PARA OS CONDOMÍNIOS PEDRAS E LAGOA (VER PASTA)"/>
    <s v=""/>
    <e v="#N/A"/>
    <e v="#N/A"/>
    <e v="#N/A"/>
    <e v="#N/A"/>
    <e v="#N/A"/>
    <e v="#N/A"/>
    <n v="5.5129999999999998E-2"/>
    <e v="#N/A"/>
    <e v="#N/A"/>
    <e v="#N/A"/>
    <e v="#N/A"/>
    <s v="PD- 070141622017"/>
    <s v="0006152017"/>
    <d v="2017-09-20T00:00:00"/>
    <d v="2022-09-20T00:00:00"/>
    <s v="Rua Padre Marinho 165"/>
    <s v="Santa Efigênia"/>
    <n v="30140040"/>
    <s v="Belo Horizonte"/>
    <s v="MG"/>
    <n v="34619007"/>
    <s v="raphael@brz.eng.br"/>
  </r>
  <r>
    <x v="290"/>
    <s v="Baía de Guanabara"/>
    <n v="50"/>
    <x v="2"/>
    <s v="EE"/>
    <n v="330009754904"/>
    <s v="15.709.184/0002-11"/>
    <s v="BARREIRINHA EMPREENDIMENTOS IMOBILIARIOS LTDA"/>
    <x v="1"/>
    <m/>
    <s v="18/02/2022"/>
    <n v="0"/>
    <n v="0"/>
    <n v="0"/>
    <n v="0"/>
    <m/>
    <s v="CANCELADA: não houve interesse na renovação da outorga IN000215, vencida em 23/02/2020"/>
    <s v="CI INEA/SERVREG SEI Nº12/22 - CANCELAMENTO"/>
    <e v="#N/A"/>
    <e v="#N/A"/>
    <e v="#N/A"/>
    <e v="#N/A"/>
    <e v="#N/A"/>
    <e v="#N/A"/>
    <n v="5.5129999999999998E-2"/>
    <e v="#N/A"/>
    <e v="#N/A"/>
    <e v="#N/A"/>
    <e v="#N/A"/>
    <s v="PD-07014222016"/>
    <s v="0002152017"/>
    <d v="2017-02-23T00:00:00"/>
    <d v="2020-02-23T00:00:00"/>
    <s v="AVENIDA VINTE E DOIS DE MAIO"/>
    <s v="CENTRO"/>
    <n v="24800097"/>
    <s v="Itaboraí"/>
    <s v="RJ"/>
    <s v="(31) 3235-4623"/>
    <s v="debora.sacramento@direcional.com.br"/>
  </r>
  <r>
    <x v="291"/>
    <s v="Baía de Guanabara"/>
    <n v="50"/>
    <x v="2"/>
    <s v="EE"/>
    <n v="330009782878"/>
    <s v="20.814.017/0001-90"/>
    <s v="CONSÓRCIO COMPLEXO DEODORO"/>
    <x v="1"/>
    <m/>
    <s v="12/12/2017"/>
    <n v="0"/>
    <n v="0"/>
    <n v="0"/>
    <n v="0"/>
    <m/>
    <s v="CANCELADA: 2019 tamponamento do poço pela AA nº IN001173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TENENTE SERAFIM S/N°"/>
    <s v="DEODORO"/>
    <n v="21615510"/>
    <s v="Rio de Janeiro"/>
    <s v="RJ"/>
    <n v="36135701"/>
    <s v="danielle.lima@queirozgalvao.com.br"/>
  </r>
  <r>
    <x v="292"/>
    <s v="Baía de Guanabara"/>
    <n v="50"/>
    <x v="2"/>
    <s v="EE"/>
    <n v="330009772210"/>
    <s v="14.607.722/0001-13"/>
    <s v="ALIANZA APOLLO EMPREENDIMENTO IMOBILIARIO LTDA"/>
    <x v="1"/>
    <m/>
    <s v="12/12/2017"/>
    <n v="0"/>
    <n v="0"/>
    <n v="0"/>
    <m/>
    <m/>
    <s v="OK: CANCELAMENTO POR TAMPONAMENTO"/>
    <s v=""/>
    <n v="4992"/>
    <n v="0"/>
    <n v="0"/>
    <n v="998.4"/>
    <n v="0"/>
    <n v="0"/>
    <n v="5.7568725668020709E-2"/>
    <n v="114.96119640625014"/>
    <n v="0"/>
    <n v="0"/>
    <n v="57.475376966118695"/>
    <s v="E07/002.11150/2015"/>
    <s v="IN038395"/>
    <d v="2017-01-24T00:00:00"/>
    <d v="2022-01-24T00:00:00"/>
    <s v="RUA JOAQUIM FLORIANO , 820"/>
    <s v="Itaim Bibi"/>
    <n v="4534003"/>
    <s v="São Paulo"/>
    <s v="SP"/>
    <s v="3667-8241"/>
    <s v="venegas@venegascontabil.com.br"/>
  </r>
  <r>
    <x v="293"/>
    <s v="Baía de Guanabara"/>
    <n v="50"/>
    <x v="2"/>
    <s v="EE"/>
    <n v="330009927353"/>
    <s v="22.401.389/0001-10"/>
    <s v="J C Águajato 87 - Transportes, Locações e Serviços Ltda - ME"/>
    <x v="1"/>
    <m/>
    <s v="01/02/2021"/>
    <n v="0"/>
    <n v="0"/>
    <n v="0"/>
    <n v="0"/>
    <m/>
    <s v="CANCELADA: Renovação dessa outorga já teve a solicitação de baixa no processo PD-07/007.195/2018 e já foi solicitado também o tamponamento no processo EXT-PD-007.9543-2020"/>
    <s v="CI INEA/SERVREG SEI Nº7/21 - CANCELAMENTO"/>
    <e v="#N/A"/>
    <e v="#N/A"/>
    <e v="#N/A"/>
    <e v="#N/A"/>
    <e v="#N/A"/>
    <e v="#N/A"/>
    <n v="5.5129999999999998E-2"/>
    <e v="#N/A"/>
    <e v="#N/A"/>
    <e v="#N/A"/>
    <e v="#N/A"/>
    <n v="0"/>
    <n v="0"/>
    <d v="1899-12-30T00:00:00"/>
    <d v="1899-12-30T00:00:00"/>
    <s v="Estrada Ponta Negra - Sampaio Correia, Km 0, Qd. 1, Lt. 4"/>
    <s v="Vale da Fiqueira"/>
    <n v="24926500"/>
    <s v="Maricá"/>
    <s v="RJ"/>
    <n v="37310391"/>
    <s v="santoseliana10@yahoo.com.br"/>
  </r>
  <r>
    <x v="294"/>
    <s v="Baía de Guanabara"/>
    <n v="50"/>
    <x v="2"/>
    <s v="EE"/>
    <n v="330010038249"/>
    <s v="47.427.653/0008-91"/>
    <s v="MAKRO ATACADISTA SOCIEDADE ANONIMA"/>
    <x v="1"/>
    <m/>
    <s v="12/12/2017"/>
    <n v="77.556254492616944"/>
    <n v="0"/>
    <n v="0"/>
    <m/>
    <m/>
    <s v="CANCELADA"/>
    <s v="Correspondência Interna - NA 25 (96772918)"/>
    <n v="1900.8"/>
    <n v="0"/>
    <n v="0"/>
    <n v="586.79999999999995"/>
    <n v="0"/>
    <n v="0"/>
    <n v="5.7568725668020709E-2"/>
    <n v="43.774851061404362"/>
    <n v="0"/>
    <n v="0"/>
    <n v="33.781403431212574"/>
    <s v="E07/101024/2003"/>
    <s v="IN039889"/>
    <d v="2017-05-29T00:00:00"/>
    <d v="2022-05-29T00:00:00"/>
    <s v="RODOVIA PRESIDENTRE DUTRA S/N"/>
    <s v="Comendador Soares"/>
    <n v="26280260"/>
    <s v="Nova Iguaçu"/>
    <s v="RJ"/>
    <n v="27364895"/>
    <s v="adriana@sedi.com.br"/>
  </r>
  <r>
    <x v="295"/>
    <s v="Baía de Guanabara"/>
    <n v="50"/>
    <x v="2"/>
    <s v="EE"/>
    <n v="330009842528"/>
    <s v="29.853.942/0012-57"/>
    <s v="Rio Ita Ltda - Cachoeira de Macacu"/>
    <x v="1"/>
    <m/>
    <s v="12/12/2017"/>
    <n v="0"/>
    <n v="0"/>
    <n v="0"/>
    <n v="0"/>
    <m/>
    <s v="CANCELADA: PARA 2020 - AGUARDAR ENTRADA DE TAMPONAMENTO"/>
    <s v=""/>
    <e v="#N/A"/>
    <e v="#N/A"/>
    <e v="#N/A"/>
    <e v="#N/A"/>
    <e v="#N/A"/>
    <e v="#N/A"/>
    <n v="5.5129999999999998E-2"/>
    <e v="#N/A"/>
    <e v="#N/A"/>
    <e v="#N/A"/>
    <e v="#N/A"/>
    <s v="E075020042012"/>
    <s v="0398902017"/>
    <d v="2017-05-29T00:00:00"/>
    <d v="2022-05-29T00:00:00"/>
    <s v="Rua Joaquim Campos 226"/>
    <s v="Itaúna"/>
    <n v="24461570"/>
    <s v="São Gonçalo"/>
    <s v="RJ"/>
    <s v="2702-4394"/>
    <s v="edilmo@rioita.com.br"/>
  </r>
  <r>
    <x v="296"/>
    <s v="Baía de Guanabara"/>
    <n v="50"/>
    <x v="2"/>
    <s v="EE"/>
    <n v="330027371809"/>
    <s v="11.428.753/0001-19"/>
    <s v="CRA TIGRÃO TRANSPORTES DE CARGAS LTDA"/>
    <x v="1"/>
    <m/>
    <s v="01/05/2018"/>
    <n v="0"/>
    <n v="0"/>
    <n v="0"/>
    <n v="0"/>
    <m/>
    <s v="CANCELADA: CI/GEAGUA/Nº85/2019"/>
    <s v="CI/GEAGUA SEI Nº 85/19 - CANCELAMENTO POR DUPLICIDADE BB-0170"/>
    <e v="#N/A"/>
    <e v="#N/A"/>
    <e v="#N/A"/>
    <e v="#N/A"/>
    <e v="#N/A"/>
    <e v="#N/A"/>
    <n v="5.5129999999999998E-2"/>
    <e v="#N/A"/>
    <e v="#N/A"/>
    <e v="#N/A"/>
    <e v="#N/A"/>
    <s v="E-0700222252015"/>
    <s v="0520042021"/>
    <d v="2021-04-07T00:00:00"/>
    <d v="2026-04-07T00:00:00"/>
    <s v="AV. PASTOR MARTIN LUTHER KING JUNIOR, 5.931"/>
    <s v="VICENTE DE CARVALHO"/>
    <n v="21370541"/>
    <s v="RIO DE JANEIRO "/>
    <s v="RJ"/>
    <n v="78836871"/>
    <s v="aguabelafonte@hotmail.com"/>
  </r>
  <r>
    <x v="297"/>
    <s v="Baía de Guanabara"/>
    <n v="50"/>
    <x v="2"/>
    <s v="EE"/>
    <n v="330003734820"/>
    <s v="19.134.759/0001-95"/>
    <s v="PAVER BLOCOS E DERIVADOS DE CONCRETO LTDA-ME"/>
    <x v="5"/>
    <m/>
    <s v="01/03/2019"/>
    <n v="143.35428324688908"/>
    <n v="0"/>
    <n v="0"/>
    <m/>
    <m/>
    <s v="CANCELADA"/>
    <s v="Correspondência Interna - NA 25 (96772918)"/>
    <n v="1778.7840000000001"/>
    <n v="0"/>
    <n v="0"/>
    <n v="1778.7840000000001"/>
    <n v="0"/>
    <n v="0"/>
    <n v="5.7568725668020709E-2"/>
    <n v="40.955383077964669"/>
    <n v="0"/>
    <n v="0"/>
    <n v="102.39890016892441"/>
    <s v="PD-07/014.390/2016"/>
    <s v="IN001026"/>
    <d v="2018-02-28T00:00:00"/>
    <d v="2023-02-28T00:00:00"/>
    <s v="ESTRADA VELHA DO PILAR, QUADRA 40-LOTE 29, 7500"/>
    <s v="Petrópolis"/>
    <s v="25.230-610"/>
    <s v="Duque de Caxias "/>
    <s v="RJ"/>
    <s v="(21) 996831014"/>
    <s v="danielmedeiros@ecologicambiental.com"/>
  </r>
  <r>
    <x v="298"/>
    <s v="Baía de Guanabara"/>
    <n v="50"/>
    <x v="2"/>
    <s v="EE"/>
    <n v="330001260198"/>
    <s v="89.723.977/0083-97"/>
    <s v="TONIOLO, BUSNELLO SA - TÚNEIS, TERRAPLENAGENS E PAVIMENTAÇÕES"/>
    <x v="1"/>
    <m/>
    <s v="01/06/2018"/>
    <n v="0"/>
    <n v="0"/>
    <n v="0"/>
    <n v="0"/>
    <m/>
    <s v="CANCELADA: PEDIDO DE CANCELAMENTO ENVIADO AO SEORH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Manoel Delfim Sarmento,382"/>
    <s v="Parque Santa Luiza"/>
    <n v="28680000"/>
    <s v="CACHOEIRA DE MACACU"/>
    <s v="RJ"/>
    <n v="950494635"/>
    <s v="michel.azambuja@tbsa.com.br"/>
  </r>
  <r>
    <x v="299"/>
    <s v="Baía de Guanabara"/>
    <n v="50"/>
    <x v="2"/>
    <s v="EE"/>
    <n v="330025534964"/>
    <s v="33.412.081/0001-96"/>
    <s v="REFINARIA DE PETRÓLEOS DE MANGUINHOS"/>
    <x v="5"/>
    <m/>
    <s v="29/12/2020"/>
    <n v="0"/>
    <n v="0"/>
    <n v="0"/>
    <n v="0"/>
    <m/>
    <s v="CANCELADA: Denise informou que não houve renovação de outorga, porque não há mais lançamento no Canal do Cunha."/>
    <s v="CI INEA/SERVREG SEI Nº24/20 - CANCELAMENTO"/>
    <e v="#N/A"/>
    <e v="#N/A"/>
    <e v="#N/A"/>
    <e v="#N/A"/>
    <e v="#N/A"/>
    <e v="#N/A"/>
    <n v="5.5129999999999998E-2"/>
    <e v="#N/A"/>
    <e v="#N/A"/>
    <e v="#N/A"/>
    <e v="#N/A"/>
    <s v="E-075067482011"/>
    <s v="0245102013"/>
    <d v="2013-09-13T00:00:00"/>
    <d v="2018-09-13T00:00:00"/>
    <s v="AVENIDA BRASIL, 3141 "/>
    <s v="BENFICA"/>
    <s v="23.575-310"/>
    <s v="RIO DE JANEIRO"/>
    <s v="RJ"/>
    <s v="(21) 36135530"/>
    <s v="denise.pimentel@refit.com.br"/>
  </r>
  <r>
    <x v="300"/>
    <s v="Baía de Guanabara"/>
    <n v="50"/>
    <x v="2"/>
    <s v="EE"/>
    <n v="330026711460"/>
    <s v="30.153.506/0005-25"/>
    <s v="NIELY DO BRASIL INDUSTRIAL LTDA - Santa Rita"/>
    <x v="1"/>
    <m/>
    <s v="01/03/2019"/>
    <n v="173.99250200026702"/>
    <n v="0"/>
    <n v="0"/>
    <m/>
    <m/>
    <s v="CANCELADA"/>
    <s v="Correspondência Interna - NA 25 (96772918)"/>
    <n v="5037"/>
    <n v="0"/>
    <n v="0"/>
    <n v="1007.4"/>
    <n v="0"/>
    <n v="0"/>
    <n v="5.7568725668020709E-2"/>
    <n v="115.99500133351135"/>
    <n v="0"/>
    <n v="0"/>
    <n v="57.997500666755677"/>
    <s v="PD-07/014.805/2017"/>
    <s v="IN001521"/>
    <d v="2018-07-31T00:00:00"/>
    <d v="2023-07-31T00:00:00"/>
    <s v="ESTRADA ADRIANÓPOLIS, Nº: 2241"/>
    <s v="Santa Rita"/>
    <s v="26.090-005"/>
    <s v="Nova Iguaçu"/>
    <s v="RJ"/>
    <s v="(21) 3906-1800"/>
    <s v="licenciamento@soloterra.net.br"/>
  </r>
  <r>
    <x v="301"/>
    <s v="Baía de Guanabara"/>
    <n v="50"/>
    <x v="2"/>
    <s v="EE"/>
    <n v="330001435923"/>
    <s v="27.865.757/0083-40"/>
    <s v="GLOBO COMUNICACAO E PARTICIPACOES S/A (ex-Globosat)"/>
    <x v="5"/>
    <m/>
    <s v="01/01/2023"/>
    <n v="0"/>
    <n v="0"/>
    <n v="0"/>
    <n v="0"/>
    <m/>
    <s v="CANCELADO: pedido de cancelamento de outorga deferido pelo Inea em 17 de novembro de 2022, Processo PD-07/014.497/2017, fls 172"/>
    <s v="CI INEA/SERVREG Nº4/2023 - CANCELAMENTO"/>
    <e v="#N/A"/>
    <e v="#N/A"/>
    <e v="#N/A"/>
    <e v="#N/A"/>
    <e v="#N/A"/>
    <e v="#N/A"/>
    <n v="5.5129999999999998E-2"/>
    <e v="#N/A"/>
    <e v="#N/A"/>
    <e v="#N/A"/>
    <e v="#N/A"/>
    <s v="PD-070144972017"/>
    <s v="001718"/>
    <d v="2018-08-23T00:00:00"/>
    <d v="2023-08-23T00:00:00"/>
    <s v="AVENIDA DAS AMÉRICAS, Nº: 1650 - BARRA DA TIJUCA - RIO DE JANEIRO - RJ"/>
    <s v="Barra da Tijuca"/>
    <s v="22640-101"/>
    <s v="Rio de Janeiro"/>
    <s v="RJ"/>
    <s v="(21) 22630800"/>
    <s v="LAISEDIJULIO@VEREDAPROJETOS.COM.BR"/>
  </r>
  <r>
    <x v="302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03"/>
    <s v="Baía de Guanabara"/>
    <n v="50"/>
    <x v="2"/>
    <s v="EE"/>
    <n v="330022547402"/>
    <s v="01.201.700/0001-07"/>
    <s v="SEGREDOS DA TERRA PLANEJAMENTO AGRICOLA LTDA"/>
    <x v="13"/>
    <m/>
    <s v="01/11/2018"/>
    <n v="2081.0910884728855"/>
    <n v="0"/>
    <n v="0"/>
    <m/>
    <m/>
    <s v="CANCELADA"/>
    <s v="Correspondência Interna - NA 25 (96772918)"/>
    <n v="26864"/>
    <n v="0"/>
    <n v="0"/>
    <n v="25404"/>
    <n v="0"/>
    <n v="0"/>
    <n v="5.7568725668020709E-2"/>
    <n v="618.61216051469319"/>
    <n v="0"/>
    <n v="0"/>
    <n v="1462.4789279581921"/>
    <s v="E-07/002.2696/2016"/>
    <s v="IN046229"/>
    <d v="2018-08-28T00:00:00"/>
    <d v="2020-08-28T00:00:00"/>
    <s v="RUA CEL. RONDON, 186 - LT. 14 - QD. 33"/>
    <s v="Vila Recreio"/>
    <s v="25.937-860"/>
    <s v="Magé"/>
    <s v="RJ"/>
    <s v="(21) 3251-2283"/>
    <s v="licenciamento@soloterra.net.br"/>
  </r>
  <r>
    <x v="304"/>
    <s v="Baía de Guanabara"/>
    <n v="50"/>
    <x v="2"/>
    <s v="EE"/>
    <n v="330028219890"/>
    <s v="28.322.063/0001-83"/>
    <s v="LAV JEANS LAVANDERIA LTDA"/>
    <x v="5"/>
    <m/>
    <s v="01/03/2019"/>
    <n v="716.53123933215238"/>
    <n v="0"/>
    <n v="0"/>
    <m/>
    <m/>
    <s v="CANCELADA"/>
    <s v="Correspondência Interna - NA 25 (96772918)"/>
    <n v="11497.5"/>
    <n v="0"/>
    <n v="0"/>
    <n v="7847.5"/>
    <n v="0"/>
    <n v="0"/>
    <n v="5.7568725668020709E-2"/>
    <n v="264.75848611899949"/>
    <n v="0"/>
    <n v="0"/>
    <n v="451.77275321315284"/>
    <s v="E-07/513564/2012"/>
    <s v="IN047642"/>
    <d v="2018-12-13T00:00:00"/>
    <d v="2023-12-13T00:00:00"/>
    <s v="RUA VICENTE DE LIMA CLETO,1.000 "/>
    <s v="Piao"/>
    <s v="24.461-561"/>
    <s v="São Gonçalo"/>
    <s v="RJ"/>
    <s v="(21) 27015525"/>
    <s v="atendimento@lavjeans.com.br"/>
  </r>
  <r>
    <x v="305"/>
    <s v="Baía de Guanabara"/>
    <n v="50"/>
    <x v="2"/>
    <s v="EE"/>
    <n v="330006753737"/>
    <s v="01.775.021/0001-41"/>
    <s v="A.M. SOUZA SERVIÇOS DE FRETES LTDA - ME_Vargem Pequena"/>
    <x v="1"/>
    <m/>
    <s v="01/04/2019"/>
    <n v="4410.7925044993553"/>
    <n v="0"/>
    <n v="0"/>
    <n v="0"/>
    <m/>
    <s v="OK:"/>
    <s v=""/>
    <n v="58400"/>
    <n v="0"/>
    <n v="0"/>
    <n v="56648"/>
    <n v="0"/>
    <n v="0"/>
    <n v="5.5129999999999998E-2"/>
    <n v="1287.82"/>
    <n v="0"/>
    <n v="0"/>
    <n v="3122.97"/>
    <s v="E-07/002.7699/2015"/>
    <s v="IN032543"/>
    <d v="2015-12-08T00:00:00"/>
    <d v="2017-12-08T00:00:00"/>
    <s v="ESTRADA DOS BANDEIRANTES, 12.320 "/>
    <s v="Vargem Pequena"/>
    <s v="22.783-112"/>
    <s v="Rio de Janeiro "/>
    <s v="RJ"/>
    <s v="(21) 24253854"/>
    <s v="regularizacao@saogeraldopocos.com.br"/>
  </r>
  <r>
    <x v="306"/>
    <s v="Baía de Guanabara"/>
    <n v="50"/>
    <x v="2"/>
    <s v="EE"/>
    <n v="330026256402"/>
    <s v="00.801.512/0001-57"/>
    <s v="AGILE CORP SERVIÇOS ESPECIALIZADOS LTDA"/>
    <x v="5"/>
    <m/>
    <s v="01/07/2019"/>
    <n v="0"/>
    <n v="0"/>
    <n v="0"/>
    <n v="0"/>
    <m/>
    <s v="CANCELADA: NOVA OUTORGA MAT EE-0739"/>
    <s v="CI INEA/SERVREG Nº21/2023 - CANCELAMENTO"/>
    <e v="#N/A"/>
    <e v="#N/A"/>
    <e v="#N/A"/>
    <e v="#N/A"/>
    <e v="#N/A"/>
    <e v="#N/A"/>
    <n v="5.5129999999999998E-2"/>
    <e v="#N/A"/>
    <e v="#N/A"/>
    <e v="#N/A"/>
    <e v="#N/A"/>
    <s v="E-075063382012"/>
    <s v="0525812022"/>
    <d v="2022-04-28T00:00:00"/>
    <d v="2024-04-01T00:00:00"/>
    <s v="ESTRADA SÃO LOURENÇO, S/N - QUADRA 21, LOTE 01 "/>
    <s v="CHÁCARAS - RIO-PETRÓPOLIS"/>
    <s v="25.231-010"/>
    <s v="DUQUE DE CAXIAS"/>
    <s v="RJ"/>
    <s v="(21) 988181518"/>
    <s v="juan.muller@agilecorp.com.br"/>
  </r>
  <r>
    <x v="307"/>
    <s v="Baía de Guanabara"/>
    <n v="50"/>
    <x v="2"/>
    <s v="EE"/>
    <n v="330005828121"/>
    <s v="28.556.710/0001-11"/>
    <s v="GERAL DE TURISMO LTDA"/>
    <x v="1"/>
    <m/>
    <s v="01/11/2020"/>
    <n v="0"/>
    <n v="0"/>
    <n v="0"/>
    <n v="0"/>
    <m/>
    <s v="CANCELADA: DUPLICIDADE MAT EE-0243"/>
    <s v="CI INEA/SEREG SEI Nº6 - INCLUSÃO/CI INEA/SERVREG SEI Nº 12/2021 - CANCELAMENTO"/>
    <e v="#N/A"/>
    <e v="#N/A"/>
    <e v="#N/A"/>
    <e v="#N/A"/>
    <e v="#N/A"/>
    <e v="#N/A"/>
    <n v="5.5129999999999998E-2"/>
    <e v="#N/A"/>
    <e v="#N/A"/>
    <e v="#N/A"/>
    <e v="#N/A"/>
    <s v="E-071803132008"/>
    <s v="0170422011"/>
    <d v="2011-07-06T00:00:00"/>
    <d v="2016-07-04T00:00:00"/>
    <s v="RUA GENERAL ANDRADE NEVES, 134"/>
    <s v="CENTRO"/>
    <s v="24.210-001"/>
    <s v="NITERÓI"/>
    <s v="RJ"/>
    <s v="(21) 2620-2155"/>
    <s v="adm@niteroipalacehotel.com.br;"/>
  </r>
  <r>
    <x v="308"/>
    <s v="Baía de Guanabara"/>
    <n v="50"/>
    <x v="2"/>
    <s v="EE"/>
    <n v="330027371809"/>
    <s v="11.428.753/0001-19"/>
    <s v="CRA TIGRÃO TRANSPORTES DE CARGAS EIRELI - Vicente de Carvalho"/>
    <x v="9"/>
    <m/>
    <s v="01/05/2021"/>
    <n v="0"/>
    <n v="0"/>
    <n v="0"/>
    <n v="0"/>
    <m/>
    <s v="CANCELADA: CI NA 29/2024"/>
    <s v="CI INEA/SERVREG SEI Nº 17/21 - INCLUSÃO"/>
    <n v="34572.800000000003"/>
    <n v="0"/>
    <n v="0"/>
    <n v="33988.800000000003"/>
    <n v="0"/>
    <n v="0"/>
    <n v="5.5129999999999998E-2"/>
    <n v="762.39"/>
    <n v="0"/>
    <n v="0"/>
    <n v="1873.78"/>
    <s v="E-07/002.2225/2015"/>
    <s v="IN052004"/>
    <d v="2021-04-07T00:00:00"/>
    <d v="2026-04-07T00:00:00"/>
    <s v="AV. PASTOR MARTIN LUTHER KING JUNIOR, 5.931"/>
    <s v="VICENTE DE CARVALHO"/>
    <n v="21370541"/>
    <s v="RIO DE JANEIRO"/>
    <s v="RJ"/>
    <s v="(21) 994599565"/>
    <s v="aguabelafonte@hotmail.com"/>
  </r>
  <r>
    <x v="309"/>
    <s v="Baía de Guanabara"/>
    <n v="50"/>
    <x v="2"/>
    <s v="EE"/>
    <n v="330009005987"/>
    <s v="10.861.934/0001-71"/>
    <s v="ACQUAVITA TRANSPORTE E LOCAÇÃO EIRELI - BRÁS DE PINA"/>
    <x v="9"/>
    <m/>
    <s v="01/04/2022"/>
    <n v="0"/>
    <n v="0"/>
    <n v="0"/>
    <m/>
    <m/>
    <s v="CANCELADA: POÇOS TAMPONADOS"/>
    <s v="CI INEA/SERVREG SEI Nº 17/22 - INCLUSÃO"/>
    <n v="29784"/>
    <n v="146"/>
    <n v="0"/>
    <n v="29638"/>
    <n v="0"/>
    <n v="0"/>
    <n v="5.7568725668020709E-2"/>
    <n v="685.8512506827235"/>
    <n v="8.4061915802553706"/>
    <n v="0"/>
    <n v="1706.2271563635597"/>
    <s v="PD-07/014.1281/2019"/>
    <s v="IN007954"/>
    <d v="2020-12-15T00:00:00"/>
    <d v="2025-12-15T00:00:00"/>
    <s v="ESTRADA DE JACAREPAGUÁ, 7704 AP 202"/>
    <s v="FREGUESIA"/>
    <s v="22755-158"/>
    <s v="RIO DEJANEIRO"/>
    <s v="RJ"/>
    <s v="(21) 24973310"/>
    <s v="licenciamento@soloterra.net.br"/>
  </r>
  <r>
    <x v="310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n v="35587.5"/>
    <n v="0"/>
    <n v="0"/>
    <n v="19808.55"/>
    <n v="0"/>
    <n v="0"/>
    <e v="#N/A"/>
    <n v="784.77"/>
    <n v="0"/>
    <n v="0"/>
    <n v="1092.03"/>
    <s v="E-07/002.13742/2015"/>
    <s v="IN053297"/>
    <d v="2023-06-29T00:00:00"/>
    <d v="2028-06-29T00:00:00"/>
    <e v="#N/A"/>
    <e v="#N/A"/>
    <e v="#N/A"/>
    <e v="#N/A"/>
    <e v="#N/A"/>
    <e v="#N/A"/>
    <e v="#N/A"/>
  </r>
  <r>
    <x v="311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n v="73409.399999999994"/>
    <n v="54190.080000000002"/>
    <n v="0"/>
    <n v="19219.32"/>
    <n v="0"/>
    <n v="99"/>
    <e v="#N/A"/>
    <n v="1618.81"/>
    <n v="43.5"/>
    <n v="0"/>
    <n v="1059.55"/>
    <s v="E-07/506910/2010"/>
    <s v="IN053319"/>
    <d v="2023-07-12T00:00:00"/>
    <d v="2028-07-12T00:00:00"/>
    <e v="#N/A"/>
    <e v="#N/A"/>
    <e v="#N/A"/>
    <e v="#N/A"/>
    <e v="#N/A"/>
    <e v="#N/A"/>
    <e v="#N/A"/>
  </r>
  <r>
    <x v="312"/>
    <s v="Baía de Guanabara"/>
    <n v="50"/>
    <x v="2"/>
    <s v="EE"/>
    <n v="330041378050"/>
    <s v="08.146.691/0001-48"/>
    <s v="VITON 44 INDÚSTRIA, COMÉRCIO E EXPORTAÇÃO DE ALIMENTOS LTDA"/>
    <x v="5"/>
    <m/>
    <s v="01/12/2023"/>
    <n v="0"/>
    <n v="0"/>
    <n v="0"/>
    <n v="0"/>
    <m/>
    <s v="CANCELADO: DUPLICIDADE DE COBRANÇA (MAT EE-0122)"/>
    <s v="CI INEA/SERVREG Nº51/23 - CANCELAMENTO"/>
    <e v="#N/A"/>
    <e v="#N/A"/>
    <e v="#N/A"/>
    <e v="#N/A"/>
    <e v="#N/A"/>
    <e v="#N/A"/>
    <n v="5.5129999999999998E-2"/>
    <e v="#N/A"/>
    <e v="#N/A"/>
    <e v="#N/A"/>
    <e v="#N/A"/>
    <s v="SEI-0700020089292023"/>
    <s v="0056222023"/>
    <d v="2023-10-27T00:00:00"/>
    <d v="2028-10-27T00:00:00"/>
    <s v="Avenida Isabel Domingues"/>
    <s v="Gardênia Azul"/>
    <n v="22763627"/>
    <s v="RIO DE JANEIRO"/>
    <n v="0"/>
    <s v="(21) 96822-9354"/>
    <s v="licenciamento@soloterra.net.br"/>
  </r>
  <r>
    <x v="313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4"/>
    <s v="Baía de Guanabara"/>
    <n v="50"/>
    <x v="2"/>
    <s v="EE"/>
    <n v="330037198433"/>
    <s v="37.353.051/0001-07"/>
    <s v="ÁGUAS DA CONDESSA S/A"/>
    <x v="0"/>
    <m/>
    <s v="01/12/2023"/>
    <n v="0"/>
    <n v="0"/>
    <n v="0"/>
    <n v="0"/>
    <m/>
    <s v="NOVO: SEM CADASTRO REGLA - DÉBITO 2024"/>
    <s v="CI INEA/SERVREG Nº50/23 - INCLUSÃO / SOLICITADO CANCELAMENTO DA MATRÍCULA NA CI NA 46/2024 (ESTAVA NA RH INCORRETA)"/>
    <n v="92345"/>
    <n v="0"/>
    <n v="0"/>
    <n v="18469"/>
    <n v="0"/>
    <n v="0"/>
    <n v="5.5129999999999998E-2"/>
    <n v="2435.9699999999998"/>
    <n v="0"/>
    <n v="0"/>
    <n v="1217.98"/>
    <n v="0"/>
    <n v="0"/>
    <d v="2021-11-24T00:00:00"/>
    <d v="2055-11-24T00:00:00"/>
    <s v="Pc Garcia"/>
    <s v="Centro"/>
    <n v="25850000"/>
    <s v="PARAÍBA DO SUL"/>
    <s v="RJ"/>
    <n v="999584483"/>
    <s v="thaiane.oliveira@aguasdacondessa.com.br"/>
  </r>
  <r>
    <x v="315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6"/>
    <s v="Baía de Guanabara"/>
    <n v="50"/>
    <x v="2"/>
    <s v="EE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7"/>
    <s v="Lagos São João"/>
    <n v="60"/>
    <x v="5"/>
    <s v="FF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8"/>
    <s v="Lagos São João"/>
    <n v="60"/>
    <x v="5"/>
    <s v="FF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19"/>
    <s v="Lagos São João"/>
    <n v="60"/>
    <x v="5"/>
    <s v="FF"/>
    <n v="330005269637"/>
    <s v="04.234.273/0001-51"/>
    <s v="AGROPECUÁRIA Aguas DE SAQUAREMA LTDA"/>
    <x v="1"/>
    <m/>
    <s v="12/12/2017"/>
    <n v="0"/>
    <n v="0"/>
    <n v="0"/>
    <n v="0"/>
    <m/>
    <s v="CANCELADA: Suspensão da atividade conforme o Auto de Infração nº COGEFISEAI /001146855 de 01/08/2016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ADA DO RIO SECO, 4581"/>
    <s v="RIO SECO"/>
    <n v="28993000"/>
    <s v="Saquarema"/>
    <s v="RJ"/>
    <n v="25519423"/>
    <s v="fernando.fallet@gmail.com"/>
  </r>
  <r>
    <x v="320"/>
    <s v="Lagos São João"/>
    <n v="60"/>
    <x v="5"/>
    <s v="FF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21"/>
    <s v="Lagos São João"/>
    <n v="60"/>
    <x v="5"/>
    <s v="FF"/>
    <n v="330028288786"/>
    <s v="28.931.327/0001-04"/>
    <s v="Fazenda Santa Helena Agropecuária Ltda"/>
    <x v="11"/>
    <m/>
    <s v="05/04/2021"/>
    <n v="0"/>
    <n v="0"/>
    <n v="0"/>
    <n v="0"/>
    <m/>
    <s v="CANCELADA: INDEFERIMENTO IN050597 - 07/11/2019 - E07/002.4967/2017 - NÃO PAGA DESDE 2012"/>
    <s v="CI INEA/SERVREG SEI Nº14/21 - CANCELAMENTO"/>
    <e v="#N/A"/>
    <e v="#N/A"/>
    <e v="#N/A"/>
    <e v="#N/A"/>
    <e v="#N/A"/>
    <e v="#N/A"/>
    <n v="1.0499999999999999E-3"/>
    <e v="#N/A"/>
    <e v="#N/A"/>
    <e v="#N/A"/>
    <e v="#N/A"/>
    <e v="#N/A"/>
    <e v="#N/A"/>
    <e v="#N/A"/>
    <e v="#N/A"/>
    <s v="Rodovia BR 101, s/nº, km 237 - Silva Jardim - RJ -Caixa Postral 113036"/>
    <s v="Boqueirão"/>
    <n v="28820000"/>
    <s v="Silva Jardim"/>
    <s v="RJ"/>
    <s v="2668-1295"/>
    <s v="sydneytorres@globo.com"/>
  </r>
  <r>
    <x v="322"/>
    <s v="Lagos São João"/>
    <n v="60"/>
    <x v="5"/>
    <s v="FF"/>
    <n v="330005053383"/>
    <s v="05.379.921/0001-20"/>
    <s v="G. F. BORGES LAVANDERIA ME"/>
    <x v="1"/>
    <m/>
    <s v="12/12/2017"/>
    <n v="0"/>
    <n v="0"/>
    <n v="0"/>
    <n v="0"/>
    <m/>
    <s v="CANCELADA: Proc. Nº. E-07/202363/2007 SEM OUTORGA, NUNCA PAGOU SEM CNARH40_x000a_capacidade de 30.000L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Estr. de Cachoeira dos Bagres, s/nº - Lote 02, Quadra 01"/>
    <s v="CENTRO"/>
    <n v="28800000"/>
    <s v="Rio Bonito"/>
    <s v="RJ"/>
    <s v="2734-0398"/>
    <s v="sanarambiental@gmail.com"/>
  </r>
  <r>
    <x v="323"/>
    <s v="Lagos São João"/>
    <n v="60"/>
    <x v="5"/>
    <s v="FF"/>
    <n v="330006167250"/>
    <s v="07.984.166/0001-39"/>
    <s v="Retono Fácil Empreendimentos e Participações LTDA"/>
    <x v="1"/>
    <m/>
    <s v="12/12/2017"/>
    <n v="0"/>
    <n v="0"/>
    <n v="0"/>
    <n v="0"/>
    <m/>
    <s v="CANCELADA:  SEM OUTORGA, NUNCA PAGOU - SEM CNARH40"/>
    <s v="CI INEA/SERVREG SEI Nº32/21 - CANCELAMENTO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Gilmar dos Santos Duarte l. 8a q 14"/>
    <s v="Chacara Inoã"/>
    <n v="24900000"/>
    <s v="Maricá"/>
    <s v="RJ"/>
    <n v="23635631"/>
    <s v="rf.anderson@hotmail.com"/>
  </r>
  <r>
    <x v="324"/>
    <s v="Lagos São João"/>
    <n v="60"/>
    <x v="5"/>
    <s v="FF"/>
    <n v="330006166793"/>
    <s v="11.112.237/0001-80"/>
    <s v="Guaralagos Distribuidora de Produtos Alimentícios Ltda."/>
    <x v="5"/>
    <m/>
    <s v="12/12/2017"/>
    <n v="857.60906324426423"/>
    <n v="0"/>
    <n v="0"/>
    <m/>
    <m/>
    <s v="CANCELADA"/>
    <s v="Correspondência Interna - NA 25 (96772918)"/>
    <n v="22464"/>
    <n v="10109"/>
    <n v="0"/>
    <n v="5911.48"/>
    <n v="0"/>
    <n v="99"/>
    <n v="5.7568725668020709E-2"/>
    <n v="517.28883516908104"/>
    <n v="0"/>
    <n v="0"/>
    <n v="340.32022807518314"/>
    <s v="E07/510.188/2011"/>
    <s v="IN018557"/>
    <d v="2011-12-27T00:00:00"/>
    <d v="2016-12-27T00:00:00"/>
    <s v="Rua Gustavo campos da Silveira"/>
    <s v="Porto da Roca"/>
    <n v="28990000"/>
    <s v="Saquarema"/>
    <s v="RJ"/>
    <s v="7830-8625"/>
    <s v="geometricageologia@yahoo.com.br"/>
  </r>
  <r>
    <x v="325"/>
    <s v="Lagos São João"/>
    <n v="60"/>
    <x v="5"/>
    <s v="FF"/>
    <n v="330009965875"/>
    <s v="21.228.406/0001-04"/>
    <s v="TALCEP Mineradora Indústria e Comércio Ltda - ME"/>
    <x v="5"/>
    <m/>
    <s v="12/12/2017"/>
    <n v="4134.9691555833751"/>
    <n v="0"/>
    <n v="0"/>
    <n v="0"/>
    <m/>
    <s v="OK"/>
    <s v=""/>
    <n v="58032"/>
    <n v="0"/>
    <n v="0"/>
    <n v="51792"/>
    <n v="0"/>
    <n v="0"/>
    <n v="5.5129999999999998E-2"/>
    <n v="1279.7"/>
    <n v="0"/>
    <n v="0"/>
    <n v="2855.26"/>
    <s v="E07/002.9414/2016"/>
    <s v="IN038432"/>
    <d v="2017-01-25T00:00:00"/>
    <d v="2022-01-25T00:00:00"/>
    <s v="Rodovia Mario Covas (BR-101), s/nº, Km.226"/>
    <s v="Maratuã"/>
    <n v="28820000"/>
    <s v="Silva Jardim"/>
    <s v="RJ"/>
    <n v="996677215"/>
    <s v="geotorresbr@yahoo.com.br"/>
  </r>
  <r>
    <x v="326"/>
    <s v="Lagos São João"/>
    <n v="60"/>
    <x v="5"/>
    <s v="FF"/>
    <n v="330009888781"/>
    <s v="01.723.792/0001-95"/>
    <s v="Barra Minas Areal LTDA"/>
    <x v="1"/>
    <m/>
    <s v="02/04/2020"/>
    <n v="0"/>
    <n v="0"/>
    <n v="0"/>
    <n v="0"/>
    <m/>
    <s v="CANCELADA: A PARTIR DE OUTUBRO DE 2019:IND Nº IN004662 RENOVAÇÃO INDEFERIDA"/>
    <s v="CI INEA/SEREG SEI Nº7/20 - CANCELAMENTO"/>
    <e v="#N/A"/>
    <e v="#N/A"/>
    <e v="#N/A"/>
    <e v="#N/A"/>
    <e v="#N/A"/>
    <e v="#N/A"/>
    <n v="5.5129999999999998E-2"/>
    <e v="#N/A"/>
    <e v="#N/A"/>
    <e v="#N/A"/>
    <e v="#N/A"/>
    <s v="PD-070149962018"/>
    <s v="046622019"/>
    <d v="2019-10-04T00:00:00"/>
    <d v="2019-10-04T00:00:00"/>
    <s v="Fazenda Reunidas Stª Maria, s/n°, Centro"/>
    <n v="0"/>
    <n v="28880000"/>
    <s v="Casimiro de Abreu"/>
    <s v="RJ"/>
    <n v="26692455"/>
    <s v="contato@igneabr.com"/>
  </r>
  <r>
    <x v="327"/>
    <s v="Lagos São João"/>
    <n v="60"/>
    <x v="5"/>
    <s v="FF"/>
    <n v="330005800464"/>
    <s v="11.640.882/0002-57"/>
    <s v="King Grass Agrícola Ltda."/>
    <x v="10"/>
    <m/>
    <s v="12/12/2017"/>
    <n v="817.38465334719137"/>
    <n v="0"/>
    <n v="0"/>
    <m/>
    <m/>
    <s v="CANCELADA"/>
    <s v="Correspondência Interna - NA 25 (96772918)"/>
    <n v="423495"/>
    <n v="0"/>
    <n v="0"/>
    <n v="423495"/>
    <n v="0"/>
    <n v="0"/>
    <n v="1.3786511843306452E-3"/>
    <n v="233.53548882090817"/>
    <n v="0"/>
    <n v="0"/>
    <n v="583.84916452628318"/>
    <s v="E07/509.982/2012"/>
    <s v="IN037603"/>
    <d v="2016-11-24T00:00:00"/>
    <d v="2021-11-24T00:00:00"/>
    <s v="Estrada Sampaio Corrêa - Jaconé, s/ nº Faz. Boa Vista"/>
    <s v="Sampaio Correia"/>
    <n v="28990000"/>
    <s v="Saquarema"/>
    <s v="RJ"/>
    <s v="2654-1178"/>
    <s v="felipe@kinggrass.com.br"/>
  </r>
  <r>
    <x v="328"/>
    <s v="Lagos São João"/>
    <n v="60"/>
    <x v="5"/>
    <s v="FF"/>
    <n v="330001260198"/>
    <s v="89.723.977/0083-97"/>
    <s v="TONIOLO, BUSNELLO SA TÚNEIS, TERRAPLENAGENS E PAVIMENTAÇÕES"/>
    <x v="1"/>
    <m/>
    <s v="01/06/2018"/>
    <n v="0"/>
    <n v="0"/>
    <n v="0"/>
    <n v="0"/>
    <m/>
    <s v="CANCELADA: PEDIDO DE CANCELAMENTO ENVIADO AO SEORH"/>
    <s v=""/>
    <e v="#N/A"/>
    <e v="#N/A"/>
    <e v="#N/A"/>
    <e v="#N/A"/>
    <e v="#N/A"/>
    <e v="#N/A"/>
    <n v="5.5129999999999998E-2"/>
    <e v="#N/A"/>
    <e v="#N/A"/>
    <e v="#N/A"/>
    <e v="#N/A"/>
    <e v="#N/A"/>
    <e v="#N/A"/>
    <e v="#N/A"/>
    <e v="#N/A"/>
    <s v="Rua Manoel Delfim Sarmento,382"/>
    <s v="Parque Santa Luiza"/>
    <n v="28680000"/>
    <s v="CACHOEIRA DE MACACU"/>
    <s v="RJ"/>
    <s v="(11) 950494635"/>
    <s v="michel.azambuja@tbsa.com.br"/>
  </r>
  <r>
    <x v="329"/>
    <s v="Lagos São João"/>
    <n v="60"/>
    <x v="5"/>
    <s v="FF"/>
    <n v="330027086004"/>
    <s v="62.046.735/0054-15"/>
    <s v="ITOGRASS AGRÍCOLA ALTA MOGIANA LTDA"/>
    <x v="1"/>
    <m/>
    <s v="01/03/2019"/>
    <n v="0"/>
    <n v="0"/>
    <n v="0"/>
    <m/>
    <m/>
    <s v="OK:"/>
    <s v=""/>
    <n v="309958"/>
    <n v="0"/>
    <n v="0"/>
    <n v="61991.6"/>
    <n v="0"/>
    <n v="0"/>
    <n v="5.7568725668020709E-2"/>
    <n v="7137.5562973956612"/>
    <n v="0"/>
    <n v="0"/>
    <n v="3568.7781486978306"/>
    <s v="E-07/002.11322/2015"/>
    <s v="IN047283"/>
    <d v="2018-11-26T00:00:00"/>
    <d v="2023-11-26T00:00:00"/>
    <s v="ESTRADA DO TINGUI, S/N - FAZENDA TINGUI "/>
    <s v="Sampaio Côrrea"/>
    <s v="28.991-990"/>
    <s v="Saquarema"/>
    <s v="RJ"/>
    <s v="(21) 3251-2283"/>
    <s v="nelson@itograss.com.br"/>
  </r>
  <r>
    <x v="330"/>
    <s v="Lagos São João"/>
    <n v="60"/>
    <x v="5"/>
    <s v="FF"/>
    <n v="330026832926"/>
    <s v="149.496.957-20"/>
    <s v="JOSÉ CARLOS SCARAMBONE - ALMTE AMORIM DO VALE"/>
    <x v="13"/>
    <m/>
    <s v="01/08/2019"/>
    <n v="225.26504940281836"/>
    <n v="0"/>
    <n v="0"/>
    <m/>
    <m/>
    <s v="CANCELADA"/>
    <s v="Correspondência Interna - NA 25 (96772918)"/>
    <n v="6132"/>
    <n v="0"/>
    <n v="0"/>
    <n v="1460"/>
    <n v="0"/>
    <n v="0"/>
    <n v="5.7568725668020709E-2"/>
    <n v="141.21357607427743"/>
    <n v="0"/>
    <n v="0"/>
    <n v="84.051473328540936"/>
    <s v="E-07/002.101576/2018"/>
    <s v="IN049647"/>
    <d v="2019-06-26T00:00:00"/>
    <d v="2024-06-26T00:00:00"/>
    <s v="RUA ITAPERUNA, Nº 307, LOTE 31, QUADRA 09"/>
    <s v="MARAMBAIA"/>
    <s v="24724-580"/>
    <s v="SÃO GONÇALO"/>
    <s v="RJ"/>
    <s v="(22) 9823-1418"/>
    <s v="harruda.campos@hotmail.com"/>
  </r>
  <r>
    <x v="331"/>
    <s v="Lagos São João"/>
    <n v="60"/>
    <x v="5"/>
    <s v="FF"/>
    <n v="330026833060"/>
    <s v="149.496.957-20"/>
    <s v="JOSÉ CARLOS SCARAMBONE - ITAPERUNA"/>
    <x v="13"/>
    <m/>
    <s v="01/08/2019"/>
    <n v="292.32661751263203"/>
    <n v="0"/>
    <n v="0"/>
    <m/>
    <m/>
    <s v="CANCELADA"/>
    <s v="Correspondência Interna - NA 25 (96772918)"/>
    <n v="6964.2"/>
    <n v="0"/>
    <n v="0"/>
    <n v="2292.1999999999998"/>
    <n v="0"/>
    <n v="0"/>
    <n v="5.7568725668020709E-2"/>
    <n v="160.36507341364185"/>
    <n v="0"/>
    <n v="0"/>
    <n v="131.96154409899017"/>
    <s v="E-07/002.101579/2018"/>
    <s v="IN049649"/>
    <d v="2019-06-26T00:00:00"/>
    <d v="2024-06-26T00:00:00"/>
    <s v="RUA ITAPERUNA, Nº 307, LOTE 31, QUADRA 09"/>
    <s v="MARAMBAIA"/>
    <s v="24724-580"/>
    <s v="SÃO GONÇALO"/>
    <s v="RJ"/>
    <s v="(22) 9823-1418"/>
    <s v="harruda.campos@hotmail.com"/>
  </r>
  <r>
    <x v="332"/>
    <s v="Lagos São João"/>
    <n v="60"/>
    <x v="5"/>
    <s v="FF"/>
    <n v="330026590221"/>
    <s v="149.496.957-20"/>
    <s v="JOSÉ CARLOS SCARAMBONE - JARDIM BOM RETIRO"/>
    <x v="13"/>
    <m/>
    <s v="01/08/2019"/>
    <n v="313.50395481046792"/>
    <n v="0"/>
    <n v="0"/>
    <m/>
    <m/>
    <s v="CANCELADA"/>
    <s v="Correspondência Interna - NA 25 (96772918)"/>
    <n v="7227"/>
    <n v="0"/>
    <n v="0"/>
    <n v="2555"/>
    <n v="0"/>
    <n v="0"/>
    <n v="5.7568725668020709E-2"/>
    <n v="166.42170834103084"/>
    <n v="0"/>
    <n v="0"/>
    <n v="147.08224646943711"/>
    <s v="E-07/002.30352/A/2018"/>
    <s v="IN049642"/>
    <d v="2019-06-26T00:00:00"/>
    <d v="2024-06-26T00:00:00"/>
    <s v="RUA CARLOS FOX LOTE 30 QUADRA 210 Nº 1051"/>
    <s v="JARDIM BOM RETIRO"/>
    <s v="24722-412"/>
    <s v="SÃO GONÇALO"/>
    <s v="RJ"/>
    <s v="(22) 9823-1418"/>
    <s v="harruda.campos@hotmail.com"/>
  </r>
  <r>
    <x v="333"/>
    <s v="Rios Dois Rios"/>
    <n v="70"/>
    <x v="11"/>
    <s v="GG"/>
    <n v="330005059900"/>
    <s v="33.111.139/0001-61"/>
    <s v="FÁBRICA DE RENDAS ARP S.A."/>
    <x v="5"/>
    <m/>
    <s v="12/12/2017"/>
    <n v="0"/>
    <n v="0"/>
    <n v="0"/>
    <n v="0"/>
    <m/>
    <s v="CANCELADA: CA USO INSIGNIFICANTE EM 2018"/>
    <s v=""/>
    <e v="#N/A"/>
    <e v="#N/A"/>
    <e v="#N/A"/>
    <e v="#N/A"/>
    <e v="#N/A"/>
    <e v="#N/A"/>
    <n v="0.1055"/>
    <e v="#N/A"/>
    <e v="#N/A"/>
    <e v="#N/A"/>
    <e v="#N/A"/>
    <e v="#N/A"/>
    <e v="#N/A"/>
    <e v="#N/A"/>
    <e v="#N/A"/>
    <s v="Avenida Conselheiro Julius Arp nº 80"/>
    <s v="Centro"/>
    <n v="28623000"/>
    <s v="Nova Friburgo"/>
    <s v="RJ"/>
    <n v="25258300"/>
    <s v="denise.freitas@arp.com.br"/>
  </r>
  <r>
    <x v="334"/>
    <s v="Rios Dois Rios"/>
    <n v="70"/>
    <x v="11"/>
    <s v="GG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35"/>
    <s v="Rios Dois Rios"/>
    <n v="70"/>
    <x v="11"/>
    <s v="GG"/>
    <n v="330005800383"/>
    <s v="29.636.644/0001-52"/>
    <s v="Recapa Serra Ltda"/>
    <x v="5"/>
    <m/>
    <s v="12/12/2017"/>
    <n v="0"/>
    <n v="0"/>
    <n v="0"/>
    <n v="0"/>
    <m/>
    <s v="CANCELADA - NÃO PAGA DESDE 2015; SEM RENOVAÇÃO"/>
    <s v="CI INEA/SERVREG SEI Nº32/21 - CANCELAMENTO"/>
    <e v="#N/A"/>
    <e v="#N/A"/>
    <e v="#N/A"/>
    <e v="#N/A"/>
    <e v="#N/A"/>
    <e v="#N/A"/>
    <n v="0.1055"/>
    <e v="#N/A"/>
    <e v="#N/A"/>
    <e v="#N/A"/>
    <e v="#N/A"/>
    <s v="E-071005072004"/>
    <s v="0159362011"/>
    <d v="2011-02-28T00:00:00"/>
    <d v="2016-02-27T00:00:00"/>
    <s v="Av Nossa Senhora do Amparo, 1461"/>
    <s v="Jardim Ouro Preto"/>
    <n v="28635010"/>
    <s v="Nova Friburgo"/>
    <s v="RJ"/>
    <n v="25225590"/>
    <s v="reidospneus@reidospneus.com.br"/>
  </r>
  <r>
    <x v="336"/>
    <s v="Rios Dois Rios"/>
    <n v="70"/>
    <x v="11"/>
    <s v="GG"/>
    <n v="330005834954"/>
    <s v="08.176.371/0001-30"/>
    <s v="Nova Friburgo Comércio e Indústria Ltda"/>
    <x v="5"/>
    <m/>
    <s v="12/12/2017"/>
    <n v="523.54387710271203"/>
    <n v="0"/>
    <n v="0"/>
    <m/>
    <m/>
    <s v="CANCELADA"/>
    <s v="Correspondência Interna - NA 25 (96772918)"/>
    <n v="7920"/>
    <n v="0"/>
    <n v="0"/>
    <n v="1584"/>
    <n v="0"/>
    <n v="0"/>
    <n v="0.11017163007985996"/>
    <n v="349.02925140180804"/>
    <n v="0"/>
    <n v="0"/>
    <n v="174.51462570090402"/>
    <s v="PD-07/014.149/2016"/>
    <s v="IN000230"/>
    <d v="2017-02-23T00:00:00"/>
    <d v="2022-02-23T00:00:00"/>
    <s v="AVENIDA CONSELHEIRO JULIS ARP N440"/>
    <s v="Olaria"/>
    <n v="28623000"/>
    <s v="Nova Friburgo"/>
    <s v="RJ"/>
    <n v="21026452"/>
    <s v="calmeida@nfpstg.com.br"/>
  </r>
  <r>
    <x v="337"/>
    <s v="Rios Dois Rios"/>
    <n v="70"/>
    <x v="11"/>
    <s v="GG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38"/>
    <s v="Rios Dois Rios"/>
    <n v="70"/>
    <x v="11"/>
    <s v="GG"/>
    <n v="330006086501"/>
    <s v="16.548.653/0055-32"/>
    <s v="CENTRALBETON (EX-LAFARGE BRASIL S/A)"/>
    <x v="5"/>
    <m/>
    <s v="12/12/2017"/>
    <n v="419.96497737034798"/>
    <n v="0"/>
    <n v="0"/>
    <m/>
    <m/>
    <s v="CANCELADA"/>
    <s v="Correspondência Interna - NA 25 (96772918)"/>
    <n v="2880"/>
    <n v="0"/>
    <n v="0"/>
    <n v="2660"/>
    <n v="0"/>
    <n v="0"/>
    <n v="0.11017163007985996"/>
    <n v="126.91782915083697"/>
    <n v="0"/>
    <n v="0"/>
    <n v="293.04714821951103"/>
    <s v="E-07/100277/2007"/>
    <s v="IN019936"/>
    <d v="2012-06-18T00:00:00"/>
    <d v="2016-12-14T00:00:00"/>
    <s v="Rua Maria Duque Estrada Laginestra n° 900 complemento: A"/>
    <s v="Parque São Clemente"/>
    <n v="28625235"/>
    <s v="Nova Friburgo"/>
    <s v="RJ"/>
    <s v="2240-5142"/>
    <s v="juridico@sinese.com.br"/>
  </r>
  <r>
    <x v="339"/>
    <s v="Rios Dois Rios"/>
    <n v="70"/>
    <x v="11"/>
    <s v="GG"/>
    <n v="330007714530"/>
    <s v="39.253.901/0001-20"/>
    <s v="Extra-areia Ronca Pau Ltda ME"/>
    <x v="6"/>
    <m/>
    <s v="01/03/2021"/>
    <n v="0"/>
    <n v="0"/>
    <n v="0"/>
    <n v="0"/>
    <m/>
    <s v="CANCELADA: EMPRESA INFORMOU QUE ENCERROU A ATIVIDADE E A CAPTAÇÃO; OUTORGA VENCIDA DESDE 2019."/>
    <s v="CI INEA/SERVREG SEI Nº 09/21 - CANCELAMENTO"/>
    <e v="#N/A"/>
    <e v="#N/A"/>
    <e v="#N/A"/>
    <e v="#N/A"/>
    <e v="#N/A"/>
    <e v="#N/A"/>
    <n v="0.1055"/>
    <e v="#N/A"/>
    <e v="#N/A"/>
    <e v="#N/A"/>
    <e v="#N/A"/>
    <s v="PD-07009862018"/>
    <s v="0104122021"/>
    <d v="2021-10-19T00:00:00"/>
    <d v="2021-10-19T00:00:00"/>
    <s v="Rua Chapost Prevoust, Nº 178"/>
    <s v="Centro"/>
    <n v="0"/>
    <s v="Cantagalo"/>
    <s v="RJ"/>
    <s v="22 2555-1485"/>
    <s v="postoavancadonf.inea@gmail.com"/>
  </r>
  <r>
    <x v="340"/>
    <s v="Rios Dois Rios"/>
    <n v="70"/>
    <x v="11"/>
    <s v="GG"/>
    <n v="330007373016"/>
    <s v="39.491.048/0001-85"/>
    <s v="Materiais de Construção Caçamba Dourada Ltda."/>
    <x v="6"/>
    <m/>
    <s v="12/12/2017"/>
    <n v="1248.1367063726993"/>
    <n v="0"/>
    <n v="0"/>
    <m/>
    <m/>
    <s v="CANCELADA"/>
    <s v="Correspondência Interna - NA 25 (96772918)"/>
    <n v="22635"/>
    <n v="20254"/>
    <n v="0"/>
    <n v="2275"/>
    <n v="111"/>
    <n v="99"/>
    <n v="0.11017163007985996"/>
    <n v="997.4964451189237"/>
    <n v="0"/>
    <n v="0"/>
    <n v="250.64026125377561"/>
    <s v="E07/510336/2011"/>
    <s v="IN022805"/>
    <d v="2013-04-02T00:00:00"/>
    <d v="2018-04-02T00:00:00"/>
    <s v="RJ-148, Asa Norte"/>
    <s v="Pamparrão-ZR"/>
    <n v="28637000"/>
    <s v="Sumidouro"/>
    <s v="RJ"/>
    <s v="2531-1329"/>
    <s v="ehebertolot@gmail.com"/>
  </r>
  <r>
    <x v="341"/>
    <s v="Rios Dois Rios"/>
    <n v="70"/>
    <x v="11"/>
    <s v="GG"/>
    <n v="330007803045"/>
    <s v="17.612.173/0001-63"/>
    <s v="CONSÓRCIO RIO BENGALAS"/>
    <x v="1"/>
    <m/>
    <s v="12/12/2017"/>
    <n v="380.75348745251091"/>
    <n v="0"/>
    <n v="0"/>
    <m/>
    <m/>
    <s v="CANCELADA"/>
    <s v="Correspondência Interna - NA 25 (96772918)"/>
    <n v="5760"/>
    <n v="0"/>
    <n v="0"/>
    <n v="1152"/>
    <n v="0"/>
    <n v="0"/>
    <n v="0.11017163007985996"/>
    <n v="253.83565830167393"/>
    <n v="0"/>
    <n v="0"/>
    <n v="126.91782915083697"/>
    <s v="E07.002/19108/2013"/>
    <s v="IN026347"/>
    <d v="2014-03-26T00:00:00"/>
    <d v="2019-02-27T00:00:00"/>
    <s v="AV. NOSSA SENHORA DO AMPARO, 1600 - ÁREA B1"/>
    <s v="JRDIM OURO PRETO"/>
    <n v="28635010"/>
    <s v="Nova Friburgo"/>
    <s v="RJ"/>
    <s v="2521-8513"/>
    <s v="legal@vrscontabil.com.br"/>
  </r>
  <r>
    <x v="342"/>
    <s v="Rios Dois Rios"/>
    <n v="70"/>
    <x v="11"/>
    <s v="GG"/>
    <n v="330027077447"/>
    <s v="01.555.163/0001-01"/>
    <s v="ISERO INDÚSTRIA E COMÉRCIO LTDA"/>
    <x v="5"/>
    <m/>
    <s v="01/01/2020"/>
    <n v="0"/>
    <n v="0"/>
    <n v="0"/>
    <m/>
    <m/>
    <s v="CANCELADA: ENCERRAMENTO DAS ATIVIDADES"/>
    <s v=""/>
    <n v="46080"/>
    <n v="648"/>
    <n v="0"/>
    <n v="38304"/>
    <n v="0"/>
    <n v="0"/>
    <n v="0.11017163007985996"/>
    <n v="2030.6748239393785"/>
    <n v="71.395194825100575"/>
    <n v="0"/>
    <n v="4220.0230405023349"/>
    <s v="E-07/512419/2010"/>
    <s v="IN050236"/>
    <d v="2019-09-19T00:00:00"/>
    <d v="2024-09-19T00:00:00"/>
    <s v="RUA FRANCISCO LUIZ FERNANDES, 614"/>
    <s v="CONSELHEIRO PAULINO"/>
    <s v="28.634-070"/>
    <s v="NOVA FRIBURGO"/>
    <s v="RJ"/>
    <s v="(22) 2527-2983"/>
    <s v="isero@isero.com.br"/>
  </r>
  <r>
    <x v="343"/>
    <s v="Rios Dois Rios"/>
    <n v="70"/>
    <x v="11"/>
    <s v="GG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44"/>
    <s v="Rios Dois Rios"/>
    <n v="70"/>
    <x v="11"/>
    <s v="GG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45"/>
    <s v="Macaé e das Ostras"/>
    <n v="80"/>
    <x v="6"/>
    <s v="HH"/>
    <n v="330005058857"/>
    <s v="07.248.576/0002-00"/>
    <s v="IESA Óleo &amp; Gas S/A"/>
    <x v="1"/>
    <m/>
    <s v="12/12/2017"/>
    <n v="217.17213204294524"/>
    <n v="0"/>
    <n v="0"/>
    <m/>
    <m/>
    <s v="OK SEM CADASTRO REGLA / CANCELADA"/>
    <s v="Correspondência Interna - NA 25 (96772918)"/>
    <n v="5256"/>
    <n v="0"/>
    <n v="0"/>
    <n v="1051.2"/>
    <n v="111"/>
    <n v="0"/>
    <n v="6.8865634401759176E-2"/>
    <n v="144.77445971262165"/>
    <n v="0"/>
    <n v="0"/>
    <n v="72.397672330323573"/>
    <s v="NÃO LOCALIZADO"/>
    <s v=""/>
    <d v="1899-12-30T00:00:00"/>
    <d v="1899-12-30T00:00:00"/>
    <s v="RODOVIA AMARAL PEIXOTO, KM 163"/>
    <s v="IMBOASSICA"/>
    <n v="27925290"/>
    <s v="Macaé"/>
    <s v="RJ"/>
    <n v="27919400"/>
    <e v="#N/A"/>
  </r>
  <r>
    <x v="346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47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48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49"/>
    <s v="Macaé e das Ostras"/>
    <n v="80"/>
    <x v="6"/>
    <s v="HH"/>
    <n v="330026654211"/>
    <s v="33.352.394/0001-04"/>
    <s v="CEDAE INTERM.CASIM/RIO OSTRAS MULTIBLOCO"/>
    <x v="0"/>
    <m/>
    <s v="18/01/2022"/>
    <n v="0"/>
    <n v="0"/>
    <n v="0"/>
    <n v="0"/>
    <m/>
    <s v="ATENÇÃO: TERMO COMPROMISSO EM ANDAMENTO: MULTIBLOCORATEIO 80,90%; MATRÍCULA CANCELADA NO REMESSA."/>
    <s v="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Rua Lauro Miiller, n° 116, sala 2202"/>
    <s v="Botafogo"/>
    <s v="22290-160"/>
    <s v="Rio de Janeiro"/>
    <s v="RJ"/>
    <n v="23323600"/>
    <s v="meioambiente@riomaissaneamento.com.br"/>
  </r>
  <r>
    <x v="350"/>
    <s v="Macaé e das Ostras"/>
    <n v="80"/>
    <x v="6"/>
    <s v="HH"/>
    <n v="330005068305"/>
    <s v="00.156.880/0001-90"/>
    <s v="FLUKE ENGENHARIA LTDA."/>
    <x v="1"/>
    <m/>
    <s v="12/12/2017"/>
    <n v="0"/>
    <n v="0"/>
    <n v="0"/>
    <m/>
    <m/>
    <s v="OK SEM CADASTRO REGLA; CANCELADA"/>
    <s v=""/>
    <n v="10220"/>
    <n v="0"/>
    <n v="0"/>
    <n v="1460"/>
    <n v="0"/>
    <n v="0"/>
    <n v="6.8865634401759176E-2"/>
    <n v="281.51865690944652"/>
    <n v="0"/>
    <n v="0"/>
    <n v="100.5505822686695"/>
    <s v="E07/100.181/2004"/>
    <s v="IN00066"/>
    <d v="1899-12-30T00:00:00"/>
    <d v="1899-12-30T00:00:00"/>
    <s v="Rua Imboassica s/n"/>
    <s v="Imbassica"/>
    <n v="27910000"/>
    <s v="Macaé"/>
    <s v="RJ"/>
    <s v="2773-8203"/>
    <s v="info@fluke.com.br"/>
  </r>
  <r>
    <x v="351"/>
    <s v="Macaé e das Ostras"/>
    <n v="80"/>
    <x v="6"/>
    <s v="HH"/>
    <n v="330005507597"/>
    <s v="01.785.706/0001-79"/>
    <s v="VENTURA PETRÓLEO S/A"/>
    <x v="13"/>
    <m/>
    <s v="01/04/2019"/>
    <n v="0"/>
    <n v="0"/>
    <n v="0"/>
    <m/>
    <m/>
    <s v="CANCELADA: RENOVAÇÃO DA OUTORGA VENCIDA POR OUTRA EMPRESA"/>
    <s v=""/>
    <n v="8760"/>
    <n v="0"/>
    <n v="0"/>
    <n v="1752"/>
    <n v="0"/>
    <n v="0"/>
    <n v="6.8865634401759176E-2"/>
    <n v="241.30468948638645"/>
    <n v="0"/>
    <n v="0"/>
    <n v="120.65234474319323"/>
    <s v="E07/500.746/2009"/>
    <s v="IN022801"/>
    <d v="2013-04-09T00:00:00"/>
    <d v="2015-09-14T00:00:00"/>
    <s v="Estrada Imboacica 853"/>
    <s v="Imboacica"/>
    <n v="27920340"/>
    <s v="Macaé"/>
    <s v="RJ"/>
    <s v="2791-9900 /2791-9912"/>
    <s v="cristina.faria@venturapetroleo.com"/>
  </r>
  <r>
    <x v="352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53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n v="109500"/>
    <n v="0"/>
    <n v="0"/>
    <n v="109500"/>
    <n v="0"/>
    <n v="0"/>
    <e v="#N/A"/>
    <n v="2888.5"/>
    <n v="0"/>
    <n v="0"/>
    <n v="7221.26"/>
    <s v="E07/501.343/2009"/>
    <s v="IN029451"/>
    <d v="2014-12-30T00:00:00"/>
    <d v="2016-12-30T00:00:00"/>
    <s v="RODOVIA MACAÉ GLICÉRIO S/N- FAZENDA CACHOEIROS DO MALATESTA"/>
    <s v="CACHOEIROS DE MACAÉ"/>
    <n v="27900000"/>
    <s v="Macaé"/>
    <s v="RJ"/>
    <n v="99851431"/>
    <s v="claudiovmpmaia@hotmail.com"/>
  </r>
  <r>
    <x v="354"/>
    <s v="Macaé e das Ostras"/>
    <n v="80"/>
    <x v="6"/>
    <s v="HH"/>
    <n v="330008954039"/>
    <s v="02.976.581/0001-27"/>
    <s v="TETRA TECHNOLOGIES DO BRASIL LTDA"/>
    <x v="1"/>
    <m/>
    <s v="12/12/2017"/>
    <n v="0"/>
    <n v="0"/>
    <n v="0"/>
    <n v="0"/>
    <m/>
    <s v="CANCELADA: A PARTIR DE 2022 - DESISTIU DA RENOVAÇÃO"/>
    <s v="CI INEA/SERVREG SEI Nº40/21 - CANCELAMENTO"/>
    <e v="#N/A"/>
    <e v="#N/A"/>
    <e v="#N/A"/>
    <e v="#N/A"/>
    <e v="#N/A"/>
    <e v="#N/A"/>
    <n v="6.5949999999999995E-2"/>
    <e v="#N/A"/>
    <e v="#N/A"/>
    <e v="#N/A"/>
    <e v="#N/A"/>
    <s v="E-075000932011"/>
    <n v="313642015"/>
    <d v="2015-08-06T00:00:00"/>
    <d v="2020-08-06T00:00:00"/>
    <s v="Rod. Amaral Peixoto Km 159 Lote 38"/>
    <s v="Imperial"/>
    <n v="28890000"/>
    <s v="Rio das Ostras"/>
    <s v="RJ"/>
    <s v="2796-6600"/>
    <s v="claudiocosta@tetratec.com.br"/>
  </r>
  <r>
    <x v="355"/>
    <s v="Macaé e das Ostras"/>
    <n v="80"/>
    <x v="6"/>
    <s v="HH"/>
    <n v="330009161091"/>
    <s v="07.207.197/0006-98"/>
    <s v="LATINA MANUTENÇÃO DE RODOVIAS LTDA"/>
    <x v="1"/>
    <m/>
    <s v="03/02/2023"/>
    <n v="0"/>
    <n v="0"/>
    <n v="0"/>
    <n v="0"/>
    <m/>
    <s v="CANCELADA: não renovação da Outorga"/>
    <s v="CI INEA/SERVREG Nº16/23 - CANCELAMENTO"/>
    <e v="#N/A"/>
    <e v="#N/A"/>
    <e v="#N/A"/>
    <e v="#N/A"/>
    <e v="#N/A"/>
    <e v="#N/A"/>
    <n v="6.5949999999999995E-2"/>
    <e v="#N/A"/>
    <e v="#N/A"/>
    <e v="#N/A"/>
    <e v="#N/A"/>
    <s v="E-075083532011"/>
    <n v="323912015"/>
    <d v="2015-11-10T00:00:00"/>
    <d v="2020-11-10T00:00:00"/>
    <s v="RODOVIA MACAE GLICERIO KM 15"/>
    <s v="IRIRI"/>
    <n v="27971972"/>
    <s v="Macaé"/>
    <s v="RJ"/>
    <n v="26761275"/>
    <s v="porcioli@terra.com.br"/>
  </r>
  <r>
    <x v="356"/>
    <s v="Macaé e das Ostras"/>
    <n v="80"/>
    <x v="6"/>
    <s v="HH"/>
    <n v="330010355481"/>
    <s v="02.813.754/0001-96"/>
    <s v="DAFI LOCAÇÕES E CONSTRUÇÕES LTDA-ME"/>
    <x v="1"/>
    <m/>
    <s v="12/12/2017"/>
    <n v="11575.106514057376"/>
    <n v="0"/>
    <n v="0"/>
    <m/>
    <m/>
    <s v="CANCELADA"/>
    <s v="Correspondência Interna - NA 25 (96772918)"/>
    <n v="120450"/>
    <n v="0"/>
    <n v="0"/>
    <n v="119902.5"/>
    <n v="0"/>
    <n v="0"/>
    <n v="6.8865634401759176E-2"/>
    <n v="3317.939480437813"/>
    <n v="0"/>
    <n v="0"/>
    <n v="8257.1670336195621"/>
    <s v="E- 07/002.11157/2015"/>
    <s v="IN040272"/>
    <d v="2017-06-29T00:00:00"/>
    <d v="2019-07-29T00:00:00"/>
    <s v="RUA DOS BANDEIRANTES 2600 SALA 201"/>
    <s v="REDUTO DA PAZ"/>
    <n v="28897060"/>
    <s v="Rio das Ostras"/>
    <s v="RJ"/>
    <n v="22102026"/>
    <s v="dafirealconstrutora@gmail.com"/>
  </r>
  <r>
    <x v="357"/>
    <s v="Macaé e das Ostras"/>
    <n v="80"/>
    <x v="6"/>
    <s v="HH"/>
    <n v="330030668663"/>
    <s v="55.658.090/0001-02"/>
    <s v="NOV WELLBORE TECHNOLOGIES DO BRASIL EQUIPAMENTOS E SERVIÇOS LTDA (Ex-Varco)"/>
    <x v="5"/>
    <m/>
    <s v="01/05/2019"/>
    <n v="0"/>
    <n v="0"/>
    <n v="0"/>
    <n v="0"/>
    <m/>
    <s v="CANCELAMENTO DA MATRÍCULA - TAMPONAMENTO DE POÇO AUTORIZAÇÃO AMBIENTAL N° IN012987"/>
    <s v="CI INEA/SERVREG Nº 42/2023 - CANCELAMENTO"/>
    <e v="#N/A"/>
    <e v="#N/A"/>
    <e v="#N/A"/>
    <e v="#N/A"/>
    <e v="#N/A"/>
    <e v="#N/A"/>
    <n v="6.5949999999999995E-2"/>
    <e v="#N/A"/>
    <e v="#N/A"/>
    <e v="#N/A"/>
    <e v="#N/A"/>
    <s v="E-0700213792017"/>
    <s v="0129872023"/>
    <d v="2023-03-20T00:00:00"/>
    <d v="2024-09-15T00:00:00"/>
    <s v="ESTRADA PILOTO ROMMEL OLIVEIRA GARCIA, S/N - ÁREA 09"/>
    <s v="FAZENDA BELA VISTA"/>
    <s v="27932-355"/>
    <s v="MACAÉ"/>
    <s v="RJ"/>
    <s v="(21) 2123-0690"/>
    <s v="fabio.bastos@nov.com"/>
  </r>
  <r>
    <x v="358"/>
    <s v="Macaé e das Ostras"/>
    <n v="80"/>
    <x v="6"/>
    <s v="HH"/>
    <n v="330027862373"/>
    <s v="29.115.474/0001-60"/>
    <s v="PREFEITURA MUNICIPAL DE MACAÉ"/>
    <x v="0"/>
    <m/>
    <s v="18/08/2020"/>
    <n v="0"/>
    <n v="0"/>
    <n v="0"/>
    <n v="0"/>
    <m/>
    <s v="CANCELADA: ESSE PONTO PASSOU PARA A BRK EM FEVEREIRO"/>
    <s v="CI INEA/SEREG SEI Nº16/20 - CANCELAMENTO; CI INEA/SERVREG SEI Nº24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. PRESIDENTE SODRE N° 534"/>
    <s v="Centro"/>
    <s v="27913-080"/>
    <s v="Macaé"/>
    <s v="RJ"/>
    <s v="(22)27595404"/>
    <s v="henriqueemery@hotmail.com"/>
  </r>
  <r>
    <x v="359"/>
    <s v="Macaé e das Ostras"/>
    <n v="80"/>
    <x v="6"/>
    <s v="HH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60"/>
    <s v="Macaé e das Ostras"/>
    <n v="80"/>
    <x v="6"/>
    <s v="HH"/>
    <n v="330030830002"/>
    <s v="42.292.007/0001-74"/>
    <s v="RIO MAIS SANEAMENTO BL3 S. A. - SAAE RIO DAS OSTRAS"/>
    <x v="0"/>
    <m/>
    <s v="01/04/2021"/>
    <n v="0"/>
    <n v="0"/>
    <n v="0"/>
    <m/>
    <m/>
    <s v="OK: CANCELADA E COBRANÇA TRANSFERIDA PARA RIO MAIS SANEAMENTO HH-0074"/>
    <s v="CI INEA/SERVREG SEI Nº 12/21 - INCLUSÃO"/>
    <n v="0"/>
    <n v="473040"/>
    <n v="0"/>
    <n v="0"/>
    <n v="1234"/>
    <n v="76"/>
    <n v="6.8865634401759176E-2"/>
    <n v="0"/>
    <n v="6858.1473047175059"/>
    <n v="0"/>
    <n v="0"/>
    <s v="PD-07/010.82/2019"/>
    <s v="IN008553"/>
    <d v="2021-03-15T00:00:00"/>
    <d v="2026-03-15T00:00:00"/>
    <s v="ESTRADA PROFESSOR LEANDRO FARIA SARZEDAS, 617, SALAS 101,102,103,104,105 E 106"/>
    <s v="ATLÂNTICA"/>
    <s v="28895-640"/>
    <s v="RIO DAS OSTRAS"/>
    <s v="RJ"/>
    <s v="(22) 227716422"/>
    <s v="saae.ro.coper@gmail.com"/>
  </r>
  <r>
    <x v="361"/>
    <s v="Macaé e das Ostras"/>
    <n v="80"/>
    <x v="6"/>
    <s v="HH"/>
    <n v="330026654211"/>
    <s v="42.310.775/0001-03"/>
    <s v="Aguas do Rio 1 - INTERM.CASIM/RIO OSTRAS MULTIBLOCO"/>
    <x v="0"/>
    <m/>
    <s v="18/01/2022"/>
    <n v="0"/>
    <n v="0"/>
    <n v="0"/>
    <n v="0"/>
    <m/>
    <s v=""/>
    <s v="CI INEA/SERVREG SEI Nº 10/22 - INCLUSÃO"/>
    <n v="2529817.92"/>
    <n v="0"/>
    <n v="0"/>
    <n v="505963.58399999997"/>
    <n v="0"/>
    <n v="0"/>
    <n v="6.5949999999999995E-2"/>
    <n v="66734.19"/>
    <n v="0"/>
    <n v="0"/>
    <n v="33367.089999999997"/>
    <s v="E-07/506827/2010"/>
    <s v="IN024766"/>
    <d v="2013-10-09T00:00:00"/>
    <d v="2018-10-09T00:00:00"/>
    <s v="Avenida Barão de Tefé nº 34, sala 701"/>
    <s v="Saúde"/>
    <s v="20.220-903"/>
    <s v="Rio de Janeiro"/>
    <s v="RJ"/>
    <s v="(21)97289-8318"/>
    <s v="daniella.silva@aguasdorio.com.br"/>
  </r>
  <r>
    <x v="362"/>
    <s v="Macaé e das Ostras"/>
    <n v="80"/>
    <x v="6"/>
    <s v="HH"/>
    <n v="330026654211"/>
    <s v="42.292.007/0001-74"/>
    <s v="RIO MAIS SANEAMENTO BL3 S. A. INTERM.CASIM/RIO OSTRAS MULTIBLOCO"/>
    <x v="0"/>
    <m/>
    <s v="18/01/2022"/>
    <n v="0"/>
    <n v="0"/>
    <n v="0"/>
    <m/>
    <m/>
    <s v="CANCELADA E COBRANÇA TRANSFERIDA PARA HH-0074, POR SE TRATAR DO MESMO CNARH"/>
    <s v=""/>
    <n v="10715302.08"/>
    <n v="0"/>
    <n v="0"/>
    <n v="2143060.42"/>
    <n v="0"/>
    <n v="0"/>
    <n v="6.8865634401759176E-2"/>
    <n v="295166.42743544851"/>
    <n v="0"/>
    <n v="0"/>
    <n v="147583.21371772425"/>
    <s v="E-07/506827/2010"/>
    <s v="IN024766"/>
    <d v="2013-10-09T00:00:00"/>
    <d v="2018-10-09T00:00:00"/>
    <s v="Avenida Presidente Vargas N° 2655"/>
    <s v="Cidade Nova"/>
    <n v="20210030"/>
    <s v="RIO DE JANEIRO"/>
    <s v="RJ"/>
    <n v="23323600"/>
    <s v="recursoshidricos@cedae.com.br"/>
  </r>
  <r>
    <x v="363"/>
    <s v="Macaé e das Ostras"/>
    <n v="80"/>
    <x v="6"/>
    <s v="HH"/>
    <n v="330029215847"/>
    <s v="02.290.787/0001-07"/>
    <s v="TERMOMACAÉ S.A."/>
    <x v="14"/>
    <m/>
    <s v="06/10/2023"/>
    <n v="0"/>
    <n v="0"/>
    <n v="0"/>
    <n v="0"/>
    <m/>
    <s v="CANCELADA: DUPLICIDADE NA COBRANÇA"/>
    <s v="CI INEA/SERVREG Nº 46/23 - CANCELAMENTO"/>
    <e v="#N/A"/>
    <e v="#N/A"/>
    <e v="#N/A"/>
    <e v="#N/A"/>
    <e v="#N/A"/>
    <e v="#N/A"/>
    <n v="6.5949999999999995E-2"/>
    <e v="#N/A"/>
    <e v="#N/A"/>
    <e v="#N/A"/>
    <e v="#N/A"/>
    <s v="E-071013732000"/>
    <s v="0532942023"/>
    <d v="2023-06-29T00:00:00"/>
    <d v="2033-06-29T00:00:00"/>
    <s v="Rodovia Br 101 Km 164"/>
    <s v="Barra De Macaé"/>
    <n v="27937030"/>
    <s v="MACAÉ"/>
    <s v="RJ"/>
    <n v="33796106"/>
    <s v="atenorio@petrobras.com.br"/>
  </r>
  <r>
    <x v="364"/>
    <s v="Baixo Paraíba Do Sul e Itabapoana"/>
    <n v="90"/>
    <x v="3"/>
    <s v="II"/>
    <n v="330005017905"/>
    <s v="33.352.394/0001-04"/>
    <s v="CEDAE CARDOSO MOREIRA"/>
    <x v="0"/>
    <m/>
    <s v="26/12/2017"/>
    <n v="0"/>
    <n v="0"/>
    <n v="0"/>
    <n v="0"/>
    <m/>
    <s v="CANCELADA: 2020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Av. Pres. Vargas, 2655 - 7° andar."/>
    <s v="CIDADE NOVA"/>
    <n v="20210030"/>
    <s v="Cardoso Moreira"/>
    <s v="RJ"/>
    <s v="2332-3600"/>
    <s v="eduardodantas@cedae.com.br; marcelo-kauffman@cedae.com.br"/>
  </r>
  <r>
    <x v="365"/>
    <s v="Baixo Paraíba Do Sul e Itabapoana"/>
    <n v="90"/>
    <x v="3"/>
    <s v="II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66"/>
    <s v="Baixo Paraíba Do Sul e Itabapoana"/>
    <n v="90"/>
    <x v="3"/>
    <s v="II"/>
    <n v="330005071284"/>
    <s v="435.729.287-53"/>
    <s v="Fernando Sousa de Carvalho Britto"/>
    <x v="10"/>
    <m/>
    <s v="12/12/2017"/>
    <n v="0"/>
    <n v="0"/>
    <n v="0"/>
    <n v="0"/>
    <m/>
    <s v="CANCELADA: SEM CNARH40; OUTORGA NÃO LOCALIZADA; SEM PAGAR DESDE 2012"/>
    <s v="CI INEA/SERVREG SEI Nº32/21 - CANCELAMENTO"/>
    <e v="#N/A"/>
    <e v="#N/A"/>
    <e v="#N/A"/>
    <e v="#N/A"/>
    <e v="#N/A"/>
    <e v="#N/A"/>
    <n v="1.65E-3"/>
    <e v="#N/A"/>
    <e v="#N/A"/>
    <e v="#N/A"/>
    <e v="#N/A"/>
    <e v="#N/A"/>
    <e v="#N/A"/>
    <e v="#N/A"/>
    <e v="#N/A"/>
    <s v="Usina Sapucáia Br 356 Km 16 - Campos _ Itaperuna"/>
    <s v="Sapucaia"/>
    <n v="28001970"/>
    <s v="Campos dos Goytacazes"/>
    <s v="RJ"/>
    <n v="27378100"/>
    <s v="agricola@usinasapucaia.com.br"/>
  </r>
  <r>
    <x v="367"/>
    <s v="Baixo Paraíba Do Sul e Itabapoana"/>
    <n v="90"/>
    <x v="3"/>
    <s v="II"/>
    <n v="330005768471"/>
    <s v="08.807.683/0001-03"/>
    <s v="LLX MINAS-RIO LOGISTICA C.E.S.A - São João da Barra"/>
    <x v="5"/>
    <m/>
    <s v="12/12/2017"/>
    <n v="0"/>
    <n v="0"/>
    <n v="0"/>
    <n v="0"/>
    <m/>
    <s v="CANCELADA: COBRADA EM DUPLICIDADE NA II-0018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DO RUSSEL Nº 804 - 5º ANDAR"/>
    <s v="GLÓRIA"/>
    <n v="22210010"/>
    <s v="Rio de Janeiro"/>
    <s v="RJ"/>
    <e v="#N/A"/>
    <s v="renato.silva@ferroport.com.br"/>
  </r>
  <r>
    <x v="368"/>
    <s v="Baixo Paraíba Do Sul e Itabapoana"/>
    <n v="90"/>
    <x v="3"/>
    <s v="II"/>
    <n v="330006110577"/>
    <s v="61.522.512/0256-01"/>
    <s v="Construções e Comércio Camargo Corrêa S/A"/>
    <x v="1"/>
    <m/>
    <s v="13/09/2022"/>
    <n v="0"/>
    <n v="0"/>
    <n v="0"/>
    <n v="0"/>
    <m/>
    <s v="CANCELADA: OUTORGAS VENCIDAS E FALTA DE PAGAMENTO DESDE 2011"/>
    <s v="CI INEA/SERVREG Nº41/22 - CANCELAMENTO  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s v="Rua Isabel Vieira Martins,131"/>
    <s v="Pres. Costa e Silva"/>
    <n v="28300000"/>
    <s v="Itaperuna"/>
    <s v="RJ"/>
    <s v="3811-1113"/>
    <s v="flavio.pereira@camargocorrea.com.br"/>
  </r>
  <r>
    <x v="369"/>
    <s v="Baixo Paraíba Do Sul e Itabapoana"/>
    <n v="90"/>
    <x v="3"/>
    <s v="II"/>
    <n v="330005243913"/>
    <s v="06.200.587/0001-69"/>
    <s v="J S Psicultura Adilson Araújo de Souza"/>
    <x v="11"/>
    <m/>
    <s v="12/12/2017"/>
    <n v="9870.5501535358544"/>
    <n v="0"/>
    <n v="0"/>
    <m/>
    <m/>
    <s v="OK SEM CADASTRO REGLA / CANCELADA"/>
    <s v="Correspondência Interna - NA 25 (96772918)"/>
    <n v="358326.72"/>
    <n v="0"/>
    <n v="0"/>
    <n v="0"/>
    <n v="0"/>
    <n v="0"/>
    <n v="1.3786511843306452E-3"/>
    <n v="9870.5501535358544"/>
    <n v="0"/>
    <n v="0"/>
    <n v="0"/>
    <s v="E-07/160005/2005"/>
    <s v="IN042905"/>
    <d v="1899-12-30T00:00:00"/>
    <d v="1899-12-30T00:00:00"/>
    <s v="Estr. Porciúncula - Antônio P. de Minas, Km 2,5 - Faz Vargem Alegre"/>
    <n v="0"/>
    <n v="28390000"/>
    <s v="Porciúncula"/>
    <s v="RJ"/>
    <e v="#N/A"/>
    <e v="#N/A"/>
  </r>
  <r>
    <x v="370"/>
    <s v="Baixo Paraíba Do Sul e Itabapoana"/>
    <n v="90"/>
    <x v="3"/>
    <s v="II"/>
    <e v="#N/A"/>
    <e v="#N/A"/>
    <e v="#N/A"/>
    <x v="4"/>
    <m/>
    <e v="#N/A"/>
    <e v="#N/A"/>
    <e v="#N/A"/>
    <e v="#N/A"/>
    <e v="#N/A"/>
    <m/>
    <e v="#N/A"/>
    <e v="#N/A"/>
    <n v="11808"/>
    <n v="0"/>
    <n v="0"/>
    <n v="5184"/>
    <n v="198.14400000000001"/>
    <n v="0"/>
    <e v="#N/A"/>
    <n v="311.49"/>
    <n v="0"/>
    <n v="0"/>
    <n v="341.87"/>
    <s v="E07/509.849/2010"/>
    <s v="IN018041"/>
    <d v="2011-11-04T00:00:00"/>
    <d v="2016-11-04T00:00:00"/>
    <s v="Avenida Augusto Maria Martinez Toja, s/nº"/>
    <n v="0"/>
    <n v="28333000"/>
    <s v="Itaperuna"/>
    <s v="RJ"/>
    <n v="38472144"/>
    <s v="akherman.ilan@gmail.com"/>
  </r>
  <r>
    <x v="371"/>
    <s v="Baixo Paraíba Do Sul e Itabapoana"/>
    <n v="90"/>
    <x v="3"/>
    <s v="II"/>
    <n v="330005266026"/>
    <s v="016.145.097-00"/>
    <s v="ALCIDES GUIMARÃES VENÂNCIO"/>
    <x v="10"/>
    <m/>
    <s v="12/12/2017"/>
    <n v="734.26256020578421"/>
    <n v="0"/>
    <n v="0"/>
    <m/>
    <m/>
    <s v="OK SEM CADASTRO REGLA / CANCELADA"/>
    <s v="Correspondência Interna - NA 25 (96772918)"/>
    <n v="303750"/>
    <n v="0"/>
    <n v="0"/>
    <n v="303750"/>
    <n v="0"/>
    <n v="0"/>
    <n v="1.7266602211519809E-3"/>
    <n v="209.78930291593835"/>
    <n v="0"/>
    <n v="0"/>
    <n v="524.47325728984583"/>
    <s v="NÃO LOCALIZADO"/>
    <s v="Canais de Campos - Resolução Conjunta ANA/Inea nº872/2011"/>
    <d v="1899-12-30T00:00:00"/>
    <d v="1899-12-30T00:00:00"/>
    <s v="RUA BENTA PEREIRA, Nº 28"/>
    <s v="CENTRO"/>
    <n v="28035290"/>
    <s v="Campos dos Goytacazes"/>
    <s v="RJ"/>
    <s v="2722-8360"/>
    <s v="carlos.zacarias@yahoo.com.br"/>
  </r>
  <r>
    <x v="372"/>
    <s v="Baixo Paraíba Do Sul e Itabapoana"/>
    <n v="90"/>
    <x v="3"/>
    <s v="II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73"/>
    <s v="Baixo Paraíba Do Sul e Itabapoana"/>
    <n v="90"/>
    <x v="3"/>
    <s v="II"/>
    <n v="330006578633"/>
    <s v="11.272.229/0001-00"/>
    <s v="A A BORGES AGUAS, BEBIDAS, MINERADORA, ENGARRAFADORA LTDA"/>
    <x v="5"/>
    <m/>
    <s v="12/12/2017"/>
    <n v="5839.2852732878"/>
    <n v="0"/>
    <n v="0"/>
    <m/>
    <m/>
    <s v="CANCELADA"/>
    <s v="Correspondência Interna - NA 25 (96772918)"/>
    <n v="62809.2"/>
    <n v="0"/>
    <n v="0"/>
    <n v="59668.74"/>
    <n v="1711.848"/>
    <n v="0"/>
    <n v="6.8865634401759176E-2"/>
    <n v="1730.1613068007589"/>
    <n v="0"/>
    <n v="0"/>
    <n v="4109.1239664870409"/>
    <s v="E07/500.391/2011"/>
    <s v="IN019880"/>
    <d v="2012-06-15T00:00:00"/>
    <d v="2017-06-15T00:00:00"/>
    <s v="Rua Principal, S/N"/>
    <n v="0"/>
    <n v="28083145"/>
    <s v="Campos dos Goytacazes"/>
    <s v="RJ"/>
    <n v="23349613"/>
    <s v="severo.ariana@yahoo.com.br"/>
  </r>
  <r>
    <x v="374"/>
    <s v="Baixo Paraíba Do Sul e Itabapoana"/>
    <n v="90"/>
    <x v="3"/>
    <s v="II"/>
    <n v="330005088764"/>
    <s v="33.000.167/1044-03"/>
    <s v="Petróleo Brasileiro S/A - Petrobras (ex-TECAB)CANCELADA"/>
    <x v="5"/>
    <m/>
    <s v="01/04/2019"/>
    <n v="0"/>
    <n v="0"/>
    <n v="0"/>
    <n v="0"/>
    <m/>
    <s v="CANCELADA: ALTERADA PARA RHVIII (CABIUNAS) E CRÉDITO PARA 2020 DE -1.713,25 HH-0053"/>
    <s v=""/>
    <e v="#N/A"/>
    <e v="#N/A"/>
    <e v="#N/A"/>
    <e v="#N/A"/>
    <e v="#N/A"/>
    <e v="#N/A"/>
    <n v="6.5949999999999995E-2"/>
    <e v="#N/A"/>
    <e v="#N/A"/>
    <e v="#N/A"/>
    <e v="#N/A"/>
    <e v="#N/A"/>
    <e v="#N/A"/>
    <e v="#N/A"/>
    <e v="#N/A"/>
    <n v="0"/>
    <n v="0"/>
    <n v="0"/>
    <s v="Macaé"/>
    <n v="0"/>
    <e v="#N/A"/>
    <s v="pedroproenca@petrobras.com.br"/>
  </r>
  <r>
    <x v="375"/>
    <s v="Baixo Paraíba Do Sul e Itabapoana"/>
    <n v="90"/>
    <x v="3"/>
    <s v="II"/>
    <n v="330005048541"/>
    <s v="48.122.295/0026-53"/>
    <s v="FMC TECHNOLOGIES DO BRASIL LTDA"/>
    <x v="5"/>
    <m/>
    <s v="12/12/2017"/>
    <n v="0"/>
    <n v="0"/>
    <n v="0"/>
    <n v="0"/>
    <m/>
    <s v="CANCELADA: TRANSFERÊNCIA PARA A RH VIII DE ACORDO COM LOCALIZAÇÃO DA OUTORGA"/>
    <s v=""/>
    <e v="#N/A"/>
    <e v="#N/A"/>
    <e v="#N/A"/>
    <e v="#N/A"/>
    <e v="#N/A"/>
    <e v="#N/A"/>
    <n v="6.5949999999999995E-2"/>
    <e v="#N/A"/>
    <e v="#N/A"/>
    <e v="#N/A"/>
    <e v="#N/A"/>
    <s v="E- 071005652004"/>
    <n v="465152018"/>
    <d v="2018-09-24T00:00:00"/>
    <d v="2023-09-24T00:00:00"/>
    <s v="RODOVIA AMARAL PEIXOTO KM 187, LOTE 1, QUADRA A"/>
    <n v="0"/>
    <n v="27790020"/>
    <s v="Macaé"/>
    <s v="RJ"/>
    <n v="27730700"/>
    <s v="rondinelle.fiorini@fmcti.com"/>
  </r>
  <r>
    <x v="376"/>
    <s v="Baixo Paraíba Do Sul e Itabapoana"/>
    <n v="90"/>
    <x v="3"/>
    <s v="II"/>
    <n v="330029021139"/>
    <s v="13.812.133/0003-76"/>
    <s v="NOV FLEXIBLES EQUIPAMENTOS E SERVICOS LTDA."/>
    <x v="5"/>
    <m/>
    <s v="12/01/2021"/>
    <n v="0"/>
    <n v="0"/>
    <n v="0"/>
    <n v="0"/>
    <m/>
    <s v="CANCELADA: Processo do Tamponamento poço: PD-07-011.132.2019 aberto em 17/09/2019"/>
    <s v="CI INEA/SERVREG SEI Nº5/21 - CANCELAMENTO"/>
    <e v="#N/A"/>
    <e v="#N/A"/>
    <e v="#N/A"/>
    <e v="#N/A"/>
    <e v="#N/A"/>
    <e v="#N/A"/>
    <n v="6.5949999999999995E-2"/>
    <e v="#N/A"/>
    <e v="#N/A"/>
    <e v="#N/A"/>
    <e v="#N/A"/>
    <n v="0"/>
    <n v="0"/>
    <d v="1899-12-30T00:00:00"/>
    <d v="1899-12-30T00:00:00"/>
    <s v="R LAURO MULLER nº:116 SALA 2508 - PARTE ANDAR 25"/>
    <s v="Botafogo"/>
    <n v="22290160"/>
    <s v="Rio de Janeiro"/>
    <s v="RJ"/>
    <s v="3575-0129"/>
    <s v="mariaines.vilhena@nov.com"/>
  </r>
  <r>
    <x v="377"/>
    <s v="Baixo Paraíba Do Sul e Itabapoana"/>
    <n v="90"/>
    <x v="3"/>
    <s v="II"/>
    <n v="330008534250"/>
    <s v="36.176.600/0018-09"/>
    <s v="WARTSILA BRASIL LTDA"/>
    <x v="5"/>
    <m/>
    <s v="07/01/2021"/>
    <n v="0"/>
    <n v="0"/>
    <n v="0"/>
    <n v="0"/>
    <m/>
    <s v="CANCELADA : TAMPONOU OS POÇOS E DEIXOU O LOCAL. OUTORGA VENCEU EM 2020"/>
    <s v="CI INEA/SERVREG SEI Nº3/21 - CANCELAMENTO"/>
    <e v="#N/A"/>
    <e v="#N/A"/>
    <e v="#N/A"/>
    <e v="#N/A"/>
    <e v="#N/A"/>
    <e v="#N/A"/>
    <n v="6.5949999999999995E-2"/>
    <e v="#N/A"/>
    <e v="#N/A"/>
    <e v="#N/A"/>
    <e v="#N/A"/>
    <s v="E-0700254582014"/>
    <n v="73162020"/>
    <d v="2020-02-12T00:00:00"/>
    <d v="2021-02-12T00:00:00"/>
    <s v="AC VIA 5 PROJETADA LOTE A Nº:12 -COMPLEMENTO: PARTE"/>
    <s v="PARTE DISTRITO INDUS"/>
    <n v="28200000"/>
    <s v="São João da Barra"/>
    <s v="RJ"/>
    <s v="2206-2876"/>
    <s v="rodrigo.assis@wartsila.com"/>
  </r>
  <r>
    <x v="378"/>
    <s v="Baixo Paraíba Do Sul e Itabapoana"/>
    <n v="90"/>
    <x v="3"/>
    <s v="II"/>
    <e v="#N/A"/>
    <e v="#N/A"/>
    <e v="#N/A"/>
    <x v="4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</r>
  <r>
    <x v="379"/>
    <s v="Baía da Ilha Grande"/>
    <n v="10"/>
    <x v="4"/>
    <s v="AA"/>
    <n v="330027630324"/>
    <s v="42.540.211/0002-48"/>
    <s v="ELETROBRAS TERMONUCLEAR S.A. - ELETRONUCLEAR - Frade_Sachet"/>
    <x v="1"/>
    <m/>
    <s v="12/12/2017"/>
    <n v="116394.2171150184"/>
    <n v="0"/>
    <n v="116394.2171150184"/>
    <m/>
    <m/>
    <s v="OK"/>
    <s v=""/>
    <n v="1296480"/>
    <n v="0"/>
    <n v="0"/>
    <n v="1171572.1000000001"/>
    <n v="0"/>
    <n v="0"/>
    <n v="6.8865634401759176E-2"/>
    <n v="35713.167141303282"/>
    <n v="0"/>
    <n v="0"/>
    <n v="80681.049973715111"/>
    <s v="PD-07/014.124/2017"/>
    <s v="IN000868"/>
    <d v="2017-12-17T00:00:00"/>
    <d v="2022-12-17T00:00:00"/>
    <s v="RUA DA CANDELARIA, 65"/>
    <s v="CENTRO"/>
    <n v="0"/>
    <s v="Angra dos Reis"/>
    <n v="0"/>
    <s v="(21)25887981"/>
    <s v="aalvim@eletronuclear.gov.br"/>
  </r>
  <r>
    <x v="380"/>
    <s v="Baía da Ilha Grande"/>
    <n v="10"/>
    <x v="4"/>
    <s v="AA"/>
    <n v="330029332304"/>
    <s v="07.484.993/0001-63"/>
    <s v="Angra Green Coast Residence Service &amp; Marine"/>
    <x v="1"/>
    <m/>
    <s v="12/12/2017"/>
    <n v="1909.1557538531279"/>
    <n v="0"/>
    <n v="1909.1557538531279"/>
    <m/>
    <m/>
    <s v="OK"/>
    <s v=""/>
    <n v="46205"/>
    <n v="0"/>
    <n v="0"/>
    <n v="9241"/>
    <n v="0"/>
    <n v="0"/>
    <n v="6.8865634401759176E-2"/>
    <n v="1272.7705025687519"/>
    <n v="0"/>
    <n v="0"/>
    <n v="636.38525128437595"/>
    <s v="E-07/101008/2004"/>
    <s v="EM ANÁLISE"/>
    <d v="1899-12-30T00:00:00"/>
    <d v="1899-12-30T00:00:00"/>
    <s v="Av. Rio Branco, 185"/>
    <s v="Centro"/>
    <n v="0"/>
    <s v="Rio de Janeiro"/>
    <s v="RJ"/>
    <n v="22203571"/>
    <s v="administracao@angragreencoast.com.br"/>
  </r>
  <r>
    <x v="381"/>
    <s v="Baía da Ilha Grande"/>
    <n v="10"/>
    <x v="4"/>
    <s v="AA"/>
    <n v="330005243832"/>
    <s v="04.867.429/0001-31"/>
    <s v="SAAE ANGRA DOS REIS"/>
    <x v="0"/>
    <m/>
    <s v="26/12/2017"/>
    <n v="326027.10221271991"/>
    <n v="0"/>
    <n v="326027.10221271991"/>
    <m/>
    <m/>
    <s v="OK"/>
    <s v=""/>
    <n v="8348867"/>
    <n v="730584"/>
    <n v="0"/>
    <n v="1353425"/>
    <n v="120"/>
    <n v="94"/>
    <n v="6.8865634401759176E-2"/>
    <n v="229980.00394162856"/>
    <n v="2842.6293907999452"/>
    <n v="0"/>
    <n v="93204.468880291402"/>
    <s v="E-07/002.10317/2015"/>
    <s v="IN036065"/>
    <d v="2016-08-26T00:00:00"/>
    <d v="2021-08-26T00:00:00"/>
    <s v="PRACA GUARDA MARINHA GREENHALGH 59 B"/>
    <s v="Centro"/>
    <n v="0"/>
    <s v="ANGRA DOS REIS"/>
    <s v="RJ"/>
    <s v="(24)33776621"/>
    <s v="operacao@saaeangra.com.br"/>
  </r>
  <r>
    <x v="382"/>
    <s v="Baía da Ilha Grande"/>
    <n v="10"/>
    <x v="4"/>
    <s v="AA"/>
    <n v="330005075190"/>
    <s v="02.709.449/0003-10"/>
    <s v="Petrobras Transporte S/A - TEBIG"/>
    <x v="1"/>
    <m/>
    <s v="12/12/2017"/>
    <n v="59281.329749303921"/>
    <n v="0"/>
    <n v="59281.329749303921"/>
    <m/>
    <m/>
    <s v="OK"/>
    <s v=""/>
    <n v="946080"/>
    <n v="142740"/>
    <n v="0"/>
    <n v="425298"/>
    <n v="5694"/>
    <n v="60"/>
    <n v="6.8865634401759176E-2"/>
    <n v="26060.958676899798"/>
    <n v="3931.9569523869009"/>
    <n v="0"/>
    <n v="29288.414120017223"/>
    <s v="E-0710061301"/>
    <s v="IN000635"/>
    <d v="2008-03-18T00:00:00"/>
    <d v="2015-02-22T00:00:00"/>
    <s v="Estrada Fabor Orbel s/n"/>
    <s v="Campos Elíseos"/>
    <n v="25225030"/>
    <s v="Duque de Caxias"/>
    <s v="RJ"/>
    <n v="32276694"/>
    <s v="luciamorais.hope@petrobras.com.br"/>
  </r>
  <r>
    <x v="383"/>
    <s v="Baía da Ilha Grande"/>
    <n v="10"/>
    <x v="4"/>
    <s v="AA"/>
    <n v="330005087873"/>
    <s v="34.058.305/0001-76"/>
    <s v="FAZENDA DO FRADE SA AGRO E PEC"/>
    <x v="1"/>
    <m/>
    <s v="12/12/2017"/>
    <n v="22127.685972787294"/>
    <n v="0"/>
    <n v="22127.685972787294"/>
    <m/>
    <m/>
    <s v="OK"/>
    <s v=""/>
    <n v="536112"/>
    <n v="0"/>
    <n v="0"/>
    <n v="106872"/>
    <n v="0"/>
    <n v="30"/>
    <n v="6.8865634401759176E-2"/>
    <n v="14767.872058504481"/>
    <n v="0"/>
    <n v="0"/>
    <n v="7359.8139142828113"/>
    <s v="E07/507.179/2011"/>
    <s v="IN033860"/>
    <d v="2016-03-31T00:00:00"/>
    <d v="2018-03-31T00:00:00"/>
    <s v="RODOVIA BR 101 - KM 508"/>
    <s v="Frade"/>
    <n v="0"/>
    <s v="Angra dos Reis"/>
    <s v="RJ"/>
    <n v="33692171"/>
    <s v="solblue35@yahoo.com.br"/>
  </r>
  <r>
    <x v="384"/>
    <s v="Baía da Ilha Grande"/>
    <n v="10"/>
    <x v="4"/>
    <s v="AA"/>
    <n v="330031653252"/>
    <s v="02.382.573/0001-52"/>
    <s v="AQUACONTROL CONTROLE E TRATAMENTO DE Aguas LTDA"/>
    <x v="1"/>
    <m/>
    <s v="12/12/2017"/>
    <n v="1448.7679595794652"/>
    <n v="0"/>
    <n v="1448.7679595794652"/>
    <m/>
    <m/>
    <s v="OK"/>
    <s v=""/>
    <n v="27450"/>
    <n v="19324.8"/>
    <n v="0"/>
    <n v="8125.2"/>
    <n v="1259.25"/>
    <n v="90"/>
    <n v="6.8865634401759176E-2"/>
    <n v="756.14998573648643"/>
    <n v="133.07888881835331"/>
    <n v="0"/>
    <n v="559.53908502462536"/>
    <s v="PROCESSO SERLA N/I"/>
    <s v="PORTARIA SERLA 249"/>
    <d v="2004-10-20T00:00:00"/>
    <d v="1899-12-30T00:00:00"/>
    <s v="avenida passos, 101 sala 404"/>
    <s v="CENTRO"/>
    <n v="20051040"/>
    <s v="Rio de Janeiro"/>
    <s v="RJ"/>
    <n v="25802051"/>
    <s v="aquacontrol@aquacontrol.com.br"/>
  </r>
  <r>
    <x v="385"/>
    <s v="Baía da Ilha Grande"/>
    <n v="10"/>
    <x v="4"/>
    <s v="AA"/>
    <n v="330005087792"/>
    <s v="00.436.923/0001-90"/>
    <s v="FUNDACAO ECONOMIARIOS FEDERAIS"/>
    <x v="1"/>
    <m/>
    <s v="12/12/2017"/>
    <n v="1581.5440166514491"/>
    <n v="0"/>
    <n v="1581.5440166514491"/>
    <m/>
    <m/>
    <s v="OK"/>
    <s v=""/>
    <n v="56544"/>
    <n v="0"/>
    <n v="0"/>
    <n v="348"/>
    <n v="0"/>
    <n v="30"/>
    <n v="6.8865634401759176E-2"/>
    <n v="1557.5785387922117"/>
    <n v="0"/>
    <n v="0"/>
    <n v="23.965477859237353"/>
    <s v="E-071008862006"/>
    <s v="IN000578"/>
    <d v="2007-06-05T00:00:00"/>
    <d v="2012-06-05T00:00:00"/>
    <s v="ESTRADA VEREADOR BENDITO ADELINO,8413"/>
    <s v="Tangua"/>
    <n v="0"/>
    <s v="Angra dos Reis"/>
    <s v="RJ"/>
    <n v="33792800"/>
    <s v="angra.contabilidade@vilagale.com"/>
  </r>
  <r>
    <x v="386"/>
    <s v="Baía da Ilha Grande"/>
    <n v="10"/>
    <x v="4"/>
    <s v="AA"/>
    <n v="330005087954"/>
    <s v="42.540.211/0002-48"/>
    <s v="ELETROBRAS TERMONUCLEAR S.A. - ELETRONUCLEAR- Vilas Res. (Praia Brava)"/>
    <x v="1"/>
    <m/>
    <s v="23/03/2018"/>
    <n v="26250.113651166565"/>
    <n v="0"/>
    <n v="26250.113651166565"/>
    <m/>
    <m/>
    <s v="OK"/>
    <s v=""/>
    <n v="419040"/>
    <n v="346680"/>
    <n v="0"/>
    <n v="72360"/>
    <n v="1231"/>
    <n v="59"/>
    <n v="6.8865634401759176E-2"/>
    <n v="11542.975021520177"/>
    <n v="9724.021358189093"/>
    <n v="0"/>
    <n v="4983.117271457294"/>
    <s v="E-07/510720/2011"/>
    <s v="IN043788"/>
    <d v="2018-06-29T00:00:00"/>
    <d v="2023-06-29T00:00:00"/>
    <s v="RUA DA CANDELARIA 65"/>
    <s v="Centro"/>
    <n v="20091020"/>
    <s v="Rio de Janeiro"/>
    <s v="RJ"/>
    <n v="25887981"/>
    <s v="aalvim@eletronuclear.gov.br"/>
  </r>
  <r>
    <x v="387"/>
    <s v="Baía da Ilha Grande"/>
    <n v="10"/>
    <x v="4"/>
    <s v="AA"/>
    <n v="330005059314"/>
    <s v="02.615.658/0001-33"/>
    <s v="CONDOMÍNIO GERAL DO BRACUHY"/>
    <x v="1"/>
    <m/>
    <s v="12/12/2017"/>
    <n v="16005.628945708515"/>
    <n v="0"/>
    <n v="16005.628945708515"/>
    <m/>
    <m/>
    <s v="OK SEM CADASTRO REGLA"/>
    <s v=""/>
    <n v="409920"/>
    <n v="179721"/>
    <n v="0"/>
    <n v="50478"/>
    <n v="3943.05"/>
    <n v="90"/>
    <n v="6.8865634401759176E-2"/>
    <n v="11291.770866669711"/>
    <n v="1237.6629049379217"/>
    <n v="0"/>
    <n v="3476.195174100882"/>
    <s v="E07/101908/2005"/>
    <s v="IN001435"/>
    <d v="2010-03-04T00:00:00"/>
    <d v="2015-03-04T00:00:00"/>
    <s v="ROD.GOVERN.MARIO COVAS BR101 KM 500,5 BRACUHY"/>
    <s v="BRACUHY"/>
    <n v="23945045"/>
    <s v="Angra dos Reis"/>
    <s v="RJ"/>
    <n v="33632050"/>
    <s v="administrativo@cgbracuhy.com.br"/>
  </r>
  <r>
    <x v="388"/>
    <s v="Baía da Ilha Grande"/>
    <n v="10"/>
    <x v="4"/>
    <s v="AA"/>
    <n v="330005241112"/>
    <s v="30.322.150/0001-82"/>
    <s v="CONDOMINIO LARANJEIRAS"/>
    <x v="1"/>
    <m/>
    <s v="12/12/2017"/>
    <n v="23220.804152440873"/>
    <n v="0"/>
    <n v="23220.804152440873"/>
    <m/>
    <m/>
    <s v="OK"/>
    <s v=""/>
    <n v="365993"/>
    <n v="0"/>
    <n v="0"/>
    <n v="190793"/>
    <n v="0"/>
    <n v="0"/>
    <n v="6.8865634401759176E-2"/>
    <n v="10081.728305495488"/>
    <n v="0"/>
    <n v="0"/>
    <n v="13139.075846945385"/>
    <s v="E07/002.4246/2013"/>
    <s v="IN037427"/>
    <d v="2016-11-09T00:00:00"/>
    <d v="2021-11-09T00:00:00"/>
    <s v="RODOVIA BR 101 KM 593"/>
    <s v="Laranjeiras"/>
    <n v="0"/>
    <s v="Paraty"/>
    <s v="RJ"/>
    <n v="33721112"/>
    <s v="controladoria@condlaranjeiras.com.br"/>
  </r>
  <r>
    <x v="389"/>
    <s v="Baía da Ilha Grande"/>
    <n v="10"/>
    <x v="4"/>
    <s v="AA"/>
    <n v="330006026355"/>
    <s v="48.752.729/0001-40"/>
    <s v="Regimar Comercial SA"/>
    <x v="13"/>
    <m/>
    <s v="01/04/2023"/>
    <n v="414.51400593569792"/>
    <n v="258.06"/>
    <n v="672.57400593569787"/>
    <m/>
    <m/>
    <s v="RENOVAÇÃO: DÉBITO 2024"/>
    <s v=""/>
    <n v="10032"/>
    <n v="0"/>
    <n v="0"/>
    <n v="2006.4"/>
    <n v="0"/>
    <n v="0"/>
    <n v="6.8865634401759176E-2"/>
    <n v="276.34963227314046"/>
    <n v="0"/>
    <n v="0"/>
    <n v="138.16437366255749"/>
    <s v="E07/501.748/2009"/>
    <s v="IN053169"/>
    <d v="2023-02-23T00:00:00"/>
    <d v="2028-02-23T00:00:00"/>
    <s v="Rua Tenente Lopes n° 579 Centro"/>
    <s v="Centro Jaú"/>
    <n v="17201460"/>
    <s v="Jaú"/>
    <s v="SP"/>
    <s v="(19) 3253-4744"/>
    <s v="joseantonio@regimar.com.br"/>
  </r>
  <r>
    <x v="390"/>
    <s v="Baía da Ilha Grande"/>
    <n v="10"/>
    <x v="4"/>
    <s v="AA"/>
    <n v="330031519521"/>
    <s v="33.352.394/0001-04"/>
    <s v="CEDAE MANGARATIBA - RH I"/>
    <x v="0"/>
    <m/>
    <s v="26/12/2017"/>
    <n v="54825.734937548194"/>
    <n v="0"/>
    <n v="54825.734937548194"/>
    <m/>
    <m/>
    <s v="OK"/>
    <s v=""/>
    <n v="1326877"/>
    <n v="0"/>
    <n v="0"/>
    <n v="265375.40000000002"/>
    <n v="0"/>
    <n v="0"/>
    <n v="6.8865634401759176E-2"/>
    <n v="36550.486477540791"/>
    <n v="0"/>
    <n v="0"/>
    <n v="18275.248460007402"/>
    <s v="E-07/002.10.279/2013"/>
    <s v="EM ANÁLISE"/>
    <s v="-"/>
    <s v="-"/>
    <s v="Av. Pres. Vargas, 2655 - 7° andar."/>
    <s v="CIDADE NOVA"/>
    <n v="20210030"/>
    <s v="Mangaratiba"/>
    <s v="RJ"/>
    <n v="23323600"/>
    <s v="eduardodantas@cedae.com.br; marcelo-kauffman@cedae.com.br"/>
  </r>
  <r>
    <x v="391"/>
    <s v="Baía da Ilha Grande"/>
    <n v="10"/>
    <x v="4"/>
    <s v="AA"/>
    <n v="330008387878"/>
    <s v="11.540.197/0001-78"/>
    <s v="AC REALTY EMPREENDIMENTOS E PARTICIPAÇÕES LTDA"/>
    <x v="1"/>
    <m/>
    <s v="12/12/2017"/>
    <n v="110.98261380739635"/>
    <n v="0"/>
    <n v="110.98261380739635"/>
    <m/>
    <m/>
    <s v="OK"/>
    <s v=""/>
    <n v="0"/>
    <n v="220752"/>
    <n v="0"/>
    <n v="0"/>
    <n v="4658"/>
    <n v="99"/>
    <n v="6.8865634401759176E-2"/>
    <n v="0"/>
    <n v="110.98261380739635"/>
    <n v="0"/>
    <n v="0"/>
    <s v="E07.002/12822/2014"/>
    <s v="IN028631"/>
    <d v="2014-10-28T00:00:00"/>
    <d v="2019-10-28T00:00:00"/>
    <s v="ESTRADA DA BANQUETA, ÁREA 11-D, FAZENDA JAPUÍBA"/>
    <n v="0"/>
    <n v="0"/>
    <s v="Angra dos Reis"/>
    <s v="RJ"/>
    <s v="(21) 26170505"/>
    <s v="ecologicambiental@ecologicambiental.com"/>
  </r>
  <r>
    <x v="392"/>
    <s v="Baía da Ilha Grande"/>
    <n v="10"/>
    <x v="4"/>
    <s v="AA"/>
    <n v="330005046174"/>
    <s v="42.540.211/0002-48"/>
    <s v="Eletrobrás Termonuclear S.A. - Eletronuclear - Canteiro Angra 3"/>
    <x v="1"/>
    <m/>
    <s v="12/12/2017"/>
    <n v="26153.343244490501"/>
    <n v="0"/>
    <n v="26153.343244490501"/>
    <m/>
    <m/>
    <s v="OK"/>
    <s v=""/>
    <n v="324821"/>
    <n v="0"/>
    <n v="0"/>
    <n v="249845"/>
    <n v="0"/>
    <n v="0"/>
    <n v="6.8865634401759176E-2"/>
    <n v="8947.6025303938768"/>
    <n v="0"/>
    <n v="0"/>
    <n v="17205.740714096624"/>
    <s v="E-07/509788/2012"/>
    <s v="IN029875"/>
    <d v="2015-02-25T00:00:00"/>
    <d v="2017-02-24T00:00:00"/>
    <s v="Rua da Candelária, 65"/>
    <s v="Centro"/>
    <n v="20091020"/>
    <s v="Rio de Janeiro"/>
    <s v="RJ"/>
    <n v="25887981"/>
    <s v="aalvim@eletronuclear.gov.br"/>
  </r>
  <r>
    <x v="393"/>
    <s v="Baía da Ilha Grande"/>
    <n v="10"/>
    <x v="4"/>
    <s v="AA"/>
    <n v="330009154559"/>
    <s v="735.395.387-04"/>
    <s v="Augusto Cezar Vasconcellos Lebre"/>
    <x v="1"/>
    <m/>
    <s v="12/12/2017"/>
    <n v="2.2346894387262721"/>
    <n v="0"/>
    <n v="2.2346894387262721"/>
    <m/>
    <m/>
    <s v="VALOR PAGO ATÉ O FINAL DA OUTORGA 2020 - valor acumulado após R$3,75 a ser pago quando completar R$10,00"/>
    <s v=""/>
    <n v="0"/>
    <n v="162"/>
    <n v="0"/>
    <n v="0"/>
    <n v="1.62"/>
    <n v="80"/>
    <n v="6.8865634401759176E-2"/>
    <n v="0"/>
    <n v="2.2346894387262721"/>
    <n v="0"/>
    <n v="0"/>
    <s v="E07/002.8227/2015"/>
    <s v="IN032433"/>
    <d v="2015-11-16T00:00:00"/>
    <d v="2020-11-16T00:00:00"/>
    <s v="Estrada Vereador Benedito Adelino, N* 1882 - BL 09 - AP 102"/>
    <s v="BONFIM"/>
    <n v="23909070"/>
    <s v="Angra dos Reis"/>
    <s v="RJ"/>
    <n v="991218539"/>
    <s v="acvlebre@yahoo.com.br"/>
  </r>
  <r>
    <x v="394"/>
    <s v="Baía da Ilha Grande"/>
    <n v="10"/>
    <x v="4"/>
    <s v="AA"/>
    <n v="330009205560"/>
    <s v="17.337.701/0001-13"/>
    <s v="CTR COSTA VERDE LTDA"/>
    <x v="1"/>
    <m/>
    <s v="12/12/2017"/>
    <n v="407.23560154881852"/>
    <n v="0"/>
    <n v="407.23560154881852"/>
    <m/>
    <m/>
    <s v="OK SEM CADASTRO REGLA"/>
    <s v=""/>
    <n v="0"/>
    <n v="21120"/>
    <n v="0"/>
    <n v="0"/>
    <n v="156"/>
    <n v="72"/>
    <n v="6.8865634401759176E-2"/>
    <n v="0"/>
    <n v="407.23560154881852"/>
    <n v="0"/>
    <n v="0"/>
    <s v="E07/002.13399/2014"/>
    <s v="IN034136"/>
    <d v="2016-04-28T00:00:00"/>
    <d v="2016-04-28T00:00:00"/>
    <s v="ESTRADA DO ARIRÓ, SNº"/>
    <s v="ARIRÓ"/>
    <n v="23941010"/>
    <s v="Angra dos Reis"/>
    <s v="RJ"/>
    <n v="999724365"/>
    <s v="aterrodeangra@gmail.com"/>
  </r>
  <r>
    <x v="395"/>
    <s v="Baía da Ilha Grande"/>
    <n v="10"/>
    <x v="4"/>
    <s v="AA"/>
    <n v="330009428519"/>
    <s v="19.080.515/0001-77"/>
    <s v="Concessionária Aguas de Paraty S/A"/>
    <x v="0"/>
    <m/>
    <s v="26/12/2017"/>
    <n v="162277.73783876328"/>
    <n v="0"/>
    <n v="162277.73783876328"/>
    <m/>
    <m/>
    <s v="OK"/>
    <s v=""/>
    <n v="3153600"/>
    <n v="0"/>
    <n v="0"/>
    <n v="1095000"/>
    <n v="0"/>
    <n v="0"/>
    <n v="6.8865634401759176E-2"/>
    <n v="86869.865737157335"/>
    <n v="0"/>
    <n v="0"/>
    <n v="75407.872101605928"/>
    <s v="E07/002.13136/2014"/>
    <s v="IN033851"/>
    <d v="2016-04-30T00:00:00"/>
    <d v="2021-04-30T00:00:00"/>
    <s v="Alameda Flamboyant, 01 - Parque Ype - Paraty - RJ"/>
    <s v="Parque Ype"/>
    <n v="23970000"/>
    <s v="Parati"/>
    <s v="RJ"/>
    <n v="33721190"/>
    <s v="renine.oliveira@aguasparaty.com.br / ricardo.joao@aguasdoimperador.com.br"/>
  </r>
  <r>
    <x v="396"/>
    <s v="Baía da Ilha Grande"/>
    <n v="10"/>
    <x v="4"/>
    <s v="AA"/>
    <n v="330005205825"/>
    <s v="55.292.791/0003-24"/>
    <s v="Amyr klink Planejamentos e Pesquisa Ltda"/>
    <x v="1"/>
    <m/>
    <s v="12/12/2017"/>
    <n v="447.47045391990412"/>
    <n v="0"/>
    <n v="447.47045391990412"/>
    <m/>
    <m/>
    <s v="OK"/>
    <s v=""/>
    <n v="10818.72"/>
    <n v="0"/>
    <n v="0"/>
    <n v="2170.08"/>
    <n v="0"/>
    <n v="0"/>
    <n v="6.8865634401759176E-2"/>
    <n v="298.01776584957508"/>
    <n v="0"/>
    <n v="0"/>
    <n v="149.452688070329"/>
    <s v="E07/102552/2008"/>
    <s v="IN038153"/>
    <d v="2016-12-29T00:00:00"/>
    <d v="2021-12-29T00:00:00"/>
    <s v="Rodovia BR 101 KM 576 antigo 189,5"/>
    <s v="Boa Vista"/>
    <n v="23970000"/>
    <s v="Parati"/>
    <s v="RJ"/>
    <n v="38684218"/>
    <s v="s.freiretratamento@hotmail.com"/>
  </r>
  <r>
    <x v="397"/>
    <s v="Baía da Ilha Grande"/>
    <n v="10"/>
    <x v="4"/>
    <s v="AA"/>
    <n v="330029025207"/>
    <s v="03.554.124/0001-07"/>
    <s v="CONDOMÍNIO VILLAS DO TANGUÁ"/>
    <x v="1"/>
    <m/>
    <s v="01/08/2019"/>
    <n v="193.05001707351678"/>
    <n v="0"/>
    <n v="193.05001707351678"/>
    <m/>
    <m/>
    <s v="OK"/>
    <s v=""/>
    <n v="4672"/>
    <n v="0"/>
    <n v="0"/>
    <n v="934.4"/>
    <n v="0"/>
    <n v="0"/>
    <n v="6.8865634401759176E-2"/>
    <n v="128.70349220701544"/>
    <n v="0"/>
    <n v="0"/>
    <n v="64.346524866501341"/>
    <s v="E-07/002.16461/2014"/>
    <s v="IN048712"/>
    <d v="2019-03-21T00:00:00"/>
    <d v="2024-03-21T00:00:00"/>
    <s v="ESTRADA DO CONTORNO, 9.000"/>
    <s v="VILA VELHA"/>
    <s v="23931-070"/>
    <s v="ANGRA DOS REIS"/>
    <s v="RJ"/>
    <s v="(21) 988153131"/>
    <s v="villasdotangua@uol.com.br"/>
  </r>
  <r>
    <x v="398"/>
    <s v="Baía da Ilha Grande"/>
    <n v="10"/>
    <x v="4"/>
    <s v="AA"/>
    <n v="330006588604"/>
    <s v="04.045.559/0001-99"/>
    <s v="AREAL SANTA FÉ LTDA"/>
    <x v="12"/>
    <m/>
    <s v="01/01/2020"/>
    <n v="5949.9963827708652"/>
    <n v="0"/>
    <n v="5949.9963827708652"/>
    <m/>
    <m/>
    <s v="OK: PONTOS FEDERAIS COM COBRANÇA ESTADUAL / Mineração em leito de rio - RESOLUÇÃO CBH-BIG nº 021/2018"/>
    <s v="CI INEA/SEREG SEI Nº 04/2019  - INCLUSÃO"/>
    <n v="144000"/>
    <n v="0"/>
    <n v="0"/>
    <n v="28800"/>
    <n v="0"/>
    <n v="0"/>
    <n v="6.8865634401759176E-2"/>
    <n v="3966.6677360052477"/>
    <n v="0"/>
    <n v="0"/>
    <n v="1983.3286467656171"/>
    <s v="ANA 02501.000642/2012"/>
    <s v="IN000241"/>
    <d v="2012-06-27T00:00:00"/>
    <d v="2022-07-27T00:00:00"/>
    <s v="Rua Dolor Barreto nº 32"/>
    <s v="Parque Mambucaba"/>
    <s v="23.954-090"/>
    <s v="ANGRA DOS REIS"/>
    <s v="RJ"/>
    <s v="(21) 9411-0831"/>
    <s v="demarchi.rj@uol.com.br"/>
  </r>
  <r>
    <x v="399"/>
    <s v="Baía da Ilha Grande"/>
    <n v="10"/>
    <x v="4"/>
    <s v="AA"/>
    <n v="330005046174"/>
    <s v="42.540.211/0002-48"/>
    <s v="ELETROBRAS TERMONUCLEAR S.A. - ELETRONUCLEAR - VILAS RES. (MAMBUCABA)"/>
    <x v="1"/>
    <m/>
    <s v="04/06/2020"/>
    <n v="34123.404897603803"/>
    <n v="0"/>
    <n v="34123.404897603803"/>
    <m/>
    <m/>
    <s v="OK:"/>
    <s v=""/>
    <n v="596160"/>
    <n v="525600"/>
    <n v="0"/>
    <n v="70560"/>
    <n v="1234"/>
    <n v="65"/>
    <n v="6.8865634401759176E-2"/>
    <n v="16421.980827070453"/>
    <n v="12842.258965607276"/>
    <n v="0"/>
    <n v="4859.1651049260745"/>
    <s v="E07/510720/2011"/>
    <s v="IN043828"/>
    <d v="2018-02-01T00:00:00"/>
    <d v="2023-02-01T00:00:00"/>
    <s v="Rua da Candelária, 65 / 9º andar"/>
    <s v="CENTRO"/>
    <n v="20091020"/>
    <s v="Rio de Janeiro"/>
    <s v="RJ"/>
    <n v="25887981"/>
    <s v="aalvim@eletronuclear.gov.br"/>
  </r>
  <r>
    <x v="400"/>
    <s v="Baía da Ilha Grande"/>
    <n v="10"/>
    <x v="4"/>
    <s v="AA"/>
    <n v="330032969504"/>
    <s v="29.172.475/0001-47"/>
    <s v="MUNICÍPIO DE PARATI"/>
    <x v="0"/>
    <m/>
    <s v="01/10/2021"/>
    <n v="10934.742680174144"/>
    <n v="0"/>
    <n v="10934.742680174144"/>
    <m/>
    <m/>
    <s v="OK: ponto federal"/>
    <s v="CI INEA/SERVREG SEI Nº 36/21 - INCLUSÃO"/>
    <n v="264639.59999999998"/>
    <n v="0"/>
    <n v="0"/>
    <n v="52927.919999999896"/>
    <n v="0"/>
    <n v="0"/>
    <n v="6.8865634401759176E-2"/>
    <n v="7289.8284534494296"/>
    <n v="0"/>
    <n v="0"/>
    <n v="3644.9142267247148"/>
    <s v="E-07005027422010"/>
    <s v="IN052068"/>
    <d v="2021-05-11T00:00:00"/>
    <d v="2021-05-11T00:00:00"/>
    <s v="Rua José Balbino Silva s/n"/>
    <s v="Pontal"/>
    <s v="23.970-000"/>
    <s v="PARATY"/>
    <s v="RJ"/>
    <s v="(24)999011773"/>
    <s v="daeparaty@gmail.com"/>
  </r>
  <r>
    <x v="401"/>
    <s v="Baía da Ilha Grande"/>
    <n v="10"/>
    <x v="4"/>
    <s v="AA"/>
    <n v="330027870716"/>
    <s v="025.214.668-91"/>
    <s v="JOSÉ BONIFÁCIO DE OLIVEIRA SOBRINHO"/>
    <x v="1"/>
    <m/>
    <s v="01/04/2023"/>
    <n v="723.10999796017825"/>
    <n v="0"/>
    <n v="723.10999796017825"/>
    <m/>
    <m/>
    <s v="OK"/>
    <s v="CI INEA/SERVREG Nº 21/23 - INCLUSÃO"/>
    <n v="10628.8"/>
    <n v="0"/>
    <n v="0"/>
    <n v="6248.8"/>
    <n v="0"/>
    <n v="0"/>
    <n v="6.8865634401759176E-2"/>
    <n v="292.78608636919256"/>
    <n v="0"/>
    <n v="0"/>
    <n v="430.32391159098569"/>
    <s v="E-07/002.3395/2014"/>
    <s v="IN053002"/>
    <d v="2022-10-18T00:00:00"/>
    <d v="2027-10-18T00:00:00"/>
    <s v="AV. PREFEITO MENDES DE MORAES"/>
    <s v="SÃO CONRADO"/>
    <s v="23.900-000"/>
    <s v="RIO DE JANEIRO"/>
    <s v="RJ"/>
    <s v="(21)33650065"/>
    <s v="nilso_jr@hotmail.com"/>
  </r>
  <r>
    <x v="402"/>
    <s v="Baía da Ilha Grande"/>
    <n v="10"/>
    <x v="4"/>
    <s v="AA"/>
    <n v="330005243832"/>
    <s v="04.867.429/0001-31"/>
    <s v="SERVIÇO AUTÔNOMO DE CAPTAÇÃO DE ÁGUA E TRATAMENTO DE ESGOTO  - ANGRA DOS REIS"/>
    <x v="0"/>
    <m/>
    <d v="1899-12-30T00:00:00"/>
    <n v="305173.83876531967"/>
    <n v="14406.492022436752"/>
    <n v="319580.33078775642"/>
    <m/>
    <m/>
    <s v="OK"/>
    <s v="SEI-070002/008024/2023 - TRANSFERÊNCIA CEDAE PARA ANGRA DOS REIS / o valor de 2023 foi repetido em 2024, sem ajuste de ppu. Débito de 14.406,49 para 2025"/>
    <n v="7385731.1999999993"/>
    <n v="0"/>
    <n v="0"/>
    <n v="1477146.24"/>
    <n v="0"/>
    <n v="0"/>
    <n v="6.8865634401759176E-2"/>
    <n v="203449.22584354648"/>
    <n v="0"/>
    <n v="0"/>
    <n v="101724.61292177322"/>
    <s v="_x0009_E-07002103172015"/>
    <n v="360652016"/>
    <d v="2016-08-26T00:00:00"/>
    <d v="2021-08-26T00:00:00"/>
    <s v="PRAÇA GUARDA MARINHA GREENHALGH 59 B"/>
    <s v="CENTRO"/>
    <n v="23900240"/>
    <s v="ANGRA DOS REIS"/>
    <s v="RJ"/>
    <n v="33776551"/>
    <s v="operacao@saaeangra.com.br"/>
  </r>
  <r>
    <x v="403"/>
    <s v="Baía da Ilha Grande"/>
    <n v="10"/>
    <x v="4"/>
    <s v="AA"/>
    <n v="330040466133"/>
    <s v="00.755.766/0001-86"/>
    <s v="LCN PONCIANO TERRAPLANAGEM"/>
    <x v="9"/>
    <m/>
    <d v="2024-09-01T00:00:00"/>
    <n v="2104.3810492786301"/>
    <n v="0"/>
    <n v="2104.3810492786301"/>
    <m/>
    <m/>
    <s v="OK"/>
    <n v="0"/>
    <n v="21900"/>
    <n v="0"/>
    <n v="0"/>
    <n v="21797.8"/>
    <n v="0"/>
    <n v="0"/>
    <n v="6.8865634401759176E-2"/>
    <n v="603.26172371596601"/>
    <n v="0"/>
    <n v="0"/>
    <n v="1501.119325562664"/>
    <s v="SEI-0700030000982022"/>
    <s v="0997492024"/>
    <d v="2024-07-04T00:00:00"/>
    <d v="2029-07-04T00:00:00"/>
    <s v="Rua São José"/>
    <s v="Japuiba"/>
    <s v="23.934-120"/>
    <s v="ANGRA DOS REIS"/>
    <s v="RJ"/>
    <s v="(24) 99991-3060"/>
    <s v="viviannetso@outlook.com"/>
  </r>
  <r>
    <x v="404"/>
    <s v="Guandu"/>
    <n v="20"/>
    <x v="0"/>
    <s v="BB"/>
    <n v="330005088500"/>
    <s v="32.242.844/0001-35"/>
    <s v="COROA GRANDE SERV PORTUARIOS"/>
    <x v="1"/>
    <m/>
    <s v="12/12/2017"/>
    <n v="4275.9947012106195"/>
    <n v="0"/>
    <n v="4275.9947012106195"/>
    <m/>
    <m/>
    <s v="OK"/>
    <s v=""/>
    <n v="53436"/>
    <n v="0"/>
    <n v="0"/>
    <n v="52902"/>
    <n v="0"/>
    <n v="0"/>
    <n v="5.7568725668020709E-2"/>
    <n v="1230.4993677651821"/>
    <n v="0"/>
    <n v="0"/>
    <n v="3045.4953334454372"/>
    <s v="E07/505.345/2009"/>
    <s v="IN034756"/>
    <d v="2016-06-17T00:00:00"/>
    <d v="2021-06-17T00:00:00"/>
    <s v="RUA BARAO DE MAUA, 72"/>
    <s v="VILA GENY"/>
    <n v="0"/>
    <s v="ITAGUAI"/>
    <s v="RJ"/>
    <n v="26883051"/>
    <s v="coroagrande@coroagrande.com.br"/>
  </r>
  <r>
    <x v="405"/>
    <s v="Guandu"/>
    <n v="20"/>
    <x v="0"/>
    <s v="BB"/>
    <n v="330005052492"/>
    <s v="29.821.824/0001-04"/>
    <s v="Resort Portobello Ltda"/>
    <x v="1"/>
    <m/>
    <s v="12/12/2017"/>
    <n v="3224.103408959335"/>
    <n v="0"/>
    <n v="3224.103408959335"/>
    <m/>
    <m/>
    <s v="OK"/>
    <s v=""/>
    <n v="93346.559999999998"/>
    <n v="0"/>
    <n v="0"/>
    <n v="18665.808000000001"/>
    <n v="0"/>
    <n v="0"/>
    <n v="5.7568725668020709E-2"/>
    <n v="2149.5310631523803"/>
    <n v="0"/>
    <n v="0"/>
    <n v="1074.5723458069547"/>
    <s v="E-071012042000"/>
    <s v="IN000332"/>
    <d v="2004-03-12T00:00:00"/>
    <d v="2009-03-12T00:00:00"/>
    <s v="Rodovia Rio Santos, KM 438 (antigo KM 47)"/>
    <s v="São Brás"/>
    <n v="23860000"/>
    <s v="Mangaratiba"/>
    <s v="RJ"/>
    <n v="27898000"/>
    <s v="bello.marise@terra.com.br"/>
  </r>
  <r>
    <x v="406"/>
    <s v="Guandu"/>
    <n v="20"/>
    <x v="0"/>
    <s v="BB"/>
    <n v="330005045798"/>
    <s v="33.592.510/0055-47"/>
    <s v="VALE"/>
    <x v="1"/>
    <m/>
    <s v="12/12/2017"/>
    <n v="80707.11438885091"/>
    <n v="0"/>
    <n v="80707.11438885091"/>
    <m/>
    <m/>
    <s v="OK"/>
    <s v=""/>
    <n v="1001376"/>
    <n v="0"/>
    <n v="0"/>
    <n v="1001376"/>
    <n v="0"/>
    <n v="0"/>
    <n v="5.7568725668020709E-2"/>
    <n v="23059.175539671687"/>
    <n v="0"/>
    <n v="0"/>
    <n v="57647.93884917922"/>
    <s v="E-071002002001"/>
    <s v="IN000393"/>
    <d v="2005-06-06T00:00:00"/>
    <d v="2010-06-06T00:00:00"/>
    <s v="Praia do Leste s/n - Ilha Guaíba"/>
    <s v="Ilha Guaíba"/>
    <n v="23860000"/>
    <s v="Mangaratiba"/>
    <s v="RJ"/>
    <n v="27896207"/>
    <s v="bruno.guillon@vale.com"/>
  </r>
  <r>
    <x v="407"/>
    <s v="Guandu"/>
    <n v="20"/>
    <x v="0"/>
    <s v="BB"/>
    <n v="330031019634"/>
    <s v="33.352.394/0001-04"/>
    <s v="CEDAE ENG PAULO DE FRONTIN"/>
    <x v="0"/>
    <m/>
    <s v="26/12/2017"/>
    <n v="35402.002300671666"/>
    <n v="0"/>
    <n v="35402.002300671666"/>
    <m/>
    <m/>
    <s v="OK"/>
    <s v=""/>
    <n v="1024920"/>
    <n v="0"/>
    <n v="0"/>
    <n v="204984"/>
    <n v="0"/>
    <n v="0"/>
    <n v="5.7568725668020709E-2"/>
    <n v="23601.338347939116"/>
    <n v="0"/>
    <n v="0"/>
    <n v="11800.66395273255"/>
    <s v="E-07/100.624/2004"/>
    <s v="EM ANÁLISE"/>
    <s v="-"/>
    <s v="-"/>
    <s v="Av. Pres. Vargas, 2655 - 7° andar."/>
    <s v="Cidade Nova"/>
    <n v="20210030"/>
    <s v="Eng. Paulo de Frontin"/>
    <s v="RJ"/>
    <n v="23323600"/>
    <s v="eduardodantas@cedae.com.br; marcelo-kauffman@cedae.com.br"/>
  </r>
  <r>
    <x v="408"/>
    <s v="Guandu"/>
    <n v="20"/>
    <x v="0"/>
    <s v="BB"/>
    <n v="330040186289"/>
    <s v="42.292.007/0013-08"/>
    <s v="RIO MAIS SANEAMENTO PIRAÍ RH II MULTIBACIA"/>
    <x v="0"/>
    <m/>
    <s v="26/12/2017"/>
    <n v="81152.287498488004"/>
    <n v="0"/>
    <n v="81152.287498488004"/>
    <m/>
    <m/>
    <s v="OK"/>
    <s v=""/>
    <n v="2349432"/>
    <n v="0"/>
    <n v="0"/>
    <n v="469886.4"/>
    <n v="0"/>
    <n v="0"/>
    <n v="5.7568725668020709E-2"/>
    <n v="54101.518037342663"/>
    <n v="0"/>
    <n v="0"/>
    <n v="27050.769461145348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409"/>
    <s v="Guandu"/>
    <n v="20"/>
    <x v="0"/>
    <s v="BB"/>
    <n v="330040183263"/>
    <s v="42.292.007/0011-46"/>
    <s v="RIO MAIS SANEAMENTO RIO CLARO"/>
    <x v="0"/>
    <m/>
    <s v="26/12/2017"/>
    <n v="45217.750350588663"/>
    <n v="0"/>
    <n v="45217.750350588663"/>
    <m/>
    <m/>
    <s v="OK"/>
    <s v=""/>
    <n v="1309094.3999999999"/>
    <n v="0"/>
    <n v="0"/>
    <n v="261818.88"/>
    <n v="0"/>
    <n v="0"/>
    <n v="5.7568725668020709E-2"/>
    <n v="30145.166900392443"/>
    <n v="0"/>
    <n v="0"/>
    <n v="15072.583450196222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410"/>
    <s v="Guandu"/>
    <n v="20"/>
    <x v="0"/>
    <s v="BB"/>
    <n v="330005241201"/>
    <s v="06.039.635/0001-89"/>
    <s v="CONDOMINIO PORTO REAL RESORT"/>
    <x v="1"/>
    <m/>
    <s v="12/12/2017"/>
    <n v="809.10377145508892"/>
    <n v="0"/>
    <n v="809.10377145508892"/>
    <m/>
    <m/>
    <s v="OK"/>
    <s v=""/>
    <n v="35136"/>
    <n v="0"/>
    <n v="0"/>
    <n v="0"/>
    <n v="0"/>
    <n v="0"/>
    <n v="5.7568725668020709E-2"/>
    <n v="809.10377145508892"/>
    <n v="0"/>
    <n v="0"/>
    <n v="0"/>
    <s v="E-07/100.491/2007 E E-07/002.8987/2014"/>
    <s v="PORTARIA SERLA 622"/>
    <d v="2007-12-17T00:00:00"/>
    <d v="2012-12-17T00:00:00"/>
    <s v="BR 101 TRECHO RIO-SANTOS KM 454"/>
    <s v="PORTO REAL"/>
    <n v="0"/>
    <s v="MANGARATIBA"/>
    <s v="RJ"/>
    <n v="26859100"/>
    <s v="infra1@cprr.com.br"/>
  </r>
  <r>
    <x v="411"/>
    <s v="Guandu"/>
    <n v="20"/>
    <x v="0"/>
    <s v="BB"/>
    <n v="330029020671"/>
    <s v="50.567.288/0007-44"/>
    <s v="SOCIEDADE MICHELIN DE PARTICIPAÇÕES IND E COM LTDA"/>
    <x v="5"/>
    <m/>
    <s v="12/12/2017"/>
    <n v="1059.0339444759979"/>
    <n v="0"/>
    <n v="1059.0339444759979"/>
    <m/>
    <m/>
    <s v="OK"/>
    <s v=""/>
    <n v="0"/>
    <n v="367920"/>
    <n v="0"/>
    <n v="0"/>
    <n v="4378.2520000000004"/>
    <n v="95"/>
    <n v="5.7568725668020709E-2"/>
    <n v="0"/>
    <n v="1059.0339444759979"/>
    <n v="0"/>
    <n v="0"/>
    <s v="E07/511698/2011"/>
    <s v="IN022807"/>
    <d v="2013-04-02T00:00:00"/>
    <d v="2018-04-02T00:00:00"/>
    <s v="ESTRADA DA CACHAMORRA, 5000"/>
    <s v="CAMPO GRANDE"/>
    <n v="23040150"/>
    <s v="Rio de Janeiro"/>
    <s v="RJ"/>
    <n v="36214679"/>
    <s v="paula.nina@br.michelin.com"/>
  </r>
  <r>
    <x v="412"/>
    <s v="Guandu"/>
    <n v="20"/>
    <x v="0"/>
    <s v="BB"/>
    <n v="330026374014"/>
    <s v="33.561.853/0001-51"/>
    <s v="DANCOR S.A. INDÚSTRIA MECÂNICA"/>
    <x v="5"/>
    <m/>
    <s v="01/03/2019"/>
    <n v="183.28630387160524"/>
    <n v="0"/>
    <n v="183.28630387160524"/>
    <m/>
    <m/>
    <s v="OK"/>
    <s v=""/>
    <n v="5306.4"/>
    <n v="0"/>
    <n v="0"/>
    <n v="1061.28"/>
    <n v="0"/>
    <n v="0"/>
    <n v="5.7568725668020709E-2"/>
    <n v="122.19783089707866"/>
    <n v="0"/>
    <n v="0"/>
    <n v="61.088472974526589"/>
    <s v="E-07/002.1516/2015"/>
    <s v="IN047192"/>
    <d v="2018-11-19T00:00:00"/>
    <d v="2023-11-19T00:00:00"/>
    <s v="AVENIDA BRASIL, 49.259 - - CAMPO GRANDE - RIO DE JANEIRO"/>
    <s v="Campo Grande"/>
    <s v="23.078-001"/>
    <s v="Rio de Janeiro"/>
    <s v="RJ"/>
    <s v="(21) 37335553"/>
    <s v="ygor.garcia@dancor.com.br"/>
  </r>
  <r>
    <x v="413"/>
    <s v="Guandu"/>
    <n v="20"/>
    <x v="0"/>
    <s v="BB"/>
    <n v="330038571979"/>
    <s v="23.647.365/0006-12"/>
    <s v="BAUMINAS QUIMICA N/NE LTDA"/>
    <x v="5"/>
    <m/>
    <s v="12/12/2017"/>
    <n v="13057.220237489442"/>
    <n v="898.79"/>
    <n v="13956.010237489441"/>
    <m/>
    <m/>
    <s v="OK"/>
    <s v=""/>
    <n v="164250"/>
    <n v="0"/>
    <n v="0"/>
    <n v="161111"/>
    <n v="0"/>
    <n v="0"/>
    <n v="5.7568725668020709E-2"/>
    <n v="3782.2652763889596"/>
    <n v="0"/>
    <n v="0"/>
    <n v="9274.9549611004823"/>
    <s v="PD-07/014.150/2016_x000a_07/014.150/2016"/>
    <s v="IN000079"/>
    <d v="2016-09-30T00:00:00"/>
    <d v="2021-09-30T00:00:00"/>
    <s v="Estrada do Pedregoso"/>
    <s v="Campo Grande"/>
    <s v="23.078-450"/>
    <s v="RIO DE JANEIRO"/>
    <n v="0"/>
    <s v="(21) 99984-8304"/>
    <s v="viviane.reis@bauminas.com.br"/>
  </r>
  <r>
    <x v="414"/>
    <s v="Guandu"/>
    <n v="20"/>
    <x v="0"/>
    <s v="BB"/>
    <n v="330005046255"/>
    <s v="29.708.492/0001-56"/>
    <s v="MANUFATURA ZONA OESTE"/>
    <x v="5"/>
    <m/>
    <s v="12/12/2017"/>
    <n v="171.45498081517133"/>
    <n v="0"/>
    <n v="171.45498081517133"/>
    <m/>
    <m/>
    <s v="OK SEM CADASTRO REGLA"/>
    <s v=""/>
    <n v="5256"/>
    <n v="0"/>
    <n v="0"/>
    <n v="876"/>
    <n v="111"/>
    <n v="55"/>
    <n v="5.7568725668020709E-2"/>
    <n v="121.02827380765184"/>
    <n v="0"/>
    <n v="0"/>
    <n v="50.426707007519475"/>
    <s v="E-07/100062/2007"/>
    <s v="PORTARIA SERLA 124"/>
    <d v="2008-01-15T00:00:00"/>
    <d v="2013-01-15T00:00:00"/>
    <s v="RUA PISTOIA Nº 102"/>
    <s v="PACIENCIA"/>
    <n v="23590300"/>
    <s v="Rio de Janeiro"/>
    <s v="RJ"/>
    <n v="24184040"/>
    <s v="anamary.compras@centrimel.com.br"/>
  </r>
  <r>
    <x v="415"/>
    <s v="Guandu"/>
    <n v="20"/>
    <x v="0"/>
    <s v="BB"/>
    <n v="330005046417"/>
    <s v="42.515.882/0003-30"/>
    <s v="NUCLEBRAS EQUIPAMENTOS PESADOS S/A"/>
    <x v="5"/>
    <m/>
    <s v="12/12/2017"/>
    <n v="5730.5686763411677"/>
    <n v="0"/>
    <n v="5730.5686763411677"/>
    <m/>
    <m/>
    <s v="OK"/>
    <s v=""/>
    <n v="107271"/>
    <n v="351360"/>
    <n v="0"/>
    <n v="47851.03"/>
    <n v="1086.24"/>
    <n v="98"/>
    <n v="5.7568725668020709E-2"/>
    <n v="2470.1776701875629"/>
    <n v="505.6768040669146"/>
    <n v="0"/>
    <n v="2754.7142020866904"/>
    <s v="E07/100075/2009"/>
    <s v="IN018648"/>
    <d v="2011-12-30T00:00:00"/>
    <d v="2016-12-30T00:00:00"/>
    <s v="AV. GENERAL EUCLYDES DE OLIVEIRA FIGUEIREDO, Nº 200/500"/>
    <s v="BRISAMAR"/>
    <n v="23825410"/>
    <s v="Itaguaí"/>
    <s v="RJ"/>
    <n v="37814498"/>
    <s v="vivianemontebello@nuclep.gov.br"/>
  </r>
  <r>
    <x v="416"/>
    <s v="Guandu"/>
    <n v="20"/>
    <x v="0"/>
    <s v="BB"/>
    <n v="330005047308"/>
    <s v="42.590.364/0002-08"/>
    <s v="METALISUL INDUSTRIA E COMERCIO LTDA (EX-VALESUL ALUMÍNIO AS)"/>
    <x v="5"/>
    <m/>
    <s v="27/12/2021"/>
    <n v="26896.450580185076"/>
    <n v="0"/>
    <n v="26896.450580185076"/>
    <m/>
    <m/>
    <s v="ALTERAÇÃO : MUDANÇA DE TITULARIDADE - DÉBITOS A PARTIR DE 2017 DEVEM SER TRANSF. TAMBÉM"/>
    <s v="CI INEA/SERVREG SEI Nº45/21 - TRANSFERENCIA TITULARIDADE"/>
    <n v="352165"/>
    <n v="26352"/>
    <n v="0"/>
    <n v="325813"/>
    <n v="262.8"/>
    <n v="98"/>
    <n v="5.7568725668020709E-2"/>
    <n v="8109.4791236573865"/>
    <n v="30.335387007008503"/>
    <n v="0"/>
    <n v="18756.636069520682"/>
    <s v="E-071013562002"/>
    <s v="IN000660"/>
    <d v="2008-06-11T00:00:00"/>
    <d v="2013-06-11T00:00:00"/>
    <s v="ESTRADA DO ATERRADO DO LEME, 1225"/>
    <s v="SANTA CRUZ"/>
    <n v="23575330"/>
    <s v="Rio de Janeiro"/>
    <s v="RJ"/>
    <n v="33058265"/>
    <s v="lelis.souza@metalis.com.br"/>
  </r>
  <r>
    <x v="417"/>
    <s v="Guandu"/>
    <n v="20"/>
    <x v="0"/>
    <s v="BB"/>
    <n v="330040181481"/>
    <s v="42.292.007/0017-31"/>
    <s v="RIO MAIS SANEAMENTO PARACAMBI"/>
    <x v="0"/>
    <m/>
    <s v="26/12/2017"/>
    <n v="21785.851585980257"/>
    <n v="0"/>
    <n v="21785.851585980257"/>
    <m/>
    <m/>
    <s v="OK"/>
    <s v=""/>
    <n v="630720"/>
    <n v="0"/>
    <n v="0"/>
    <n v="126144"/>
    <n v="0"/>
    <n v="0"/>
    <n v="5.7568725668020709E-2"/>
    <n v="14523.904538144843"/>
    <n v="0"/>
    <n v="0"/>
    <n v="7261.947047835415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418"/>
    <s v="Guandu"/>
    <n v="20"/>
    <x v="0"/>
    <s v="BB"/>
    <n v="330005047146"/>
    <s v="33.151.630/0001-16"/>
    <s v="SOCIEDADE MARMIFERA BRASILEIRA LTDA"/>
    <x v="5"/>
    <m/>
    <s v="12/12/2017"/>
    <n v="288.00343327135789"/>
    <n v="0"/>
    <n v="288.00343327135789"/>
    <m/>
    <m/>
    <s v="OK"/>
    <s v=""/>
    <n v="8424"/>
    <n v="0"/>
    <n v="0"/>
    <n v="1632.96"/>
    <n v="0"/>
    <n v="0"/>
    <n v="5.7568725668020709E-2"/>
    <n v="193.98983973466335"/>
    <n v="0"/>
    <n v="0"/>
    <n v="94.013593536694529"/>
    <s v="E07/100.688/2008"/>
    <s v="IN001556"/>
    <d v="2010-03-25T00:00:00"/>
    <d v="2015-03-24T00:00:00"/>
    <s v="AV.BRASIL 49527"/>
    <s v="SANTA CRUZ"/>
    <n v="23065480"/>
    <s v="Rio de Janeiro"/>
    <s v="RJ"/>
    <n v="24136222"/>
    <s v="fabricabrasil@marmifera.com.br"/>
  </r>
  <r>
    <x v="419"/>
    <s v="Guandu"/>
    <n v="20"/>
    <x v="0"/>
    <s v="BB"/>
    <n v="330005049866"/>
    <s v="33.049.503/0016-97"/>
    <s v="CONSTRUTORA METROPOLITANA S/A"/>
    <x v="5"/>
    <m/>
    <s v="12/12/2017"/>
    <n v="35.316447111085296"/>
    <n v="0"/>
    <n v="35.316447111085296"/>
    <m/>
    <m/>
    <s v="OK SEM CADASTRO REGLA"/>
    <s v=""/>
    <n v="561.6"/>
    <n v="0"/>
    <n v="0"/>
    <n v="388.8"/>
    <n v="0"/>
    <n v="0"/>
    <n v="5.7568725668020709E-2"/>
    <n v="12.927782827771614"/>
    <n v="0"/>
    <n v="0"/>
    <n v="22.38866428331368"/>
    <s v="NÃO LOCALIZADO"/>
    <s v=""/>
    <d v="1899-12-30T00:00:00"/>
    <d v="1899-12-30T00:00:00"/>
    <s v="ESTRADA DO PEDREGOSO, 2605 - DISTRITO INDUSTRIAL DE CAMPO GR"/>
    <s v="CAMPO GRANDE"/>
    <n v="23078450"/>
    <s v="Rio de Janeiro"/>
    <s v="RJ"/>
    <n v="33648001"/>
    <s v="ulisses@cmsa.com.br"/>
  </r>
  <r>
    <x v="420"/>
    <s v="Guandu"/>
    <n v="20"/>
    <x v="0"/>
    <s v="BB"/>
    <n v="330005097755"/>
    <s v="02.709.449/0006-63"/>
    <s v="Petrobras Transporte S/A - ESJAP"/>
    <x v="1"/>
    <m/>
    <s v="12/12/2017"/>
    <n v="863.37330889929649"/>
    <n v="0"/>
    <n v="863.37330889929649"/>
    <m/>
    <m/>
    <s v="OK"/>
    <s v=""/>
    <n v="11497.5"/>
    <n v="0"/>
    <n v="0"/>
    <n v="10398.299999999999"/>
    <n v="0"/>
    <n v="0"/>
    <n v="5.7568725668020709E-2"/>
    <n v="264.75848611899949"/>
    <n v="0"/>
    <n v="0"/>
    <n v="598.614822780297"/>
    <s v="E07/101.296/2003"/>
    <s v="IN001737"/>
    <d v="2010-05-11T00:00:00"/>
    <d v="2015-05-10T00:00:00"/>
    <s v="Estrada Fabor Orbel s/n"/>
    <s v="Campos Elíseos"/>
    <n v="25225030"/>
    <s v="Duque de Caxias"/>
    <s v="RJ"/>
    <n v="32276679"/>
    <s v="luciamorais.hope@petrobras.com.br"/>
  </r>
  <r>
    <x v="421"/>
    <s v="Guandu"/>
    <n v="20"/>
    <x v="0"/>
    <s v="BB"/>
    <n v="330005047499"/>
    <s v="30.511.844/0001-68"/>
    <s v="VESUVIUS REFRATÁRIOS LTDA"/>
    <x v="5"/>
    <m/>
    <s v="12/12/2017"/>
    <n v="2599.6747904195463"/>
    <n v="0"/>
    <n v="2599.6747904195463"/>
    <m/>
    <m/>
    <s v="OK"/>
    <s v=""/>
    <n v="51027"/>
    <n v="0"/>
    <n v="0"/>
    <n v="24747"/>
    <n v="0"/>
    <n v="0"/>
    <n v="5.7568725668020709E-2"/>
    <n v="1175.0289458095097"/>
    <n v="0"/>
    <n v="0"/>
    <n v="1424.6458446100366"/>
    <s v="E07/00218966/2013"/>
    <s v="IN027237"/>
    <d v="2014-06-26T00:00:00"/>
    <d v="2019-06-26T00:00:00"/>
    <s v="Avenida Brasil,49550"/>
    <s v="Santa Cruz"/>
    <n v="23065480"/>
    <s v="Rio de Janeiro"/>
    <s v="RJ"/>
    <n v="24140633"/>
    <s v="leonardo.figueiredo@foseco.com"/>
  </r>
  <r>
    <x v="422"/>
    <s v="Guandu"/>
    <n v="20"/>
    <x v="0"/>
    <s v="BB"/>
    <n v="330005049602"/>
    <s v="30.204.523/0001-10"/>
    <s v="Condomínio do Loteamento Sítio Bom"/>
    <x v="1"/>
    <m/>
    <s v="12/12/2017"/>
    <n v="7625.0527542063974"/>
    <n v="0"/>
    <n v="7625.0527542063974"/>
    <m/>
    <m/>
    <s v="OK"/>
    <s v=""/>
    <n v="220752"/>
    <n v="0"/>
    <n v="0"/>
    <n v="44150.400000000001"/>
    <n v="0"/>
    <n v="0"/>
    <n v="5.7568725668020709E-2"/>
    <n v="5083.3650219795936"/>
    <n v="0"/>
    <n v="0"/>
    <n v="2541.6877322268033"/>
    <s v="E-07/002.9846/2013"/>
    <s v="IN046300"/>
    <d v="1899-12-30T00:00:00"/>
    <d v="1899-12-30T00:00:00"/>
    <s v="Rua do Acre, 47 salas 811 a 813"/>
    <s v="Centro"/>
    <n v="20081000"/>
    <s v="Rio de Janeiro"/>
    <s v="RJ"/>
    <n v="22637671"/>
    <s v="adm02@condominiositiobom.com.br"/>
  </r>
  <r>
    <x v="423"/>
    <s v="Guandu"/>
    <n v="20"/>
    <x v="0"/>
    <s v="BB"/>
    <n v="330031425039"/>
    <s v="05.850.772/0001-36"/>
    <s v="Auto Posto Santa Rita do Oeste Ltda"/>
    <x v="1"/>
    <m/>
    <s v="12/12/2017"/>
    <n v="117.23765574102737"/>
    <n v="0"/>
    <n v="117.23765574102737"/>
    <m/>
    <m/>
    <s v="OK"/>
    <s v=""/>
    <n v="3394.5"/>
    <n v="0"/>
    <n v="0"/>
    <n v="678.9"/>
    <n v="0"/>
    <n v="0"/>
    <n v="5.7568725668020709E-2"/>
    <n v="78.161917985355828"/>
    <n v="0"/>
    <n v="0"/>
    <n v="39.07573775567154"/>
    <s v="E-07/002.4296/2014"/>
    <s v="EM ANÁLISE"/>
    <d v="1899-12-30T00:00:00"/>
    <d v="1899-12-30T00:00:00"/>
    <s v="Estrada do Rio do A n°885 complemento: Qd. 2 LT.1/28/29"/>
    <s v="Campo Grande"/>
    <n v="23080300"/>
    <s v="Rio de Janeiro"/>
    <s v="RJ"/>
    <n v="33942527"/>
    <s v="(21) 2580-5340 / (21) 2580-7240"/>
  </r>
  <r>
    <x v="424"/>
    <s v="Guandu"/>
    <n v="20"/>
    <x v="0"/>
    <s v="BB"/>
    <n v="330028022247"/>
    <s v="00.999.042/0001-88"/>
    <s v="Quaker Chemical Ind. Com. Ltda"/>
    <x v="5"/>
    <m/>
    <s v="01/03/2021"/>
    <n v="178.23214644943931"/>
    <n v="0"/>
    <n v="178.23214644943931"/>
    <m/>
    <m/>
    <s v="OK"/>
    <s v=""/>
    <n v="4680"/>
    <n v="0"/>
    <n v="0"/>
    <n v="1224"/>
    <n v="0"/>
    <n v="0"/>
    <n v="5.7568725668020709E-2"/>
    <n v="107.76633181147257"/>
    <n v="0"/>
    <n v="0"/>
    <n v="70.465814637966744"/>
    <s v="E07/500468/2009"/>
    <s v="IN051742"/>
    <d v="2020-11-13T00:00:00"/>
    <d v="2025-11-13T00:00:00"/>
    <s v="Av. Brasil 44178 - DISTRITO INDUSTRIAL"/>
    <s v="Campo Grande"/>
    <s v="23078-001"/>
    <s v="Rio de Janeiro"/>
    <s v="RJ"/>
    <s v="(21) 33051823"/>
    <s v="rauter.franca@quakerhoughton.com"/>
  </r>
  <r>
    <x v="425"/>
    <s v="Guandu"/>
    <n v="20"/>
    <x v="0"/>
    <s v="BB"/>
    <n v="330029927405"/>
    <s v="33.014.556/0181-33"/>
    <s v="Lojas Americanas Ltda"/>
    <x v="1"/>
    <m/>
    <s v="12/12/2017"/>
    <n v="242.08787503734192"/>
    <n v="0"/>
    <n v="242.08787503734192"/>
    <m/>
    <m/>
    <s v="OK"/>
    <s v=""/>
    <n v="7008"/>
    <n v="0"/>
    <n v="0"/>
    <n v="1402"/>
    <n v="0"/>
    <n v="0"/>
    <n v="5.7568725668020709E-2"/>
    <n v="161.37799339287761"/>
    <n v="0"/>
    <n v="0"/>
    <n v="80.709881644464289"/>
    <s v="E07/501.871/2009"/>
    <s v="IN000035"/>
    <d v="2009-09-10T00:00:00"/>
    <d v="2014-09-10T00:00:00"/>
    <s v="Rod. Presidente Dutra S/N° - Alt Kms 187 e 188"/>
    <s v="Austin"/>
    <n v="26210000"/>
    <s v="Nova Iguaçu"/>
    <s v="RJ"/>
    <s v="2765-6300"/>
    <s v="ggl_258.lojas_americanas@lasa.com.br"/>
  </r>
  <r>
    <x v="426"/>
    <s v="Guandu"/>
    <n v="20"/>
    <x v="0"/>
    <s v="BB"/>
    <n v="330005704902"/>
    <s v="05.941.866/0001-10"/>
    <s v="JPI - Holding e Participacoes LTDA"/>
    <x v="1"/>
    <m/>
    <s v="12/12/2017"/>
    <n v="94.055363432745466"/>
    <n v="0"/>
    <n v="94.055363432745466"/>
    <m/>
    <m/>
    <s v="REVISÃO:"/>
    <s v=""/>
    <n v="0"/>
    <n v="163374"/>
    <n v="0"/>
    <n v="0"/>
    <n v="477.05200000000002"/>
    <n v="99"/>
    <n v="5.7568725668020709E-2"/>
    <n v="0"/>
    <n v="94.055363432745466"/>
    <n v="0"/>
    <n v="0"/>
    <s v="E07/500.566/2010"/>
    <s v="IN003230"/>
    <d v="2010-11-23T00:00:00"/>
    <d v="2015-11-22T00:00:00"/>
    <s v="Rua Visconde de Pirajá, 407 sala 604"/>
    <s v="Ipanema"/>
    <n v="22410060"/>
    <s v="Rio de Janeiro"/>
    <s v="RJ"/>
    <n v="22679496"/>
    <s v="vfernandes@patiomix.com.br"/>
  </r>
  <r>
    <x v="427"/>
    <s v="Guandu"/>
    <n v="20"/>
    <x v="0"/>
    <s v="BB"/>
    <n v="330005823677"/>
    <s v="07.603.478/0001-55"/>
    <s v="Rio Mix Industria e Comercio de Bebidas Ltda."/>
    <x v="5"/>
    <m/>
    <s v="01/07/2019"/>
    <n v="2087.0328561861343"/>
    <n v="0"/>
    <n v="2087.0328561861343"/>
    <m/>
    <m/>
    <s v="OK"/>
    <s v=""/>
    <n v="57213.75"/>
    <n v="44352"/>
    <n v="0"/>
    <n v="12861.75"/>
    <n v="1234"/>
    <n v="99"/>
    <n v="5.7568725668020709E-2"/>
    <n v="1317.4956187653158"/>
    <n v="29.103175073505234"/>
    <n v="0"/>
    <n v="740.43406234731333"/>
    <s v="PD-07/014.158/2018"/>
    <s v="IN003569"/>
    <d v="2019-06-07T00:00:00"/>
    <d v="2024-06-07T00:00:00"/>
    <s v="Estrada do Mendanha, 4489"/>
    <s v="Campo Grande"/>
    <n v="23095842"/>
    <s v="Rio de Janeiro"/>
    <s v="RJ"/>
    <n v="26098901"/>
    <s v="flaviadias@guaracamp.com.br"/>
  </r>
  <r>
    <x v="428"/>
    <s v="Guandu"/>
    <n v="20"/>
    <x v="0"/>
    <s v="BB"/>
    <n v="330005826269"/>
    <s v="32.579.302/0001-52"/>
    <s v="Pedreira Sepetiba Ltda"/>
    <x v="6"/>
    <m/>
    <s v="12/12/2017"/>
    <n v="2973.7033246078527"/>
    <n v="0"/>
    <n v="2973.7033246078527"/>
    <m/>
    <m/>
    <s v="REVISADO"/>
    <s v=""/>
    <n v="38982"/>
    <n v="0"/>
    <n v="0"/>
    <n v="36062"/>
    <n v="0"/>
    <n v="0"/>
    <n v="5.7568725668020709E-2"/>
    <n v="897.66639355713323"/>
    <n v="0"/>
    <n v="0"/>
    <n v="2076.0369310507194"/>
    <s v="E07/100.498/2006"/>
    <s v="IN051680"/>
    <d v="2020-09-29T00:00:00"/>
    <d v="2025-09-29T00:00:00"/>
    <s v="Rua Felix Lopes Coelho, 222"/>
    <s v="Ilha da Madeira"/>
    <n v="23826580"/>
    <s v="Itaguaí"/>
    <s v="RJ"/>
    <n v="26883591"/>
    <s v="amarildo.rodrigues@llx.com.br"/>
  </r>
  <r>
    <x v="429"/>
    <s v="Guandu"/>
    <n v="20"/>
    <x v="0"/>
    <s v="BB"/>
    <n v="700000007212"/>
    <s v="02.229.411/0023-94"/>
    <s v="Topmix Engenharia e Tecnologia de Concreto S/A"/>
    <x v="5"/>
    <m/>
    <s v="12/12/2017"/>
    <n v="627.37339621138176"/>
    <n v="0"/>
    <n v="627.37339621138176"/>
    <m/>
    <m/>
    <s v="OK"/>
    <s v=""/>
    <n v="18163.2"/>
    <n v="0"/>
    <n v="0"/>
    <n v="3632.64"/>
    <n v="0"/>
    <n v="0"/>
    <n v="5.7568725668020709E-2"/>
    <n v="418.25241163225871"/>
    <n v="0"/>
    <n v="0"/>
    <n v="209.12098457912299"/>
    <s v="E-07/501.111/2010"/>
    <s v="IN002468"/>
    <d v="2010-08-19T00:00:00"/>
    <d v="2015-08-18T00:00:00"/>
    <s v="Estrada do Carretão nº 20"/>
    <s v="Zona Rural"/>
    <n v="23890000"/>
    <s v="Seropédica"/>
    <s v="RJ"/>
    <n v="37132368"/>
    <s v="leandro.amorim@topmix.com.br"/>
  </r>
  <r>
    <x v="430"/>
    <s v="Guandu"/>
    <n v="20"/>
    <x v="0"/>
    <s v="BB"/>
    <n v="330005705631"/>
    <s v="11.120.258/0002-29"/>
    <s v="LUPUS DESENVOLVIMENTO EM ALIMENTOS LTDA"/>
    <x v="5"/>
    <m/>
    <s v="12/12/2017"/>
    <n v="2625.1439845366181"/>
    <n v="0"/>
    <n v="2625.1439845366181"/>
    <m/>
    <m/>
    <s v="REVISADO"/>
    <s v=""/>
    <n v="28320"/>
    <n v="0"/>
    <n v="5952"/>
    <n v="22368"/>
    <n v="345.6"/>
    <n v="0"/>
    <n v="5.7568725668020709E-2"/>
    <n v="652.1429445696001"/>
    <n v="342.64889978002412"/>
    <n v="342.64889978002412"/>
    <n v="1287.7032404069698"/>
    <s v="E07/504.939/2009"/>
    <s v="IN002793"/>
    <d v="2010-09-24T00:00:00"/>
    <d v="2015-09-23T00:00:00"/>
    <s v="RUA FRANCISCO ALEXANDRE VIEIRA, S/Nº"/>
    <s v="COND. INDUSTRIAL"/>
    <n v="28800000"/>
    <s v="Rio Bonito"/>
    <s v="RJ"/>
    <n v="21990650"/>
    <s v="carlos.sabino@lupusalimentos.com.br"/>
  </r>
  <r>
    <x v="431"/>
    <s v="Guandu"/>
    <n v="20"/>
    <x v="0"/>
    <s v="BB"/>
    <n v="330005797498"/>
    <s v="71.241.731/0003-39"/>
    <s v="FLAPA - ENGENHARIA E MINERAÇÃO LTDA"/>
    <x v="1"/>
    <m/>
    <s v="01/05/2019"/>
    <n v="663.83851546386836"/>
    <n v="0"/>
    <n v="663.83851546386836"/>
    <m/>
    <m/>
    <s v="OK"/>
    <s v=""/>
    <n v="18374.400000000001"/>
    <n v="0"/>
    <n v="0"/>
    <n v="4181.76"/>
    <n v="0"/>
    <n v="0"/>
    <n v="5.7568725668020709E-2"/>
    <n v="423.10816204818269"/>
    <n v="0"/>
    <n v="0"/>
    <n v="240.73035341568573"/>
    <s v="E07/510.963/2010"/>
    <s v="IN015859"/>
    <d v="2011-02-21T00:00:00"/>
    <d v="2016-02-20T00:00:00"/>
    <s v="Estrada do Carretão 20A"/>
    <s v="Carretão"/>
    <n v="23890000"/>
    <s v="Seropédica"/>
    <s v="RJ"/>
    <n v="35270250"/>
    <s v="financeiro@flapamineracao.com.br"/>
  </r>
  <r>
    <x v="432"/>
    <s v="Guandu"/>
    <n v="20"/>
    <x v="0"/>
    <s v="BB"/>
    <n v="330005789711"/>
    <s v="34.230.979/0121-12"/>
    <s v="Supermix Concreto S/A"/>
    <x v="1"/>
    <m/>
    <s v="12/12/2017"/>
    <n v="327.78925925989574"/>
    <n v="0"/>
    <n v="327.78925925989574"/>
    <m/>
    <m/>
    <s v="OK"/>
    <s v=""/>
    <n v="6570"/>
    <n v="0"/>
    <n v="0"/>
    <n v="3066"/>
    <n v="0"/>
    <n v="0"/>
    <n v="5.7568725668020709E-2"/>
    <n v="151.29056349657117"/>
    <n v="0"/>
    <n v="0"/>
    <n v="176.49869576332455"/>
    <s v="E07/502.485/2010"/>
    <s v="IN015775"/>
    <d v="2011-02-17T00:00:00"/>
    <d v="2016-02-16T00:00:00"/>
    <s v="Estrada do Pedregoso lote 2 da quadra I do PA 38154"/>
    <s v="Campo Grande"/>
    <n v="23078450"/>
    <s v="Rio de Janeiro"/>
    <s v="RJ"/>
    <n v="25808425"/>
    <s v="william@supermix.com.br"/>
  </r>
  <r>
    <x v="433"/>
    <s v="Guandu"/>
    <n v="20"/>
    <x v="0"/>
    <s v="BB"/>
    <n v="330005697787"/>
    <s v="42.234.005/0009-86"/>
    <s v="Reginaves Indústria e Comércio de Aves Ltda."/>
    <x v="5"/>
    <m/>
    <s v="12/12/2017"/>
    <n v="328.83350666116968"/>
    <n v="0"/>
    <n v="328.83350666116968"/>
    <m/>
    <m/>
    <s v="OK"/>
    <s v=""/>
    <n v="4200"/>
    <n v="0"/>
    <n v="0"/>
    <n v="4032"/>
    <n v="0"/>
    <n v="0"/>
    <n v="5.7568725668020709E-2"/>
    <n v="96.718194305994089"/>
    <n v="0"/>
    <n v="0"/>
    <n v="232.1153123551756"/>
    <s v="E07/504136/2010"/>
    <s v="IN016393"/>
    <d v="2011-04-26T00:00:00"/>
    <d v="2016-04-24T00:00:00"/>
    <s v="Rodovia dos Tropeiros Km 335"/>
    <s v="Rancho Grande"/>
    <n v="12850000"/>
    <s v="Bananal"/>
    <s v="SP"/>
    <n v="31163232"/>
    <s v="jardel.machado@ricaalimentos.com.br"/>
  </r>
  <r>
    <x v="434"/>
    <s v="Guandu"/>
    <n v="20"/>
    <x v="0"/>
    <s v="BB"/>
    <n v="330005722560"/>
    <s v="10.850.542/0001-07"/>
    <s v="AGUAS DE PRATA TRANSPORTE DE ÁGUA POTÁVEL LTDA-ME"/>
    <x v="10"/>
    <m/>
    <s v="12/12/2017"/>
    <n v="1025.4091781549769"/>
    <n v="0"/>
    <n v="1025.4091781549769"/>
    <m/>
    <m/>
    <s v="OK"/>
    <s v=""/>
    <n v="13140"/>
    <n v="0"/>
    <n v="0"/>
    <n v="12556"/>
    <n v="0"/>
    <n v="0"/>
    <n v="5.7568725668020709E-2"/>
    <n v="302.58112699314233"/>
    <n v="0"/>
    <n v="0"/>
    <n v="722.82805116183442"/>
    <s v="E-07/501.380/2009"/>
    <s v="IN002741"/>
    <d v="2010-09-17T00:00:00"/>
    <d v="2015-09-16T00:00:00"/>
    <s v="Estrada do Carapia nº08 - Guaratiba"/>
    <s v="Guaratiba"/>
    <n v="23030145"/>
    <s v="Rio de Janeiro"/>
    <s v="RJ"/>
    <n v="78311597"/>
    <s v="pauloferfil@hotmail.com"/>
  </r>
  <r>
    <x v="435"/>
    <s v="Guandu"/>
    <n v="20"/>
    <x v="0"/>
    <s v="BB"/>
    <n v="330005806748"/>
    <s v="42.292.292/0003-95"/>
    <s v="SH FORMAS ANDAIMES E ESCORAMENTOS LTDA"/>
    <x v="1"/>
    <m/>
    <s v="12/12/2017"/>
    <n v="292.50413957084862"/>
    <n v="0"/>
    <n v="292.50413957084862"/>
    <m/>
    <m/>
    <s v="OK"/>
    <s v=""/>
    <n v="8322"/>
    <n v="0"/>
    <n v="0"/>
    <n v="1752"/>
    <n v="0"/>
    <n v="0"/>
    <n v="5.7568725668020709E-2"/>
    <n v="191.64028308179695"/>
    <n v="0"/>
    <n v="0"/>
    <n v="100.86385648905168"/>
    <s v="PD- 07/014.32/2016"/>
    <s v="IN000260"/>
    <d v="2017-03-31T00:00:00"/>
    <d v="2022-03-31T00:00:00"/>
    <s v="Av. Brasil nº 45208"/>
    <s v="Distrito Industrial"/>
    <n v="23078001"/>
    <s v="Rio de Janeiro"/>
    <s v="RJ"/>
    <s v="24137272 -Ramal=36"/>
    <s v="sede@sh.com.br"/>
  </r>
  <r>
    <x v="436"/>
    <s v="Guandu"/>
    <n v="20"/>
    <x v="0"/>
    <s v="BB"/>
    <n v="330005202303"/>
    <s v="33.274.317/0001-75"/>
    <s v="ACARITA ARTEFATOS DE CIMENTO ARMADO SANTA RITA LTDA."/>
    <x v="5"/>
    <m/>
    <s v="12/12/2017"/>
    <n v="1186.5052247495103"/>
    <n v="0"/>
    <n v="1186.5052247495103"/>
    <m/>
    <m/>
    <s v="OK"/>
    <s v=""/>
    <n v="15000"/>
    <n v="0"/>
    <n v="0"/>
    <n v="14610"/>
    <n v="0"/>
    <n v="0"/>
    <n v="5.7568725668020709E-2"/>
    <n v="345.41615539340006"/>
    <n v="0"/>
    <n v="0"/>
    <n v="841.08906935611026"/>
    <s v="PD-07/014.173/2016"/>
    <s v="IN000138"/>
    <d v="2016-11-30T00:00:00"/>
    <d v="2021-11-30T00:00:00"/>
    <s v="Estrada da Pedra, 178"/>
    <s v="Santa Cruz"/>
    <n v="23520241"/>
    <s v="Rio de Janeiro"/>
    <s v="RJ"/>
    <s v="2417-3458"/>
    <s v="gerencia@acarita.com.br"/>
  </r>
  <r>
    <x v="437"/>
    <s v="Guandu"/>
    <n v="20"/>
    <x v="0"/>
    <s v="BB"/>
    <n v="330005088845"/>
    <s v="02.082.558/0001-99"/>
    <s v="KNAUF DO BRASIL LIMITADA"/>
    <x v="5"/>
    <m/>
    <s v="12/12/2017"/>
    <n v="9329.9119464742871"/>
    <n v="0"/>
    <n v="9329.9119464742871"/>
    <m/>
    <m/>
    <s v="ok"/>
    <s v=""/>
    <n v="118800"/>
    <n v="4890.24"/>
    <n v="0"/>
    <n v="113909.75999999999"/>
    <n v="53.792000000000002"/>
    <n v="87"/>
    <n v="5.7568725668020709E-2"/>
    <n v="2735.6671294874536"/>
    <n v="36.600871414652261"/>
    <n v="0"/>
    <n v="6557.6439455721811"/>
    <s v="E07/100.296/2005"/>
    <s v="IN003232"/>
    <d v="2010-11-23T00:00:00"/>
    <d v="2015-11-23T00:00:00"/>
    <s v="RODOVIA PRESIDENTE DUTRA KM 198,5"/>
    <s v="JARDIM MARAJOARA"/>
    <n v="26360720"/>
    <s v="Queimados"/>
    <s v="RJ"/>
    <s v="2195 1106"/>
    <s v="fiscal.nfe@knauf.com.br"/>
  </r>
  <r>
    <x v="438"/>
    <s v="Guandu"/>
    <n v="20"/>
    <x v="0"/>
    <s v="BB"/>
    <n v="330005321493"/>
    <s v="33.554.114/0001-32"/>
    <s v="AUTO VIAÇÃO JABOUR LTDA."/>
    <x v="1"/>
    <m/>
    <s v="12/12/2017"/>
    <n v="843.17756415865802"/>
    <n v="0"/>
    <n v="843.17756415865802"/>
    <m/>
    <m/>
    <s v="OK"/>
    <s v=""/>
    <n v="24411"/>
    <n v="0"/>
    <n v="0"/>
    <n v="4882"/>
    <n v="0"/>
    <n v="0"/>
    <n v="5.7568725668020709E-2"/>
    <n v="562.12881857978482"/>
    <n v="0"/>
    <n v="0"/>
    <n v="281.04874557887325"/>
    <s v="PD- 07/014.23/2016"/>
    <s v="IN000008"/>
    <d v="2016-06-21T00:00:00"/>
    <d v="2021-06-21T00:00:00"/>
    <s v="AV. SANTA CRUZ - 12375"/>
    <s v="CAMPO GRANDE"/>
    <n v="23012000"/>
    <s v="Rio de Janeiro"/>
    <s v="RJ"/>
    <s v="2413-4306"/>
    <s v="solus@solussondagens.com.br"/>
  </r>
  <r>
    <x v="439"/>
    <s v="Guandu"/>
    <n v="20"/>
    <x v="0"/>
    <s v="BB"/>
    <n v="330005948968"/>
    <s v="04.676.236/0001-01"/>
    <s v="MINERAÇÃO SANTA LUZIA DE ITAGUAÍ LTDA"/>
    <x v="6"/>
    <m/>
    <s v="12/12/2017"/>
    <n v="9278.8900184480408"/>
    <n v="0"/>
    <n v="9278.8900184480408"/>
    <m/>
    <m/>
    <s v="OK"/>
    <s v=""/>
    <n v="117871"/>
    <n v="0"/>
    <n v="0"/>
    <n v="114031"/>
    <n v="0"/>
    <n v="0"/>
    <n v="5.7568725668020709E-2"/>
    <n v="2714.2705002353505"/>
    <n v="0"/>
    <n v="0"/>
    <n v="6564.6195182126912"/>
    <s v="E07/101.359/2004"/>
    <s v="IN017186"/>
    <d v="2011-07-18T00:00:00"/>
    <d v="2016-04-24T00:00:00"/>
    <s v="ESTR. ALBERTINA ALVES GOMES, S/N"/>
    <s v="IBITUPORANGA"/>
    <n v="23835090"/>
    <s v="Itaguaí"/>
    <s v="RJ"/>
    <n v="26874910"/>
    <s v="telma@gruposantaluzia.com.br"/>
  </r>
  <r>
    <x v="440"/>
    <s v="Guandu"/>
    <n v="20"/>
    <x v="0"/>
    <s v="BB"/>
    <n v="330005047570"/>
    <s v="27.688.712/0001-00"/>
    <s v="VIFRIO ARMAZENS GERAIS FRIGORIFICOS LTDA."/>
    <x v="1"/>
    <m/>
    <s v="12/12/2017"/>
    <n v="824.77792494821097"/>
    <n v="0"/>
    <n v="824.77792494821097"/>
    <m/>
    <m/>
    <s v="OK"/>
    <s v=""/>
    <n v="23790.7"/>
    <n v="0"/>
    <n v="0"/>
    <n v="4810.7"/>
    <n v="0"/>
    <n v="0"/>
    <n v="5.7568725668020709E-2"/>
    <n v="547.83307165634437"/>
    <n v="0"/>
    <n v="0"/>
    <n v="276.94485329186659"/>
    <s v="E07/100258/2007"/>
    <s v="IN002464"/>
    <d v="2010-08-19T00:00:00"/>
    <d v="2015-08-18T00:00:00"/>
    <s v="Av. Do Acesso, 1782"/>
    <s v="Campo Alegre"/>
    <n v="26373270"/>
    <s v="Queimados"/>
    <s v="RJ"/>
    <s v="2663-1400"/>
    <s v="jennifer.vargas@vifrio.com.br"/>
  </r>
  <r>
    <x v="441"/>
    <s v="Guandu"/>
    <n v="20"/>
    <x v="0"/>
    <s v="BB"/>
    <n v="330005196656"/>
    <s v="77.153.773/0004-85"/>
    <s v="BRAFER CONSTRUÇÕES METÁLICAS S/A."/>
    <x v="5"/>
    <m/>
    <s v="12/12/2017"/>
    <n v="804.67616247368733"/>
    <n v="0"/>
    <n v="804.67616247368733"/>
    <m/>
    <m/>
    <s v="OK"/>
    <s v=""/>
    <n v="22464"/>
    <n v="0"/>
    <n v="0"/>
    <n v="4992"/>
    <n v="0"/>
    <n v="0"/>
    <n v="5.7568725668020709E-2"/>
    <n v="517.28883516908104"/>
    <n v="0"/>
    <n v="0"/>
    <n v="287.38732730460623"/>
    <s v="E07/102343/2008"/>
    <s v="IN035601"/>
    <d v="2016-08-08T00:00:00"/>
    <d v="2021-08-08T00:00:00"/>
    <s v="Av. Brasil, nº 49.691."/>
    <s v="Paciência."/>
    <n v="23065480"/>
    <s v="Rio de Janeiro"/>
    <s v="RJ"/>
    <n v="32183613"/>
    <s v="a.alves@brafer.com.br"/>
  </r>
  <r>
    <x v="442"/>
    <s v="Guandu"/>
    <n v="20"/>
    <x v="0"/>
    <s v="BB"/>
    <n v="330005938067"/>
    <s v="36.541.373/0001-17"/>
    <s v="ESTÂNCIA TURÍSTICA JONOSAKE LTDA."/>
    <x v="1"/>
    <m/>
    <s v="12/12/2017"/>
    <n v="791.75882211992825"/>
    <n v="0"/>
    <n v="791.75882211992825"/>
    <m/>
    <m/>
    <s v="OK"/>
    <s v=""/>
    <n v="22922"/>
    <n v="0"/>
    <n v="0"/>
    <n v="4584.3999999999996"/>
    <n v="0"/>
    <n v="0"/>
    <n v="5.7568725668020709E-2"/>
    <n v="527.83573392194796"/>
    <n v="0"/>
    <n v="0"/>
    <n v="263.92308819798035"/>
    <s v="E07/501.125/2011"/>
    <s v="IN017084"/>
    <d v="2011-07-07T00:00:00"/>
    <d v="2016-07-05T00:00:00"/>
    <s v="Rua Norma Okasaki Inoue, L.23 - Q.6."/>
    <s v="Santa Cândida"/>
    <n v="23824590"/>
    <s v="Itaguaí"/>
    <s v="RJ"/>
    <s v="2687-8000"/>
    <s v="atendimento@sitiojonosake.com.br"/>
  </r>
  <r>
    <x v="443"/>
    <s v="Guandu"/>
    <n v="20"/>
    <x v="0"/>
    <s v="BB"/>
    <n v="330005916098"/>
    <s v="36.145.779/0001-80"/>
    <s v="C.A.A. Costa Indústria de Gelo EPP"/>
    <x v="1"/>
    <m/>
    <s v="12/12/2017"/>
    <n v="113.46792262242838"/>
    <n v="0"/>
    <n v="113.46792262242838"/>
    <m/>
    <m/>
    <s v="OK"/>
    <s v=""/>
    <n v="3285"/>
    <n v="0"/>
    <n v="0"/>
    <n v="657"/>
    <n v="0"/>
    <n v="0"/>
    <n v="5.7568725668020709E-2"/>
    <n v="75.645281748285583"/>
    <n v="0"/>
    <n v="0"/>
    <n v="37.822640874142792"/>
    <s v="E07/502.973/2011"/>
    <s v="IN017046"/>
    <d v="2011-07-07T00:00:00"/>
    <d v="2016-07-05T00:00:00"/>
    <s v="Estrada Urucania, 3.770"/>
    <s v="JACAREPAGUA"/>
    <n v="23570295"/>
    <s v="Rio de Janeiro"/>
    <s v="RJ"/>
    <s v="3157-5804"/>
    <s v="thiago@sfconsultoriambiental.com.br"/>
  </r>
  <r>
    <x v="444"/>
    <s v="Guandu"/>
    <n v="20"/>
    <x v="0"/>
    <s v="BB"/>
    <n v="330005805261"/>
    <s v="28.458.966/0001-96"/>
    <s v="Associação dos Proclamadores do Reino."/>
    <x v="1"/>
    <m/>
    <s v="12/12/2017"/>
    <n v="694.63337132743754"/>
    <n v="0"/>
    <n v="694.63337132743754"/>
    <m/>
    <m/>
    <s v="OK"/>
    <s v=""/>
    <n v="20069.16"/>
    <n v="0"/>
    <n v="0"/>
    <n v="4038.36"/>
    <n v="0"/>
    <n v="0"/>
    <n v="5.7568725668020709E-2"/>
    <n v="462.14212990780328"/>
    <n v="0"/>
    <n v="0"/>
    <n v="232.49124141963421"/>
    <s v="E07/101.188/2006"/>
    <s v="IN017627"/>
    <d v="2011-09-14T00:00:00"/>
    <d v="2016-09-14T00:00:00"/>
    <s v="Av. Brasil, 50120"/>
    <s v="Paciência"/>
    <n v="23065480"/>
    <s v="Rio de Janeiro"/>
    <s v="RJ"/>
    <s v="2594-7141"/>
    <s v="sergiosouza@hotmail.com"/>
  </r>
  <r>
    <x v="445"/>
    <s v="Guandu"/>
    <n v="20"/>
    <x v="0"/>
    <s v="BB"/>
    <n v="330040205330"/>
    <s v="42.292.007/0021-18"/>
    <s v="RIO MAIS SANEAMENTO ITAGUAÍ"/>
    <x v="0"/>
    <m/>
    <s v="26/12/2017"/>
    <n v="225725.58339172829"/>
    <n v="0"/>
    <n v="225725.58339172829"/>
    <m/>
    <m/>
    <s v="OK"/>
    <s v=""/>
    <n v="6534960"/>
    <n v="0"/>
    <n v="0"/>
    <n v="1306992"/>
    <n v="0"/>
    <n v="0"/>
    <n v="5.7568725668020709E-2"/>
    <n v="150483.72574197687"/>
    <n v="0"/>
    <n v="0"/>
    <n v="75241.857649751415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446"/>
    <s v="Guandu"/>
    <n v="20"/>
    <x v="0"/>
    <s v="BB"/>
    <n v="330031530843"/>
    <s v="33.352.394/0001-04"/>
    <s v="CEDAE INTERM.ITINGUSSÚ - MANG/ITAGUAÍ"/>
    <x v="0"/>
    <m/>
    <s v="26/12/2017"/>
    <n v="44032.723863070431"/>
    <n v="0"/>
    <n v="44032.723863070431"/>
    <m/>
    <m/>
    <s v="TERMO COMPROMISSO: RATEIO MULTIBLOCO 25,74%"/>
    <s v="CI INEA/SERVREG Nº 24/23 - VALOR PENDENTE 2022"/>
    <n v="1274787.1739999999"/>
    <n v="0"/>
    <n v="0"/>
    <n v="254957.43479999999"/>
    <n v="0"/>
    <n v="0"/>
    <n v="5.7568725668020709E-2"/>
    <n v="29355.149242046955"/>
    <n v="0"/>
    <n v="0"/>
    <n v="14677.574621023476"/>
    <s v="E-07/002.10626/2013"/>
    <s v="EM ANÁLISE"/>
    <s v="-"/>
    <s v="-"/>
    <s v="Av. Pres. Vargas, 2655 - 7° andar."/>
    <s v="Botafogo"/>
    <n v="20210030"/>
    <s v="Rio de Janeiro"/>
    <s v="RJ"/>
    <n v="23323600"/>
    <s v="eduardodantas@cedae.com.br; marcelo-kauffman@cedae.com.br"/>
  </r>
  <r>
    <x v="447"/>
    <s v="Guandu"/>
    <n v="20"/>
    <x v="0"/>
    <s v="BB"/>
    <n v="330031519521"/>
    <s v="33.352.394/0001-04"/>
    <s v="CEDAE MANGARATIBA - RH II"/>
    <x v="0"/>
    <m/>
    <s v="26/12/2017"/>
    <n v="191660.99050776422"/>
    <n v="-6.3210460783486697"/>
    <n v="191654.66946168587"/>
    <m/>
    <m/>
    <s v="MULTIBACIA"/>
    <s v=""/>
    <n v="5548759"/>
    <n v="0"/>
    <n v="0"/>
    <n v="1109751.8"/>
    <n v="0"/>
    <n v="0"/>
    <n v="5.7568725668020709E-2"/>
    <n v="127773.99715266748"/>
    <n v="0"/>
    <n v="0"/>
    <n v="63886.993355096733"/>
    <s v="E-07/002.10.279/2013"/>
    <s v="EM ANÁLISE"/>
    <s v="-"/>
    <s v="-"/>
    <s v="Av. Pres. Vargas, 2655 - 7° andar."/>
    <s v="Cidade Nova"/>
    <n v="20210030"/>
    <s v="Mangaratiba"/>
    <s v="RJ"/>
    <s v="2332-3600"/>
    <s v="eduardodantas@cedae.com.br; marcelo-kauffman@cedae.com.br"/>
  </r>
  <r>
    <x v="448"/>
    <s v="Guandu"/>
    <n v="20"/>
    <x v="0"/>
    <s v="BB"/>
    <n v="330006010432"/>
    <s v="11.752.753/0001-70"/>
    <s v="Sabor Total Produtos Naturais Ltda"/>
    <x v="5"/>
    <m/>
    <s v="12/12/2017"/>
    <n v="309.30608025734659"/>
    <n v="0"/>
    <n v="309.30608025734659"/>
    <m/>
    <m/>
    <s v="OK"/>
    <s v=""/>
    <n v="4672"/>
    <n v="0"/>
    <n v="0"/>
    <n v="3504"/>
    <n v="0"/>
    <n v="0"/>
    <n v="5.7568725668020709E-2"/>
    <n v="107.58880975325599"/>
    <n v="0"/>
    <n v="0"/>
    <n v="201.71727050409064"/>
    <s v="E-07/507.479/2011"/>
    <s v="IN0018004"/>
    <d v="2011-11-01T00:00:00"/>
    <d v="2016-11-01T00:00:00"/>
    <s v="Rua Eli do Amparo, s/n, lote 08"/>
    <s v="Loteamento Industria"/>
    <n v="26600000"/>
    <s v="Paracambi"/>
    <s v="RJ"/>
    <s v="7845-7693"/>
    <s v="sabortotal2011@hotmail.com"/>
  </r>
  <r>
    <x v="449"/>
    <s v="Guandu"/>
    <n v="20"/>
    <x v="0"/>
    <s v="BB"/>
    <n v="330006181598"/>
    <s v="33.109.356/0006-21"/>
    <s v="CASA GRANADO LABORÁTORIOS FARMÁCIAS E DROGARIAS S/A."/>
    <x v="5"/>
    <m/>
    <s v="12/12/2017"/>
    <n v="672.47444147240412"/>
    <n v="0"/>
    <n v="672.47444147240412"/>
    <m/>
    <m/>
    <s v="OK"/>
    <s v=""/>
    <n v="19468.8"/>
    <n v="0"/>
    <n v="0"/>
    <n v="3893.76"/>
    <n v="0"/>
    <n v="0"/>
    <n v="5.7568725668020709E-2"/>
    <n v="448.31629431493604"/>
    <n v="0"/>
    <n v="0"/>
    <n v="224.15814715746802"/>
    <s v="PD-07/014.310/2016"/>
    <s v="IN000208"/>
    <d v="2017-02-21T00:00:00"/>
    <d v="2022-02-21T00:00:00"/>
    <s v="Av. Presidente Tancredo Neves, 30"/>
    <s v="Jd. Marajoara"/>
    <n v="26410050"/>
    <s v="Japeri"/>
    <s v="RJ"/>
    <s v="3231-6795"/>
    <s v="jsampaio@granado.com.br"/>
  </r>
  <r>
    <x v="450"/>
    <s v="Guandu"/>
    <n v="20"/>
    <x v="0"/>
    <s v="BB"/>
    <n v="330005730822"/>
    <s v="17.750.886/0001-93"/>
    <s v="LIARTE METALQUÍMICA LTDA."/>
    <x v="5"/>
    <m/>
    <s v="12/12/2017"/>
    <n v="220.17956455861423"/>
    <n v="0"/>
    <n v="220.17956455861423"/>
    <m/>
    <m/>
    <s v="OK"/>
    <s v=""/>
    <n v="6371.04"/>
    <n v="0"/>
    <n v="0"/>
    <n v="1276.08"/>
    <n v="0"/>
    <n v="0"/>
    <n v="5.7568725668020709E-2"/>
    <n v="146.71675987899124"/>
    <n v="0"/>
    <n v="0"/>
    <n v="73.462804679623005"/>
    <s v="E-07/507.683/2010"/>
    <s v="IN019012"/>
    <d v="2012-02-23T00:00:00"/>
    <d v="2017-02-23T00:00:00"/>
    <s v="Rua Darcy Pereira, 164."/>
    <s v="Santa Cruz"/>
    <n v="23565190"/>
    <s v="Rio de Janeiro"/>
    <s v="RJ"/>
    <s v="3544-2550"/>
    <s v="raul@liarte.com.br"/>
  </r>
  <r>
    <x v="451"/>
    <s v="Guandu"/>
    <n v="20"/>
    <x v="0"/>
    <s v="BB"/>
    <n v="330006423869"/>
    <s v="73.471.989/0001-95"/>
    <s v="SEST SERVIÇO SOCIAL DO TRANSPORTE"/>
    <x v="1"/>
    <m/>
    <s v="12/12/2017"/>
    <n v="218.5818660346651"/>
    <n v="0"/>
    <n v="218.5818660346651"/>
    <m/>
    <m/>
    <s v="OK"/>
    <s v=""/>
    <n v="3624.45"/>
    <n v="0"/>
    <n v="0"/>
    <n v="2346.9499999999998"/>
    <n v="0"/>
    <n v="0"/>
    <n v="5.7568725668020709E-2"/>
    <n v="83.466694783827549"/>
    <n v="0"/>
    <n v="0"/>
    <n v="135.11517125083753"/>
    <s v="E-07/507.841/2011"/>
    <s v="IN019060"/>
    <d v="2012-03-05T00:00:00"/>
    <d v="2017-03-05T00:00:00"/>
    <s v="AV. CESARIO DE MELO 11.806"/>
    <s v="Paciência"/>
    <n v="23585125"/>
    <s v="Rio de Janeiro"/>
    <s v="RJ"/>
    <s v="2409-6527"/>
    <s v="wilmabarros@sestsenat.org.br"/>
  </r>
  <r>
    <x v="452"/>
    <s v="Guandu"/>
    <n v="20"/>
    <x v="0"/>
    <s v="BB"/>
    <n v="330005727600"/>
    <s v="27.394.758/0010-07"/>
    <s v="Incopre - Indústria e Comércio S.A."/>
    <x v="1"/>
    <m/>
    <s v="12/12/2017"/>
    <n v="33.635208795034217"/>
    <n v="0"/>
    <n v="33.635208795034217"/>
    <m/>
    <m/>
    <s v="OK"/>
    <s v=""/>
    <n v="975.24"/>
    <n v="0"/>
    <n v="0"/>
    <n v="194.04"/>
    <n v="0"/>
    <n v="0"/>
    <n v="5.7568725668020709E-2"/>
    <n v="22.461761601402856"/>
    <n v="0"/>
    <n v="0"/>
    <n v="11.173447193631361"/>
    <s v="E-07/500.927/2009"/>
    <s v="IN018104"/>
    <d v="2011-11-09T00:00:00"/>
    <d v="2016-11-09T00:00:00"/>
    <s v="Avenida Guandu, s/n, km 199"/>
    <s v="Jardim Marajoara"/>
    <n v="26410050"/>
    <s v="Japeri"/>
    <s v="RJ"/>
    <s v="3263-3000"/>
    <s v="escritoriorj@incopre.com.br"/>
  </r>
  <r>
    <x v="453"/>
    <s v="Guandu"/>
    <n v="20"/>
    <x v="0"/>
    <s v="BB"/>
    <n v="330006605975"/>
    <s v="02.690.589/0001-22"/>
    <s v="WORK SHORE INDUSTRIA E COMERCIO LTDA"/>
    <x v="1"/>
    <m/>
    <s v="12/12/2017"/>
    <n v="136.14897617809876"/>
    <n v="0"/>
    <n v="136.14897617809876"/>
    <m/>
    <m/>
    <s v="OK"/>
    <s v=""/>
    <n v="1898"/>
    <n v="0"/>
    <n v="0"/>
    <n v="1606"/>
    <n v="0"/>
    <n v="0"/>
    <n v="5.7568725668020709E-2"/>
    <n v="43.70175374331518"/>
    <n v="0"/>
    <n v="0"/>
    <n v="92.447222434783583"/>
    <s v="E-07/504557/2012"/>
    <s v="IN020194"/>
    <d v="2012-07-11T00:00:00"/>
    <d v="2017-07-11T00:00:00"/>
    <s v="Av. do Acesso nº: 172"/>
    <s v="Distrito Industrial"/>
    <n v="26387310"/>
    <s v="Queimados"/>
    <s v="RJ"/>
    <s v="2663-1223"/>
    <s v="suprimentos3@powerboats.com.br"/>
  </r>
  <r>
    <x v="454"/>
    <s v="Guandu"/>
    <n v="20"/>
    <x v="0"/>
    <s v="BB"/>
    <n v="330006602879"/>
    <s v="04.128.851/0001-75"/>
    <s v="Hidracamp Irrigação e Equipamentos Agrícolas Ltda."/>
    <x v="1"/>
    <m/>
    <s v="12/12/2017"/>
    <n v="73.964043432234519"/>
    <n v="0"/>
    <n v="73.964043432234519"/>
    <m/>
    <m/>
    <s v="OK"/>
    <s v=""/>
    <n v="1752"/>
    <n v="0"/>
    <n v="0"/>
    <n v="584"/>
    <n v="0"/>
    <n v="0"/>
    <n v="5.7568725668020709E-2"/>
    <n v="40.339277111213029"/>
    <n v="0"/>
    <n v="0"/>
    <n v="33.624766321021482"/>
    <s v="E-07/100333/2006"/>
    <s v="IN020034"/>
    <d v="2012-06-25T00:00:00"/>
    <d v="2017-06-25T00:00:00"/>
    <s v="Estrada do Mendanha, 4.420"/>
    <s v="Campo Grande"/>
    <n v="23092000"/>
    <s v="Rio de Janeiro"/>
    <s v="RJ"/>
    <n v="24137354"/>
    <s v="sf@sfconsultoriambiental.com.br"/>
  </r>
  <r>
    <x v="455"/>
    <s v="Guandu"/>
    <n v="20"/>
    <x v="0"/>
    <s v="BB"/>
    <n v="330006573402"/>
    <s v="14.111.767/0001-00"/>
    <s v="ASSOCIAÇÃO DE COMERCIANTES DA GALERIA AREIA BRANCA."/>
    <x v="1"/>
    <m/>
    <s v="12/12/2017"/>
    <n v="123.10632613618702"/>
    <n v="0"/>
    <n v="123.10632613618702"/>
    <m/>
    <m/>
    <s v="OK"/>
    <s v=""/>
    <n v="3564"/>
    <n v="0"/>
    <n v="0"/>
    <n v="712.8"/>
    <n v="0"/>
    <n v="0"/>
    <n v="5.7568725668020709E-2"/>
    <n v="82.067403266120436"/>
    <n v="0"/>
    <n v="0"/>
    <n v="41.038922870066578"/>
    <s v="E-07/500.580/2012"/>
    <s v="IN019765"/>
    <d v="2012-06-04T00:00:00"/>
    <d v="2017-06-04T00:00:00"/>
    <s v="Av. Areia Branca, 1230"/>
    <s v="Santa Cruz"/>
    <n v="23550740"/>
    <s v="Rio de Janeiro"/>
    <s v="RJ"/>
    <s v="2485-2006"/>
    <s v="solus@solussondagens.com.br"/>
  </r>
  <r>
    <x v="456"/>
    <s v="Guandu"/>
    <n v="20"/>
    <x v="0"/>
    <s v="BB"/>
    <n v="330006012567"/>
    <s v="07.271.045/0001-40"/>
    <s v="Don Zelittu´s Restaurante LTDA."/>
    <x v="1"/>
    <m/>
    <s v="12/12/2017"/>
    <n v="1441.1971659202291"/>
    <n v="0"/>
    <n v="1441.1971659202291"/>
    <m/>
    <m/>
    <s v="OK"/>
    <s v=""/>
    <n v="38796"/>
    <n v="0"/>
    <n v="0"/>
    <n v="9516"/>
    <n v="0"/>
    <n v="0"/>
    <n v="5.7568725668020709E-2"/>
    <n v="893.3745367378973"/>
    <n v="0"/>
    <n v="0"/>
    <n v="547.82262918233164"/>
    <s v="E-07/501.200/2011"/>
    <s v="IN017942"/>
    <d v="2011-10-24T00:00:00"/>
    <d v="2016-10-24T00:00:00"/>
    <s v="Estrada Ary Parreiras, 3334"/>
    <s v="Jardim Weda"/>
    <n v="23815970"/>
    <s v="Itaguaí"/>
    <s v="RJ"/>
    <n v="78951085"/>
    <s v="juliana.diamantaras@gmail.com"/>
  </r>
  <r>
    <x v="457"/>
    <s v="Guandu"/>
    <n v="20"/>
    <x v="0"/>
    <s v="BB"/>
    <n v="330006386998"/>
    <s v="05.351.543/0002-58"/>
    <s v="UNIFRETE TRANSPORTES DE TURISMO E FRETAMENTO LTDA."/>
    <x v="1"/>
    <m/>
    <s v="12/12/2017"/>
    <n v="517.28883516908104"/>
    <n v="0"/>
    <n v="517.28883516908104"/>
    <m/>
    <m/>
    <s v="OK"/>
    <s v=""/>
    <n v="9984"/>
    <n v="0"/>
    <n v="0"/>
    <n v="4992"/>
    <n v="0"/>
    <n v="0"/>
    <n v="5.7568725668020709E-2"/>
    <n v="229.90150786447478"/>
    <n v="0"/>
    <n v="0"/>
    <n v="287.38732730460623"/>
    <s v="E-07/504257/2011"/>
    <s v="IN019006"/>
    <d v="2012-02-23T00:00:00"/>
    <d v="2017-02-23T00:00:00"/>
    <s v="Estrada de Sepetiba, 650 lotes 05 e 06"/>
    <s v="Santa Cruz"/>
    <n v="23520660"/>
    <s v="Rio de Janeiro"/>
    <s v="RJ"/>
    <s v="2122-5252"/>
    <s v="diretoria@toprioturismo.com.br"/>
  </r>
  <r>
    <x v="458"/>
    <s v="Guandu"/>
    <n v="20"/>
    <x v="0"/>
    <s v="BB"/>
    <n v="330005048975"/>
    <s v="61.024.295/0007-16"/>
    <s v="Arfrio SA Armazens Gerais Frigoríficos"/>
    <x v="1"/>
    <m/>
    <s v="12/12/2017"/>
    <n v="103.47447499223659"/>
    <n v="0"/>
    <n v="103.47447499223659"/>
    <m/>
    <m/>
    <s v="OK SEM CADASTRO REGLA"/>
    <s v=""/>
    <n v="2978.4"/>
    <n v="0"/>
    <n v="0"/>
    <n v="606"/>
    <n v="0"/>
    <n v="0"/>
    <n v="5.7568725668020709E-2"/>
    <n v="68.586169315673629"/>
    <n v="0"/>
    <n v="0"/>
    <n v="34.888305676562965"/>
    <s v="PD-07/014.330/2017"/>
    <s v="IN019126"/>
    <d v="2012-03-16T00:00:00"/>
    <d v="2017-03-16T00:00:00"/>
    <s v="Av. Acesso ,574"/>
    <s v="Distrito Industrial"/>
    <n v="26373270"/>
    <s v="Queimados"/>
    <s v="RJ"/>
    <s v="2663-1300"/>
    <s v="fbarbosa@arfrio.com.br"/>
  </r>
  <r>
    <x v="459"/>
    <s v="Guandu"/>
    <n v="20"/>
    <x v="0"/>
    <s v="BB"/>
    <n v="330005051330"/>
    <s v="97.837.181/0032-43"/>
    <s v="Duratex S.A."/>
    <x v="5"/>
    <m/>
    <s v="12/12/2017"/>
    <n v="10738.883637591203"/>
    <n v="0"/>
    <n v="10738.883637591203"/>
    <m/>
    <m/>
    <s v="OK"/>
    <s v=""/>
    <n v="153300"/>
    <n v="0"/>
    <n v="0"/>
    <n v="125220"/>
    <n v="38.880000000000003"/>
    <n v="0"/>
    <n v="5.7568725668020709E-2"/>
    <n v="3530.1201099026689"/>
    <n v="0"/>
    <n v="0"/>
    <n v="7208.7635276885339"/>
    <s v="E07/002.7177/2013"/>
    <s v="IN000757"/>
    <d v="2017-10-31T00:00:00"/>
    <d v="2022-10-31T00:00:00"/>
    <s v="RODOVIA PRESIDENTE DUTRA, KM 197, S/N"/>
    <s v="DISTRITO INDUSTRIAL"/>
    <n v="26390410"/>
    <s v="Queimados"/>
    <s v="RJ"/>
    <n v="26631330"/>
    <s v="robson.santos@deca.com.br"/>
  </r>
  <r>
    <x v="460"/>
    <s v="Guandu"/>
    <n v="20"/>
    <x v="0"/>
    <s v="BB"/>
    <n v="330026256089"/>
    <s v="27.811.892/0001-67"/>
    <s v="EDURIC COMÉRCIO E INDÚSTRIA DE ARTEFATOS DE CIMENTO LTDA"/>
    <x v="5"/>
    <m/>
    <s v="01/03/2019"/>
    <n v="141.28667339236662"/>
    <n v="0"/>
    <n v="141.28667339236662"/>
    <m/>
    <m/>
    <s v="OK"/>
    <s v=""/>
    <n v="1752.96"/>
    <n v="0"/>
    <n v="0"/>
    <n v="1752.96"/>
    <n v="0"/>
    <n v="0"/>
    <n v="5.7568725668020709E-2"/>
    <n v="40.370604533251246"/>
    <n v="0"/>
    <n v="0"/>
    <n v="100.91606885911538"/>
    <s v="E-07/002.12063/2013"/>
    <s v="IN047644"/>
    <d v="2018-12-14T00:00:00"/>
    <d v="2023-12-14T00:00:00"/>
    <s v="RODOVIA PRESIDENTE DUTRA, 23850 - - COMENDADOR SOARES -NOVA IGUAÇU - RJ"/>
    <s v="Comendador Soares"/>
    <s v="26.362-000"/>
    <s v="Nova Iguaçu"/>
    <s v="RJ"/>
    <s v="(21) 37947560"/>
    <s v="carloscorrea@eduric.com.br"/>
  </r>
  <r>
    <x v="461"/>
    <s v="Guandu"/>
    <n v="20"/>
    <x v="0"/>
    <s v="BB"/>
    <n v="330006858598"/>
    <s v="33.617.465/0001-45"/>
    <s v="Club de Regatas Vasco da Gama"/>
    <x v="1"/>
    <m/>
    <s v="12/12/2017"/>
    <n v="1132.1521475132008"/>
    <n v="0"/>
    <n v="1132.1521475132008"/>
    <m/>
    <m/>
    <s v="OK"/>
    <s v=""/>
    <n v="26937"/>
    <n v="0"/>
    <n v="0"/>
    <n v="8891.4"/>
    <n v="0"/>
    <n v="0"/>
    <n v="5.7568725668020709E-2"/>
    <n v="620.29339883074431"/>
    <n v="0"/>
    <n v="0"/>
    <n v="511.85874868245639"/>
    <s v="E-07/508.985/2012"/>
    <s v="IN020917"/>
    <d v="2012-09-26T00:00:00"/>
    <d v="2017-09-26T00:00:00"/>
    <s v="Rua General Almerio de Moura, 131"/>
    <s v="Vasco da Gama"/>
    <n v="20921060"/>
    <s v="Rio de Janeiro"/>
    <s v="RJ"/>
    <n v="78951085"/>
    <s v="consultar.ambiental@gmail.com"/>
  </r>
  <r>
    <x v="462"/>
    <s v="Guandu"/>
    <n v="20"/>
    <x v="0"/>
    <s v="BB"/>
    <n v="330006755438"/>
    <s v="04.565.030/0001-04"/>
    <s v="TRANSMOTA COMÉRCIO TRANSPORTES E SERVIÇOS LTDA - Santa Cruz"/>
    <x v="1"/>
    <m/>
    <s v="12/12/2017"/>
    <n v="30798.510729473506"/>
    <n v="0"/>
    <n v="30798.510729473506"/>
    <m/>
    <m/>
    <s v="OK"/>
    <s v=""/>
    <n v="389017"/>
    <n v="0"/>
    <n v="0"/>
    <n v="379380"/>
    <n v="0"/>
    <n v="0"/>
    <n v="5.7568725668020709E-2"/>
    <n v="8958.0867743026702"/>
    <n v="0"/>
    <n v="0"/>
    <n v="21840.423955170838"/>
    <s v="PD-07/014.218/2016"/>
    <s v="IN000151"/>
    <d v="2017-01-18T00:00:00"/>
    <d v="2019-01-18T00:00:00"/>
    <s v="Rua Antônio Carvalhães S/N lotes 18,19 e 20 parte"/>
    <s v="SANTA CANDIDA"/>
    <n v="23575310"/>
    <s v="Santa Cruz"/>
    <s v="RJ"/>
    <s v="3782-3054"/>
    <s v="alex@transmota.com.br"/>
  </r>
  <r>
    <x v="463"/>
    <s v="Guandu"/>
    <n v="20"/>
    <x v="0"/>
    <s v="BB"/>
    <n v="330006888900"/>
    <s v="09.053.453/0001-50"/>
    <s v="PLAZA DEL ART INCORPORADORA LTDA"/>
    <x v="15"/>
    <m/>
    <s v="01/09/2022"/>
    <n v="1216.3707004259456"/>
    <n v="0"/>
    <n v="1216.3707004259456"/>
    <m/>
    <m/>
    <s v="RENOVAÇÃO: DÉBITO 2023"/>
    <s v=""/>
    <n v="0"/>
    <n v="105645.6"/>
    <n v="0"/>
    <n v="0"/>
    <n v="210238.68599999999"/>
    <n v="80"/>
    <n v="5.7568725668020709E-2"/>
    <n v="0"/>
    <n v="1216.3707004259456"/>
    <n v="0"/>
    <n v="0"/>
    <s v="PD-07/014.337/2020"/>
    <s v="IN012251"/>
    <d v="2022-07-20T00:00:00"/>
    <d v="2027-07-20T00:00:00"/>
    <s v="AVENIDA RIO BRANCO"/>
    <s v="CENTRO"/>
    <n v="20040004"/>
    <s v="Rio de Janeiro"/>
    <s v="RJ"/>
    <s v="(21) 35436888"/>
    <s v="leonardo.mendes@cury.net"/>
  </r>
  <r>
    <x v="464"/>
    <s v="Guandu"/>
    <n v="20"/>
    <x v="0"/>
    <s v="BB"/>
    <n v="330006447296"/>
    <s v="01.417.222/0005-09"/>
    <s v="Sede Administrativa da MRS Logística"/>
    <x v="1"/>
    <m/>
    <s v="12/12/2017"/>
    <n v="1378.6676315319442"/>
    <n v="0"/>
    <n v="1378.6676315319442"/>
    <m/>
    <m/>
    <s v="OK"/>
    <s v=""/>
    <n v="19710"/>
    <n v="0"/>
    <n v="0"/>
    <n v="16064.18"/>
    <n v="0"/>
    <n v="0"/>
    <n v="5.7568725668020709E-2"/>
    <n v="453.87169048971344"/>
    <n v="0"/>
    <n v="0"/>
    <n v="924.79594104223077"/>
    <s v="E07/504.341/2011"/>
    <s v="IN021228"/>
    <d v="2012-10-26T00:00:00"/>
    <d v="2017-10-26T00:00:00"/>
    <s v="Praça Heitor Vale, 50"/>
    <s v="Centro"/>
    <n v="27135350"/>
    <s v="Barra do Piraí"/>
    <s v="RJ"/>
    <s v="24 24474293"/>
    <s v="ast@mrs.com.br"/>
  </r>
  <r>
    <x v="465"/>
    <s v="Guandu"/>
    <n v="20"/>
    <x v="0"/>
    <s v="BB"/>
    <n v="330005051259"/>
    <s v="06.020.056/0001-94"/>
    <s v="CENTRO DE RECREAÇÃO PARADISO S.A."/>
    <x v="1"/>
    <m/>
    <s v="12/12/2017"/>
    <n v="2691.547676783629"/>
    <n v="0"/>
    <n v="2691.547676783629"/>
    <m/>
    <m/>
    <s v="OK:"/>
    <s v=""/>
    <n v="55632"/>
    <n v="37507.68"/>
    <n v="0"/>
    <n v="18124.32"/>
    <n v="2992.42"/>
    <n v="83"/>
    <n v="5.7568725668020709E-2"/>
    <n v="1281.0722694088799"/>
    <n v="367.07384649582201"/>
    <n v="0"/>
    <n v="1043.4015608789271"/>
    <s v="E07/101.191/2005"/>
    <s v="IN022036"/>
    <d v="2012-12-27T00:00:00"/>
    <d v="2017-12-27T00:00:00"/>
    <s v="ESTRADA DE MATO GROSSO - 1000, PARTE"/>
    <s v="CAMPO ALEGRE"/>
    <n v="26061055"/>
    <s v="Nova Iguaçu"/>
    <s v="RJ"/>
    <n v="27659955"/>
    <s v="shirlane@paradisoclube.com.br"/>
  </r>
  <r>
    <x v="466"/>
    <s v="Guandu"/>
    <n v="20"/>
    <x v="0"/>
    <s v="BB"/>
    <n v="330006926267"/>
    <s v="04.565.030/0001-04"/>
    <s v="Transmota - Transportes, Locações e Serviços LTDA - Itaguaí"/>
    <x v="1"/>
    <m/>
    <s v="12/12/2017"/>
    <n v="35511.261906266962"/>
    <n v="0"/>
    <n v="35511.261906266962"/>
    <m/>
    <m/>
    <s v="OK"/>
    <s v=""/>
    <n v="440737.5"/>
    <n v="0"/>
    <n v="0"/>
    <n v="440555"/>
    <n v="0"/>
    <n v="0"/>
    <n v="5.7568725668020709E-2"/>
    <n v="10149.071820403646"/>
    <n v="0"/>
    <n v="0"/>
    <n v="25362.190085863316"/>
    <s v="E07/507.382/2012 e E07/002.6777/2014"/>
    <s v="IN032996"/>
    <d v="2015-12-30T00:00:00"/>
    <d v="2017-12-30T00:00:00"/>
    <s v="Rua Antonio Carvalhães Lote 18,19 e 20 - Parte"/>
    <s v="Santa Cruz"/>
    <n v="25575310"/>
    <s v="Rio de Janeiro"/>
    <s v="RJ"/>
    <s v="2688-3118"/>
    <s v="alex@transmota.com.br"/>
  </r>
  <r>
    <x v="467"/>
    <s v="Guandu"/>
    <n v="20"/>
    <x v="0"/>
    <s v="BB"/>
    <n v="330007463198"/>
    <s v="36.062.990/0001-30"/>
    <s v="ASSOCIAÇÃO BÍBLICA FLUMINENSE"/>
    <x v="1"/>
    <m/>
    <s v="12/12/2017"/>
    <n v="427.96391246410656"/>
    <n v="0"/>
    <n v="427.96391246410656"/>
    <m/>
    <m/>
    <s v="OK"/>
    <s v=""/>
    <n v="5895"/>
    <n v="0"/>
    <n v="0"/>
    <n v="5076"/>
    <n v="0"/>
    <n v="0"/>
    <n v="5.7568725668020709E-2"/>
    <n v="135.75216216561466"/>
    <n v="0"/>
    <n v="0"/>
    <n v="292.21175029849189"/>
    <s v="E07/508.064/2012"/>
    <s v="IN023392"/>
    <d v="2013-06-06T00:00:00"/>
    <d v="2018-06-06T00:00:00"/>
    <s v="Rua Jayme Rollemberg de Lima, 999."/>
    <s v="Parque Santiago"/>
    <n v="26377380"/>
    <s v="Queimados"/>
    <s v="RJ"/>
    <s v="2663-2447"/>
    <s v="queimados.ssa@tj.org.br"/>
  </r>
  <r>
    <x v="468"/>
    <s v="Guandu"/>
    <n v="20"/>
    <x v="0"/>
    <s v="BB"/>
    <n v="330007468904"/>
    <s v="73.511.933/0001-17"/>
    <s v="DENGE ENGENHARIA E CONSULTORIA Ltda."/>
    <x v="1"/>
    <m/>
    <s v="12/12/2017"/>
    <n v="107.75588933745982"/>
    <n v="0"/>
    <n v="107.75588933745982"/>
    <m/>
    <m/>
    <s v="OK"/>
    <s v=""/>
    <n v="3109.8"/>
    <n v="0"/>
    <n v="0"/>
    <n v="627.79999999999995"/>
    <n v="0"/>
    <n v="0"/>
    <n v="5.7568725668020709E-2"/>
    <n v="71.614486779368107"/>
    <n v="0"/>
    <n v="0"/>
    <n v="36.141402558091713"/>
    <s v="E07/504877/2009"/>
    <s v="IN023880"/>
    <d v="2013-07-22T00:00:00"/>
    <d v="2018-07-22T00:00:00"/>
    <s v="RUA DIAS DA CRUZ, Nº 215 - SALA 203"/>
    <s v="MÉIER"/>
    <n v="20720012"/>
    <s v="Rio de Janeiro"/>
    <s v="RJ"/>
    <n v="25919895"/>
    <s v="suprimentos@denge.com.br"/>
  </r>
  <r>
    <x v="469"/>
    <s v="Guandu"/>
    <n v="20"/>
    <x v="0"/>
    <s v="BB"/>
    <n v="330006014691"/>
    <s v="86.183.449/0010-49"/>
    <s v="CASSOL PRE FABRICADOS LTDA"/>
    <x v="5"/>
    <m/>
    <s v="12/12/2017"/>
    <n v="3560.3615146435623"/>
    <n v="0"/>
    <n v="3560.3615146435623"/>
    <m/>
    <m/>
    <s v="OK"/>
    <s v=""/>
    <n v="53535.24"/>
    <n v="0"/>
    <n v="0"/>
    <n v="40431.24"/>
    <n v="0"/>
    <n v="0"/>
    <n v="5.7568725668020709E-2"/>
    <n v="1232.786269573972"/>
    <n v="0"/>
    <n v="0"/>
    <n v="2327.5752450695904"/>
    <s v="PD- 07/014.326/2016"/>
    <s v="IN000431"/>
    <d v="2017-06-30T00:00:00"/>
    <d v="2022-06-30T00:00:00"/>
    <s v="RODOVIA RJ 099 - RETA DE PIRANEMA, N° 627"/>
    <s v="RETA DO PIRANEMA"/>
    <n v="23890000"/>
    <s v="Seropédica"/>
    <s v="RJ"/>
    <n v="26829400"/>
    <s v="wmnascimento@cassol.ind.br"/>
  </r>
  <r>
    <x v="470"/>
    <s v="Guandu"/>
    <n v="20"/>
    <x v="0"/>
    <s v="BB"/>
    <n v="330022495682"/>
    <s v="10.319.900/0002-30"/>
    <s v="CICLUS AMBIENTAL RIO S.A."/>
    <x v="1"/>
    <n v="2024"/>
    <s v="12/12/2017"/>
    <n v="1125.8553356835189"/>
    <n v="-527.7563349093449"/>
    <n v="598.09900077417399"/>
    <m/>
    <m/>
    <s v="OK"/>
    <s v="CI INEA/SERVREG SEI Nº15 /21 - ALTERAÇÃO RAZÃO SOCIAL"/>
    <n v="18250"/>
    <n v="478296"/>
    <n v="0"/>
    <n v="3650"/>
    <n v="1406"/>
    <n v="25.3"/>
    <n v="5.7568725668020709E-2"/>
    <n v="420.25736664270477"/>
    <n v="495.47450695646796"/>
    <n v="0"/>
    <n v="210.12346208434602"/>
    <s v="EXT-PD01433062018"/>
    <s v="IN013472"/>
    <d v="2023-08-15T00:00:00"/>
    <d v="2033-08-15T00:00:00"/>
    <s v="Estrada Santa Rosa s/n"/>
    <s v="Piranema"/>
    <n v="23890000"/>
    <s v="Seropédica"/>
    <s v="RJ"/>
    <n v="35755707"/>
    <s v="barbara.alexandre@ciclusambiental.com.br"/>
  </r>
  <r>
    <x v="471"/>
    <s v="Guandu"/>
    <n v="20"/>
    <x v="0"/>
    <s v="BB"/>
    <n v="330028998309"/>
    <s v="07.234.499/0007-36"/>
    <s v="OPERSAN RESIDUOS INDUSTRIAIS S.A. (ex-HAZ SOLUÇÕES AMBIENTAIS)"/>
    <x v="1"/>
    <m/>
    <s v="14/03/2018"/>
    <n v="1997.0291726703319"/>
    <n v="0"/>
    <n v="1997.0291726703319"/>
    <m/>
    <m/>
    <s v="OK"/>
    <s v=""/>
    <n v="0"/>
    <n v="788400"/>
    <n v="0"/>
    <n v="0"/>
    <n v="7884"/>
    <n v="96"/>
    <n v="5.7568725668020709E-2"/>
    <n v="0"/>
    <n v="1997.0291726703319"/>
    <n v="0"/>
    <n v="0"/>
    <s v="E07/501.359/2009"/>
    <s v="IN024550"/>
    <d v="2013-09-13T00:00:00"/>
    <d v="2018-09-13T00:00:00"/>
    <s v="Rua Nelson da Silva, 288"/>
    <s v="Santa Cruz"/>
    <n v="23565160"/>
    <s v="Rio de Janeiro"/>
    <s v="RJ"/>
    <n v="24143750"/>
    <s v="dalva.santos@opersan.com.br"/>
  </r>
  <r>
    <x v="472"/>
    <s v="Guandu"/>
    <n v="20"/>
    <x v="0"/>
    <s v="BB"/>
    <n v="330005050449"/>
    <s v="43.818.418/0004-66"/>
    <s v="NOURYON PULP AND PERFORMANCE INDÚSTRIA QUÍMICA LTDA (ex-Akzo Nobel)"/>
    <x v="5"/>
    <m/>
    <s v="01/07/2021"/>
    <n v="40.318392163187553"/>
    <n v="-883.04"/>
    <n v="0"/>
    <n v="-842.72"/>
    <m/>
    <s v="ATENÇÃO: CRÉDITO 2026: -842,72"/>
    <s v=""/>
    <n v="0"/>
    <n v="21035.52"/>
    <n v="0"/>
    <n v="0"/>
    <n v="1234"/>
    <n v="97"/>
    <n v="5.7568725668020709E-2"/>
    <n v="0"/>
    <n v="40.318392163187553"/>
    <n v="0"/>
    <n v="0"/>
    <s v="EXT-PD/014.3133/2018"/>
    <s v="IN008749"/>
    <d v="2021-04-12T00:00:00"/>
    <d v="2026-04-12T00:00:00"/>
    <s v="Rua Nelson da Silva, nº 534"/>
    <s v="Santa Cruz"/>
    <n v="23565160"/>
    <s v="Rio de Janeiro"/>
    <s v="RJ"/>
    <s v="21 24165700"/>
    <s v="leticia.oliveira@nouryon.com"/>
  </r>
  <r>
    <x v="473"/>
    <s v="Guandu"/>
    <n v="20"/>
    <x v="0"/>
    <s v="BB"/>
    <n v="330007198770"/>
    <s v="59.476.770/0039-20"/>
    <s v="Procter &amp; Gamble do Brasil S.A."/>
    <x v="1"/>
    <m/>
    <s v="12/12/2017"/>
    <n v="710.50593182680154"/>
    <n v="0"/>
    <n v="710.50593182680154"/>
    <m/>
    <m/>
    <s v="OK"/>
    <s v=""/>
    <n v="15257"/>
    <n v="10020"/>
    <n v="0"/>
    <n v="5237"/>
    <n v="2811.96"/>
    <n v="90"/>
    <n v="5.7568725668020709E-2"/>
    <n v="351.33703815862344"/>
    <n v="57.684226446373486"/>
    <n v="0"/>
    <n v="301.48466722180467"/>
    <s v="E-07/505.577/2012"/>
    <s v="IN027035/AVB002377"/>
    <d v="2014-05-27T00:00:00"/>
    <d v="2019-05-27T00:00:00"/>
    <s v="Estrada Paracambi-Cabral, 1.700"/>
    <s v="Fazenda Invejada"/>
    <n v="23890000"/>
    <s v="Seropédica"/>
    <s v="RJ"/>
    <n v="24312438"/>
    <s v="amorim.t@pg.com"/>
  </r>
  <r>
    <x v="474"/>
    <s v="Guandu"/>
    <n v="20"/>
    <x v="0"/>
    <s v="BB"/>
    <n v="330008241580"/>
    <s v="33.130.543/0029-83"/>
    <s v="CASAS GUANABARA COMESTÍVEIS LTDA (PACIÊNCIA)"/>
    <x v="1"/>
    <m/>
    <s v="12/12/2017"/>
    <n v="782.68431220285765"/>
    <n v="0"/>
    <n v="782.68431220285765"/>
    <m/>
    <m/>
    <s v="OK"/>
    <s v=""/>
    <n v="22600.799999999999"/>
    <n v="0"/>
    <n v="0"/>
    <n v="4555.2"/>
    <n v="0"/>
    <n v="0"/>
    <n v="5.7568725668020709E-2"/>
    <n v="520.44246232092837"/>
    <n v="0"/>
    <n v="0"/>
    <n v="262.24184988192928"/>
    <s v="E07/002.6770/2014"/>
    <s v="IN027684"/>
    <d v="2014-08-04T00:00:00"/>
    <d v="2019-08-04T00:00:00"/>
    <s v="AV, CESÁRIO DE MELO Nº 10.089"/>
    <s v="PACIÊNCIA"/>
    <n v="23585127"/>
    <s v="Rio de Janeiro"/>
    <s v="RJ"/>
    <s v="2178-2183"/>
    <s v="fatima@supermercadosguanabara.com.br"/>
  </r>
  <r>
    <x v="475"/>
    <s v="Guandu"/>
    <n v="20"/>
    <x v="0"/>
    <s v="BB"/>
    <n v="330005198519"/>
    <s v="11.093.769/0001-18"/>
    <s v="JULIVAN INDÚSTRIA E COMÉRCIO DE BEBIDAS LTDA"/>
    <x v="5"/>
    <m/>
    <s v="12/12/2017"/>
    <n v="2768.1954360371374"/>
    <n v="0"/>
    <n v="2768.1954360371374"/>
    <m/>
    <m/>
    <s v="OK"/>
    <s v=""/>
    <n v="36918"/>
    <n v="0"/>
    <n v="0"/>
    <n v="33318"/>
    <n v="0"/>
    <n v="0"/>
    <n v="5.7568725668020709E-2"/>
    <n v="850.12180937712992"/>
    <n v="0"/>
    <n v="0"/>
    <n v="1918.0736266600077"/>
    <s v="E07/002.16157/2013"/>
    <s v="IN027727"/>
    <d v="2014-08-07T00:00:00"/>
    <d v="2019-08-07T00:00:00"/>
    <s v="ESTRADA DO LAMEIRÃO PEQUENO,180"/>
    <s v="CAMPO GRANDE"/>
    <n v="23017325"/>
    <s v="Rio de Janeiro"/>
    <s v="RJ"/>
    <s v="3394-3380"/>
    <s v="vinicius@nutbebidas.com.br"/>
  </r>
  <r>
    <x v="476"/>
    <s v="Guandu"/>
    <n v="20"/>
    <x v="0"/>
    <s v="BB"/>
    <n v="330008245810"/>
    <s v="33.130.543/0040-99"/>
    <s v="CASAS GUANABARA COMESTÍVEIS LTDA (CAMPO GRANDE)"/>
    <x v="1"/>
    <m/>
    <s v="12/12/2017"/>
    <n v="776.62767727546873"/>
    <n v="0"/>
    <n v="776.62767727546873"/>
    <m/>
    <m/>
    <s v="OK"/>
    <s v=""/>
    <n v="22484"/>
    <n v="0"/>
    <n v="0"/>
    <n v="4496.8"/>
    <n v="0"/>
    <n v="0"/>
    <n v="5.7568725668020709E-2"/>
    <n v="517.74830402564157"/>
    <n v="0"/>
    <n v="0"/>
    <n v="258.87937324982715"/>
    <s v="E07/002.6768/2014"/>
    <s v="IN027774"/>
    <d v="2014-08-14T00:00:00"/>
    <d v="2019-08-14T00:00:00"/>
    <s v="RUA AURÉLIO FIGUEIREDO Nº205"/>
    <s v="CAMPO GRANDE"/>
    <n v="23052000"/>
    <s v="Rio de Janeiro"/>
    <s v="RJ"/>
    <s v="2178-2183"/>
    <s v="fatima@supermercadosguanabara.com.br"/>
  </r>
  <r>
    <x v="477"/>
    <s v="Guandu"/>
    <n v="20"/>
    <x v="0"/>
    <s v="BB"/>
    <n v="330007793490"/>
    <s v="11.416.367/0001-07"/>
    <s v="Restaurante Visual Mineiro LTDA - ME"/>
    <x v="1"/>
    <m/>
    <s v="12/12/2017"/>
    <n v="192.16240678243392"/>
    <n v="0"/>
    <n v="192.16240678243392"/>
    <m/>
    <m/>
    <s v="OK"/>
    <s v=""/>
    <n v="4392"/>
    <n v="0"/>
    <n v="0"/>
    <n v="1581.12"/>
    <n v="0"/>
    <n v="0"/>
    <n v="5.7568725668020709E-2"/>
    <n v="101.13536081338292"/>
    <n v="0"/>
    <n v="0"/>
    <n v="91.027045969051002"/>
    <s v="E07.002/11808/2013"/>
    <s v="IN026306"/>
    <d v="2014-02-26T00:00:00"/>
    <d v="2019-02-26T00:00:00"/>
    <n v="0"/>
    <n v="0"/>
    <n v="0"/>
    <s v="Itaguaí"/>
    <n v="0"/>
    <n v="78339510"/>
    <s v="jeferson.visual@yahoo.com.br"/>
  </r>
  <r>
    <x v="478"/>
    <s v="Guandu"/>
    <n v="20"/>
    <x v="0"/>
    <s v="BB"/>
    <n v="330008792977"/>
    <s v="08.797.760/0002-64"/>
    <s v="CURY CONSTRUTORA E INCORPORADORA S/A"/>
    <x v="1"/>
    <m/>
    <s v="12/12/2017"/>
    <n v="16137.674029599606"/>
    <n v="0"/>
    <n v="16137.674029599606"/>
    <m/>
    <m/>
    <s v="OK"/>
    <s v=""/>
    <n v="0"/>
    <n v="0"/>
    <n v="140160"/>
    <n v="0"/>
    <n v="52560"/>
    <n v="0"/>
    <n v="5.7568725668020709E-2"/>
    <n v="0"/>
    <n v="8068.837014799803"/>
    <n v="8068.837014799803"/>
    <n v="0"/>
    <s v="E07.002/12428/2014"/>
    <s v="IN030665"/>
    <d v="2015-05-22T00:00:00"/>
    <d v="2020-05-22T00:00:00"/>
    <s v="Rua Buenos Aires, 48, 5° andar"/>
    <s v="Centro"/>
    <n v="20040004"/>
    <s v="Rio de Janeiro"/>
    <s v="RJ"/>
    <s v="3543-6882"/>
    <s v="joao.sena@cury.net"/>
  </r>
  <r>
    <x v="479"/>
    <s v="Guandu"/>
    <n v="20"/>
    <x v="0"/>
    <s v="BB"/>
    <n v="330008943428"/>
    <s v="07.792.269/0001-05"/>
    <s v="CONSTRUTORA LYTORÂNEA"/>
    <x v="1"/>
    <m/>
    <s v="12/12/2017"/>
    <n v="2601.3455862615847"/>
    <n v="0"/>
    <n v="2601.3455862615847"/>
    <m/>
    <m/>
    <s v="OK"/>
    <s v=""/>
    <n v="33580"/>
    <n v="0"/>
    <n v="0"/>
    <n v="31755"/>
    <n v="0"/>
    <n v="0"/>
    <n v="5.7568725668020709E-2"/>
    <n v="773.25475816935375"/>
    <n v="0"/>
    <n v="0"/>
    <n v="1828.0908280922308"/>
    <s v="E07.002/7802/2014"/>
    <s v="IN031573"/>
    <d v="2015-08-25T00:00:00"/>
    <d v="2020-08-25T00:00:00"/>
    <s v="VIA COLETORA S/N - LOTE 19 QUADRA C"/>
    <s v="ZONA INDUSTRIAL"/>
    <n v="23812035"/>
    <s v="Itaguaí"/>
    <s v="RJ"/>
    <n v="26882063"/>
    <s v="jose.miranda@lytoranea.com.br"/>
  </r>
  <r>
    <x v="480"/>
    <s v="Guandu"/>
    <n v="20"/>
    <x v="0"/>
    <s v="BB"/>
    <n v="330009198688"/>
    <s v="02.275.649/0001-40"/>
    <s v="Rápido São Jorge Transporte de água e saneamento ltda-EPP"/>
    <x v="1"/>
    <m/>
    <s v="12/12/2017"/>
    <n v="5065.5458594979973"/>
    <n v="5207.54"/>
    <n v="10273.085859497998"/>
    <m/>
    <m/>
    <s v="OK"/>
    <s v=""/>
    <n v="62955.199999999997"/>
    <n v="0"/>
    <n v="0"/>
    <n v="62809.2"/>
    <n v="0"/>
    <n v="0"/>
    <n v="5.7568725668020709E-2"/>
    <n v="1449.700255270151"/>
    <n v="0"/>
    <n v="0"/>
    <n v="3615.8456042278463"/>
    <s v="E07/002.5987/2013"/>
    <s v="IN032495"/>
    <d v="2015-11-19T00:00:00"/>
    <d v="2017-11-19T00:00:00"/>
    <s v="Rua Jaciru nº:62 apt-201,Taquara- Rio de Janeiro-RJ – CEP:22.740-020"/>
    <s v="Taquara"/>
    <n v="22740020"/>
    <s v="Rio de Janeiro"/>
    <s v="RJ"/>
    <s v="2424-8111"/>
    <s v="aguasaojorge@gmail.com"/>
  </r>
  <r>
    <x v="481"/>
    <s v="Guandu"/>
    <n v="20"/>
    <x v="0"/>
    <s v="BB"/>
    <n v="330009234234"/>
    <s v="12.609.494/0001-95"/>
    <s v="CONCRETO SANTA LUZIA LTDA"/>
    <x v="5"/>
    <m/>
    <s v="12/12/2017"/>
    <n v="13010.988460705121"/>
    <n v="0"/>
    <n v="13010.988460705121"/>
    <m/>
    <m/>
    <s v="OK"/>
    <s v=""/>
    <n v="175200"/>
    <n v="0"/>
    <n v="0"/>
    <n v="155928"/>
    <n v="0"/>
    <n v="0"/>
    <n v="5.7568725668020709E-2"/>
    <n v="4034.4080649258899"/>
    <n v="0"/>
    <n v="0"/>
    <n v="8976.5803957792305"/>
    <s v="E07/002.284/2014"/>
    <s v="IN032977"/>
    <d v="2015-12-29T00:00:00"/>
    <d v="2020-12-29T00:00:00"/>
    <s v="ESTRADA ALBERTINA ALVES GOMES S/N - ENTRADA SUPLEMENTAR RUA 3"/>
    <n v="0"/>
    <n v="23830040"/>
    <s v="Itaguaí"/>
    <s v="RJ"/>
    <n v="39239930"/>
    <s v="telma@gruposantaluzia.com.br"/>
  </r>
  <r>
    <x v="482"/>
    <s v="Guandu"/>
    <n v="20"/>
    <x v="0"/>
    <s v="BB"/>
    <n v="330009105183"/>
    <s v="27.045.905/0001-34"/>
    <s v="VALLE SUL TERRAPLENAGEM LTDA"/>
    <x v="6"/>
    <m/>
    <s v="12/12/2017"/>
    <n v="274.26113747059253"/>
    <n v="0"/>
    <n v="274.26113747059253"/>
    <m/>
    <m/>
    <s v="OK"/>
    <s v=""/>
    <n v="7919.2079999999996"/>
    <n v="0"/>
    <n v="0"/>
    <n v="1596.4079999999999"/>
    <n v="0"/>
    <n v="0"/>
    <n v="5.7568725668020709E-2"/>
    <n v="182.35692368447144"/>
    <n v="0"/>
    <n v="0"/>
    <n v="91.904213786121119"/>
    <s v="E07/512722/2012"/>
    <s v="IN033251"/>
    <d v="2016-02-02T00:00:00"/>
    <d v="2021-02-02T00:00:00"/>
    <s v="rua manuel vieira 294"/>
    <s v="tanque"/>
    <n v="22730050"/>
    <s v="Rio de Janeiro"/>
    <s v="RJ"/>
    <n v="26778390"/>
    <s v="porcioli@terra.com.br"/>
  </r>
  <r>
    <x v="483"/>
    <s v="Guandu"/>
    <n v="20"/>
    <x v="0"/>
    <s v="BB"/>
    <n v="330001259181"/>
    <s v="10.460.310/0001-42"/>
    <s v="FAVORITA TRANSPORTE DE ÁGUA LTDA - ME - Guaratiba"/>
    <x v="1"/>
    <m/>
    <s v="12/12/2017"/>
    <n v="17048.759002263112"/>
    <n v="0"/>
    <n v="17048.759002263112"/>
    <m/>
    <m/>
    <s v="OK"/>
    <s v=""/>
    <n v="227833"/>
    <n v="0"/>
    <n v="0"/>
    <n v="205013"/>
    <n v="0"/>
    <n v="0"/>
    <n v="5.7568725668020709E-2"/>
    <n v="5246.4242536885231"/>
    <n v="0"/>
    <n v="0"/>
    <n v="11802.334748574589"/>
    <s v="E07/002.11421/2015"/>
    <s v="IN033585"/>
    <d v="2016-03-07T00:00:00"/>
    <d v="2018-03-07T00:00:00"/>
    <s v="ESTRADA DO ENGENHO NOVO, 373 - FUNDOS 2 - AP. 101."/>
    <s v="ANCHIETA"/>
    <n v="21620242"/>
    <s v="Rio de Janeiro"/>
    <s v="RJ"/>
    <s v="2424-8400"/>
    <s v="aguasaojorge@gmail.com"/>
  </r>
  <r>
    <x v="484"/>
    <s v="Guandu"/>
    <n v="20"/>
    <x v="0"/>
    <s v="BB"/>
    <n v="330009516302"/>
    <s v="08.310.839/0001-38"/>
    <s v="Porto Sudeste do Brasil SA"/>
    <x v="1"/>
    <m/>
    <s v="12/12/2017"/>
    <n v="27496.224517580791"/>
    <n v="0"/>
    <n v="27496.224517580791"/>
    <m/>
    <m/>
    <s v="OK"/>
    <s v=""/>
    <n v="341786"/>
    <n v="0"/>
    <n v="0"/>
    <n v="340910"/>
    <n v="0"/>
    <n v="0"/>
    <n v="5.7568725668020709E-2"/>
    <n v="7870.4717784538025"/>
    <n v="0"/>
    <n v="0"/>
    <n v="19625.752739126987"/>
    <s v="E07/002.4575/2015"/>
    <s v="IN034654"/>
    <d v="2016-06-15T00:00:00"/>
    <d v="2021-06-15T00:00:00"/>
    <s v="Rua Felix Lopes Coelho, n° 222"/>
    <s v="Ilha da Madeira"/>
    <n v="23826580"/>
    <s v="Itaguaí"/>
    <s v="RJ"/>
    <n v="21636958"/>
    <s v="dilri.batista@portosudeste.com"/>
  </r>
  <r>
    <x v="485"/>
    <s v="Guandu"/>
    <n v="20"/>
    <x v="0"/>
    <s v="BB"/>
    <n v="330005729492"/>
    <s v="10.229.790/0001-35"/>
    <s v="Brascan SPE RJ 5 S.A."/>
    <x v="1"/>
    <m/>
    <s v="12/12/2017"/>
    <n v="32785.849286260018"/>
    <n v="0"/>
    <n v="32785.849286260018"/>
    <m/>
    <m/>
    <s v="OK"/>
    <s v=""/>
    <n v="739519"/>
    <n v="555472"/>
    <n v="0"/>
    <n v="184047"/>
    <n v="26964.545999999998"/>
    <n v="84"/>
    <n v="5.7568725668020709E-2"/>
    <n v="17029.27334575534"/>
    <n v="5161.2241082185792"/>
    <n v="0"/>
    <n v="10595.351832286096"/>
    <s v="E07/514849/2012"/>
    <s v="IN034980"/>
    <d v="2016-06-29T00:00:00"/>
    <d v="2018-06-29T00:00:00"/>
    <s v="Rua da Candelária, 9 Grupo 409"/>
    <s v="Centro"/>
    <n v="20091020"/>
    <s v="Rio de Janeiro"/>
    <s v="RJ"/>
    <n v="997424972"/>
    <s v="servec@servec.com.br"/>
  </r>
  <r>
    <x v="486"/>
    <s v="Guandu"/>
    <n v="20"/>
    <x v="0"/>
    <s v="BB"/>
    <n v="330008887250"/>
    <s v="29.138.302/0001-02"/>
    <s v="Prefeitura Municipal de Itaguaí"/>
    <x v="1"/>
    <m/>
    <s v="12/12/2017"/>
    <n v="605.16225398628467"/>
    <n v="0"/>
    <n v="605.16225398628467"/>
    <m/>
    <m/>
    <s v="OK"/>
    <s v=""/>
    <n v="0"/>
    <n v="52560"/>
    <n v="0"/>
    <n v="0"/>
    <n v="3952.8"/>
    <n v="80"/>
    <n v="5.7568725668020709E-2"/>
    <n v="0"/>
    <n v="605.16225398628467"/>
    <n v="0"/>
    <n v="0"/>
    <s v="E07/002.1596/2013"/>
    <s v="IN031413"/>
    <d v="2015-08-19T00:00:00"/>
    <d v="2019-08-19T00:00:00"/>
    <s v="Rua General Bocaiúva, 636, Centro."/>
    <s v="Centro"/>
    <n v="23815310"/>
    <s v="Itaguaí"/>
    <s v="RJ"/>
    <n v="26888633"/>
    <s v="meioambiente.gabinete@gmail.com"/>
  </r>
  <r>
    <x v="487"/>
    <s v="Guandu"/>
    <n v="20"/>
    <x v="0"/>
    <s v="BB"/>
    <n v="330009570501"/>
    <s v="29.138.302/0001-02"/>
    <s v="Prefeitura Municipal de Itaguaí"/>
    <x v="1"/>
    <m/>
    <s v="12/12/2017"/>
    <n v="605.16225398628467"/>
    <n v="0"/>
    <n v="605.16225398628467"/>
    <m/>
    <m/>
    <s v="OK"/>
    <s v=""/>
    <n v="0"/>
    <n v="52560"/>
    <n v="0"/>
    <n v="0"/>
    <n v="3952.8"/>
    <n v="80"/>
    <n v="5.7568725668020709E-2"/>
    <n v="0"/>
    <n v="605.16225398628467"/>
    <n v="0"/>
    <n v="0"/>
    <s v="E07/002.1594/2013"/>
    <s v="IN034817"/>
    <d v="2016-06-20T00:00:00"/>
    <d v="2021-06-20T00:00:00"/>
    <s v="Rua General Bocaiúva, 636."/>
    <s v="Centro"/>
    <n v="23815310"/>
    <s v="Itaguaí"/>
    <s v="RJ"/>
    <n v="26888633"/>
    <s v="meioambiente.gabinete@gmail.com"/>
  </r>
  <r>
    <x v="488"/>
    <s v="Guandu"/>
    <n v="20"/>
    <x v="0"/>
    <s v="BB"/>
    <n v="330026576075"/>
    <s v="36.200.137/0001-37"/>
    <s v="Transportes Rio Vez Ltda-ME"/>
    <x v="1"/>
    <m/>
    <s v="12/12/2017"/>
    <n v="1794.4747477978735"/>
    <n v="-443.47"/>
    <n v="1351.0047477978735"/>
    <m/>
    <m/>
    <s v="o empreendimento não foi cobrado em 2024 porque o crédito do ano anterior foi maior que o valor devido anual."/>
    <s v=""/>
    <n v="23177.5"/>
    <n v="0"/>
    <n v="0"/>
    <n v="21900"/>
    <n v="0"/>
    <n v="0"/>
    <n v="5.7568725668020709E-2"/>
    <n v="533.71965566821996"/>
    <n v="0"/>
    <n v="0"/>
    <n v="1260.7550921296536"/>
    <s v="E07/510982/2012"/>
    <s v="IN005260"/>
    <d v="2023-09-29T00:00:00"/>
    <d v="2028-09-29T00:00:00"/>
    <s v="Estrada do Lameirão Pequeno, n° 794B - parte"/>
    <s v="Campo Grande"/>
    <n v="23017320"/>
    <s v="Rio de Janeiro"/>
    <s v="RJ"/>
    <s v="2270-9297"/>
    <s v="soeirobarbosa@yahoo.com.br"/>
  </r>
  <r>
    <x v="489"/>
    <s v="Guandu"/>
    <n v="20"/>
    <x v="0"/>
    <s v="BB"/>
    <n v="330009622838"/>
    <s v="12.612.048/0001-30"/>
    <s v="Westville Promoção e Produção de Eventos Ltda."/>
    <x v="1"/>
    <m/>
    <s v="12/12/2017"/>
    <n v="264.63317643084667"/>
    <n v="0"/>
    <n v="264.63317643084667"/>
    <m/>
    <m/>
    <s v="OK"/>
    <s v=""/>
    <n v="7647"/>
    <n v="0"/>
    <n v="0"/>
    <n v="1538"/>
    <n v="111"/>
    <n v="67"/>
    <n v="5.7568725668020709E-2"/>
    <n v="176.09143927682769"/>
    <n v="0"/>
    <n v="0"/>
    <n v="88.541737154018989"/>
    <s v="E07/002.13990/2014"/>
    <s v="IN035329"/>
    <d v="2016-07-20T00:00:00"/>
    <d v="2021-07-20T00:00:00"/>
    <s v="Av. Rio Branco, n° 123, sala 1.712"/>
    <s v="Centro"/>
    <n v="20040005"/>
    <s v="Rio de Janeiro"/>
    <s v="RJ"/>
    <n v="41088140"/>
    <s v="megaville@megavilleguaratiba.com.br"/>
  </r>
  <r>
    <x v="490"/>
    <s v="Guandu"/>
    <n v="20"/>
    <x v="0"/>
    <s v="BB"/>
    <n v="330009748696"/>
    <s v="33.955.956/0001-04"/>
    <s v="SIND. DOS TRAB. EM EMP. TELEC. OP. SIST. TV POR ASS. TRANSM. DE DADOS E CORREIO ELETR. M. CEL ."/>
    <x v="1"/>
    <m/>
    <s v="12/12/2017"/>
    <n v="470.68407365022426"/>
    <n v="0"/>
    <n v="470.68407365022426"/>
    <m/>
    <m/>
    <s v="OK"/>
    <s v=""/>
    <n v="11680"/>
    <n v="0"/>
    <n v="0"/>
    <n v="3504"/>
    <n v="0"/>
    <n v="0"/>
    <n v="5.7568725668020709E-2"/>
    <n v="268.9668031461336"/>
    <n v="0"/>
    <n v="0"/>
    <n v="201.71727050409064"/>
    <s v="PD-07/014.110/2016"/>
    <s v="IN000062"/>
    <d v="2016-08-31T00:00:00"/>
    <d v="2016-08-31T00:00:00"/>
    <s v="RUA MORAES E SILVA Nº94"/>
    <s v="TIJUCA"/>
    <n v="20271000"/>
    <s v="Rio de Janeiro"/>
    <s v="RJ"/>
    <n v="25680572"/>
    <s v="coloniasinttel@gmail.com"/>
  </r>
  <r>
    <x v="491"/>
    <s v="Guandu"/>
    <n v="20"/>
    <x v="0"/>
    <s v="BB"/>
    <n v="330009853481"/>
    <s v="36.145.779/0001-80"/>
    <s v="CAA COSTA INDUSTRIA DE GELO LTDA"/>
    <x v="5"/>
    <m/>
    <d v="2024-10-10T00:00:00"/>
    <n v="3903.2557400636697"/>
    <n v="1529.75"/>
    <n v="5433.0057400636697"/>
    <m/>
    <m/>
    <s v="OK"/>
    <n v="0"/>
    <n v="48442.8"/>
    <n v="0"/>
    <n v="0"/>
    <n v="48424.55"/>
    <n v="0"/>
    <n v="0"/>
    <n v="5.7568725668020709E-2"/>
    <n v="1115.5161055163176"/>
    <n v="0"/>
    <n v="0"/>
    <n v="2787.7396345473521"/>
    <s v="PD-07/01467/2016"/>
    <s v="IN007394"/>
    <d v="2024-03-07T00:00:00"/>
    <d v="2029-03-07T00:00:00"/>
    <s v="Estrada Urucânia"/>
    <s v="Santa Cruz"/>
    <s v="23.570-295"/>
    <s v="RIO DE JANEIRO"/>
    <n v="0"/>
    <s v="(21) 3157-5804"/>
    <s v="licenciamento@soloterra.net.br"/>
  </r>
  <r>
    <x v="492"/>
    <s v="Guandu"/>
    <n v="20"/>
    <x v="0"/>
    <s v="BB"/>
    <n v="330009564960"/>
    <s v="07.170.938/0015-02"/>
    <s v="CNOVA COMÉRCIO ELETRÕNICO S.A."/>
    <x v="1"/>
    <m/>
    <s v="12/12/2017"/>
    <n v="423.69294059289609"/>
    <n v="0"/>
    <n v="423.69294059289609"/>
    <m/>
    <m/>
    <s v="OK"/>
    <s v=""/>
    <n v="0"/>
    <n v="146029"/>
    <n v="0"/>
    <n v="0"/>
    <n v="1752.35"/>
    <n v="95"/>
    <n v="5.7568725668020709E-2"/>
    <n v="0"/>
    <n v="423.69294059289609"/>
    <n v="0"/>
    <n v="0"/>
    <s v="E07/002.36/2015"/>
    <s v="IN035396"/>
    <d v="2016-08-10T00:00:00"/>
    <d v="2021-08-10T00:00:00"/>
    <s v="AVENIDA BRASIL, Nº 43609 - LOTE 01 - CONJUNTO: 02"/>
    <s v="CAMPO GRANDE"/>
    <n v="23078900"/>
    <s v="Rio de Janeiro"/>
    <s v="RJ"/>
    <n v="24312438"/>
    <s v="atendimento.servicos@cnova.com"/>
  </r>
  <r>
    <x v="493"/>
    <s v="Guandu"/>
    <n v="20"/>
    <x v="0"/>
    <s v="BB"/>
    <n v="330009853562"/>
    <s v="61.064.838/0143-55"/>
    <s v="SAINT-GOBAIN DO BRASIL PRODUTOS INDUSTRIAIS E PARA CONSTRUÇÃO LTDA"/>
    <x v="5"/>
    <m/>
    <s v="12/12/2017"/>
    <n v="7218.4959134684068"/>
    <n v="0"/>
    <n v="7218.4959134684068"/>
    <m/>
    <m/>
    <s v="OK"/>
    <s v=""/>
    <n v="100740"/>
    <n v="0"/>
    <n v="0"/>
    <n v="85093.18"/>
    <n v="0"/>
    <n v="0"/>
    <n v="5.7568725668020709E-2"/>
    <n v="2319.7851594560871"/>
    <n v="0"/>
    <n v="0"/>
    <n v="4898.7107540123197"/>
    <s v="PD-07/014.148/2016"/>
    <s v="IN000126"/>
    <d v="2016-11-17T00:00:00"/>
    <d v="2021-11-17T00:00:00"/>
    <s v="ESTRADA SANTA ALICE Nº 58"/>
    <s v="SANTA ALICE"/>
    <n v="23892270"/>
    <s v="Seropédica"/>
    <s v="RJ"/>
    <n v="34929644"/>
    <s v="osvaldo.carvalho@saint-gobain.com"/>
  </r>
  <r>
    <x v="494"/>
    <s v="Guandu"/>
    <n v="20"/>
    <x v="0"/>
    <s v="BB"/>
    <n v="330009772996"/>
    <s v="00.470.227/0001-09"/>
    <s v="GELOY COMERCIAL LTDA-EPP"/>
    <x v="1"/>
    <m/>
    <s v="01/03/2019"/>
    <n v="260.55605237346174"/>
    <n v="-40.01"/>
    <n v="220.54605237346175"/>
    <m/>
    <m/>
    <s v="OK"/>
    <s v=""/>
    <n v="5840"/>
    <n v="0"/>
    <n v="0"/>
    <n v="2190"/>
    <n v="0"/>
    <n v="0"/>
    <n v="5.7568725668020709E-2"/>
    <n v="134.48054316049638"/>
    <n v="0"/>
    <n v="0"/>
    <n v="126.07550921296536"/>
    <s v=" SEI-070002/012022/2021"/>
    <s v="IN007397"/>
    <d v="2024-03-07T00:00:00"/>
    <d v="2029-03-07T00:00:00"/>
    <s v="RUA LAUDELINO VIEIRA DE CAMPOS, 60"/>
    <n v="0"/>
    <s v="23.080-290"/>
    <s v="Campo Grande "/>
    <s v="RJ"/>
    <s v="(21) 78888832"/>
    <s v="licenciamento@soloterra.net.br"/>
  </r>
  <r>
    <x v="495"/>
    <s v="Guandu"/>
    <n v="20"/>
    <x v="0"/>
    <s v="BB"/>
    <n v="330009909029"/>
    <s v="17.715.734/0001-50"/>
    <s v="BR LOG QUEIMADOS EMPREENDIMENTOS E LOGISICA LTDA"/>
    <x v="1"/>
    <m/>
    <s v="12/12/2017"/>
    <n v="272.32927977823573"/>
    <n v="0"/>
    <n v="272.32927977823573"/>
    <m/>
    <m/>
    <s v="OK"/>
    <s v=""/>
    <n v="0"/>
    <n v="18921.599999999999"/>
    <n v="0"/>
    <n v="0"/>
    <n v="283.82400000000001"/>
    <n v="75"/>
    <n v="5.7568725668020709E-2"/>
    <n v="0"/>
    <n v="272.32927977823573"/>
    <n v="0"/>
    <n v="0"/>
    <s v="E07/002.4248/2016"/>
    <s v="IN038699"/>
    <d v="2017-02-16T00:00:00"/>
    <d v="2022-02-16T00:00:00"/>
    <s v="RUA VISCONDE DE PIRAJA"/>
    <s v="IPANEMA"/>
    <n v="22410002"/>
    <s v="Rio de Janeiro"/>
    <s v="RJ"/>
    <n v="25124584"/>
    <s v="caroline.sampaio@gbarmazens.com.br"/>
  </r>
  <r>
    <x v="496"/>
    <s v="Guandu"/>
    <n v="20"/>
    <x v="0"/>
    <s v="BB"/>
    <n v="330005890781"/>
    <s v="28.671.832/0001-59"/>
    <s v="EMPRESA DE MINERAÇÃO J SERRÃO LTDA"/>
    <x v="1"/>
    <m/>
    <s v="12/12/2017"/>
    <n v="259.05689530804375"/>
    <n v="0"/>
    <n v="259.05689530804375"/>
    <m/>
    <m/>
    <s v="OK"/>
    <s v=""/>
    <n v="9000"/>
    <n v="0"/>
    <n v="0"/>
    <n v="900"/>
    <n v="0"/>
    <n v="0"/>
    <n v="5.7568725668020709E-2"/>
    <n v="207.24133925682989"/>
    <n v="0"/>
    <n v="0"/>
    <n v="51.815556051213839"/>
    <s v="E-07/509345/2010"/>
    <s v="IN039608"/>
    <d v="2017-05-03T00:00:00"/>
    <d v="2022-05-03T00:00:00"/>
    <s v="Estrada Ary Schiavo, s/nº, km 1,5"/>
    <s v="Chacrinha"/>
    <n v="26435290"/>
    <s v="Japeri"/>
    <s v="RJ"/>
    <s v="2670-1161"/>
    <s v="(21) 2670-1161"/>
  </r>
  <r>
    <x v="497"/>
    <s v="Guandu"/>
    <n v="20"/>
    <x v="0"/>
    <s v="BB"/>
    <n v="330010078380"/>
    <s v="14.743.925/0001-37"/>
    <s v="GUARDIÃO DAS Aguas TRANSPORTE RODOVIÁRIO E TERRAPLANAGEM LTDA - ME"/>
    <x v="1"/>
    <m/>
    <s v="12/12/2017"/>
    <n v="6760.833604912068"/>
    <n v="0"/>
    <n v="0"/>
    <m/>
    <m/>
    <s v="Ainda não foi cancelada no remessa. Aguardando quitação dos débitos"/>
    <s v=""/>
    <n v="84928.2"/>
    <n v="0"/>
    <n v="0"/>
    <n v="83468.2"/>
    <n v="0"/>
    <n v="0"/>
    <n v="5.7568725668020709E-2"/>
    <n v="1955.6769755798828"/>
    <n v="0"/>
    <n v="0"/>
    <n v="4805.1566293321857"/>
    <s v="E07/002.13726/2015"/>
    <s v="IN039396"/>
    <d v="2017-04-19T00:00:00"/>
    <d v="2019-04-19T00:00:00"/>
    <s v="ESTRADA RIO SÃO PAULO, 1.634"/>
    <s v="CAMPO GRANDE"/>
    <n v="23087005"/>
    <s v="Rio de Janeiro"/>
    <s v="RJ"/>
    <n v="78427371"/>
    <s v="neto@transriver.com.br"/>
  </r>
  <r>
    <x v="498"/>
    <s v="Guandu"/>
    <n v="20"/>
    <x v="0"/>
    <s v="BB"/>
    <n v="330005712921"/>
    <s v="03.010.384/0003-83"/>
    <s v="CLUB MED BRASIL S/A"/>
    <x v="1"/>
    <m/>
    <s v="12/12/2017"/>
    <n v="3994.0687878146764"/>
    <n v="0"/>
    <n v="3994.0687878146764"/>
    <m/>
    <m/>
    <s v="REATIVAMENTO EM 2021: ESTAVA SUSPENSA DESDE 2018"/>
    <s v="CI INEA/SERVREG SEI Nº12/21 - REATIVAMENTO"/>
    <n v="173448"/>
    <n v="88038"/>
    <n v="0"/>
    <n v="0"/>
    <n v="0"/>
    <n v="99"/>
    <n v="5.7568725668020709E-2"/>
    <n v="3994.0687878146764"/>
    <n v="0"/>
    <n v="0"/>
    <n v="0"/>
    <s v="E- 07/505.657/2010"/>
    <s v="IN036324"/>
    <d v="2016-09-26T00:00:00"/>
    <d v="2021-09-26T00:00:00"/>
    <s v="Rodovia Rio Santos, S/N, Km 455,5"/>
    <n v="0"/>
    <n v="23860000"/>
    <s v="Mangaratiba"/>
    <s v="RJ"/>
    <n v="22276826"/>
    <s v="rogerio.zouein@lccfadvogados.com.br"/>
  </r>
  <r>
    <x v="499"/>
    <s v="Guandu"/>
    <n v="20"/>
    <x v="0"/>
    <s v="BB"/>
    <n v="330010330306"/>
    <s v="26.273.014/0001-72"/>
    <s v="Aguaratibana Saneamento e Transporte de Pipa D´Água Ltda - ME"/>
    <x v="1"/>
    <m/>
    <s v="12/12/2017"/>
    <n v="2108.6801048145435"/>
    <n v="0"/>
    <n v="2108.6801048145435"/>
    <m/>
    <m/>
    <s v="OK"/>
    <s v=""/>
    <n v="26208"/>
    <n v="0"/>
    <n v="0"/>
    <n v="26145.599999999999"/>
    <n v="0"/>
    <n v="0"/>
    <n v="5.7568725668020709E-2"/>
    <n v="603.50190061825901"/>
    <n v="0"/>
    <n v="0"/>
    <n v="1505.1782041962845"/>
    <s v="E- 07/002.14514/2016"/>
    <s v="IN040053"/>
    <d v="2017-06-09T00:00:00"/>
    <d v="2019-06-09T00:00:00"/>
    <s v="Rua dos Construtores, nº630"/>
    <s v="Guaratiba"/>
    <n v="23032160"/>
    <s v="Rio de Janeiro"/>
    <s v="RJ"/>
    <s v="3363-2481"/>
    <s v="tuninho.piscina@uol.com.br"/>
  </r>
  <r>
    <x v="500"/>
    <s v="Guandu"/>
    <n v="20"/>
    <x v="0"/>
    <s v="BB"/>
    <n v="330010121227"/>
    <s v="297.251.787-34"/>
    <s v="SABINO GOMES FIGUEIRA CAMACHO"/>
    <x v="1"/>
    <m/>
    <s v="12/12/2017"/>
    <n v="315.94749372944904"/>
    <n v="0"/>
    <n v="315.94749372944904"/>
    <m/>
    <m/>
    <s v="OK"/>
    <s v=""/>
    <n v="9139.6"/>
    <n v="0"/>
    <n v="0"/>
    <n v="1832.3"/>
    <n v="0"/>
    <n v="0"/>
    <n v="5.7568725668020709E-2"/>
    <n v="210.46806372676645"/>
    <n v="0"/>
    <n v="0"/>
    <n v="105.47943000268259"/>
    <s v="E- 07/002.15533/2014"/>
    <s v="IN040271"/>
    <d v="2017-06-28T00:00:00"/>
    <d v="2022-06-28T00:00:00"/>
    <s v="Estrada do Pedregoso N°267 -CAMPO GRANDE"/>
    <s v="CAMPO GRANDE"/>
    <n v="23097000"/>
    <s v="Rio de Janeiro"/>
    <s v="RJ"/>
    <s v="7821-6009"/>
    <s v="jorgemuzzy@uol.com.br"/>
  </r>
  <r>
    <x v="501"/>
    <s v="Guandu"/>
    <n v="20"/>
    <x v="0"/>
    <s v="BB"/>
    <n v="330010354671"/>
    <s v="09.493.979/0001-51"/>
    <s v="SEROBRITA MINERAÇÃO LTDA"/>
    <x v="6"/>
    <m/>
    <s v="12/12/2017"/>
    <n v="408.69754791060211"/>
    <n v="0"/>
    <n v="408.69754791060211"/>
    <m/>
    <m/>
    <s v="OK"/>
    <s v=""/>
    <n v="11832.15"/>
    <n v="0"/>
    <n v="0"/>
    <n v="2366.4299999999998"/>
    <n v="0"/>
    <n v="0"/>
    <n v="5.7568725668020709E-2"/>
    <n v="272.46503194040139"/>
    <n v="0"/>
    <n v="0"/>
    <n v="136.23251597020069"/>
    <s v="E- 07/002.2133/2014"/>
    <s v="IN040319"/>
    <d v="2017-06-30T00:00:00"/>
    <d v="2022-06-30T00:00:00"/>
    <s v="Estrada Rio-São Paulo, nº 27, km 51"/>
    <s v="Fazenda Caxias"/>
    <n v="23890000"/>
    <s v="Seropédica"/>
    <s v="RJ"/>
    <s v="3787-7218"/>
    <s v="serobrita@ebam.com.br"/>
  </r>
  <r>
    <x v="502"/>
    <s v="Guandu"/>
    <n v="20"/>
    <x v="0"/>
    <s v="BB"/>
    <n v="330010118439"/>
    <s v="03.568.496/0001-92"/>
    <s v="Construtora Colares Linares S.A"/>
    <x v="1"/>
    <m/>
    <s v="12/12/2017"/>
    <n v="498.00158566755096"/>
    <n v="0"/>
    <n v="498.00158566755096"/>
    <m/>
    <m/>
    <s v="OK"/>
    <s v=""/>
    <n v="12045"/>
    <n v="0"/>
    <n v="0"/>
    <n v="3832.5"/>
    <n v="0"/>
    <n v="0"/>
    <n v="5.7568725668020709E-2"/>
    <n v="277.36255225237619"/>
    <n v="0"/>
    <n v="0"/>
    <n v="220.63903341517477"/>
    <s v="E-07/002.15840/2014"/>
    <s v="IN041146"/>
    <d v="2017-10-29T00:00:00"/>
    <d v="2022-10-29T00:00:00"/>
    <s v="Rua da Ajuda n°35 sala 1401"/>
    <s v="Centro"/>
    <n v="20040915"/>
    <s v="Rio de Janeiro"/>
    <s v="RJ"/>
    <n v="39742282"/>
    <s v="eric@clinhares.com.br"/>
  </r>
  <r>
    <x v="503"/>
    <s v="Guandu"/>
    <n v="20"/>
    <x v="0"/>
    <s v="BB"/>
    <n v="330010373706"/>
    <s v="02.653.799/0002-21"/>
    <s v="Pavibloco Premoldados em Concretos"/>
    <x v="5"/>
    <m/>
    <s v="06/03/2018"/>
    <n v="498.52950559167778"/>
    <n v="153.34"/>
    <n v="651.86950559167781"/>
    <m/>
    <m/>
    <s v="OK"/>
    <s v=""/>
    <n v="6185.52"/>
    <n v="100564.79999999999"/>
    <n v="0"/>
    <n v="6185.52"/>
    <n v="0"/>
    <n v="0"/>
    <n v="5.7568725668020709E-2"/>
    <n v="142.43700159762221"/>
    <n v="0"/>
    <n v="0"/>
    <n v="356.09250399405556"/>
    <s v="E-07/514762/2012"/>
    <s v="IN042187"/>
    <d v="2017-11-23T00:00:00"/>
    <d v="2022-11-23T00:00:00"/>
    <s v="Avenida Presidente Tancredo Neves"/>
    <s v="Engenheiro Pedreira"/>
    <n v="0"/>
    <s v="Japeri"/>
    <s v="RJ"/>
    <s v="21 2664-4781 "/>
    <s v="adm@pavibloco.com.br"/>
  </r>
  <r>
    <x v="504"/>
    <s v="Guandu"/>
    <n v="20"/>
    <x v="0"/>
    <s v="BB"/>
    <n v="330027371809"/>
    <s v="11.428.753/0001-19"/>
    <s v="CRA Tigrão transportes de Cargas Ltda - Campo Grande"/>
    <x v="1"/>
    <m/>
    <s v="01/05/2018"/>
    <n v="2992.1969460844148"/>
    <n v="0"/>
    <n v="2992.1969460844148"/>
    <m/>
    <m/>
    <s v="OK"/>
    <s v=""/>
    <n v="38690"/>
    <n v="0"/>
    <n v="0"/>
    <n v="36500"/>
    <n v="0"/>
    <n v="0"/>
    <n v="5.7568725668020709E-2"/>
    <n v="890.93099781891624"/>
    <n v="0"/>
    <n v="0"/>
    <n v="2101.2659482654985"/>
    <s v="E-07/002.4748/2014"/>
    <s v="IN043784"/>
    <d v="2018-01-31T00:00:00"/>
    <d v="2020-01-31T00:00:00"/>
    <s v="AVENIDA PASTOR MARTIN LUTHER KING JR, 5931"/>
    <s v="VICENTE DE CARVALHO"/>
    <n v="21370541"/>
    <s v="Rio de Janeiro"/>
    <s v="RJ"/>
    <n v="33521778"/>
    <s v="tentorla@uol.com.br"/>
  </r>
  <r>
    <x v="505"/>
    <s v="Guandu"/>
    <n v="20"/>
    <x v="0"/>
    <s v="BB"/>
    <n v="330003612636"/>
    <s v="19.199.348/0007-73"/>
    <s v="SADA TRANSPORTES E ARMAZENAGENS S/A"/>
    <x v="1"/>
    <m/>
    <s v="01/05/2018"/>
    <n v="712.97035569380819"/>
    <n v="0"/>
    <n v="712.97035569380819"/>
    <m/>
    <m/>
    <s v="OK"/>
    <s v=""/>
    <n v="17971.2"/>
    <n v="0"/>
    <n v="0"/>
    <n v="5196.2"/>
    <n v="0"/>
    <n v="0"/>
    <n v="5.7568725668020709E-2"/>
    <n v="413.83524512486991"/>
    <n v="0"/>
    <n v="0"/>
    <n v="299.13511056893822"/>
    <s v="PD-07/014.93/2017"/>
    <s v="IN001021"/>
    <d v="2018-02-28T00:00:00"/>
    <d v="2023-02-28T00:00:00"/>
    <s v="ESTRADA DEPUTADO OCTAVIO CABRAL Nº 696 PARCELA 04"/>
    <s v="PIRANEMA"/>
    <n v="23810095"/>
    <s v="ITAGUAÍ "/>
    <s v="RJ"/>
    <n v="30719579"/>
    <s v="nilson.marques@sada.com.br"/>
  </r>
  <r>
    <x v="506"/>
    <s v="Guandu"/>
    <n v="20"/>
    <x v="0"/>
    <s v="BB"/>
    <n v="330009814826"/>
    <s v="04.565.030/0001-04"/>
    <s v="TRANSMOTA TRANSPORTES, LOCAÇÕES E SERVIÇOS LTDA ME"/>
    <x v="1"/>
    <m/>
    <s v="01/05/2018"/>
    <n v="2798.885867160579"/>
    <n v="0"/>
    <n v="2798.885867160579"/>
    <m/>
    <m/>
    <s v="OK"/>
    <s v=""/>
    <n v="39420"/>
    <n v="0"/>
    <n v="0"/>
    <n v="32850"/>
    <n v="0"/>
    <n v="0"/>
    <n v="5.7568725668020709E-2"/>
    <n v="907.74338097942689"/>
    <n v="0"/>
    <n v="0"/>
    <n v="1891.1424861811522"/>
    <s v="PD-07/014.662/2017"/>
    <s v="IN001035"/>
    <d v="2018-03-05T00:00:00"/>
    <d v="2020-03-05T00:00:00"/>
    <s v="Rua Antônio Carvalhães S/N lotes 18,19 e 20 parte"/>
    <s v="Santa Cruz"/>
    <n v="23575310"/>
    <s v="Rio de Janeiro "/>
    <s v="RJ"/>
    <n v="26883118"/>
    <s v="alex@transmota.com.br"/>
  </r>
  <r>
    <x v="507"/>
    <s v="Guandu"/>
    <n v="20"/>
    <x v="0"/>
    <s v="BB"/>
    <n v="330022480227"/>
    <s v="04.131.232/0001-30"/>
    <s v="CONDOMÍNIO SANTA CRUZ SHOPPING CENTER"/>
    <x v="1"/>
    <m/>
    <s v="01/10/2018"/>
    <n v="517.41414485723385"/>
    <n v="0"/>
    <n v="517.41414485723385"/>
    <m/>
    <m/>
    <s v="OK"/>
    <s v=""/>
    <n v="14913.9"/>
    <n v="0"/>
    <n v="0"/>
    <n v="3022.2"/>
    <n v="0"/>
    <n v="0"/>
    <n v="5.7568725668020709E-2"/>
    <n v="343.43208533097959"/>
    <n v="0"/>
    <n v="0"/>
    <n v="173.98205952625432"/>
    <s v="E-07/002.5543/2014"/>
    <s v="IN046058"/>
    <d v="2018-08-14T00:00:00"/>
    <d v="2023-08-14T00:00:00"/>
    <s v="RUA FELIPE CARDOSO, 540"/>
    <s v="SANTA CRUZ"/>
    <s v="23.515-000"/>
    <s v="RIO DE JANEIRO"/>
    <s v="RJ"/>
    <s v="(21) 32512283"/>
    <s v="licenciamento@soloterra.net.br"/>
  </r>
  <r>
    <x v="508"/>
    <s v="Guandu"/>
    <n v="20"/>
    <x v="0"/>
    <s v="BB"/>
    <n v="330005801355"/>
    <s v="04.565.030/0001-04"/>
    <s v="TRANSMOTA TRANSP.LOC. E SERV. LTDA ME - Santa Cruz"/>
    <x v="1"/>
    <m/>
    <s v="01/05/2021"/>
    <n v="8685.7679369984453"/>
    <n v="0"/>
    <n v="8685.7679369984453"/>
    <m/>
    <m/>
    <s v="OK"/>
    <s v=""/>
    <n v="110376"/>
    <n v="0"/>
    <n v="0"/>
    <n v="106726"/>
    <n v="0"/>
    <n v="0"/>
    <n v="5.7568725668020709E-2"/>
    <n v="2541.6877322268033"/>
    <n v="0"/>
    <n v="0"/>
    <n v="6144.0802047716425"/>
    <s v="PD-07/014.645/2018"/>
    <s v="IN008466"/>
    <d v="2021-03-05T00:00:00"/>
    <d v="2026-03-05T00:00:00"/>
    <s v="ESTRADA DOS PALMARES, 2, LOTE 1, 2 E 3 QUADRA B ST. 151"/>
    <s v="PACIÊNCIA"/>
    <s v="23.575-310"/>
    <s v="RIO DE JANEIRO"/>
    <s v="RJ"/>
    <s v="(21) 26883118"/>
    <s v="alex@transmota.com.br"/>
  </r>
  <r>
    <x v="509"/>
    <s v="Guandu"/>
    <n v="20"/>
    <x v="0"/>
    <s v="BB"/>
    <n v="330027074936"/>
    <s v="26.474.056/0025-49"/>
    <s v="INSTITUTO DO PATRIMONIO HISTÓRICO E ARTISTICO NACIONAL"/>
    <x v="1"/>
    <m/>
    <s v="01/03/2019"/>
    <n v="5196.8329446020225"/>
    <n v="0"/>
    <n v="5196.8329446020225"/>
    <m/>
    <m/>
    <s v="OK"/>
    <s v=""/>
    <n v="150453"/>
    <n v="0"/>
    <n v="0"/>
    <n v="30090.6"/>
    <n v="0"/>
    <n v="0"/>
    <n v="5.7568725668020709E-2"/>
    <n v="3464.5518155766772"/>
    <n v="0"/>
    <n v="0"/>
    <n v="1732.2811290253451"/>
    <s v="PD-07/014.8/2018"/>
    <s v="IN001519"/>
    <d v="2018-07-31T00:00:00"/>
    <d v="2023-07-31T00:00:00"/>
    <s v="ESTRADA ROBERTO BURLE MAX, N° 2.019"/>
    <s v="Guaratiba"/>
    <s v="23.020-240"/>
    <s v="Rio de Janeiro"/>
    <s v="RJ"/>
    <s v="(21) 24474478"/>
    <s v="marcia@graoambiental.com"/>
  </r>
  <r>
    <x v="510"/>
    <s v="Guandu"/>
    <n v="20"/>
    <x v="0"/>
    <s v="BB"/>
    <n v="330022431951"/>
    <s v="29.506.474/0011-63"/>
    <s v="BALL BEVERAGE CAN SOUTH AMERICA S.A"/>
    <x v="5"/>
    <m/>
    <s v="01/03/2019"/>
    <n v="19012.19473603446"/>
    <n v="0"/>
    <n v="19012.19473603446"/>
    <m/>
    <m/>
    <s v="OK"/>
    <s v=""/>
    <n v="264552"/>
    <n v="40120.800000000003"/>
    <n v="0"/>
    <n v="224431.2"/>
    <n v="0"/>
    <n v="99"/>
    <n v="5.7568725668020709E-2"/>
    <n v="6091.9722594480727"/>
    <n v="0"/>
    <n v="0"/>
    <n v="12920.222476586387"/>
    <s v="PD-07/014.172/2017"/>
    <s v="IN001858"/>
    <d v="2018-09-04T00:00:00"/>
    <d v="2023-09-04T00:00:00"/>
    <s v="RUA DARCY PEREIRA, 610"/>
    <s v="Santa Cruz"/>
    <s v="23565-190"/>
    <s v="Rio de Janeiro"/>
    <s v="RJ"/>
    <s v="(21) 21051436"/>
    <s v="mariavictoria.cordeiro@ball.com"/>
  </r>
  <r>
    <x v="511"/>
    <s v="Guandu"/>
    <n v="20"/>
    <x v="0"/>
    <s v="BB"/>
    <n v="330027038891"/>
    <s v="09.814.801/0001-65"/>
    <s v="ZINGANO TRANSPORTES LTDA ME"/>
    <x v="13"/>
    <m/>
    <s v="01/11/2018"/>
    <n v="1869.2759455984756"/>
    <n v="0"/>
    <n v="1869.2759455984756"/>
    <m/>
    <m/>
    <s v="OK"/>
    <s v=""/>
    <n v="23214"/>
    <n v="0"/>
    <n v="0"/>
    <n v="23184.799999999999"/>
    <n v="0"/>
    <n v="0"/>
    <n v="5.7568725668020709E-2"/>
    <n v="534.5502447121396"/>
    <n v="0"/>
    <n v="0"/>
    <n v="1334.725700886336"/>
    <s v="E-07/002.4120/2015"/>
    <s v="IN046102"/>
    <d v="2018-08-17T00:00:00"/>
    <d v="2020-08-17T00:00:00"/>
    <s v="Av. General Osvaldo Cordeiro de Farias, 55/ sala 301"/>
    <s v="Marechal Hermes"/>
    <s v="21.610-480"/>
    <s v="Rio de Janeiro"/>
    <s v="RJ"/>
    <s v="(21) 32567537"/>
    <s v="alessandra.freire@sangalis.com.br"/>
  </r>
  <r>
    <x v="512"/>
    <s v="Guandu"/>
    <n v="20"/>
    <x v="0"/>
    <s v="BB"/>
    <n v="330027922538"/>
    <s v="07.568.880/0001-46"/>
    <s v="EXPRESSO RECREIO TRANSPORTE DE PASSAGEIROS LTDA"/>
    <x v="1"/>
    <m/>
    <s v="01/03/2019"/>
    <n v="756.45281748285583"/>
    <n v="0"/>
    <n v="756.45281748285583"/>
    <m/>
    <m/>
    <s v="OK:"/>
    <s v=""/>
    <n v="21900"/>
    <n v="0"/>
    <n v="0"/>
    <n v="4380"/>
    <n v="0"/>
    <n v="0"/>
    <n v="5.7568725668020709E-2"/>
    <n v="504.30883997124573"/>
    <n v="0"/>
    <n v="0"/>
    <n v="252.1439775116101"/>
    <s v="E-07/002.16223/2014"/>
    <s v="IN047360"/>
    <d v="2018-11-29T00:00:00"/>
    <d v="2023-11-29T00:00:00"/>
    <s v="ESTRADA ROBERTO BURLE MARX, 861"/>
    <s v="Barra de Guaratiba"/>
    <s v="23.020-265"/>
    <s v="Rio de Janeiro"/>
    <s v="RJ"/>
    <s v="(21) 969512632"/>
    <s v="ACQUASERVTRATAMENTO@YAHOO.COM.BR"/>
  </r>
  <r>
    <x v="513"/>
    <s v="Guandu"/>
    <n v="20"/>
    <x v="0"/>
    <s v="BB"/>
    <n v="330027282962"/>
    <s v="30.777.114/0001-03"/>
    <s v="TB TRANSPORTES BLANCO LTDA - EPP"/>
    <x v="1"/>
    <m/>
    <s v="07/03/2019"/>
    <n v="151.29056349657117"/>
    <n v="0"/>
    <n v="151.29056349657117"/>
    <m/>
    <m/>
    <s v="OK:"/>
    <s v=""/>
    <n v="4380"/>
    <n v="0"/>
    <n v="0"/>
    <n v="876"/>
    <n v="0"/>
    <n v="0"/>
    <n v="5.7568725668020709E-2"/>
    <n v="100.86385648905168"/>
    <n v="0"/>
    <n v="0"/>
    <n v="50.426707007519475"/>
    <s v="E-07/002.13744/2015"/>
    <s v="IN047144"/>
    <d v="2018-11-13T00:00:00"/>
    <d v="2023-11-13T00:00:00"/>
    <s v="Av. Irmãos Guinle, 2125"/>
    <s v="Centro"/>
    <s v="26383-257"/>
    <s v="Queimados"/>
    <s v="RJ"/>
    <s v="(21) 38443005"/>
    <s v="pterzone@gmail.com"/>
  </r>
  <r>
    <x v="514"/>
    <s v="Guandu"/>
    <n v="20"/>
    <x v="0"/>
    <s v="BB"/>
    <n v="330009772996"/>
    <s v="00.470.227/0001-09"/>
    <s v="GELOY COMERCIAL LTDA-EPP - Guaratiba"/>
    <x v="5"/>
    <m/>
    <s v="01/04/2019"/>
    <n v="1210.3245079725693"/>
    <n v="0"/>
    <n v="1210.3245079725693"/>
    <m/>
    <m/>
    <s v="OK:"/>
    <s v=""/>
    <n v="17520"/>
    <n v="0"/>
    <n v="0"/>
    <n v="14016"/>
    <n v="0"/>
    <n v="0"/>
    <n v="5.7568725668020709E-2"/>
    <n v="403.44498348219406"/>
    <n v="0"/>
    <n v="0"/>
    <n v="806.87952449037539"/>
    <s v="E-07/002.9463/2014"/>
    <s v="IN048225"/>
    <d v="2019-02-04T00:00:00"/>
    <d v="2024-02-04T00:00:00"/>
    <s v="RUA IBEMA, 10 - PARTE"/>
    <n v="0"/>
    <s v="23030-180"/>
    <s v="Guaratiba"/>
    <s v="RJ"/>
    <s v="(21) 78888832"/>
    <s v="licenciamento@soloterra.net.br"/>
  </r>
  <r>
    <x v="515"/>
    <s v="Guandu"/>
    <n v="20"/>
    <x v="0"/>
    <s v="BB"/>
    <n v="330028399006"/>
    <s v="10.277.146/0001-32"/>
    <s v="OURENSE DO BRASIL INDÚSTRIA DE ARTEFATOS DE METAL LTDA"/>
    <x v="1"/>
    <m/>
    <s v="01/04/2019"/>
    <n v="397.38834855480502"/>
    <n v="0"/>
    <n v="397.38834855480502"/>
    <m/>
    <m/>
    <s v="OK:"/>
    <s v=""/>
    <n v="6964.2"/>
    <n v="0"/>
    <n v="0"/>
    <n v="4117.2"/>
    <n v="0"/>
    <n v="0"/>
    <n v="5.7568725668020709E-2"/>
    <n v="160.36507341364185"/>
    <n v="0"/>
    <n v="0"/>
    <n v="237.02327514116317"/>
    <s v="E-07/002.4854/2015"/>
    <s v="IN048393"/>
    <d v="2019-02-18T00:00:00"/>
    <d v="2024-02-18T00:00:00"/>
    <s v="ESTRADA RJ 127, S/Nº - LOTE 08 PARTE - LOTEAMENTO INDUSTRIAL"/>
    <s v="LAGES "/>
    <s v="26600-000"/>
    <s v="Paracambi"/>
    <s v="RJ"/>
    <s v="(21) 35252452"/>
    <s v="qualidade@botafogo.ind.br"/>
  </r>
  <r>
    <x v="516"/>
    <s v="Guandu"/>
    <n v="20"/>
    <x v="0"/>
    <s v="BB"/>
    <n v="330005704902"/>
    <s v="05.941.866/0001-10"/>
    <s v="PMX JPI HOLDING COSTA VERDE LTDA"/>
    <x v="13"/>
    <m/>
    <s v="01/04/2019"/>
    <n v="87.862976343190908"/>
    <n v="0"/>
    <n v="87.862976343190908"/>
    <m/>
    <m/>
    <s v="OK:"/>
    <s v=""/>
    <n v="0"/>
    <n v="160658.4"/>
    <n v="0"/>
    <n v="0"/>
    <n v="111"/>
    <n v="99"/>
    <n v="5.7568725668020709E-2"/>
    <n v="0"/>
    <n v="87.862976343190908"/>
    <n v="0"/>
    <n v="0"/>
    <s v="PD-07/014.646/2017"/>
    <s v="IN002942"/>
    <d v="2019-02-25T00:00:00"/>
    <d v="2024-02-25T00:00:00"/>
    <s v="AVENIDA RIO BRANCO, 156, SALA 702 "/>
    <s v="Centro"/>
    <s v=" 20.010-020"/>
    <s v="Rio de Janeiro"/>
    <s v="RJ"/>
    <s v="(21)22679496"/>
    <s v="rbrito@patiomix.com.br"/>
  </r>
  <r>
    <x v="517"/>
    <s v="Guandu"/>
    <n v="20"/>
    <x v="0"/>
    <s v="BB"/>
    <n v="330026442206"/>
    <s v="29.963.972/0001-63"/>
    <s v="SINDICATO DOS ATLETAS DE FUT DO EST DO RIO DE JANEIRO"/>
    <x v="1"/>
    <m/>
    <s v="01/04/2019"/>
    <n v="3064.469308726586"/>
    <n v="0"/>
    <n v="3064.469308726586"/>
    <m/>
    <m/>
    <s v="OK:"/>
    <s v=""/>
    <n v="81249"/>
    <n v="0"/>
    <n v="0"/>
    <n v="20732"/>
    <n v="0"/>
    <n v="0"/>
    <n v="5.7568725668020709E-2"/>
    <n v="1870.9571839145269"/>
    <n v="0"/>
    <n v="0"/>
    <n v="1193.5121248120588"/>
    <s v="PD-07/014.789/2017"/>
    <s v="IN002955"/>
    <d v="2019-02-26T00:00:00"/>
    <d v="2024-02-26T00:00:00"/>
    <s v="RUA PROFESSOR RABIZO, 237"/>
    <s v="Tijuca"/>
    <s v="20.271-064"/>
    <s v="Rio de Janeiro"/>
    <s v="RJ"/>
    <s v="(21) 24565919"/>
    <s v="ACQUASERVTRATAMENTO@YAHOO.COM.BR"/>
  </r>
  <r>
    <x v="518"/>
    <s v="Guandu"/>
    <n v="20"/>
    <x v="0"/>
    <s v="BB"/>
    <n v="330026834546"/>
    <s v="08.213.838/0001-75"/>
    <s v="INDRET BRASIL EMPREENDIMENTOS IMOBILIÁRIOS E PARTICIPAÇÕES LTDA"/>
    <x v="1"/>
    <m/>
    <s v="01/05/2019"/>
    <n v="279.88963096345924"/>
    <n v="0"/>
    <n v="279.88963096345924"/>
    <m/>
    <m/>
    <s v="OK:"/>
    <s v=""/>
    <n v="8103"/>
    <n v="0"/>
    <n v="0"/>
    <n v="1620.6"/>
    <n v="0"/>
    <n v="0"/>
    <n v="5.7568725668020709E-2"/>
    <n v="186.59656813364373"/>
    <n v="0"/>
    <n v="0"/>
    <n v="93.293062829815497"/>
    <s v="E-07/002.5826/2014"/>
    <s v="IN048919"/>
    <d v="2019-04-09T00:00:00"/>
    <d v="2024-04-09T00:00:00"/>
    <s v="ESTRADA RJ-99, S/N - LOTE 685- NÚCLEO COLONIAL SANTA CRUZ II AE"/>
    <s v="Santa Cruz"/>
    <s v="23.560-120"/>
    <s v="Itaguaí"/>
    <s v="RJ"/>
    <s v="(21) 37812505"/>
    <s v="suzane.carvalho@sicomretailpark.com"/>
  </r>
  <r>
    <x v="519"/>
    <s v="Guandu"/>
    <n v="20"/>
    <x v="0"/>
    <s v="BB"/>
    <n v="330029804087"/>
    <s v="04.296.911/0001-69"/>
    <s v="SOCIEDADE CIVIL CONDOMÍNIO SOLAR DE ITACURUÇÁ"/>
    <x v="1"/>
    <m/>
    <s v="01/05/2019"/>
    <n v="3025.8112699314233"/>
    <n v="0"/>
    <n v="3025.8112699314233"/>
    <m/>
    <m/>
    <s v="OK:"/>
    <s v=""/>
    <n v="87600"/>
    <n v="0"/>
    <n v="0"/>
    <n v="17520"/>
    <n v="0"/>
    <n v="0"/>
    <n v="5.7568725668020709E-2"/>
    <n v="2017.2144749369575"/>
    <n v="0"/>
    <n v="0"/>
    <n v="1008.5967949944659"/>
    <s v="E-07/002.2462/2014"/>
    <s v="IN048898"/>
    <d v="2019-04-04T00:00:00"/>
    <d v="2024-04-04T00:00:00"/>
    <s v="ESTRADA RJ-14, S/N° -"/>
    <s v="FAZENDA SANTANA "/>
    <s v="23860-000"/>
    <s v="MANGARATIBA"/>
    <s v="RJ"/>
    <s v="(21) 3405-3460"/>
    <s v="regularizacao@saogeraldopocos.com.br"/>
  </r>
  <r>
    <x v="520"/>
    <s v="Guandu"/>
    <n v="20"/>
    <x v="0"/>
    <s v="BB"/>
    <n v="330028010079"/>
    <s v="32.112.435/0001-14"/>
    <s v="ECOBRAS CENTRO ECOBIÓTICO DO BRASIL LTDA"/>
    <x v="5"/>
    <m/>
    <s v="01/08/2019"/>
    <n v="478.07734525124386"/>
    <n v="0"/>
    <n v="478.07734525124386"/>
    <m/>
    <m/>
    <s v="OK:"/>
    <s v=""/>
    <n v="13840.8"/>
    <n v="0"/>
    <n v="0"/>
    <n v="2768.16"/>
    <n v="0"/>
    <n v="0"/>
    <n v="5.7568725668020709E-2"/>
    <n v="318.72519181683776"/>
    <n v="0"/>
    <n v="0"/>
    <n v="159.35215343440612"/>
    <s v="E-07/002.13809/2014"/>
    <s v="IN049653"/>
    <d v="2019-06-26T00:00:00"/>
    <d v="2024-06-26T00:00:00"/>
    <s v="ESTRADA DO CARAPIÁ, 208 "/>
    <s v="GUARATIBA "/>
    <s v="23030-145"/>
    <s v="RIO DE JANEIRO"/>
    <s v="RJ"/>
    <s v="(21) 2178-4078"/>
    <s v="catia@ecobras.com.br"/>
  </r>
  <r>
    <x v="521"/>
    <s v="Guandu"/>
    <n v="20"/>
    <x v="0"/>
    <s v="BB"/>
    <n v="330009246089"/>
    <s v="05.914.303/0001-33"/>
    <s v="JOSÉ ANTÔNIO DE MELO TAVARES TRANSPORTES (Campo Grande)"/>
    <x v="1"/>
    <m/>
    <s v="01/10/2019"/>
    <n v="3267.8782600207396"/>
    <n v="0"/>
    <n v="3267.8782600207396"/>
    <m/>
    <m/>
    <s v="OK"/>
    <s v=""/>
    <n v="47304"/>
    <n v="0"/>
    <n v="0"/>
    <n v="37843.199999999997"/>
    <n v="0"/>
    <n v="0"/>
    <n v="5.7568725668020709E-2"/>
    <n v="1089.2857916909047"/>
    <n v="0"/>
    <n v="0"/>
    <n v="2178.5924683298349"/>
    <s v="E-07/002.19174/2013"/>
    <s v="IN050239"/>
    <d v="2019-09-19T00:00:00"/>
    <d v="2024-09-19T00:00:00"/>
    <s v="ESTRADA SETE RIACHOS, S/N - LOTE 10 DA QUADRA 42"/>
    <s v="CAMPO GRANDE"/>
    <s v="23.098-006"/>
    <s v="RIO DE JANEIRO"/>
    <s v="RJ"/>
    <s v="(21) 2751-0434"/>
    <s v="aguatavares@gmail.com"/>
  </r>
  <r>
    <x v="522"/>
    <s v="Guandu"/>
    <n v="20"/>
    <x v="0"/>
    <s v="BB"/>
    <n v="330009197959"/>
    <s v="42.644.220/0001-06"/>
    <s v="Aguas do Rio 4 S.A INTER. ACARI / SÃO PEDRO"/>
    <x v="0"/>
    <m/>
    <s v="11/12/2019"/>
    <n v="919120.7070356831"/>
    <n v="0"/>
    <n v="919120.7070356831"/>
    <m/>
    <m/>
    <s v="ATENÇÃO: FEDERAIS (TERMO DE COMPROMISSO: TRANSF. INTEGRAL) - FORAM MANTIDOS OS VOLUMES DA CEDAE"/>
    <s v="CI INEA/GEAGUA SEI Nº 02/2020  - INCLUSÃO"/>
    <n v="26609376"/>
    <n v="0"/>
    <n v="0"/>
    <n v="5321875.2"/>
    <n v="0"/>
    <n v="0"/>
    <n v="5.7568725668020709E-2"/>
    <n v="612747.14498543809"/>
    <n v="0"/>
    <n v="0"/>
    <n v="306373.562050245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x v="523"/>
    <s v="Guandu"/>
    <n v="20"/>
    <x v="0"/>
    <s v="BB"/>
    <n v="330007083522"/>
    <s v="42.644.220/0001-06"/>
    <s v="Aguas do Rio 4 S.A SISTEMA ACARI / RIO DOURO RH II"/>
    <x v="0"/>
    <m/>
    <s v="11/12/2019"/>
    <n v="633123.98311040539"/>
    <n v="0"/>
    <n v="633123.98311040539"/>
    <m/>
    <m/>
    <s v="ATENÇÃO: MULTIBACIA FEDERAIS (TERMO DE COMPROMISSO: TRANSF. INTEGRAL) - FORAM MANTIDOS OS VOLUMES DA CEDAE"/>
    <s v="CI INEA/GEAGUA SEI Nº 02/2020  - INCLUSÃO"/>
    <n v="18329512"/>
    <n v="0"/>
    <n v="0"/>
    <n v="3665902.4"/>
    <n v="0"/>
    <n v="0"/>
    <n v="5.7568725668020709E-2"/>
    <n v="422082.64844528754"/>
    <n v="0"/>
    <n v="0"/>
    <n v="211041.33466511781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x v="524"/>
    <s v="Guandu"/>
    <n v="20"/>
    <x v="0"/>
    <s v="BB"/>
    <n v="330022715712"/>
    <s v="01.775.021/0001-41"/>
    <s v="A.M. SOUZA TRANSPORTE E LOCAÇÃO LTDA"/>
    <x v="9"/>
    <m/>
    <s v="01/05/2021"/>
    <n v="3511.1983469915849"/>
    <n v="0"/>
    <n v="3511.1983469915849"/>
    <m/>
    <m/>
    <s v="OK"/>
    <s v="CI INEA/SEREG SEI Nº6 - INCLUSÃO"/>
    <n v="43800"/>
    <n v="0"/>
    <n v="0"/>
    <n v="43471.5"/>
    <n v="0"/>
    <n v="0"/>
    <n v="5.7568725668020709E-2"/>
    <n v="1008.5967949944659"/>
    <n v="0"/>
    <n v="0"/>
    <n v="2502.6015519971193"/>
    <s v="PD-07/014.15/2020"/>
    <s v="IN008121"/>
    <d v="2021-01-19T00:00:00"/>
    <d v="2026-01-19T00:00:00"/>
    <s v="RUA ERNANI DE FREITAS, Nº: 116"/>
    <s v="JACAREPAGUÁ"/>
    <s v="22.743-370"/>
    <s v="RIO DE JANEIRO"/>
    <s v="RJ"/>
    <s v="(21) 3392-4513"/>
    <s v="regularizacao@saogeraldopocos.com.br"/>
  </r>
  <r>
    <x v="525"/>
    <s v="Guandu"/>
    <n v="20"/>
    <x v="0"/>
    <s v="BB"/>
    <n v="330039278299"/>
    <s v="42.353.180-0002-16"/>
    <s v="IGUA-RJ MIGUEL PEREIRA"/>
    <x v="0"/>
    <m/>
    <s v="01/04/2022"/>
    <n v="122842.93725992306"/>
    <n v="-21771.227258037001"/>
    <n v="101071.71000188605"/>
    <m/>
    <m/>
    <s v="OK"/>
    <s v="CI INEA/SERVREG SEI Nº15/22 - ALTERAÇÃO - CI NA 48/2024: ajuste para 2025 (crédito)"/>
    <n v="3468960"/>
    <n v="0"/>
    <n v="52472.400000000009"/>
    <n v="693792"/>
    <n v="0"/>
    <n v="0"/>
    <n v="5.7568725668020709E-2"/>
    <n v="79881.448853611611"/>
    <n v="0"/>
    <n v="3020.7692007426504"/>
    <n v="39940.719205568799"/>
    <s v="EXT-PD/005.12863/2021"/>
    <s v="IN013429"/>
    <d v="2023-07-06T00:00:00"/>
    <d v="2056-07-06T00:00:00"/>
    <s v="Avenida Ayrton Senna, 1791"/>
    <s v="BARRA DA TIJUCA"/>
    <s v="22.775-002"/>
    <s v="RIO DE JANEIRO"/>
    <s v="RJ"/>
    <s v="(21) 978738523"/>
    <s v="licenciamentos.rj@igua.com.br; nathalia.braganca@igua.com.br"/>
  </r>
  <r>
    <x v="526"/>
    <s v="Guandu"/>
    <n v="20"/>
    <x v="0"/>
    <s v="BB"/>
    <n v="330031953566"/>
    <s v="14.863.079/0001-99"/>
    <s v="FAB. ZONA OESTE S.A. ETE SANTA CRUZ"/>
    <x v="0"/>
    <m/>
    <s v="01/04/2021"/>
    <n v="58095.586825157341"/>
    <n v="0"/>
    <n v="58095.586825157341"/>
    <m/>
    <m/>
    <s v="OK"/>
    <s v="CI INEA/SERVREG SEI Nº 12/21 - INCLUSÃO"/>
    <n v="0"/>
    <n v="6307200"/>
    <n v="0"/>
    <n v="0"/>
    <n v="1234"/>
    <n v="84"/>
    <n v="5.7568725668020709E-2"/>
    <n v="0"/>
    <n v="58095.586825157341"/>
    <n v="0"/>
    <n v="0"/>
    <s v="PD-07/014.197/2020"/>
    <s v="IN008350"/>
    <d v="2021-02-09T00:00:00"/>
    <d v="2042-03-09T00:00:00"/>
    <s v="RUA NAZARÉ, S/N, ESTAÇÃO DE TRATAMENTO DE ESGOTO"/>
    <s v="DEODORO"/>
    <s v="21615-340"/>
    <s v="RIO DE JANEIRO"/>
    <s v="RJ"/>
    <s v="(21) 36095000"/>
    <s v="kesiaramos@zonaoestemais.com.br"/>
  </r>
  <r>
    <x v="527"/>
    <s v="Guandu"/>
    <n v="20"/>
    <x v="0"/>
    <s v="BB"/>
    <n v="330032316896"/>
    <s v="00.394.502/0498-28"/>
    <s v="COMANDO DA MARINHA"/>
    <x v="15"/>
    <m/>
    <s v="01/05/2021"/>
    <n v="21.699460998472869"/>
    <n v="0"/>
    <n v="21.699460998472869"/>
    <m/>
    <m/>
    <s v="OK"/>
    <s v="CI INEA/SERVREG SEI Nº 17/21 - INCLUSÃO"/>
    <n v="0"/>
    <n v="3168"/>
    <n v="0"/>
    <n v="0"/>
    <n v="1234"/>
    <n v="88"/>
    <n v="5.7568725668020709E-2"/>
    <n v="0"/>
    <n v="21.699460998472869"/>
    <n v="0"/>
    <n v="0"/>
    <s v="EXT-PD/007.9485/2020"/>
    <s v="IN008799"/>
    <d v="2021-04-14T00:00:00"/>
    <d v="2026-04-14T00:00:00"/>
    <s v="AVENIDA BRASIL 44878"/>
    <s v="CAMPO GRANDE"/>
    <s v="23078-001"/>
    <s v="RIO DE JANEIRO"/>
    <s v="RJ"/>
    <s v="(21) 985942282"/>
    <s v="thauan.nicomedes@marinha.mil.br"/>
  </r>
  <r>
    <x v="528"/>
    <s v="Guandu"/>
    <n v="20"/>
    <x v="0"/>
    <s v="BB"/>
    <n v="330032790962"/>
    <s v="19.047.324/0001-03"/>
    <s v="CONDOMÍNIO QUEIMADOS LOGISTICS PARK"/>
    <x v="1"/>
    <m/>
    <s v="01/05/2021"/>
    <n v="977.34247027433639"/>
    <n v="0"/>
    <n v="977.34247027433639"/>
    <m/>
    <m/>
    <s v="OK"/>
    <s v="CI INEA/SERVREG SEI Nº 17/21 - INCLUSÃO"/>
    <n v="24265.200000000001"/>
    <n v="0"/>
    <n v="0"/>
    <n v="7270.8"/>
    <n v="0"/>
    <n v="0"/>
    <n v="5.7568725668020709E-2"/>
    <n v="558.76634194768269"/>
    <n v="0"/>
    <n v="0"/>
    <n v="418.5761283266537"/>
    <s v="E07/002.11485/2015"/>
    <s v="IN051910"/>
    <d v="2021-03-01T00:00:00"/>
    <d v="2026-03-01T00:00:00"/>
    <s v="RODOVIA PRESIDENTE DUTRA, KM-200 - SAÍDA 199"/>
    <s v="CAMPO ALEGRE"/>
    <s v="26320-270"/>
    <s v="QUEIMADOS"/>
    <s v="RJ"/>
    <s v="(21)3620-3275"/>
    <s v="wanda.tavares@ecoplanambiental.com"/>
  </r>
  <r>
    <x v="529"/>
    <s v="Guandu"/>
    <n v="20"/>
    <x v="0"/>
    <s v="BB"/>
    <n v="330030854882"/>
    <s v="01.838.723/0472-71"/>
    <s v="BRF S.A"/>
    <x v="13"/>
    <m/>
    <s v="01/05/2021"/>
    <n v="9584.259286002587"/>
    <n v="0"/>
    <n v="9584.259286002587"/>
    <m/>
    <m/>
    <s v="OK"/>
    <s v="CI INEA/SERVREG SEI Nº 17/21 - INCLUSÃO"/>
    <n v="262143"/>
    <n v="438000"/>
    <n v="0"/>
    <n v="52428.6"/>
    <n v="1234"/>
    <n v="98"/>
    <n v="5.7568725668020709E-2"/>
    <n v="6036.5018374924002"/>
    <n v="529.51697223799897"/>
    <n v="0"/>
    <n v="3018.2404762721872"/>
    <s v="PD-07/014.904/2019"/>
    <s v="IN008750"/>
    <d v="2021-04-12T00:00:00"/>
    <d v="2026-04-12T00:00:00"/>
    <s v="ESTRADA SANTA ALICE, S/N, LOTES 15/17/19"/>
    <s v="SANTA ALICE"/>
    <s v="23892-270"/>
    <s v="SEROPÉDICA"/>
    <s v="RJ"/>
    <s v="(21) 974359824"/>
    <s v="gustavo.castro@brf-br.com"/>
  </r>
  <r>
    <x v="530"/>
    <s v="Guandu"/>
    <n v="20"/>
    <x v="0"/>
    <s v="BB"/>
    <n v="330031633227"/>
    <s v="14.136.986/0001-36"/>
    <s v="JTM PARTICIPAÇÕES SOCIAIS LTDA"/>
    <x v="13"/>
    <m/>
    <s v="01/06/2021"/>
    <n v="692.45089425877484"/>
    <n v="0"/>
    <n v="692.45089425877484"/>
    <m/>
    <m/>
    <s v="OK"/>
    <s v="CI INEA/SERVREG SEI Nº 19/21 - INCLUSÃO"/>
    <n v="0"/>
    <n v="33901.199999999997"/>
    <n v="0"/>
    <n v="0"/>
    <n v="1234"/>
    <n v="65"/>
    <n v="5.7568725668020709E-2"/>
    <n v="0"/>
    <n v="692.45089425877484"/>
    <n v="0"/>
    <n v="0"/>
    <s v="PD-07/014.1321/2019"/>
    <s v="IN008753"/>
    <d v="2021-04-12T00:00:00"/>
    <d v="2026-04-12T00:00:00"/>
    <s v="Rodovia Presidente Dutra, Área 02 - Km 25"/>
    <s v="Queimados"/>
    <s v="26.377-180"/>
    <s v="Queimados"/>
    <s v="RJ"/>
    <s v="(21) 986212026"/>
    <s v="asnascimento.dt@gmail.com"/>
  </r>
  <r>
    <x v="531"/>
    <s v="Guandu"/>
    <n v="20"/>
    <x v="0"/>
    <s v="BB"/>
    <n v="330026446295"/>
    <s v="28.686.103/0001-76"/>
    <s v="CONSTRUTORA LYTORANEA INFRAESTRUTURA S.A."/>
    <x v="5"/>
    <m/>
    <s v="01/01/2022"/>
    <n v="10338.195467248372"/>
    <n v="0"/>
    <n v="10338.195467248372"/>
    <m/>
    <m/>
    <s v="OK"/>
    <s v="CI INEA/SERVREG SEI Nº 1/22 - INCLUSÃO"/>
    <n v="131400"/>
    <n v="0"/>
    <n v="0"/>
    <n v="127020"/>
    <n v="0"/>
    <n v="0"/>
    <n v="5.7568725668020709E-2"/>
    <n v="3025.8112699314229"/>
    <n v="0"/>
    <n v="0"/>
    <n v="7312.3841973169483"/>
    <s v="PD-07/014.300/2018"/>
    <s v="IN009893"/>
    <d v="2021-08-20T00:00:00"/>
    <d v="2026-08-20T00:00:00"/>
    <s v="Rua Otávio Tarquino, 410 -SALA 116 EDIFICIO VIA LIGHT METROPOLITAN"/>
    <s v="Centro"/>
    <s v="26.210-172"/>
    <s v="NOVA IGUAÇU"/>
    <s v="RJ"/>
    <s v="(21) 2688-2063"/>
    <s v="regularizacao@saogeraldopocos.com.br"/>
  </r>
  <r>
    <x v="532"/>
    <s v="Guandu"/>
    <n v="20"/>
    <x v="0"/>
    <s v="BB"/>
    <n v="330038842409"/>
    <s v="57.012.098/0004-67"/>
    <s v="TRANSLUTE TRANSPORTES RODOVIÁRIOS LTDA"/>
    <x v="13"/>
    <m/>
    <s v="01/01/2022"/>
    <n v="186.59656813364373"/>
    <n v="0"/>
    <n v="186.59656813364373"/>
    <m/>
    <m/>
    <s v="OK: SEM CADASTRO REGLA"/>
    <s v="CI INEA/SERVREG SEI Nº 1/22 - INCLUSÃO"/>
    <n v="5402"/>
    <n v="0"/>
    <n v="0"/>
    <n v="1080.4000000000001"/>
    <n v="0"/>
    <n v="0"/>
    <n v="5.7568725668020709E-2"/>
    <n v="124.39075043975399"/>
    <n v="0"/>
    <n v="0"/>
    <n v="62.205817693889735"/>
    <s v="PD-07/007.143/2019"/>
    <s v="IN010615"/>
    <d v="2021-11-18T00:00:00"/>
    <d v="2026-11-18T00:00:00"/>
    <s v="ESTRADA DO MATO ALTO, 86"/>
    <s v="CAMPO GRANDE"/>
    <s v="23.036-150"/>
    <s v="RIO DE JANEIRO"/>
    <s v="RJ"/>
    <s v="-"/>
    <s v="-"/>
  </r>
  <r>
    <x v="533"/>
    <s v="Guandu"/>
    <n v="20"/>
    <x v="0"/>
    <s v="BB"/>
    <n v="330033085090"/>
    <s v="14.863.079/0001-99"/>
    <s v="ZONA OESTE MAIS SANEAMENTO"/>
    <x v="0"/>
    <m/>
    <s v="01/02/2022"/>
    <n v="6436.4485921803262"/>
    <n v="0"/>
    <n v="6436.4485921803262"/>
    <m/>
    <m/>
    <s v="OK"/>
    <s v="CI INEA/SERVREG SEI Nº 06/22 - INCLUSÃO"/>
    <n v="0"/>
    <n v="763171.2"/>
    <n v="0"/>
    <n v="0"/>
    <n v="1234"/>
    <n v="85"/>
    <n v="5.7568725668020709E-2"/>
    <n v="0"/>
    <n v="6436.4485921803262"/>
    <n v="0"/>
    <n v="0"/>
    <s v="EXT-PD/014.5997/2020"/>
    <s v="OUT Nº IN010919"/>
    <d v="2021-12-29T00:00:00"/>
    <d v="2042-11-29T00:00:00"/>
    <s v="RUA NAZARÉ"/>
    <s v="DEODORO"/>
    <s v="21.615-340"/>
    <s v="RIO DE JANEIRO"/>
    <n v="0"/>
    <s v="(21) 998868895"/>
    <s v="kesiaramos@zonaoestemais.com.br"/>
  </r>
  <r>
    <x v="534"/>
    <s v="Guandu"/>
    <n v="20"/>
    <x v="0"/>
    <s v="BB"/>
    <n v="330031927727"/>
    <s v="14.863.079/0001-99"/>
    <s v="ZONA OESTE MAIS SANEAMENTO - ETE DISTRITO INDUSTRIAL"/>
    <x v="0"/>
    <m/>
    <s v="01/03/2022"/>
    <n v="7260.1300573571989"/>
    <n v="0"/>
    <n v="7260.1300573571989"/>
    <m/>
    <m/>
    <s v="OK"/>
    <s v="CI INEA/SERVREG SEI Nº 14/22 - INCLUSÃO"/>
    <n v="0"/>
    <n v="946080"/>
    <n v="0"/>
    <n v="0"/>
    <n v="1234"/>
    <n v="87"/>
    <n v="5.7568725668020709E-2"/>
    <n v="0"/>
    <n v="7260.1300573571989"/>
    <n v="0"/>
    <n v="0"/>
    <s v="PD-07/014.209/2020"/>
    <s v="IN010428"/>
    <d v="2021-10-21T00:00:00"/>
    <d v="2042-09-21T00:00:00"/>
    <s v="RUA NAZARÉ"/>
    <s v="DEODORO"/>
    <s v="21615-340"/>
    <s v="RIO DE JANEIRO"/>
    <s v="RJ"/>
    <s v="(21)99886-8895"/>
    <s v="kesiaramos@zonaoestemais.com.br"/>
  </r>
  <r>
    <x v="535"/>
    <s v="Guandu"/>
    <n v="20"/>
    <x v="0"/>
    <s v="BB"/>
    <n v="330030611637"/>
    <s v="14.863.079/0001-99"/>
    <s v="ZONA OESTE MAIS SANEAMENTO - ETEs Grupo I - RH II"/>
    <x v="0"/>
    <m/>
    <s v="01/04/2022"/>
    <n v="24286.343758226805"/>
    <n v="0"/>
    <n v="24286.343758226805"/>
    <m/>
    <m/>
    <s v="OK"/>
    <s v="CI INEA/SERVREG SEI Nº 17/22 - INCLUSÃO"/>
    <n v="0"/>
    <n v="2079186"/>
    <n v="0"/>
    <n v="0"/>
    <n v="1234"/>
    <n v="80"/>
    <n v="5.7568725668020709E-2"/>
    <n v="0"/>
    <n v="24286.343758226805"/>
    <n v="0"/>
    <n v="0"/>
    <s v="PD-07/014.44/2020"/>
    <s v="IN010888"/>
    <d v="2021-12-28T00:00:00"/>
    <d v="2042-05-28T00:00:00"/>
    <s v="RUA NAZARÉ"/>
    <s v="DEODORO"/>
    <s v="21.615-340"/>
    <s v="RIO DE JANEIRO"/>
    <s v="RJ"/>
    <s v="(21) 998868895"/>
    <s v="kesiaramos@zonaoestemais.com.br"/>
  </r>
  <r>
    <x v="536"/>
    <s v="Guandu"/>
    <n v="20"/>
    <x v="0"/>
    <s v="BB"/>
    <n v="330030312133"/>
    <s v="42.242.354/0001-92"/>
    <s v="MOTEL SEPETIBA LTDA"/>
    <x v="1"/>
    <m/>
    <s v="01/06/2022"/>
    <n v="2018.8957132530086"/>
    <n v="0"/>
    <n v="2018.8957132530086"/>
    <m/>
    <m/>
    <s v="OK"/>
    <s v="CI INEA/SERVREG SEI Nº 22/22 - INCLUSÃO"/>
    <n v="35478"/>
    <n v="0"/>
    <n v="0"/>
    <n v="20878"/>
    <n v="0"/>
    <n v="0"/>
    <n v="5.7568725668020709E-2"/>
    <n v="816.97739686069451"/>
    <n v="0"/>
    <n v="0"/>
    <n v="1201.918316392314"/>
    <s v="E-07/002.9455/2014"/>
    <s v="IN052709"/>
    <d v="2022-03-21T00:00:00"/>
    <d v="2027-03-21T00:00:00"/>
    <s v="ESTRADA DE SEPETIBA, 1860"/>
    <s v="Sepetiba"/>
    <s v="23.525-167"/>
    <s v="RIO DE JANEIRO"/>
    <s v="RJ"/>
    <s v="(21) 969512632"/>
    <s v="acquaservtratamento@yahoo.com.br"/>
  </r>
  <r>
    <x v="537"/>
    <s v="Guandu"/>
    <n v="20"/>
    <x v="0"/>
    <s v="BB"/>
    <n v="330037965973"/>
    <s v="30.798.482/0001-38"/>
    <s v="MOTEL MENDANHA LTDA"/>
    <x v="1"/>
    <m/>
    <s v="01/06/2022"/>
    <n v="1233.4232604887493"/>
    <n v="0"/>
    <n v="1233.4232604887493"/>
    <m/>
    <m/>
    <s v="OK"/>
    <s v="CI INEA/SERVREG SEI Nº 22/22 - INCLUSÃO"/>
    <n v="25732.5"/>
    <n v="0"/>
    <n v="0"/>
    <n v="11132.5"/>
    <n v="0"/>
    <n v="0"/>
    <n v="5.7568725668020709E-2"/>
    <n v="592.54774537889534"/>
    <n v="0"/>
    <n v="0"/>
    <n v="640.87551510985406"/>
    <s v="E-07/100734/2008"/>
    <s v="IN052710"/>
    <d v="2022-03-21T00:00:00"/>
    <d v="2027-03-21T00:00:00"/>
    <s v="AVENIDA BRASIL, 41435"/>
    <s v="Bangu"/>
    <s v="23.095-700"/>
    <s v="RIO DE JANEIRO"/>
    <s v="RJ"/>
    <s v="(21) 24137569"/>
    <s v="ecodados.rj@gmail.com"/>
  </r>
  <r>
    <x v="538"/>
    <s v="Guandu"/>
    <n v="20"/>
    <x v="0"/>
    <s v="BB"/>
    <n v="330039187145"/>
    <s v="24.474.105/0001-40"/>
    <s v="S.M. LOCADORA DE VEÍCULOS E MÁQUINAS LTDA"/>
    <x v="9"/>
    <m/>
    <s v="01/07/2022"/>
    <n v="2058.3891499691895"/>
    <n v="0"/>
    <n v="2058.3891499691895"/>
    <m/>
    <m/>
    <s v="OK"/>
    <s v="CI INEA/SERVREG SEI Nº 32/22 - INCLUSÃO"/>
    <n v="25696"/>
    <n v="0"/>
    <n v="0"/>
    <n v="25477"/>
    <n v="0"/>
    <n v="0"/>
    <n v="5.7568725668020709E-2"/>
    <n v="591.71234745787604"/>
    <n v="0"/>
    <n v="0"/>
    <n v="1466.6768025113136"/>
    <s v="SEI-070002/001169/2022"/>
    <s v="IN000586"/>
    <d v="2022-05-05T00:00:00"/>
    <d v="2027-05-05T00:00:00"/>
    <s v="RUA L"/>
    <s v="JARDIM MARACANÃ"/>
    <s v="23.891-693"/>
    <s v="SEROPÉDICA"/>
    <s v="RJ"/>
    <s v="(21) 96552-6569"/>
    <s v="condeleandro@gmail.com"/>
  </r>
  <r>
    <x v="539"/>
    <s v="Guandu"/>
    <n v="20"/>
    <x v="0"/>
    <s v="BB"/>
    <n v="330038745713"/>
    <s v="42.071.865/0001-99"/>
    <s v="AGUAS DA SERRA COMERCIO E SERVIÇO LTDA"/>
    <x v="13"/>
    <m/>
    <s v="01/07/2022"/>
    <n v="1178.2347853314207"/>
    <n v="0"/>
    <n v="1178.2347853314207"/>
    <m/>
    <m/>
    <s v="OK"/>
    <s v="CI INEA/SERVREG SEI Nº 32/22 - INCLUSÃO"/>
    <n v="14618.98"/>
    <n v="0"/>
    <n v="0"/>
    <n v="14618.98"/>
    <n v="0"/>
    <n v="0"/>
    <n v="5.7568725668020709E-2"/>
    <n v="336.63403474868613"/>
    <n v="0"/>
    <n v="0"/>
    <n v="841.60075058273446"/>
    <s v="SEI-070002/013219/2021"/>
    <s v="IN000137"/>
    <d v="2022-01-07T00:00:00"/>
    <d v="2027-01-07T00:00:00"/>
    <s v="RUA EXPEDICIONÁRIO OTACÍLIO SOUZA"/>
    <s v="FRAGOSO (VILA INHOMIRIM)"/>
    <s v="25.935-494"/>
    <s v="MAGÉ"/>
    <s v="RJ"/>
    <s v="(22) 976408071"/>
    <s v="profjacksonrj@gmail.com"/>
  </r>
  <r>
    <x v="540"/>
    <s v="Guandu"/>
    <n v="20"/>
    <x v="0"/>
    <s v="BB"/>
    <n v="330038759269"/>
    <s v="28.782.187/0001-41"/>
    <s v="J.L.C. GOMES ME"/>
    <x v="9"/>
    <m/>
    <s v="01/07/2022"/>
    <n v="6020.5248522529082"/>
    <n v="0"/>
    <n v="6020.5248522529082"/>
    <m/>
    <m/>
    <s v="OK"/>
    <s v="CI INEA/SERVREG SEI Nº 32/22 - INCLUSÃO"/>
    <n v="74752"/>
    <n v="0"/>
    <n v="0"/>
    <n v="74679"/>
    <n v="0"/>
    <n v="0"/>
    <n v="5.7568725668020709E-2"/>
    <n v="1721.3478587340066"/>
    <n v="0"/>
    <n v="0"/>
    <n v="4299.1769935189013"/>
    <s v="SEI-070002/011962/2021"/>
    <s v="IN000309"/>
    <d v="2022-03-07T00:00:00"/>
    <d v="2027-03-07T00:00:00"/>
    <s v="ESTRADA DO LAMEIRÃO PEQUENO"/>
    <s v="CAMPO GRANDE"/>
    <s v="23.017-325"/>
    <s v="CAMPO GRANDE"/>
    <s v="RJ"/>
    <s v="(21) 3251-2283"/>
    <s v="licenciamento@soloterra.net.br"/>
  </r>
  <r>
    <x v="541"/>
    <s v="Guandu"/>
    <n v="20"/>
    <x v="0"/>
    <s v="BB"/>
    <n v="330028865503"/>
    <s v="22.910.461/0001-34"/>
    <s v="C.L.S.H. TRANSPORTE RODOVIÁRIO 2015 EIRELI - RUA EVERALDO NEVES VIANA"/>
    <x v="9"/>
    <m/>
    <s v="01/10/2022"/>
    <n v="4223.5317117706163"/>
    <n v="0"/>
    <n v="4223.5317117706163"/>
    <m/>
    <m/>
    <s v="OK"/>
    <s v="CI INEA/SERVREG Nº 45/22 - INCLUSÃO"/>
    <n v="52560"/>
    <n v="0"/>
    <n v="0"/>
    <n v="52341"/>
    <n v="0"/>
    <n v="0"/>
    <n v="5.7568725668020709E-2"/>
    <n v="1210.3245079725693"/>
    <n v="0"/>
    <n v="0"/>
    <n v="3013.207203798047"/>
    <s v="PD-07/007.186/2020"/>
    <s v="IN011972"/>
    <d v="2022-05-25T00:00:00"/>
    <d v="2027-05-25T00:00:00"/>
    <s v="Av. Bela Vista"/>
    <s v="Vilar dos Teles"/>
    <s v="25.560-580"/>
    <s v="SÃO JOÃO DE MERITI"/>
    <s v="RJ"/>
    <s v="(21) 999328829"/>
    <s v="geotorresbr@yahoo.com.br"/>
  </r>
  <r>
    <x v="542"/>
    <s v="Guandu"/>
    <n v="20"/>
    <x v="0"/>
    <s v="BB"/>
    <n v="330027188940"/>
    <s v="40.201.642/0003-35"/>
    <s v="C.M.M.A. - CENTRO MÉDICO MOISÉS ABRAÃO LTDA"/>
    <x v="15"/>
    <m/>
    <s v="01/01/2023"/>
    <n v="479.71681367124398"/>
    <n v="0"/>
    <n v="479.71681367124398"/>
    <m/>
    <m/>
    <s v="OK"/>
    <s v="CI INEA/SERVREG Nº 51/22 - INCLUSÃO"/>
    <n v="0"/>
    <n v="18658.8"/>
    <n v="0"/>
    <n v="0"/>
    <n v="123"/>
    <n v="55.34"/>
    <n v="5.7568725668020709E-2"/>
    <n v="0"/>
    <n v="479.71681367124398"/>
    <n v="0"/>
    <n v="0"/>
    <s v="E-07/002.16468/2013"/>
    <s v="IN052875"/>
    <d v="2022-07-04T00:00:00"/>
    <d v="2027-07-04T00:00:00"/>
    <s v="Estrada Ari Parreiras, QUADRA 3 - LOTES 3 E 4"/>
    <s v="Centro"/>
    <s v="23.815-541"/>
    <s v="ITAGUAÍ"/>
    <n v="271.708330408027"/>
    <s v="(21) 96465-3647"/>
    <s v="shirleymbraga@gmail.com"/>
  </r>
  <r>
    <x v="543"/>
    <s v="Guandu"/>
    <n v="20"/>
    <x v="0"/>
    <s v="BB"/>
    <n v="330028095554"/>
    <s v="73.880.262/0001-61"/>
    <s v="PRO WATER PRODUTOS QUÍMICOS EIRELI"/>
    <x v="5"/>
    <m/>
    <s v="01/01/2023"/>
    <n v="1220.2761857067101"/>
    <n v="0"/>
    <n v="1220.2761857067101"/>
    <m/>
    <m/>
    <s v="OK"/>
    <s v="CI INEA/SERVREG Nº 51/22 - INCLUSÃO"/>
    <n v="15552"/>
    <n v="0"/>
    <n v="0"/>
    <n v="14976"/>
    <n v="0"/>
    <n v="0"/>
    <n v="5.7568725668020709E-2"/>
    <n v="358.12464626690422"/>
    <n v="0"/>
    <n v="0"/>
    <n v="862.1515394398059"/>
    <s v="PD-07/014.1184/2019"/>
    <s v="IN12543"/>
    <d v="2022-10-18T00:00:00"/>
    <d v="2027-10-18T00:00:00"/>
    <s v="Estrada de Inhoaiba 862"/>
    <s v="Inhoaíba"/>
    <s v="23.063-010"/>
    <s v="RIO DE JANEIRO"/>
    <n v="345.55"/>
    <s v="(11) 3403-1230"/>
    <s v="lohanne.mariano@prowater.com.br"/>
  </r>
  <r>
    <x v="544"/>
    <s v="Guandu"/>
    <n v="20"/>
    <x v="0"/>
    <s v="BB"/>
    <n v="330039972071"/>
    <s v="14.617.683/0001-35"/>
    <s v="NOVA ERA SANEAMENTO LTDA"/>
    <x v="9"/>
    <m/>
    <s v="01/02/2023"/>
    <n v="1066.5942956612216"/>
    <n v="0"/>
    <n v="1066.5942956612216"/>
    <m/>
    <m/>
    <s v="OK"/>
    <s v="CI INEA/SERVREG Nº 12/23 - INCLUSÃO"/>
    <n v="14016"/>
    <n v="0"/>
    <n v="0"/>
    <n v="12921"/>
    <n v="0"/>
    <n v="0"/>
    <n v="5.7568725668020709E-2"/>
    <n v="322.75598678575523"/>
    <n v="0"/>
    <n v="0"/>
    <n v="743.83830887546651"/>
    <s v="SEI-070002/007825/2022"/>
    <s v="IN002001"/>
    <d v="2022-11-30T00:00:00"/>
    <d v="2027-11-30T00:00:00"/>
    <s v="Avenida Ataliba, S/nº Lote 06 Quadra 659"/>
    <s v="Santo Expedito (Campo Alegre)"/>
    <s v="26.375-453"/>
    <s v="QUEIMADOS"/>
    <s v="RJ"/>
    <s v="(21) 98601-2893"/>
    <s v="licenciamento@soloterra.net.br"/>
  </r>
  <r>
    <x v="545"/>
    <s v="Guandu"/>
    <n v="20"/>
    <x v="0"/>
    <s v="BB"/>
    <n v="330040186521"/>
    <s v="42.292.007/0019-01"/>
    <s v="RIO MAIS SANEAMENTO SEROPÉDICA"/>
    <x v="0"/>
    <m/>
    <s v="01/02/2023"/>
    <n v="11619.121542021074"/>
    <n v="0"/>
    <n v="11619.121542021074"/>
    <m/>
    <m/>
    <s v="OK"/>
    <s v="CI INEA/SERVREG Nº 12/23 - INCLUSÃO; CI INEA/SERVREG Nº22/23 - RETIFICAÇÃO VALOR  "/>
    <n v="0"/>
    <n v="252288"/>
    <n v="0"/>
    <n v="0"/>
    <n v="12340"/>
    <n v="20"/>
    <n v="5.7568725668020709E-2"/>
    <n v="0"/>
    <n v="11619.121542021074"/>
    <n v="0"/>
    <n v="0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x v="546"/>
    <s v="Guandu"/>
    <n v="20"/>
    <x v="0"/>
    <s v="BB"/>
    <n v="330027943373"/>
    <s v="12.566.414/0001-61"/>
    <s v="PSR INDUSTRIA DE ETIQUETAS E BOBINAS EIRELI"/>
    <x v="1"/>
    <m/>
    <s v="01/03/2023"/>
    <n v="222.57089110753159"/>
    <n v="0"/>
    <n v="222.57089110753159"/>
    <m/>
    <m/>
    <s v="OK"/>
    <s v="CI INEA/SERVREG Nº 18/23 - INCLUSÃO"/>
    <n v="5139.2"/>
    <n v="0"/>
    <n v="0"/>
    <n v="1810.4"/>
    <n v="0"/>
    <n v="0"/>
    <n v="5.7568725668020709E-2"/>
    <n v="118.34455798637775"/>
    <n v="0"/>
    <n v="0"/>
    <n v="104.22633312115384"/>
    <s v="PD-07/014.1378/2019"/>
    <s v="IN012509"/>
    <d v="2022-09-29T00:00:00"/>
    <d v="2027-09-29T00:00:00"/>
    <s v="ESTRADA RJ 127, LOTE 40"/>
    <s v="LOTEAMENTO INDUSTRIAL DE PARACAMBI"/>
    <s v="26.600-000"/>
    <s v="PARACAMBI"/>
    <s v="RJ"/>
    <s v="(21) 2683-9900"/>
    <s v="administrativo@psrimpressao.com.br"/>
  </r>
  <r>
    <x v="547"/>
    <s v="Guandu"/>
    <n v="20"/>
    <x v="0"/>
    <s v="BB"/>
    <n v="330027924310"/>
    <s v="42.502.492/0002-44"/>
    <s v="REAL VEÍCULOS COMÉRCIO E SERVIÇOS LTDA"/>
    <x v="1"/>
    <m/>
    <s v="01/04/2023"/>
    <n v="132.37924305949977"/>
    <n v="0"/>
    <n v="132.37924305949977"/>
    <m/>
    <m/>
    <s v="OK"/>
    <s v="CI INEA/SERVREG Nº 21/23 - INCLUSÃO"/>
    <n v="3285"/>
    <n v="0"/>
    <n v="0"/>
    <n v="985.5"/>
    <n v="0"/>
    <n v="0"/>
    <n v="5.7568725668020709E-2"/>
    <n v="75.645281748285583"/>
    <n v="0"/>
    <n v="0"/>
    <n v="56.733961311214181"/>
    <s v="E-07/002.4609/2017"/>
    <s v="IN052860"/>
    <d v="2022-06-28T00:00:00"/>
    <d v="2027-06-28T00:00:00"/>
    <s v="RODOVIA BR 101"/>
    <s v="RIO SANTOS"/>
    <s v="23.800-000"/>
    <s v="DISTRITO INDUSTRIAL"/>
    <s v="RJ"/>
    <s v="(21) 3158-3925"/>
    <s v="contato@igneabr.com"/>
  </r>
  <r>
    <x v="548"/>
    <s v="Guandu"/>
    <n v="20"/>
    <x v="0"/>
    <s v="BB"/>
    <n v="330030979235"/>
    <s v="115.385.627-15"/>
    <s v="JOÃO TAVARES DE AGUIAR"/>
    <x v="10"/>
    <m/>
    <s v="01/04/2023"/>
    <n v="994.31149054503817"/>
    <n v="0"/>
    <n v="994.31149054503817"/>
    <m/>
    <m/>
    <s v="OK"/>
    <s v="CI INEA/SERVREG Nº 21/23 - INCLUSÃO"/>
    <n v="12337"/>
    <n v="0"/>
    <n v="0"/>
    <n v="12337"/>
    <n v="0"/>
    <n v="0"/>
    <n v="5.7568725668020709E-2"/>
    <n v="284.08750551658051"/>
    <n v="0"/>
    <n v="0"/>
    <n v="710.22398502845772"/>
    <s v="E-07/002.6336/2015"/>
    <s v="IN053000"/>
    <d v="2022-10-17T00:00:00"/>
    <d v="2027-10-17T00:00:00"/>
    <s v="Rodovia Rio-santos, Km 16.5 S/nº Lt.06 Qd.19, Km 16.5 S/nº Lt.06 Qd.19"/>
    <s v="Brisa Mar"/>
    <s v="23.825-205"/>
    <s v="ITAGUAÍ"/>
    <s v="RJ"/>
    <s v="(21) 3464-9505"/>
    <s v="licenciamento@soloterra.net.br"/>
  </r>
  <r>
    <x v="549"/>
    <s v="Guandu"/>
    <n v="20"/>
    <x v="0"/>
    <s v="BB"/>
    <n v="330038322081"/>
    <s v="36.453.744/0003-70"/>
    <s v="SUPERMERCADO BERG E BERG LTDA"/>
    <x v="1"/>
    <m/>
    <s v="01/04/2023"/>
    <n v="491.69433136385635"/>
    <n v="0"/>
    <n v="491.69433136385635"/>
    <m/>
    <m/>
    <s v="OK"/>
    <s v="CI INEA/SERVREG Nº 21/23 - INCLUSÃO"/>
    <n v="9125"/>
    <n v="0"/>
    <n v="0"/>
    <n v="4891"/>
    <n v="0"/>
    <n v="0"/>
    <n v="5.7568725668020709E-2"/>
    <n v="210.12346208434602"/>
    <n v="0"/>
    <n v="0"/>
    <n v="281.5708692795103"/>
    <s v="E-07/002.13780/2015"/>
    <s v="IN053004"/>
    <d v="2022-10-18T00:00:00"/>
    <d v="2027-10-18T00:00:00"/>
    <s v="RUA DOUTOR CURVELO CAVALCANTE"/>
    <s v="CENTRO"/>
    <s v="23.881-292"/>
    <s v="ITAGUA"/>
    <s v="RJ"/>
    <s v="(21)988213329"/>
    <s v="mellolc@globo.com"/>
  </r>
  <r>
    <x v="550"/>
    <s v="Guandu"/>
    <n v="20"/>
    <x v="0"/>
    <s v="BB"/>
    <n v="330039521304"/>
    <s v="04.270.818/0001-85"/>
    <s v="MAR &amp; MAR INDÚSTRIA E COMÉRCIO DE GELO E PESCADO LTDA"/>
    <x v="5"/>
    <m/>
    <s v="01/04/2023"/>
    <n v="1800.5331391726108"/>
    <n v="0"/>
    <n v="1800.5331391726108"/>
    <m/>
    <m/>
    <s v="OK"/>
    <s v="CI INEA/SERVREG Nº 21/23 - INCLUSÃO"/>
    <n v="22600.799999999999"/>
    <n v="0"/>
    <n v="0"/>
    <n v="22235.8"/>
    <n v="0"/>
    <n v="0"/>
    <n v="5.7568725668020709E-2"/>
    <n v="520.44246232092837"/>
    <n v="0"/>
    <n v="0"/>
    <n v="1280.0906768516825"/>
    <s v="E-07/101771/2008"/>
    <s v="IN053155"/>
    <d v="2023-02-16T00:00:00"/>
    <d v="2028-02-16T00:00:00"/>
    <s v="Rodovia Rio-santos Km 165 Snº Lt06 Qd19"/>
    <s v="Brisa Mar"/>
    <n v="23825205"/>
    <s v="ITAGUAÍ"/>
    <s v="RJ"/>
    <n v="34649505"/>
    <s v="licenciamento@soloterra.net.br"/>
  </r>
  <r>
    <x v="551"/>
    <s v="Guandu"/>
    <n v="20"/>
    <x v="0"/>
    <s v="BB"/>
    <n v="330032533480"/>
    <s v="20.938.268/0001-86"/>
    <s v="VILOG ARMAZÉNS GERAIS FRIGORÍFICOS LTDA"/>
    <x v="1"/>
    <m/>
    <s v="01/04/2023"/>
    <n v="819.49403309776471"/>
    <n v="0"/>
    <n v="819.49403309776471"/>
    <m/>
    <m/>
    <s v="OK"/>
    <s v="CI INEA/SERVREG Nº 21/23 - INCLUSÃO"/>
    <n v="23725"/>
    <n v="0"/>
    <n v="0"/>
    <n v="4745"/>
    <n v="0"/>
    <n v="0"/>
    <n v="5.7568725668020709E-2"/>
    <n v="546.32935539850985"/>
    <n v="0"/>
    <n v="0"/>
    <n v="273.16467769925492"/>
    <s v="E-07/100258/2007"/>
    <s v="IN053152"/>
    <d v="2023-02-15T00:00:00"/>
    <d v="2028-02-15T00:00:00"/>
    <s v="Avenida Rio de Janeiro, Quadra: 09 - Lote: 10"/>
    <s v="Campo Alegre"/>
    <s v="26.373-270"/>
    <s v="QUEIMADOS"/>
    <s v="RJ"/>
    <s v="(21) 3799-8300"/>
    <s v="asnascimento.dt@gmail.com"/>
  </r>
  <r>
    <x v="552"/>
    <s v="Guandu"/>
    <n v="20"/>
    <x v="0"/>
    <s v="BB"/>
    <n v="330032626224"/>
    <s v="33.130.543/0039-55"/>
    <s v="CASAS GUANABARA COMESTÍVEIS LTDA"/>
    <x v="13"/>
    <m/>
    <s v="30/05/2023"/>
    <n v="630.38082872705081"/>
    <n v="0"/>
    <n v="630.38082872705081"/>
    <m/>
    <m/>
    <s v="OK"/>
    <s v="CI INEA/SERVREG Nº 28/23 - INCLUSÃO"/>
    <n v="10950"/>
    <n v="0"/>
    <n v="0"/>
    <n v="6570"/>
    <n v="0"/>
    <n v="0"/>
    <n v="5.7568725668020709E-2"/>
    <n v="252.1439775116101"/>
    <n v="0"/>
    <n v="0"/>
    <n v="378.23685121544065"/>
    <s v="EXT-PD/014.10784/2021"/>
    <s v="IN012833"/>
    <d v="2023-02-10T00:00:00"/>
    <d v="2028-02-10T00:00:00"/>
    <s v="Rua Curvelo Cavalcante"/>
    <s v="Centro"/>
    <n v="23815290"/>
    <s v="ITAGUAÍ"/>
    <s v="RJ"/>
    <s v="3030-3674"/>
    <s v="equilibrioamb@gmail.com"/>
  </r>
  <r>
    <x v="553"/>
    <s v="Guandu"/>
    <n v="20"/>
    <x v="0"/>
    <s v="BB"/>
    <n v="330040814514"/>
    <s v="11.636.336/0001-61"/>
    <s v="BURN INDÚSTRIA E COMERCIO LTDA"/>
    <x v="5"/>
    <m/>
    <s v="30/05/2023"/>
    <n v="11262.730346440283"/>
    <n v="0"/>
    <n v="11262.730346440283"/>
    <m/>
    <m/>
    <s v="OK"/>
    <s v="CI INEA/SERVREG Nº 28/23 - INCLUSÃO"/>
    <n v="146000"/>
    <n v="0"/>
    <n v="0"/>
    <n v="137240"/>
    <n v="0"/>
    <n v="0"/>
    <n v="5.7568725668020709E-2"/>
    <n v="3362.0067207715747"/>
    <n v="0"/>
    <n v="0"/>
    <n v="7900.7236256687092"/>
    <s v="SEI-070002/006187/2022"/>
    <s v="IN003299"/>
    <d v="2023-04-03T00:00:00"/>
    <d v="2028-04-03T00:00:00"/>
    <s v="Rua São Paulo"/>
    <s v="Distrito Industrial"/>
    <n v="26373290"/>
    <s v="QUEIMADOS"/>
    <s v="RJ"/>
    <n v="980571720"/>
    <s v="sebastiao.becker@limppano.com.br"/>
  </r>
  <r>
    <x v="554"/>
    <s v="Guandu"/>
    <n v="20"/>
    <x v="0"/>
    <s v="BB"/>
    <n v="330033423670"/>
    <s v="21.039.657/0001-32"/>
    <s v="ÁGUAS LINDAS TRANSPORTE DE ÁGUA EIRELI"/>
    <x v="9"/>
    <m/>
    <s v="30/05/2023"/>
    <n v="3669.6315627128702"/>
    <n v="0"/>
    <n v="3669.6315627128702"/>
    <m/>
    <m/>
    <s v="OK"/>
    <s v="CI INEA/SERVREG Nº 28/23 - INCLUSÃO"/>
    <n v="47304"/>
    <n v="0"/>
    <n v="0"/>
    <n v="44822"/>
    <n v="0"/>
    <n v="0"/>
    <n v="5.7568725668020709E-2"/>
    <n v="1089.2857916909047"/>
    <n v="0"/>
    <n v="0"/>
    <n v="2580.3457710219654"/>
    <s v="EXT-PD/007.7279/2020"/>
    <s v="IN013190"/>
    <d v="2023-05-10T00:00:00"/>
    <d v="2028-05-10T00:00:00"/>
    <s v="Rua Artur Marinho"/>
    <s v="Cidade de Deus"/>
    <n v="22775590"/>
    <s v="RIO DE JANEIRO"/>
    <s v="RJ"/>
    <n v="976287482"/>
    <s v="alessandra.freire@sangalis.com.br"/>
  </r>
  <r>
    <x v="555"/>
    <s v="Guandu"/>
    <n v="20"/>
    <x v="0"/>
    <s v="BB"/>
    <n v="330038410452"/>
    <s v="20.328.640/0001-32"/>
    <s v="SÍTIO DO JEFFERSON PARQUE AQUATICO LTDA"/>
    <x v="13"/>
    <m/>
    <s v="30/05/2023"/>
    <n v="2100.4096653964534"/>
    <n v="0"/>
    <n v="2100.4096653964534"/>
    <m/>
    <m/>
    <s v="OK"/>
    <s v="CI INEA/SERVREG Nº 28/23 - INCLUSÃO"/>
    <n v="60809"/>
    <n v="0"/>
    <n v="0"/>
    <n v="12161.8"/>
    <n v="0"/>
    <n v="0"/>
    <n v="5.7568725668020709E-2"/>
    <n v="1400.2731102643024"/>
    <n v="0"/>
    <n v="0"/>
    <n v="700.13655513215122"/>
    <s v="EXT-PD/014.16917/2021"/>
    <s v="IN013181"/>
    <d v="2023-05-08T00:00:00"/>
    <d v="2028-05-08T00:00:00"/>
    <s v="Estrada Velha de Carlos Sampaio"/>
    <s v="Austin"/>
    <n v="26087405"/>
    <s v="NOVA IGUAÇU"/>
    <s v="RJ"/>
    <n v="964347712"/>
    <s v="mabilidebrito@gmail.com"/>
  </r>
  <r>
    <x v="556"/>
    <s v="Guandu"/>
    <n v="20"/>
    <x v="0"/>
    <s v="BB"/>
    <n v="330006406000"/>
    <s v="15.102.288/0338-62"/>
    <s v="CNO S.A."/>
    <x v="13"/>
    <m/>
    <s v="03/07/2023"/>
    <n v="1726.402016156173"/>
    <n v="0"/>
    <n v="1726.402016156173"/>
    <m/>
    <m/>
    <s v="OK"/>
    <s v="CI INEA/SERVREG Nº 31/23 - INCLUSÃO"/>
    <n v="21681"/>
    <n v="0"/>
    <n v="0"/>
    <n v="21316"/>
    <n v="0"/>
    <n v="0"/>
    <n v="5.7568725668020709E-2"/>
    <n v="499.26512502309254"/>
    <n v="0"/>
    <n v="0"/>
    <n v="1227.1368911330803"/>
    <s v="EXT-PD/014.2911/2018"/>
    <s v="IN013212"/>
    <d v="2023-05-22T00:00:00"/>
    <d v="2028-05-22T00:00:00"/>
    <s v="Estrada Prefeito Wilson Pedro Francisco"/>
    <s v="Ilha da Madeira"/>
    <n v="23826640"/>
    <s v="ITAGUAÍ"/>
    <s v="RJ"/>
    <n v="995343684"/>
    <s v="sabrinec@oec-eng.com"/>
  </r>
  <r>
    <x v="557"/>
    <s v="Guandu"/>
    <n v="20"/>
    <x v="0"/>
    <s v="BB"/>
    <n v="330031530843"/>
    <s v="42.292.007/0001-74"/>
    <s v="RIO MAIS SANEAMENTO BL3 S. A. - INTERM.ITINGUSSÚ - MANG/ITAGUAÍ"/>
    <x v="0"/>
    <m/>
    <s v="18/08/2022"/>
    <n v="95003.347696987767"/>
    <n v="0"/>
    <n v="95003.347696987767"/>
    <m/>
    <m/>
    <n v="0"/>
    <s v="CI INEA/SERVREG Nº 33/23 - REVISÃO"/>
    <n v="2750432.8260000004"/>
    <n v="0"/>
    <n v="0"/>
    <n v="550086.56520000007"/>
    <n v="0"/>
    <n v="0"/>
    <n v="5.7568725668020709E-2"/>
    <n v="63335.56513132518"/>
    <n v="0"/>
    <n v="0"/>
    <n v="31667.78256566259"/>
    <s v=""/>
    <s v="EM ANÁLISE"/>
    <d v="1899-12-30T00:00:00"/>
    <d v="1899-12-30T00:00:00"/>
    <s v="Avenida Presidente Vargas N° 2655"/>
    <s v="Cidade Nova"/>
    <n v="20210030"/>
    <s v="RIO DE JANEIRO"/>
    <s v="RJ"/>
    <s v="2332-3600"/>
    <s v="recursoshidricos@cedae.com.br"/>
  </r>
  <r>
    <x v="558"/>
    <s v="Guandu"/>
    <n v="20"/>
    <x v="0"/>
    <s v="BB"/>
    <n v="330026784263"/>
    <s v="28.721.821/0001-36"/>
    <s v="CEPTIS INDUSTRIA E COMERCIO DE TINTAS E SISTEMAS S.A"/>
    <x v="1"/>
    <m/>
    <s v="07/08/2023"/>
    <n v="1618.1866579621524"/>
    <n v="0"/>
    <n v="1618.1866579621524"/>
    <m/>
    <m/>
    <s v="OK"/>
    <s v="CI INEA/SERVREG Nº xx/23 - INCLUSÃO"/>
    <n v="24192"/>
    <n v="0"/>
    <n v="0"/>
    <n v="18432"/>
    <n v="0"/>
    <n v="0"/>
    <n v="5.7568725668020709E-2"/>
    <n v="557.08510363163157"/>
    <n v="0"/>
    <n v="0"/>
    <n v="1061.1015543305207"/>
    <s v="EXT-PD/014.3002/2018"/>
    <s v="IN013345"/>
    <d v="2023-06-13T00:00:00"/>
    <d v="2028-06-13T00:00:00"/>
    <s v="Rua Echaporã 328"/>
    <s v="Santa Cruz"/>
    <n v="23565907"/>
    <s v="RIO DE JANEIRO"/>
    <s v="RJ"/>
    <n v="30357295"/>
    <s v="ruan.badu@ceptis.com.br"/>
  </r>
  <r>
    <x v="559"/>
    <s v="Guandu"/>
    <n v="20"/>
    <x v="0"/>
    <s v="BB"/>
    <n v="330038002761"/>
    <s v="61.064.838/0036-63"/>
    <s v="SAINT-GOBAIN DO BRASIL PRODUTOS INDUSTRIAIS E PARA CONSTRUÇÃO LTDA"/>
    <x v="5"/>
    <m/>
    <s v="08/08/2023"/>
    <n v="3519.6045385718407"/>
    <n v="0"/>
    <n v="3519.6045385718407"/>
    <m/>
    <m/>
    <s v="OK"/>
    <s v="CI INEA/SERVREG Nº xx/23 - INCLUSÃO"/>
    <n v="43800"/>
    <n v="0"/>
    <n v="0"/>
    <n v="43617.5"/>
    <n v="0"/>
    <n v="0"/>
    <n v="5.7568725668020709E-2"/>
    <n v="1008.5967949944659"/>
    <n v="0"/>
    <n v="0"/>
    <n v="2511.0077435773746"/>
    <s v="EXT-PD/014.11528/2021"/>
    <s v="IN013360"/>
    <d v="2023-06-14T00:00:00"/>
    <d v="2028-06-14T00:00:00"/>
    <s v="Rua Minas Gerais"/>
    <s v="Campo Alegre"/>
    <n v="26373280"/>
    <s v="QUEIMADOS"/>
    <s v="RJ"/>
    <n v="21236812"/>
    <s v="regularizacao@saogeraldopocos.com.br"/>
  </r>
  <r>
    <x v="560"/>
    <s v="Guandu"/>
    <n v="20"/>
    <x v="0"/>
    <s v="BB"/>
    <n v="330038579287"/>
    <s v="14.863.079/0001-99"/>
    <s v="FA.B ZONA OESTE S.A."/>
    <x v="0"/>
    <m/>
    <s v="01/09/2023"/>
    <n v="2403.136987025774"/>
    <n v="0"/>
    <n v="2403.136987025774"/>
    <m/>
    <m/>
    <s v="OK"/>
    <s v="CI INEA/SERVREG Nº xx/23 - INCLUSÃO"/>
    <n v="0"/>
    <n v="149182.79999999999"/>
    <n v="0"/>
    <n v="0"/>
    <n v="0"/>
    <n v="0"/>
    <n v="5.7568725668020709E-2"/>
    <n v="0"/>
    <n v="2403.136987025774"/>
    <n v="0"/>
    <n v="0"/>
    <s v="SEI-070002/012801/2021"/>
    <s v="IN004285"/>
    <d v="2023-08-02T00:00:00"/>
    <d v="2042-05-20T00:00:00"/>
    <s v="Rua Nazaré"/>
    <s v="Deodoro"/>
    <n v="21615340"/>
    <s v="RIO DE JANEIRO"/>
    <s v="RJ"/>
    <n v="976086012"/>
    <s v="kesiaramos@zonaoestemais.com.br"/>
  </r>
  <r>
    <x v="561"/>
    <s v="Guandu"/>
    <n v="20"/>
    <x v="0"/>
    <s v="BB"/>
    <n v="330038753651"/>
    <s v="14.863.079/0001-99"/>
    <s v="FA.B ZONA OESTE S.A."/>
    <x v="0"/>
    <m/>
    <s v="02/10/2023"/>
    <n v="1836.1002056600018"/>
    <n v="0"/>
    <n v="1836.1002056600018"/>
    <m/>
    <m/>
    <s v="OK"/>
    <s v="CI INEA/SERVREG Nº 44/23 - INCLUSÃO"/>
    <n v="0"/>
    <n v="98550"/>
    <n v="0"/>
    <n v="0"/>
    <n v="0"/>
    <n v="68"/>
    <n v="5.7568725668020709E-2"/>
    <n v="0"/>
    <n v="1836.1002056600018"/>
    <n v="0"/>
    <n v="0"/>
    <s v="SEI-070002/012810/2021"/>
    <s v="IN004288"/>
    <d v="2023-08-07T00:00:00"/>
    <d v="1942-05-09T00:00:00"/>
    <s v="Rua Nazaré"/>
    <s v="Deodoro"/>
    <n v="21615340"/>
    <s v="RIO DE JANEIRO"/>
    <s v="RJ"/>
    <n v="976086012"/>
    <s v="kesiaramos@zonaoestemais.com.br"/>
  </r>
  <r>
    <x v="562"/>
    <s v="Guandu"/>
    <n v="20"/>
    <x v="0"/>
    <s v="BB"/>
    <n v="330038757568"/>
    <s v="14.863.079/0001-99"/>
    <s v="FA.B ZONA OESTE S.A."/>
    <x v="0"/>
    <m/>
    <s v="02/10/2023"/>
    <n v="3613.7434417966874"/>
    <n v="0"/>
    <n v="3613.7434417966874"/>
    <m/>
    <m/>
    <s v="OK"/>
    <s v="CI INEA/SERVREG Nº 44/23 - INCLUSÃO"/>
    <n v="0"/>
    <n v="159519.6"/>
    <n v="0"/>
    <n v="0"/>
    <n v="0"/>
    <n v="61"/>
    <n v="5.7568725668020709E-2"/>
    <n v="0"/>
    <n v="3613.7434417966874"/>
    <n v="0"/>
    <n v="0"/>
    <s v="SEI-070002/012797/2021"/>
    <s v="IN004581"/>
    <d v="2023-08-10T00:00:00"/>
    <d v="2042-05-06T00:00:00"/>
    <s v="Rua Nazaré"/>
    <s v="Deodoro"/>
    <n v="21615340"/>
    <s v="RIO DE JANEIRO"/>
    <s v="RJ"/>
    <n v="976086012"/>
    <s v="kesiaramos@zonaoestemais.com.br"/>
  </r>
  <r>
    <x v="563"/>
    <s v="Guandu"/>
    <n v="20"/>
    <x v="0"/>
    <s v="BB"/>
    <n v="330038510325"/>
    <s v="14.863.079/0001-99"/>
    <s v="FA.B ZONA OESTE S.A."/>
    <x v="0"/>
    <m/>
    <s v="02/10/2023"/>
    <n v="193.66612304026842"/>
    <n v="0"/>
    <n v="193.66612304026842"/>
    <m/>
    <m/>
    <s v="OK"/>
    <s v="CI INEA/SERVREG Nº 44/23 - INCLUSÃO"/>
    <n v="0"/>
    <n v="29959.200000000001"/>
    <n v="0"/>
    <n v="0"/>
    <n v="0"/>
    <n v="89"/>
    <n v="5.7568725668020709E-2"/>
    <n v="0"/>
    <n v="193.66612304026842"/>
    <n v="0"/>
    <n v="0"/>
    <s v="SEI-070002/012802/2021"/>
    <s v="IN004454"/>
    <d v="2023-08-09T00:00:00"/>
    <d v="2042-05-11T00:00:00"/>
    <s v="Rua Nazaré"/>
    <s v="Deodoro"/>
    <n v="21615340"/>
    <s v="RIO DE JANEIRO"/>
    <s v="RJ"/>
    <n v="976086012"/>
    <s v="kesiaramos@zonaoestemais.com.br"/>
  </r>
  <r>
    <x v="564"/>
    <s v="Guandu"/>
    <n v="20"/>
    <x v="0"/>
    <s v="BB"/>
    <n v="330038359244"/>
    <s v="33.130.543/0006-97"/>
    <s v="CASAS GUANABARA COMESTIVEIS LTDA"/>
    <x v="1"/>
    <m/>
    <s v="06/10/2023"/>
    <n v="490.43079200831482"/>
    <n v="0"/>
    <n v="490.43079200831482"/>
    <m/>
    <m/>
    <s v="OK"/>
    <s v="CI INEA/SERVREG Nº 44/23 - INCLUSÃO"/>
    <n v="9964.5"/>
    <n v="0"/>
    <n v="0"/>
    <n v="4533.3"/>
    <n v="0"/>
    <n v="0"/>
    <n v="5.7568725668020709E-2"/>
    <n v="229.45248148192698"/>
    <n v="0"/>
    <n v="0"/>
    <n v="260.97831052638782"/>
    <s v="E-07/512338/2012"/>
    <s v="IN053288"/>
    <d v="2023-06-27T00:00:00"/>
    <d v="2028-06-27T00:00:00"/>
    <s v="Rua Felipe Cardoso"/>
    <s v="Santa Cruz"/>
    <n v="23520572"/>
    <s v="RIO DE JANEIRO"/>
    <s v="RJ"/>
    <n v="988213329"/>
    <s v="mellolc@globo.com"/>
  </r>
  <r>
    <x v="565"/>
    <s v="Guandu"/>
    <n v="20"/>
    <x v="0"/>
    <s v="BB"/>
    <n v="330027257003"/>
    <s v="10.914.634/0001-03"/>
    <s v="ECOMIX ARGAMASSAS LTDA"/>
    <x v="13"/>
    <m/>
    <s v="06/10/2023"/>
    <n v="853.75579033356325"/>
    <n v="0"/>
    <n v="853.75579033356325"/>
    <m/>
    <m/>
    <s v="OK"/>
    <s v="CI INEA/SERVREG Nº 44/23 - INCLUSÃO"/>
    <n v="12144"/>
    <n v="0"/>
    <n v="0"/>
    <n v="9972.6"/>
    <n v="0"/>
    <n v="0"/>
    <n v="5.7568725668020709E-2"/>
    <n v="279.64945406116618"/>
    <n v="0"/>
    <n v="0"/>
    <n v="574.10633627239713"/>
    <s v="E-07/002.6599/2015"/>
    <s v="IN053358"/>
    <d v="2023-08-31T00:00:00"/>
    <d v="2028-08-31T00:00:00"/>
    <s v="Estrada dos Bandeirantes"/>
    <s v="Piranema"/>
    <n v="23898893"/>
    <s v="SEROPÉDICA"/>
    <s v="RJ"/>
    <n v="21376176"/>
    <s v="rc.juridico.ambiental@gmail.com"/>
  </r>
  <r>
    <x v="566"/>
    <s v="Guandu"/>
    <n v="20"/>
    <x v="0"/>
    <s v="BB"/>
    <s v="33.0.0390839/51"/>
    <s v="11.189.203/0001-94"/>
    <s v="DBO TRATAMENTO DE EFLUENTES S.A"/>
    <x v="5"/>
    <n v="2024"/>
    <d v="2024-10-10T00:00:00"/>
    <n v="2.3182292308281887"/>
    <n v="0"/>
    <n v="2.3182292308281887"/>
    <m/>
    <m/>
    <s v="OK"/>
    <n v="0"/>
    <n v="0"/>
    <n v="129600"/>
    <n v="0"/>
    <n v="0"/>
    <n v="0"/>
    <n v="99"/>
    <n v="5.7568725668020709E-2"/>
    <n v="0"/>
    <n v="2.3182292308281887"/>
    <n v="0"/>
    <n v="0"/>
    <s v="SEI-070002/001201/2022"/>
    <s v="IN004779"/>
    <d v="2023-08-23T00:00:00"/>
    <d v="2028-08-23T00:00:00"/>
    <s v="ESTRADA ROBERTO DA SILVEIRA S/Nº, LT 01 E 02"/>
    <s v="CASCATA"/>
    <s v="26540-030"/>
    <s v="Paracambi"/>
    <s v="RJ"/>
    <s v="(21) 994259533"/>
    <s v="marcos@dbodobrasil.com"/>
  </r>
  <r>
    <x v="567"/>
    <s v="Guandu"/>
    <n v="20"/>
    <x v="0"/>
    <s v="BB"/>
    <n v="330039260837"/>
    <s v=""/>
    <s v="POLIMIX CONCRETO LTDA"/>
    <x v="5"/>
    <n v="2024"/>
    <d v="2024-12-12T00:00:00"/>
    <n v="1104.7406532297593"/>
    <n v="0"/>
    <n v="1104.7406532297593"/>
    <m/>
    <m/>
    <s v="OK"/>
    <n v="0"/>
    <n v="13706.88"/>
    <n v="0"/>
    <n v="316.8"/>
    <n v="13390.08"/>
    <n v="0"/>
    <n v="0"/>
    <n v="5.7568725668020709E-2"/>
    <n v="315.63421950906684"/>
    <n v="0"/>
    <n v="18.24300210025606"/>
    <n v="770.86343162043647"/>
    <s v="SEI-070002/001543/2022"/>
    <s v="IN004887"/>
    <s v="16/10/203"/>
    <d v="2028-10-16T00:00:00"/>
    <s v="ESTRADA DE MIGUEL PEREIRA"/>
    <s v="NAZARE"/>
    <n v="23892500"/>
    <s v="SEROPÉDICA"/>
    <s v="RJ"/>
    <n v="984003925"/>
    <s v="elivania@geoprime.com.br"/>
  </r>
  <r>
    <x v="568"/>
    <s v="Guandu"/>
    <n v="20"/>
    <x v="0"/>
    <s v="BB"/>
    <n v="330038914680"/>
    <s v="21.164.120/0001-02"/>
    <s v="EA3 URBANISMO 9 SPE LTDA"/>
    <x v="16"/>
    <m/>
    <d v="2024-01-01T00:00:00"/>
    <n v="59.334137340386349"/>
    <n v="4.7300000000000004"/>
    <n v="64.064137340386353"/>
    <m/>
    <m/>
    <s v="OK"/>
    <n v="0"/>
    <n v="0"/>
    <n v="102492"/>
    <n v="0"/>
    <n v="0"/>
    <n v="0"/>
    <n v="99"/>
    <n v="5.7568725668020709E-2"/>
    <n v="0"/>
    <n v="59.334137340386349"/>
    <n v="0"/>
    <n v="0"/>
    <s v="SEI-0700020140632021"/>
    <s v="0057372023"/>
    <d v="2023-11-22T00:00:00"/>
    <d v="2028-11-22T00:00:00"/>
    <s v="Rua Celso Benedito Conceição "/>
    <s v="Parque Independência"/>
    <n v="23898772"/>
    <s v="ITAGUAÍ"/>
    <s v="RJ"/>
    <s v="(21) 2682-6344"/>
    <s v="francisco.biosfera@gmail.com"/>
  </r>
  <r>
    <x v="569"/>
    <s v="Guandu"/>
    <n v="20"/>
    <x v="0"/>
    <s v="BB"/>
    <n v="330038557208"/>
    <s v="14.863.079/0001-99"/>
    <s v="FA.B ZONA OESTE S.A."/>
    <x v="0"/>
    <m/>
    <d v="1899-12-30T00:00:00"/>
    <n v="4461.2128627745824"/>
    <n v="0"/>
    <n v="4461.2128627745824"/>
    <m/>
    <m/>
    <s v="OK"/>
    <n v="0"/>
    <n v="0"/>
    <n v="177477.59999999998"/>
    <n v="0"/>
    <n v="0"/>
    <n v="0"/>
    <n v="56"/>
    <n v="5.7568725668020709E-2"/>
    <n v="0"/>
    <n v="4461.2128627745824"/>
    <n v="0"/>
    <n v="0"/>
    <s v="SEI-0700020123392021"/>
    <s v="0042292023"/>
    <d v="2023-09-12T00:00:00"/>
    <d v="2042-05-04T00:00:00"/>
    <s v="Rua Nazaré"/>
    <s v="Deodoro "/>
    <n v="21615340"/>
    <s v="RIO DE JANEIRO"/>
    <s v="RJ"/>
    <s v="(21) 97608-6012"/>
    <s v="kesiaramos@zonaoestemais.com.br"/>
  </r>
  <r>
    <x v="570"/>
    <s v="Guandu"/>
    <n v="20"/>
    <x v="0"/>
    <s v="BB"/>
    <n v="330039167462"/>
    <s v="23.417.980/0001-28"/>
    <s v="ITA CONCRETO SERVIÇOS DE CONCRETAGEM LTDA"/>
    <x v="5"/>
    <m/>
    <d v="2024-01-01T00:00:00"/>
    <n v="345.33261560129824"/>
    <n v="0"/>
    <n v="345.33261560129824"/>
    <m/>
    <m/>
    <s v="OK"/>
    <n v="0"/>
    <n v="4443.12"/>
    <n v="0"/>
    <n v="0"/>
    <n v="4221.3599999999997"/>
    <n v="0"/>
    <n v="0"/>
    <n v="5.7568725668020709E-2"/>
    <n v="102.3153603768225"/>
    <n v="0"/>
    <n v="0"/>
    <n v="243.01725522447572"/>
    <s v="SEI-0700020007052022"/>
    <s v="0064802024"/>
    <d v="2024-01-09T00:00:00"/>
    <d v="2029-01-09T00:00:00"/>
    <s v="Estrada Aterrado do Leme"/>
    <s v="Santa Cruz"/>
    <n v="23575330"/>
    <s v="RIO DE JANEIRO"/>
    <s v="RJ"/>
    <s v="(21) 2682-6344"/>
    <s v="biosferalt@gmail.com"/>
  </r>
  <r>
    <x v="571"/>
    <s v="Guandu"/>
    <n v="20"/>
    <x v="0"/>
    <s v="BB"/>
    <n v="310039421046"/>
    <s v="31.259.648/0001-00"/>
    <s v="NOVA OLINDA EMPREENDIMENTOS IMOBILIÁRIOS LTDA"/>
    <x v="1"/>
    <m/>
    <d v="2024-05-01T00:00:00"/>
    <n v="2626.5746034763633"/>
    <n v="0"/>
    <n v="2626.5746034763633"/>
    <m/>
    <m/>
    <s v="OK"/>
    <n v="0"/>
    <n v="36500"/>
    <n v="0"/>
    <n v="0"/>
    <n v="0"/>
    <n v="31025"/>
    <n v="0"/>
    <n v="5.7568725668020709E-2"/>
    <n v="840.5042908113968"/>
    <n v="0"/>
    <n v="0"/>
    <n v="1786.0703126649667"/>
    <s v="SEI-0700020029912022"/>
    <s v="0973732024"/>
    <d v="2024-03-07T00:00:00"/>
    <d v="2029-03-07T00:00:00"/>
    <s v="Rua dos Otoni"/>
    <s v="Santa Efigênia"/>
    <s v="30.150-270"/>
    <s v="BELO HORIZONTE"/>
    <s v="MG"/>
    <s v="(55) 99409-3882"/>
    <s v="romulo.totalhydro@gmail.com"/>
  </r>
  <r>
    <x v="572"/>
    <s v="Guandu"/>
    <n v="20"/>
    <x v="0"/>
    <s v="BB"/>
    <n v="330028258526"/>
    <s v="30.933.311/0001-74"/>
    <s v="COMÉRCIO DE DERIVADOS DE PETRÓLEO VANILDA LTDA"/>
    <x v="1"/>
    <m/>
    <d v="2024-06-01T00:00:00"/>
    <n v="75.646138031154635"/>
    <n v="0"/>
    <n v="75.646138031154635"/>
    <m/>
    <m/>
    <s v="OK"/>
    <n v="0"/>
    <n v="2190"/>
    <n v="0"/>
    <n v="0"/>
    <n v="438"/>
    <n v="0"/>
    <n v="0"/>
    <n v="5.7568725668020709E-2"/>
    <n v="50.430758687436423"/>
    <n v="0"/>
    <n v="0"/>
    <n v="25.215379343718212"/>
    <s v="E-0700218312013"/>
    <s v="05329322023"/>
    <d v="2023-06-29T00:00:00"/>
    <d v="2028-06-29T00:00:00"/>
    <s v="Avenida Deputado Octávio Cabral"/>
    <s v="Centro"/>
    <s v="23.810-301"/>
    <s v="ITAGUAÍ"/>
    <s v="RJ"/>
    <s v="(21) 96479-9375"/>
    <s v="ricardoambiental83@gmail.com"/>
  </r>
  <r>
    <x v="573"/>
    <s v="Guandu"/>
    <n v="20"/>
    <x v="0"/>
    <s v="BB"/>
    <n v="330038349796"/>
    <s v="14.863.079/0001-99"/>
    <s v="F. AB. ZONA OESTE S.A."/>
    <x v="0"/>
    <m/>
    <d v="2024-06-01T00:00:00"/>
    <n v="3873.3472498064552"/>
    <n v="0"/>
    <n v="3873.3472498064552"/>
    <m/>
    <m/>
    <s v="OK"/>
    <n v="0"/>
    <n v="0"/>
    <n v="216021.59999999998"/>
    <n v="0"/>
    <n v="0"/>
    <n v="1234"/>
    <s v="95/67"/>
    <n v="5.7568725668020709E-2"/>
    <n v="0"/>
    <n v="3873.3472498064552"/>
    <n v="0"/>
    <n v="0"/>
    <s v="EXT-PD014207372021"/>
    <s v="0065952024"/>
    <d v="2024-01-08T00:00:00"/>
    <d v="2042-05-04T00:00:00"/>
    <s v="Rua Nazaré"/>
    <s v="Deodoro "/>
    <s v="21.615-340"/>
    <s v="RIO DE JANEIRO"/>
    <s v="RJ"/>
    <s v="(21) 97608-6012"/>
    <s v="kesiaramos@zonaoestemais.com.br"/>
  </r>
  <r>
    <x v="574"/>
    <s v="Guandu"/>
    <n v="20"/>
    <x v="0"/>
    <s v="BB"/>
    <n v="330040955410"/>
    <s v="01.417.222/0003-39"/>
    <s v="MRS LOGISTICA S/A"/>
    <x v="5"/>
    <m/>
    <d v="2024-09-01T00:00:00"/>
    <n v="132.63834393911972"/>
    <n v="0"/>
    <n v="132.63834393911972"/>
    <m/>
    <m/>
    <s v="OK"/>
    <n v="0"/>
    <n v="5760"/>
    <n v="0"/>
    <n v="0"/>
    <n v="0"/>
    <n v="0"/>
    <n v="0"/>
    <n v="5.7568725668020709E-2"/>
    <n v="132.63834393911972"/>
    <n v="0"/>
    <n v="0"/>
    <n v="0"/>
    <s v="SEI-0700020010152023"/>
    <s v="0991532024"/>
    <d v="2024-06-06T00:00:00"/>
    <d v="2029-06-06T00:00:00"/>
    <s v="Avenida Brasil"/>
    <s v="Centro"/>
    <s v="36.060-010"/>
    <s v="JUIZ DE FORA"/>
    <s v="MG"/>
    <s v="(21)2544-3332"/>
    <s v="meio.ambiente@mrs.com.br"/>
  </r>
  <r>
    <x v="575"/>
    <s v="Guandu"/>
    <n v="20"/>
    <x v="0"/>
    <s v="BB"/>
    <n v="330038666503"/>
    <s v="28.093.464/0001-09"/>
    <s v="GOLGI SEROPEDICA CONDOMINIO LOGISTICO"/>
    <x v="1"/>
    <m/>
    <d v="2024-09-01T00:00:00"/>
    <n v="19026.895598723353"/>
    <n v="10628.73"/>
    <n v="29655.625598723353"/>
    <n v="0"/>
    <m/>
    <s v="antes: BB-0138"/>
    <n v="0"/>
    <n v="249112.5"/>
    <n v="0"/>
    <n v="0"/>
    <n v="230862.5"/>
    <n v="0"/>
    <n v="0"/>
    <n v="5.7568725668020709E-2"/>
    <n v="5736.4356691899238"/>
    <n v="0"/>
    <n v="0"/>
    <n v="13290.45992953343"/>
    <s v="PD-0701412432018"/>
    <s v="0984752024"/>
    <d v="2024-06-12T00:00:00"/>
    <d v="2029-06-12T00:00:00"/>
    <s v="Estrada de Miguel Pereira"/>
    <s v="São Miguel"/>
    <s v="23.893-890"/>
    <s v="SEROPÉDICA"/>
    <n v="0"/>
    <s v="(21)93524-2500"/>
    <s v="regularizacao@saogeraldopocos.com.br"/>
  </r>
  <r>
    <x v="576"/>
    <s v="Guandu"/>
    <n v="20"/>
    <x v="0"/>
    <s v="BB"/>
    <n v="330003765629"/>
    <s v="24.443.608/0010-40"/>
    <s v="SINIAT S.A. MINERAÇÃO, INDÚSTRIA E COMERCIO"/>
    <x v="5"/>
    <m/>
    <d v="2024-09-01T00:00:00"/>
    <n v="34670.765033565476"/>
    <n v="0"/>
    <n v="34670.765033565476"/>
    <m/>
    <m/>
    <s v="OK"/>
    <n v="0"/>
    <n v="501875.00000000006"/>
    <n v="0"/>
    <n v="0"/>
    <n v="401500.00000000006"/>
    <n v="0"/>
    <n v="0"/>
    <n v="5.7568725668020709E-2"/>
    <n v="11556.921677855156"/>
    <n v="0"/>
    <n v="0"/>
    <n v="23113.843355710316"/>
    <s v="PD-070144502017"/>
    <s v="0047572019"/>
    <d v="2019-10-15T00:00:00"/>
    <d v="2024-10-15T00:00:00"/>
    <s v="Rua Darcy Pereira"/>
    <s v="Distrito Industrial De Santa Cruz"/>
    <s v="23.565-190"/>
    <s v="RIO DE JANEIRO"/>
    <s v="RJ"/>
    <s v="(21)2485-2006"/>
    <s v="douglas.coelho@gpssa.com.br"/>
  </r>
  <r>
    <x v="577"/>
    <s v="Guandu"/>
    <n v="20"/>
    <x v="0"/>
    <s v="BB"/>
    <n v="330034099760"/>
    <s v="32.112.435/0001-14"/>
    <s v="ECOBRAS CENTRO ECOBIOTICO DO BRASIL LTDA - EPP"/>
    <x v="5"/>
    <m/>
    <d v="2024-10-01T00:00:00"/>
    <n v="37.718216134015393"/>
    <n v="0"/>
    <n v="37.718216134015393"/>
    <m/>
    <m/>
    <s v="OK"/>
    <n v="0"/>
    <n v="0"/>
    <n v="0"/>
    <n v="655.20000000000005"/>
    <n v="0"/>
    <n v="0"/>
    <n v="0"/>
    <n v="5.7568725668020709E-2"/>
    <n v="0"/>
    <n v="0"/>
    <n v="37.718216134015393"/>
    <n v="0"/>
    <s v="PD-070143662016"/>
    <n v="1001912024"/>
    <d v="2024-08-05T00:00:00"/>
    <d v="2029-08-05T00:00:00"/>
    <s v="Estrada do Carapiá"/>
    <s v="Guaratiba"/>
    <s v="23.030-145"/>
    <s v="RIO DE JANEIRO"/>
    <s v="RJ"/>
    <s v="(21) 97546-3387"/>
    <s v="comercial@solydisconsultoria.com.br"/>
  </r>
  <r>
    <x v="578"/>
    <s v="Guandu"/>
    <m/>
    <x v="0"/>
    <s v="BB"/>
    <s v="33.0.0400963/79"/>
    <s v="14.863.079/0001-99"/>
    <s v="F.AB. ZONA OESTE S.A"/>
    <x v="2"/>
    <m/>
    <d v="2025-02-01T00:00:00"/>
    <n v="2978.86"/>
    <m/>
    <n v="2978.86"/>
    <m/>
    <m/>
    <m/>
    <s v="Correspondência Interna - NA 11 (92177935)"/>
    <n v="0"/>
    <n v="372029.76"/>
    <n v="0"/>
    <m/>
    <n v="0"/>
    <m/>
    <m/>
    <n v="0"/>
    <n v="2978.86"/>
    <n v="0"/>
    <n v="0"/>
    <s v="SEI-070002/011054/2022"/>
    <s v="IN101952"/>
    <s v="27/12/2024"/>
    <s v="27/12/2042"/>
    <s v="Rua Nazaré, S/N"/>
    <s v="Deodoro"/>
    <s v="21.615-340"/>
    <s v="RIO DE JANEIRO"/>
    <s v="RJ"/>
    <s v="(21)97608-6012"/>
    <s v="kesiaramos@zonaoestemais.com.br"/>
  </r>
  <r>
    <x v="579"/>
    <s v="Guandu"/>
    <m/>
    <x v="0"/>
    <s v="BB"/>
    <s v=" 33.0.0420440/58"/>
    <s v="14.863.079/0001-99"/>
    <s v="FAB ZONA OESTE S A"/>
    <x v="1"/>
    <m/>
    <d v="2025-02-01T00:00:00"/>
    <n v="527.64616349413814"/>
    <n v="210.53685922928057"/>
    <n v="738.18302272341873"/>
    <m/>
    <m/>
    <m/>
    <s v="Correspondência Interna - NA 11 (92177935)"/>
    <n v="0"/>
    <n v="57378"/>
    <n v="0"/>
    <m/>
    <n v="0"/>
    <m/>
    <m/>
    <n v="0"/>
    <n v="527.64616349413814"/>
    <n v="0"/>
    <n v="0"/>
    <s v="SEI-070002/000803/2024"/>
    <s v="IN100107"/>
    <s v="23/7/2024"/>
    <s v="23/7/2042"/>
    <s v="Rua Nazaré, S/N"/>
    <s v="Deodoro"/>
    <s v="21.615-340"/>
    <s v="RIO DE JANEIRO"/>
    <s v="RJ"/>
    <s v="(21)97608-6012"/>
    <s v="kesiaramos@zonaoestemais.com.br"/>
  </r>
  <r>
    <x v="580"/>
    <s v="Guandu"/>
    <n v="21"/>
    <x v="0"/>
    <s v="BS"/>
    <n v="330005061998"/>
    <s v="07.526.557/0046-01"/>
    <s v="AMBEV S.A."/>
    <x v="5"/>
    <m/>
    <s v="12/12/2017"/>
    <n v="271236.32867816638"/>
    <n v="0"/>
    <n v="271236.32867816638"/>
    <m/>
    <m/>
    <s v="OK"/>
    <s v=""/>
    <n v="5510040"/>
    <n v="3066000"/>
    <n v="0"/>
    <n v="2444040"/>
    <n v="183960"/>
    <n v="98"/>
    <n v="5.7568725668020709E-2"/>
    <n v="126882.38739403771"/>
    <n v="3653.6650199473906"/>
    <n v="0"/>
    <n v="140700.27626418124"/>
    <s v="E07/100.793/2004"/>
    <s v="IN024264"/>
    <d v="2013-08-22T00:00:00"/>
    <d v="2018-08-22T00:00:00"/>
    <s v="Estrada Rio São Paulo, 6011 Km31"/>
    <s v="Campo Grande"/>
    <n v="23075247"/>
    <s v="Rio de Janeiro"/>
    <s v="RJ"/>
    <n v="35065394"/>
    <s v="ariane.andrade@ambev.com.br"/>
  </r>
  <r>
    <x v="581"/>
    <s v="Guandu"/>
    <n v="21"/>
    <x v="0"/>
    <s v="BS"/>
    <n v="330005049351"/>
    <s v="28.944.734/0001-48"/>
    <s v="Fábrica Carioca de Catalisadores S/A"/>
    <x v="5"/>
    <m/>
    <s v="12/12/2017"/>
    <n v="43823.857591946144"/>
    <n v="0"/>
    <n v="43823.857591946144"/>
    <m/>
    <m/>
    <s v="ATENÇÃO: AJUSTE MANUAL REF. AGUA SALOBRA RES. GUANDU 123/2016"/>
    <s v=""/>
    <n v="1016160"/>
    <n v="661380"/>
    <n v="0"/>
    <n v="354780"/>
    <n v="111"/>
    <n v="99"/>
    <n v="5.7568725668020709E-2"/>
    <n v="23399.621077435022"/>
    <n v="0"/>
    <n v="0"/>
    <n v="20424.236514511122"/>
    <s v="E-071009301996"/>
    <s v="IN000341"/>
    <d v="2004-04-19T00:00:00"/>
    <d v="2024-04-19T00:00:00"/>
    <s v="Rua Nelson da Silva, 663"/>
    <s v="Santa Cruz"/>
    <n v="23565160"/>
    <s v="Rio de Janeiro"/>
    <s v="RJ"/>
    <s v="2195-8220"/>
    <s v="csma@fccsa.com.br"/>
  </r>
  <r>
    <x v="582"/>
    <s v="Guandu"/>
    <n v="21"/>
    <x v="0"/>
    <s v="BS"/>
    <n v="330005222916"/>
    <s v="23.274.194/0001-19"/>
    <s v="Furnas Centrais Elétricas S/A"/>
    <x v="14"/>
    <m/>
    <s v="12/12/2017"/>
    <n v="511461.70493554405"/>
    <n v="0"/>
    <n v="511461.70493554405"/>
    <m/>
    <m/>
    <s v="OK SEM CADASTRO REGLA"/>
    <s v=""/>
    <n v="18904320"/>
    <n v="116640"/>
    <n v="0"/>
    <n v="1287705.6000000199"/>
    <n v="1477.1210000000001"/>
    <n v="70"/>
    <n v="5.7568725668020709E-2"/>
    <n v="435319.04815003171"/>
    <n v="2011.0847426914791"/>
    <n v="0"/>
    <n v="74131.572042820873"/>
    <s v="E-07/100870/2002"/>
    <s v="PORTARIA SERLA 347"/>
    <d v="2004-07-28T00:00:00"/>
    <d v="2024-07-28T00:00:00"/>
    <s v="Rua Real Grandeza, 219, bloco B, sala 510, GLA.E"/>
    <s v="Botafogo"/>
    <n v="22281900"/>
    <s v="Rio de Janeiro"/>
    <s v="RJ"/>
    <s v="2528-5020"/>
    <s v="drummond@furnas.com.br"/>
  </r>
  <r>
    <x v="583"/>
    <s v="Guandu"/>
    <n v="21"/>
    <x v="0"/>
    <s v="BS"/>
    <n v="330005204268"/>
    <s v="33.016.494/0015-57"/>
    <s v="JOLIMODE ROUPAS S/A"/>
    <x v="5"/>
    <m/>
    <s v="12/12/2017"/>
    <n v="4235.4883445152036"/>
    <n v="0"/>
    <n v="4235.4883445152036"/>
    <m/>
    <m/>
    <s v="OK"/>
    <s v=""/>
    <n v="133736"/>
    <n v="200779.2"/>
    <n v="0"/>
    <n v="0.38800000000000001"/>
    <n v="2007.7919999999999"/>
    <n v="90"/>
    <n v="5.7568725668020709E-2"/>
    <n v="3079.6004535710449"/>
    <n v="1155.8670059961325"/>
    <n v="0"/>
    <n v="2.0884948025479178E-2"/>
    <s v="E07.002/2642/2014"/>
    <s v="IN029477"/>
    <d v="2014-12-30T00:00:00"/>
    <d v="2019-12-30T00:00:00"/>
    <s v="RODOVIA PRESIDENTE DUTRA, KM 190"/>
    <s v="VILA SÃO JOÃO"/>
    <n v="26321720"/>
    <s v="Queimados"/>
    <s v="RJ"/>
    <s v="2663-9200"/>
    <s v="ronaldo@duloren.com.br"/>
  </r>
  <r>
    <x v="584"/>
    <s v="Guandu"/>
    <n v="21"/>
    <x v="0"/>
    <s v="BS"/>
    <n v="330005042500"/>
    <s v="33.000.167/0088-62"/>
    <s v="PETROLEO BRASILEIRO SA PETROBRAS (REDUC RH II)"/>
    <x v="5"/>
    <m/>
    <s v="01/06/2022"/>
    <n v="918957.34497222782"/>
    <n v="0"/>
    <n v="918957.34497222782"/>
    <m/>
    <m/>
    <s v="MULTIBACIA"/>
    <s v=""/>
    <n v="19272000"/>
    <n v="0"/>
    <n v="0"/>
    <n v="8253987.5800000001"/>
    <n v="0"/>
    <n v="0"/>
    <n v="5.7568725668020709E-2"/>
    <n v="443785.79563708691"/>
    <n v="0"/>
    <n v="0"/>
    <n v="475171.54933514091"/>
    <s v="E07/100.655/2001"/>
    <s v="IN050257"/>
    <d v="2019-09-18T00:00:00"/>
    <d v="2024-09-18T00:00:00"/>
    <s v="RODOVIA WASHINGTON LUIZ, BR-040, KM 113,7"/>
    <s v="Campos Elyseos"/>
    <n v="25225970"/>
    <s v="Duque de Caxias"/>
    <s v="RJ"/>
    <s v="2677-2149"/>
    <s v="marcio.daniel@petrobras.com.br"/>
  </r>
  <r>
    <x v="585"/>
    <s v="Guandu"/>
    <n v="21"/>
    <x v="0"/>
    <s v="BS"/>
    <n v="330027216234"/>
    <s v="33.000.167/0091-68"/>
    <s v="PETROLEO BRASILEIRO S.A PETROBRAS"/>
    <x v="14"/>
    <m/>
    <s v="12/12/2017"/>
    <n v="597553.29308453191"/>
    <n v="7519.23"/>
    <n v="605072.52308453189"/>
    <m/>
    <m/>
    <s v="REVISÃO: DÉBITO 2024"/>
    <s v=""/>
    <n v="7446000"/>
    <n v="45789.25"/>
    <n v="0"/>
    <n v="7400210.75"/>
    <n v="27473.55"/>
    <n v="97"/>
    <n v="5.7568725668020709E-2"/>
    <n v="171462.68736099271"/>
    <n v="69.901921041278811"/>
    <n v="0"/>
    <n v="426020.70380249794"/>
    <s v="E07/100.974/2000"/>
    <s v="IN024936"/>
    <d v="2013-11-30T00:00:00"/>
    <d v="2018-11-30T00:00:00"/>
    <s v="RODOVIA PRESIDENTE DUTRA, S/N, KM 200"/>
    <s v="JARDIM MARACANÃ"/>
    <n v="23890000"/>
    <s v="Seropédica"/>
    <s v="RJ"/>
    <s v="2665-9244"/>
    <s v="sabrina.alves@petrobras.com.br"/>
  </r>
  <r>
    <x v="586"/>
    <s v="Guandu"/>
    <n v="21"/>
    <x v="0"/>
    <s v="BS"/>
    <n v="330005050872"/>
    <s v="07.358.761/0001-69"/>
    <s v="Gerdau Aços Longos S/A"/>
    <x v="5"/>
    <m/>
    <s v="12/12/2017"/>
    <n v="202273.47843990522"/>
    <n v="0"/>
    <n v="202273.47843990522"/>
    <m/>
    <m/>
    <s v="OK"/>
    <s v=""/>
    <n v="8784000"/>
    <n v="8784000"/>
    <n v="0"/>
    <n v="0"/>
    <n v="111"/>
    <n v="99"/>
    <n v="5.7568725668020709E-2"/>
    <n v="202273.47843990522"/>
    <n v="0"/>
    <n v="0"/>
    <n v="0"/>
    <s v="PROCESSO SERLA N/I"/>
    <s v="DECRETO 27800"/>
    <d v="2001-01-23T00:00:00"/>
    <d v="2011-01-23T00:00:00"/>
    <s v="Av. João XXIII n.º 6777"/>
    <s v="Santa Cruz"/>
    <n v="23560900"/>
    <s v="Rio de Janeiro"/>
    <s v="RJ"/>
    <s v="2414-6807"/>
    <s v="eduardo.dias1@gerdau.com.br"/>
  </r>
  <r>
    <x v="587"/>
    <s v="Guandu"/>
    <n v="21"/>
    <x v="0"/>
    <s v="BS"/>
    <n v="330005297924"/>
    <s v="29.667.227/0005-09"/>
    <s v="ARLANXEO BRASIL S.A. (PETROFLEX)(RH II)"/>
    <x v="5"/>
    <m/>
    <s v="12/12/2017"/>
    <n v="128463.81654347506"/>
    <n v="0"/>
    <n v="128463.81654347506"/>
    <m/>
    <m/>
    <s v="MULTIBACIA - OK"/>
    <s v=""/>
    <n v="2246400"/>
    <n v="0"/>
    <n v="0"/>
    <n v="1332926.14107884"/>
    <n v="0"/>
    <n v="80"/>
    <n v="5.7568725668020709E-2"/>
    <n v="51728.956614226197"/>
    <n v="0"/>
    <n v="0"/>
    <n v="76734.859929248851"/>
    <s v="E-07/100.867/2002"/>
    <s v="PORTARIA SERLA 495"/>
    <d v="2006-11-27T00:00:00"/>
    <d v="2011-11-27T00:00:00"/>
    <s v="RUA MARUMBI, 600"/>
    <n v="0"/>
    <n v="0"/>
    <s v="Duque de Caxias"/>
    <n v="0"/>
    <s v="(21)2677-1297"/>
    <s v="edy.delima@lanxess.com"/>
  </r>
  <r>
    <x v="588"/>
    <s v="Guandu"/>
    <n v="21"/>
    <x v="0"/>
    <s v="BS"/>
    <n v="330005049513"/>
    <s v="42.150.391/0047-53"/>
    <s v="Braskem S.A.(ex-Rio Polímeros) - RH II"/>
    <x v="5"/>
    <m/>
    <s v="12/12/2017"/>
    <n v="423008.55128857517"/>
    <n v="0"/>
    <n v="423008.55128857517"/>
    <m/>
    <m/>
    <s v="MULTIBACIA - OK"/>
    <s v=""/>
    <n v="6499920"/>
    <n v="0"/>
    <n v="0"/>
    <n v="4747920"/>
    <n v="5256"/>
    <n v="80"/>
    <n v="5.7568725668020709E-2"/>
    <n v="149676.84621748645"/>
    <n v="0"/>
    <n v="0"/>
    <n v="273331.70507108868"/>
    <s v="E07/100.872/2002"/>
    <s v="IN030826"/>
    <d v="2015-06-10T00:00:00"/>
    <d v="2024-05-10T00:00:00"/>
    <s v="Rua Marumbi, 1001"/>
    <s v="Jd. Ana Clara"/>
    <n v="25221000"/>
    <s v="Duque de Caxias"/>
    <s v="RJ"/>
    <n v="21877843"/>
    <s v="zaira.pedreira@braskem.com"/>
  </r>
  <r>
    <x v="589"/>
    <s v="Guandu"/>
    <n v="21"/>
    <x v="0"/>
    <s v="BS"/>
    <n v="330005042420"/>
    <s v="33.000.167/0092-49"/>
    <s v="PETROLEO BRASILEIRO S.A. (TERMORIO RH II)"/>
    <x v="14"/>
    <m/>
    <s v="12/12/2017"/>
    <n v="1044110.9703509824"/>
    <n v="0"/>
    <n v="1044110.9703509824"/>
    <m/>
    <m/>
    <s v="OK MULTIBACIA"/>
    <s v=""/>
    <n v="14121120"/>
    <n v="7358"/>
    <n v="0"/>
    <n v="12487468"/>
    <n v="1234"/>
    <n v="88"/>
    <n v="5.7568725668020709E-2"/>
    <n v="325173.95208587905"/>
    <n v="49.392902080258253"/>
    <n v="0"/>
    <n v="718887.62536302314"/>
    <s v="E07/503268/2012"/>
    <s v="IN030708;AVB004342"/>
    <d v="2015-05-26T00:00:00"/>
    <d v="2024-05-26T00:00:00"/>
    <s v="Rua Teresópolis, n°185"/>
    <s v="Campos Elíseos"/>
    <n v="25225030"/>
    <s v="Duque de Caxias"/>
    <s v="RJ"/>
    <n v="32275713"/>
    <s v="ctspgr_uteglb@petrobras.com.br"/>
  </r>
  <r>
    <x v="590"/>
    <s v="Guandu"/>
    <n v="21"/>
    <x v="0"/>
    <s v="BS"/>
    <n v="330005046336"/>
    <s v="07.005.330/0001-19"/>
    <s v="Ternium Brasil LTDA."/>
    <x v="5"/>
    <m/>
    <s v="01/09/2020"/>
    <n v="2497985.5190146314"/>
    <n v="0"/>
    <n v="2497985.5190146314"/>
    <m/>
    <m/>
    <s v="OK"/>
    <s v=""/>
    <n v="67819920"/>
    <n v="1839600"/>
    <n v="0"/>
    <n v="16161849.6"/>
    <n v="49056"/>
    <n v="94"/>
    <n v="5.7568725668020709E-2"/>
    <n v="1561722.5510643751"/>
    <n v="5845.8744743898378"/>
    <n v="0"/>
    <n v="930417.09347586636"/>
    <s v="PD-07/014.310/2017"/>
    <s v="AVB IN006406"/>
    <d v="2020-07-03T00:00:00"/>
    <d v="2024-04-15T00:00:00"/>
    <s v="Avenida João XXIII, S/Nº"/>
    <s v="Santa Cruz"/>
    <n v="23560352"/>
    <s v="Rio de Janeiro"/>
    <s v="RJ"/>
    <n v="21412567"/>
    <s v="ana.guilherme@ternium.com.br"/>
  </r>
  <r>
    <x v="591"/>
    <s v="Guandu"/>
    <n v="21"/>
    <x v="0"/>
    <s v="BS"/>
    <n v="330031531904"/>
    <s v="42.644.220/0001-06"/>
    <s v="Aguas do Rio 4 - LAJES"/>
    <x v="0"/>
    <m/>
    <s v="18/01/2022"/>
    <n v="3238793.0668874844"/>
    <n v="0"/>
    <n v="3238793.0668874844"/>
    <m/>
    <m/>
    <s v="ATENÇÃO: TERMO DE COMPROMISSO: MULTIBLOCO RATEIO 54,06% "/>
    <s v="CI INEA/SERVREG SEI Nº 10/22 - INCLUSÃO"/>
    <n v="93765988.799999997"/>
    <n v="0"/>
    <n v="0"/>
    <n v="18753197.760000002"/>
    <n v="0"/>
    <n v="0"/>
    <n v="5.7568725668020709E-2"/>
    <n v="2159195.3744441648"/>
    <n v="0"/>
    <n v="0"/>
    <n v="1079597.6924433196"/>
    <s v="E-07/100.616/04"/>
    <s v="IN000517"/>
    <d v="2007-01-17T00:00:00"/>
    <d v="2017-01-14T00:00:00"/>
    <s v="Avenida Barão de Tefé nº 34, sala 701"/>
    <s v="Saúde"/>
    <s v="20.220-903"/>
    <s v="Rio de Janeiro"/>
    <s v="RJ"/>
    <s v="(21)97289-8318"/>
    <s v="daniella.silva@aguasdorio.com.br"/>
  </r>
  <r>
    <x v="592"/>
    <s v="Guandu"/>
    <n v="21"/>
    <x v="0"/>
    <s v="BS"/>
    <n v="330005088098"/>
    <s v="42.310.775/0001-03"/>
    <s v="Aguas do Rio 1 - GUANDU - RH IIBS"/>
    <x v="0"/>
    <m/>
    <s v="18/01/2022"/>
    <n v="6092956.9847474741"/>
    <n v="0"/>
    <n v="6092956.9847474741"/>
    <m/>
    <m/>
    <s v="OK"/>
    <s v="CI INEA/SERVREG SEI Nº 10/22 - INCLUSÃO"/>
    <n v="176396616"/>
    <n v="0"/>
    <n v="0"/>
    <n v="35279323.200000003"/>
    <n v="0"/>
    <n v="0"/>
    <n v="5.7568725668020709E-2"/>
    <n v="4061971.3196841581"/>
    <n v="0"/>
    <n v="0"/>
    <n v="2030985.6650633158"/>
    <s v="E-07/507904/2010"/>
    <s v="IN031672"/>
    <d v="2015-08-31T00:00:00"/>
    <d v="2020-08-31T00:00:00"/>
    <s v="Avenida Barão de Tefé nº 34, sala 701"/>
    <s v="Saúde"/>
    <s v="20.220-903"/>
    <s v="Rio de Janeiro"/>
    <s v="RJ"/>
    <s v="(21)97289-8318"/>
    <s v="daniella.silva@aguasdorio.com.br"/>
  </r>
  <r>
    <x v="593"/>
    <s v="Guandu"/>
    <n v="21"/>
    <x v="0"/>
    <s v="BS"/>
    <n v="330005088098"/>
    <s v="42.644.220/0001-06"/>
    <s v="Aguas do Rio 4 - GUANDU"/>
    <x v="0"/>
    <m/>
    <s v="18/01/2022"/>
    <n v="34199968.51140172"/>
    <n v="0"/>
    <n v="34199968.51140172"/>
    <m/>
    <m/>
    <s v="ATENÇÃO: TERMO DE COMPROMISSO: MULTIBLOCO RATEIO 69,77%"/>
    <s v="CI INEA/SERVREG SEI Nº 10/22- INCLUSÃO"/>
    <n v="990120024"/>
    <n v="0"/>
    <n v="0"/>
    <n v="198024004.80000001"/>
    <n v="0"/>
    <n v="0"/>
    <n v="5.7568725668020709E-2"/>
    <n v="22799979.007601146"/>
    <n v="0"/>
    <n v="0"/>
    <n v="11399989.503800573"/>
    <s v="E-07/100474/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x v="594"/>
    <s v="Guandu"/>
    <n v="21"/>
    <x v="0"/>
    <s v="BS"/>
    <n v="330031531904"/>
    <s v="42.310.775/0001-03"/>
    <s v="Aguas do Rio 1 - LAJES"/>
    <x v="0"/>
    <m/>
    <s v="18/01/2022"/>
    <n v="828570.25558057358"/>
    <n v="0"/>
    <n v="828570.25558057358"/>
    <m/>
    <m/>
    <s v="OK"/>
    <s v="CI INEA/SERVREG SEI Nº 10/22 - INCLUSÃO"/>
    <n v="23987858.399999999"/>
    <n v="0"/>
    <n v="0"/>
    <n v="4797571.68"/>
    <n v="0"/>
    <n v="0"/>
    <n v="5.7568725668020709E-2"/>
    <n v="552380.17386787373"/>
    <n v="0"/>
    <n v="0"/>
    <n v="276190.08171269984"/>
    <s v="E-07/100.616/04"/>
    <s v="IN000517"/>
    <d v="2007-01-17T00:00:00"/>
    <d v="2017-01-14T00:00:00"/>
    <s v="Avenida Barão de Tefé nº 34, sala 701"/>
    <s v="Saúde"/>
    <s v="20.220-903"/>
    <s v="Rio de Janeiro"/>
    <s v="RJ"/>
    <s v="(21)97289-8318"/>
    <s v="daniella.silva@aguasdorio.com.br"/>
  </r>
  <r>
    <x v="595"/>
    <s v="Guandu"/>
    <n v="21"/>
    <x v="0"/>
    <s v="BS"/>
    <n v="330005088098"/>
    <s v="42.353.180/0001-35"/>
    <s v="IGUA-RJ - GUANDU - RH IIBS"/>
    <x v="0"/>
    <m/>
    <s v="01/10/2022"/>
    <n v="4519474.1194499508"/>
    <n v="0"/>
    <n v="4519474.1194499508"/>
    <m/>
    <m/>
    <s v="OK - TERMO DE COMPROMISSO RATEIO 9,22%"/>
    <s v="CI INEA/SERVREG SEI Nº 44/22 - INCLUSÃO"/>
    <n v="130842864"/>
    <n v="0"/>
    <n v="0"/>
    <n v="26168573"/>
    <n v="0"/>
    <n v="0"/>
    <n v="5.7568725668020709E-2"/>
    <n v="3012982.7532616169"/>
    <n v="0"/>
    <n v="0"/>
    <n v="1506491.3661883343"/>
    <s v="E-07/507904/2010"/>
    <s v="IN031672"/>
    <d v="2015-08-31T00:00:00"/>
    <d v="2020-08-31T00:00:00"/>
    <s v="Avenida Ayrton Senna, 1791"/>
    <s v="BARRA DA TIJUCA"/>
    <s v="22.775-002"/>
    <s v="Rio de Janeiro"/>
    <s v="RJ"/>
    <s v="(21) 97873-8523"/>
    <s v="licenciamentos.rj@igua.com.br; nathalia.braganca@igua.com.br"/>
  </r>
  <r>
    <x v="596"/>
    <s v="Guandu"/>
    <n v="21"/>
    <x v="0"/>
    <s v="BS"/>
    <n v="330031531904"/>
    <s v="42.353.180/0001-35"/>
    <s v="IGUA RJ - LAJES"/>
    <x v="0"/>
    <m/>
    <s v="01/10/2022"/>
    <n v="614687.70125864749"/>
    <n v="0"/>
    <n v="614687.70125864749"/>
    <m/>
    <m/>
    <s v="OK - TERMO DE COMPROMISSO RATEIO 10,26%"/>
    <s v="CI INEA/SERVREG SEI Nº 44/22 - INCLUSÃO"/>
    <n v="17795764.800000001"/>
    <n v="0"/>
    <n v="0"/>
    <n v="3559153"/>
    <n v="0"/>
    <n v="0"/>
    <n v="5.7568725668020709E-2"/>
    <n v="409791.793877449"/>
    <n v="0"/>
    <n v="0"/>
    <n v="204895.90738119851"/>
    <s v="E-07/100.616/04"/>
    <s v="IN000517"/>
    <d v="2007-01-17T00:00:00"/>
    <d v="2017-01-14T00:00:00"/>
    <s v="Avenida Ayrton Senna, 1791"/>
    <s v="BARRA DA TIJUCA"/>
    <s v="22.775-002"/>
    <s v="Rio de Janeiro"/>
    <s v="RJ"/>
    <s v="(21) 97873-8523"/>
    <s v="licenciamentos.rj@igua.com.br; nathalia.braganca@igua.com.br"/>
  </r>
  <r>
    <x v="597"/>
    <s v="Guandu"/>
    <n v="21"/>
    <x v="0"/>
    <s v="BS"/>
    <n v="330005088098"/>
    <s v="42.292.007/0001-74"/>
    <s v="RIO MAIS SANEAMENTO BL3 S. A. GUANDU"/>
    <x v="0"/>
    <m/>
    <s v="18/01/2022"/>
    <n v="4205757.9526825966"/>
    <n v="0"/>
    <n v="4205757.9526825966"/>
    <m/>
    <m/>
    <s v="OK"/>
    <s v="CI INEA/SERVREG Nº 33/23 -REVISÃO"/>
    <n v="121760496"/>
    <n v="0"/>
    <n v="0"/>
    <n v="24352099.199999999"/>
    <n v="0"/>
    <n v="0"/>
    <n v="5.7568725668020709E-2"/>
    <n v="2803838.6386025557"/>
    <n v="0"/>
    <n v="0"/>
    <n v="1401919.3140800407"/>
    <s v="E07/507.904/2010"/>
    <s v="IN031672"/>
    <d v="2015-08-31T00:00:00"/>
    <d v="2020-08-31T00:00:00"/>
    <s v="Avenida Presidente Vargas N° 2655"/>
    <s v="Cidade Nova"/>
    <n v="20210030"/>
    <s v="RIO DE JANEIRO"/>
    <s v="RJ"/>
    <n v="25417624"/>
    <s v="recursoshidricos@cedae.com.br"/>
  </r>
  <r>
    <x v="598"/>
    <s v="Guandu"/>
    <n v="21"/>
    <x v="0"/>
    <s v="BS"/>
    <n v="330031531904"/>
    <s v="42.292.007/0001-74"/>
    <s v="RIO MAIS SANEAMENTO BL3 S.A. LAJES MULTIBLOCO"/>
    <x v="0"/>
    <m/>
    <s v="18/01/2022"/>
    <n v="1309057.1390554132"/>
    <n v="0"/>
    <n v="1309057.1390554132"/>
    <m/>
    <m/>
    <s v="OK"/>
    <s v="CI INEA/SERVREG Nº 33/23 - REVISÃO"/>
    <n v="37898388"/>
    <n v="0"/>
    <n v="0"/>
    <n v="7579677.5999999996"/>
    <n v="0"/>
    <n v="0"/>
    <n v="5.7568725668020709E-2"/>
    <n v="872704.75588945078"/>
    <n v="0"/>
    <n v="0"/>
    <n v="436352.38316596235"/>
    <s v="E-07/100.616/04"/>
    <s v="IN000517"/>
    <d v="2007-01-17T00:00:00"/>
    <d v="2017-01-14T00:00:00"/>
    <s v="Avenida Presidente Vargas N° 2655"/>
    <s v="Cidade Nova"/>
    <n v="20210030"/>
    <s v="RIO DE JANEIRO"/>
    <s v="RJ"/>
    <s v="2332-3600"/>
    <s v="recursoshidricos@cedae.com.br"/>
  </r>
  <r>
    <x v="599"/>
    <s v="Guandu"/>
    <n v="21"/>
    <x v="0"/>
    <s v="BS"/>
    <n v="330042276773"/>
    <s v="03.852.459/0007-05"/>
    <s v="EGTC INFRA S.A."/>
    <x v="1"/>
    <m/>
    <d v="2024-09-01T00:00:00"/>
    <n v="6631.9171969559848"/>
    <n v="0"/>
    <n v="6631.9171969559848"/>
    <m/>
    <m/>
    <s v="OK"/>
    <n v="0"/>
    <n v="288000"/>
    <n v="0"/>
    <n v="0"/>
    <n v="0"/>
    <n v="0"/>
    <n v="0"/>
    <n v="5.7568725668020709E-2"/>
    <n v="6631.9171969559848"/>
    <n v="0"/>
    <n v="0"/>
    <n v="0"/>
    <s v="SEI-0700020038872024"/>
    <s v="0997412024"/>
    <d v="2024-07-05T00:00:00"/>
    <d v="2029-07-05T00:00:00"/>
    <s v="Rua Projetada C"/>
    <s v="Cabral"/>
    <s v="26.600-000"/>
    <s v="PARACAMBI"/>
    <s v="RJ"/>
    <s v="(12) 99730-1491"/>
    <s v="micheleleal@egtc.com.br"/>
  </r>
  <r>
    <x v="600"/>
    <s v="Médio Paraíba do Sul"/>
    <n v="30"/>
    <x v="1"/>
    <s v="CC"/>
    <n v="330039589294"/>
    <s v="42.353.180/0003-05"/>
    <s v="IGUA-RJ PATY DO ALFERES"/>
    <x v="0"/>
    <m/>
    <d v="2024-10-08T00:00:00"/>
    <n v="144675.09284677415"/>
    <n v="-3237.19"/>
    <n v="141437.90284677414"/>
    <m/>
    <m/>
    <s v="OK"/>
    <s v="CI INEA/SERVREG SEI Nº15/22 - ALTERAÇÃO"/>
    <n v="2995920"/>
    <n v="124567.20000000003"/>
    <n v="0"/>
    <n v="599184"/>
    <n v="1234"/>
    <n v="70.39"/>
    <n v="7.8865634401759172E-2"/>
    <n v="89851.064380320429"/>
    <n v="2766.5613112795841"/>
    <n v="0"/>
    <n v="44925.532190160215"/>
    <s v="SEI-070005/000159/2022"/>
    <s v="IN098034"/>
    <d v="2024-04-24T00:00:00"/>
    <d v="2056-08-20T00:00:00"/>
    <s v="Avenida Ayrton Senna, 1791"/>
    <s v="BARRA DA TIJUCA"/>
    <s v="22.775-002"/>
    <s v="RIO DE JANEIRO"/>
    <s v="RJ"/>
    <s v="(21) 978738523"/>
    <s v="licenciamentos.rj@igua.com.br; nathalia.braganca@igua.com.br"/>
  </r>
  <r>
    <x v="601"/>
    <s v="Médio Paraíba do Sul"/>
    <n v="30"/>
    <x v="1"/>
    <s v="CC"/>
    <n v="330040205259"/>
    <s v="42.292.007/0023-80"/>
    <s v="RIO MAIS SANEAMENTO VASSOURAS"/>
    <x v="0"/>
    <m/>
    <s v="26/12/2017"/>
    <n v="33356.247174062926"/>
    <n v="0"/>
    <n v="33356.247174062926"/>
    <m/>
    <m/>
    <s v="OK"/>
    <s v=""/>
    <n v="704917.2"/>
    <n v="0"/>
    <n v="0"/>
    <n v="140983.44"/>
    <n v="0"/>
    <n v="0"/>
    <n v="7.8865634401759172E-2"/>
    <n v="22237.502102318245"/>
    <n v="0"/>
    <n v="0"/>
    <n v="11118.74507174468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602"/>
    <s v="Médio Paraíba do Sul"/>
    <n v="30"/>
    <x v="1"/>
    <s v="CC"/>
    <n v="330005066019"/>
    <s v="08.436.584/0001-54"/>
    <s v="CESBRA QUIMICA S.A"/>
    <x v="5"/>
    <m/>
    <s v="12/12/2017"/>
    <n v="173.23559520097132"/>
    <n v="0"/>
    <n v="173.23559520097132"/>
    <m/>
    <m/>
    <s v="OK:"/>
    <s v=""/>
    <n v="3379.2"/>
    <n v="0"/>
    <n v="0"/>
    <n v="844.8"/>
    <n v="110"/>
    <n v="71"/>
    <n v="7.8865634401759172E-2"/>
    <n v="106.60100066419012"/>
    <n v="0"/>
    <n v="0"/>
    <n v="66.634594536781179"/>
    <s v="E-07/002.9101/2018"/>
    <s v="EM ANÁLISE"/>
    <d v="1899-12-30T00:00:00"/>
    <d v="1899-12-30T00:00:00"/>
    <s v="AV PAULO ERLEI ALVES ABRANTES 2500"/>
    <s v="TRES POCOS"/>
    <n v="0"/>
    <s v="VOLTA REDONDA"/>
    <s v="RJ"/>
    <n v="33501535"/>
    <s v="josiane@cesbra.com.br"/>
  </r>
  <r>
    <x v="603"/>
    <s v="Médio Paraíba do Sul"/>
    <n v="30"/>
    <x v="1"/>
    <s v="CC"/>
    <n v="330005019444"/>
    <s v="09.195.493/0001-37"/>
    <s v="AGUAS DE AGULHAS NEGRAS"/>
    <x v="0"/>
    <m/>
    <s v="26/12/2017"/>
    <n v="262371.10896387941"/>
    <n v="23341.591874545898"/>
    <n v="285712.70083842531"/>
    <m/>
    <m/>
    <s v="OK"/>
    <s v=""/>
    <n v="4994302.3"/>
    <n v="16283088"/>
    <n v="0"/>
    <n v="998860.46"/>
    <n v="79837.72"/>
    <n v="90"/>
    <n v="7.8865634401759172E-2"/>
    <n v="157551.53132660643"/>
    <n v="26043.817953384187"/>
    <n v="0"/>
    <n v="78775.759683888755"/>
    <s v="E07/002.00768/2014"/>
    <s v="IN026787"/>
    <d v="2014-04-29T00:00:00"/>
    <d v="2019-04-29T00:00:00"/>
    <s v="ESTRADA RESENDE RIACHUELO KM 3.5"/>
    <s v="Morada Colina"/>
    <n v="27523000"/>
    <s v="RESENDE"/>
    <s v="RJ"/>
    <s v="(24)3383-4247"/>
    <s v="ivan.moura@aguasdasagulhasnegras.com.br"/>
  </r>
  <r>
    <x v="604"/>
    <s v="Médio Paraíba do Sul"/>
    <n v="30"/>
    <x v="1"/>
    <s v="CC"/>
    <n v="330005019797"/>
    <s v="33.042.730/0130-01"/>
    <s v="CSN (GALVASUD S.A)"/>
    <x v="5"/>
    <n v="2024"/>
    <s v="12/12/2017"/>
    <n v="6960.1193891894372"/>
    <n v="-343.22"/>
    <n v="6616.899389189437"/>
    <m/>
    <m/>
    <s v="OK"/>
    <s v=""/>
    <n v="74825"/>
    <n v="0"/>
    <n v="0"/>
    <n v="58319.7"/>
    <n v="0"/>
    <n v="80"/>
    <n v="7.8865634401759172E-2"/>
    <n v="2360.5335011726938"/>
    <n v="0"/>
    <n v="0"/>
    <n v="4599.5858880167434"/>
    <s v="E-07/101776/2006"/>
    <s v="IN053576"/>
    <d v="2024-04-09T00:00:00"/>
    <d v="2034-04-09T00:00:00"/>
    <s v="AV RENATO MONTEIRO, 7.777"/>
    <s v="POLO INDUSTR"/>
    <n v="0"/>
    <s v="Porto Real"/>
    <s v="RJ"/>
    <n v="33582910"/>
    <s v="fernandapassos.galvasud@csn.com.br"/>
  </r>
  <r>
    <x v="605"/>
    <s v="Médio Paraíba do Sul"/>
    <n v="30"/>
    <x v="1"/>
    <s v="CC"/>
    <n v="330029302650"/>
    <s v="04.136.367/0037-07"/>
    <s v="FMC Química do Brasil (Ex-Du Pont)"/>
    <x v="5"/>
    <m/>
    <s v="12/12/2017"/>
    <n v="6769.2831304649044"/>
    <n v="0"/>
    <n v="6769.2831304649044"/>
    <m/>
    <m/>
    <s v="OK"/>
    <s v=""/>
    <n v="63072"/>
    <n v="2625"/>
    <n v="0"/>
    <n v="60447"/>
    <n v="111"/>
    <n v="94"/>
    <n v="7.8865634401759172E-2"/>
    <n v="1989.6860319168302"/>
    <n v="12.413264380685366"/>
    <n v="0"/>
    <n v="4767.1838341673883"/>
    <s v="E-07/100.997/2005"/>
    <s v="IN029708"/>
    <d v="2015-02-03T00:00:00"/>
    <d v="2020-02-03T00:00:00"/>
    <s v="ROD PRES DUTRA KM 280-A"/>
    <s v="POMBAL"/>
    <n v="0"/>
    <s v="BARRA MANSA"/>
    <s v="RJ"/>
    <n v="35123254"/>
    <s v="patricia.voese@bra.dupont.com"/>
  </r>
  <r>
    <x v="606"/>
    <s v="Médio Paraíba do Sul"/>
    <n v="30"/>
    <x v="1"/>
    <s v="CC"/>
    <n v="330022421999"/>
    <s v="01.410.577/0001-34"/>
    <s v="Guardian do Brasil Vidros Planos Ltda"/>
    <x v="5"/>
    <m/>
    <s v="12/12/2017"/>
    <n v="50729.411916367273"/>
    <n v="0"/>
    <n v="50729.411916367273"/>
    <m/>
    <m/>
    <s v="OK"/>
    <s v=""/>
    <n v="608674"/>
    <n v="201480"/>
    <n v="0"/>
    <n v="387922"/>
    <n v="1007.4"/>
    <n v="94"/>
    <n v="7.8865634401759172E-2"/>
    <n v="19201.382666641195"/>
    <n v="934.31938298091166"/>
    <n v="0"/>
    <n v="30593.709866745165"/>
    <s v="E07/101.472/2001"/>
    <s v="IN024923"/>
    <d v="2013-10-31T00:00:00"/>
    <d v="2018-10-31T00:00:00"/>
    <s v="Rua Fernando Bernadelli Nº 2000"/>
    <s v="Distrito Industrial"/>
    <n v="27570000"/>
    <s v="Porto Real"/>
    <s v="RJ"/>
    <s v="3355-9021"/>
    <s v="joao.fraga@guardian.com"/>
  </r>
  <r>
    <x v="607"/>
    <s v="Médio Paraíba do Sul"/>
    <n v="30"/>
    <x v="1"/>
    <s v="CC"/>
    <n v="330005047731"/>
    <s v="50.567.288/0006-63"/>
    <s v="Sociedade Michelin de Participações, Indústria e Comércio Ltda"/>
    <x v="5"/>
    <m/>
    <s v="12/12/2017"/>
    <n v="53641.554173012948"/>
    <n v="0"/>
    <n v="53641.554173012948"/>
    <m/>
    <m/>
    <s v="OK"/>
    <s v=""/>
    <n v="711328"/>
    <n v="404064"/>
    <n v="0"/>
    <n v="307264"/>
    <n v="3569.7"/>
    <n v="78"/>
    <n v="7.8865634401759172E-2"/>
    <n v="22439.725898731918"/>
    <n v="6969.2586670485471"/>
    <n v="0"/>
    <n v="24232.569607232486"/>
    <s v="E07/100.699/2001"/>
    <s v="IN033774"/>
    <d v="2016-03-29T00:00:00"/>
    <d v="2021-03-29T00:00:00"/>
    <s v="Rodovia Presidente Dutra, Km 316 Lado direito - Sentido São Paulo"/>
    <s v="Centro"/>
    <n v="27580000"/>
    <s v="Itatiaia"/>
    <s v="RJ"/>
    <n v="32219521"/>
    <s v="miguel.rocha@br.michelin.com"/>
  </r>
  <r>
    <x v="608"/>
    <s v="Médio Paraíba do Sul"/>
    <n v="30"/>
    <x v="1"/>
    <s v="CC"/>
    <n v="330005027544"/>
    <s v="33.856.394/0013-77"/>
    <s v="PERNOD RICARD BRASIL IND COM"/>
    <x v="5"/>
    <m/>
    <s v="01/06/2019"/>
    <n v="22667.493753639945"/>
    <n v="0"/>
    <n v="22667.493753639945"/>
    <m/>
    <m/>
    <s v="OK"/>
    <s v=""/>
    <n v="467904"/>
    <n v="0"/>
    <n v="0"/>
    <n v="100257.51"/>
    <n v="0"/>
    <n v="0"/>
    <n v="7.8865634401759172E-2"/>
    <n v="14760.627025667629"/>
    <n v="0"/>
    <n v="0"/>
    <n v="7906.8667279723177"/>
    <s v="E-07/101636/2006"/>
    <s v="IN018287"/>
    <d v="2011-10-28T00:00:00"/>
    <d v="2016-11-28T00:00:00"/>
    <s v="ROD PRES DUTRA, S/N"/>
    <s v="POLO INDUST."/>
    <n v="0"/>
    <s v="Resende"/>
    <s v="RJ"/>
    <n v="33834117"/>
    <s v="marcos.gianelli@pernod-ricard.com"/>
  </r>
  <r>
    <x v="609"/>
    <s v="Médio Paraíba do Sul"/>
    <n v="30"/>
    <x v="1"/>
    <s v="CC"/>
    <n v="330005022909"/>
    <s v="67.405.936/0001-73"/>
    <s v="PEUGEOT CITROEN DO BRASIL"/>
    <x v="5"/>
    <m/>
    <s v="08/03/2018"/>
    <n v="43794.95344136862"/>
    <n v="0"/>
    <n v="43794.95344136862"/>
    <m/>
    <m/>
    <s v="OK"/>
    <s v=""/>
    <n v="584365"/>
    <n v="0"/>
    <n v="0"/>
    <n v="321565"/>
    <n v="111"/>
    <n v="92"/>
    <n v="7.8865634401759172E-2"/>
    <n v="18434.522764510704"/>
    <n v="0"/>
    <n v="0"/>
    <n v="25360.430676857919"/>
    <s v="E-07/002.3522/2015"/>
    <s v="IN042927"/>
    <d v="2017-12-19T00:00:00"/>
    <d v="2022-12-19T00:00:00"/>
    <s v="ESTR.RENATO MONTEIRO 6901 SALA 10"/>
    <s v="POLO INSUTR."/>
    <n v="0"/>
    <s v="Porto Real"/>
    <s v="RJ"/>
    <n v="992126065"/>
    <s v="mirela.siqueira1@mpsa.com"/>
  </r>
  <r>
    <x v="610"/>
    <s v="Médio Paraíba do Sul"/>
    <n v="30"/>
    <x v="1"/>
    <s v="CC"/>
    <n v="330005045445"/>
    <s v="05.889.170/0001-92"/>
    <s v="Rigotex de Avelar Indústria Têxtil Ltda"/>
    <x v="5"/>
    <m/>
    <s v="01/05/2023"/>
    <n v="20510.958141145733"/>
    <n v="0"/>
    <n v="20510.958141145733"/>
    <m/>
    <m/>
    <s v="OK"/>
    <s v="CI INEA/SERVREG Nº 24/23 - REVISÃO VALOR"/>
    <n v="350400"/>
    <n v="280320"/>
    <n v="0"/>
    <n v="70080"/>
    <n v="122.155"/>
    <n v="82.22"/>
    <n v="7.8865634401759172E-2"/>
    <n v="11053.808630909305"/>
    <n v="3930.2451947817767"/>
    <n v="0"/>
    <n v="5526.9043154546525"/>
    <s v="E-07/002.3787/2018"/>
    <s v="IN052927"/>
    <d v="2022-08-19T00:00:00"/>
    <d v="2027-08-19T00:00:00"/>
    <s v="Rua Jacob nº 3000"/>
    <s v="Avelar"/>
    <n v="26980000"/>
    <s v="Paty do Alferes"/>
    <s v="RJ"/>
    <s v="(21) 2487-8000"/>
    <s v="diego@rgtx.com.br"/>
  </r>
  <r>
    <x v="611"/>
    <s v="Médio Paraíba do Sul"/>
    <n v="30"/>
    <x v="1"/>
    <s v="CC"/>
    <n v="330005021180"/>
    <s v="29.053.402/0001-36"/>
    <s v="SAAE DE BARRA MANSA"/>
    <x v="0"/>
    <m/>
    <s v="26/12/2017"/>
    <n v="119707.02804324613"/>
    <n v="0"/>
    <n v="119707.02804324613"/>
    <m/>
    <m/>
    <s v="OK"/>
    <s v=""/>
    <n v="835850"/>
    <n v="79804"/>
    <n v="951686"/>
    <n v="202466.67"/>
    <n v="1234"/>
    <n v="63"/>
    <n v="7.8865634401759172E-2"/>
    <n v="26367.938092603563"/>
    <n v="2316.1142251106526"/>
    <n v="75055.320183032556"/>
    <n v="15967.655542499358"/>
    <s v="E-07/002.3787/2014"/>
    <s v="IN049263"/>
    <d v="1899-12-30T00:00:00"/>
    <d v="1899-12-30T00:00:00"/>
    <s v="RUA BERNARDINO INACIO SILVA Nº37"/>
    <s v="CENTRO"/>
    <n v="0"/>
    <s v="BARRA MANSA"/>
    <s v="RJ"/>
    <s v="(24)3323-0198"/>
    <s v="dex-saae@hotmail.com"/>
  </r>
  <r>
    <x v="612"/>
    <s v="Médio Paraíba do Sul"/>
    <n v="30"/>
    <x v="1"/>
    <s v="CC"/>
    <n v="330005030251"/>
    <s v="32.504.706/0001-87"/>
    <s v="SAAE DE VOLTA REDONDA"/>
    <x v="0"/>
    <n v="2024"/>
    <s v="01/10/2022"/>
    <n v="44911.5"/>
    <n v="-10670.147227272922"/>
    <n v="34241.352772727078"/>
    <m/>
    <m/>
    <s v="OK. FEITA REVISÃO DOS PONTOS EM USO DE ACORDO COM INFORMAÇÃO DO USUÁRIO (EMAIL)"/>
    <s v=""/>
    <n v="0"/>
    <n v="5146675.1999999993"/>
    <n v="0"/>
    <n v="0"/>
    <n v="0"/>
    <n v="83"/>
    <n v="7.8865634401759172E-2"/>
    <n v="0"/>
    <n v="44911.50332727249"/>
    <n v="0"/>
    <n v="0"/>
    <s v="SEI-070005/000482/2022"/>
    <s v="IN097512"/>
    <d v="2024-03-08T00:00:00"/>
    <d v="2029-03-08T00:00:00"/>
    <s v="AV LUCAS EVANGELISTA 643"/>
    <s v="ATERRADO"/>
    <n v="0"/>
    <s v="VOLTA REDONDA"/>
    <s v="RJ"/>
    <s v="(24)3338-9060"/>
    <s v="mneves@saaevr.com.br"/>
  </r>
  <r>
    <x v="613"/>
    <s v="Médio Paraíba do Sul"/>
    <n v="30"/>
    <x v="1"/>
    <s v="CC"/>
    <n v="330028130139"/>
    <s v="00.322.818/0020-93"/>
    <s v="Industrias Nucleares do Brasil S/A"/>
    <x v="5"/>
    <m/>
    <s v="12/12/2017"/>
    <n v="12267.558009573351"/>
    <n v="0"/>
    <n v="12267.558009573351"/>
    <m/>
    <m/>
    <s v="SEM DBO"/>
    <s v=""/>
    <n v="113610"/>
    <n v="0"/>
    <n v="14835.6"/>
    <n v="95270.399999999994"/>
    <n v="0"/>
    <n v="0"/>
    <n v="7.8865634401759172E-2"/>
    <n v="3583.9773044708472"/>
    <n v="1170.015941438453"/>
    <n v="0"/>
    <n v="7513.5647636640515"/>
    <s v="E-07/101278/2000"/>
    <s v="EM ANÁLISE"/>
    <d v="1899-12-30T00:00:00"/>
    <d v="1899-12-30T00:00:00"/>
    <s v="Rodovia Presidente Dutra Km 330"/>
    <s v="Engenheiro Passos"/>
    <n v="27555000"/>
    <s v="Resende"/>
    <s v="RJ"/>
    <n v="33218637"/>
    <s v="carlosnovaes@inb.gov.br"/>
  </r>
  <r>
    <x v="614"/>
    <s v="Médio Paraíba do Sul"/>
    <n v="30"/>
    <x v="1"/>
    <s v="CC"/>
    <n v="330005048037"/>
    <s v="02.709.449/0084-86"/>
    <s v="Petrobras Transporte S/A - ESTAP"/>
    <x v="1"/>
    <m/>
    <s v="12/12/2017"/>
    <n v="1509.5988464037146"/>
    <n v="0"/>
    <n v="1509.5988464037146"/>
    <m/>
    <m/>
    <s v="OK SEM CADASTRO REGLA"/>
    <s v=""/>
    <n v="15181"/>
    <n v="0"/>
    <n v="0"/>
    <n v="13069"/>
    <n v="111"/>
    <n v="85"/>
    <n v="7.8865634401759172E-2"/>
    <n v="478.90326145368601"/>
    <n v="0"/>
    <n v="0"/>
    <n v="1030.6955849500284"/>
    <s v="NÃO LOCALIZADO"/>
    <s v=""/>
    <d v="1899-12-30T00:00:00"/>
    <d v="1899-12-30T00:00:00"/>
    <s v="Estrada Fabor Orbel s/no"/>
    <s v="Campos Eliseos"/>
    <n v="25225030"/>
    <s v="Duque de Caxias"/>
    <s v="RJ"/>
    <s v="3227 6679"/>
    <s v="jsnunes.hope@petrobras.com.br"/>
  </r>
  <r>
    <x v="615"/>
    <s v="Médio Paraíba do Sul"/>
    <n v="30"/>
    <x v="1"/>
    <s v="CC"/>
    <n v="330005024367"/>
    <s v="39.754.247/0001-39"/>
    <s v="SAAE DE TRES RIOS"/>
    <x v="0"/>
    <n v="2024"/>
    <s v="26/12/2017"/>
    <n v="488329.52130891744"/>
    <n v="0"/>
    <n v="488329.52130891744"/>
    <m/>
    <m/>
    <s v="OK"/>
    <s v=""/>
    <n v="265428"/>
    <n v="6032661.5999999996"/>
    <m/>
    <n v="53085.599999999999"/>
    <n v="125"/>
    <n v="0"/>
    <n v="7.8865634401759172E-2"/>
    <n v="8373.2610544142535"/>
    <n v="475769.62972729607"/>
    <n v="0"/>
    <n v="4186.6305272071268"/>
    <s v="NÃO LOCALIZADO"/>
    <s v=""/>
    <d v="1899-12-30T00:00:00"/>
    <d v="1899-12-30T00:00:00"/>
    <s v="RUA 14 DE DEZEMBRO N 398/402"/>
    <s v="CENTRO"/>
    <n v="0"/>
    <s v="TRES RIOS"/>
    <s v="RJ"/>
    <s v="(24)2255-4200"/>
    <s v="diretoria@saaetri.com.br"/>
  </r>
  <r>
    <x v="616"/>
    <s v="Médio Paraíba do Sul"/>
    <n v="30"/>
    <x v="1"/>
    <s v="CC"/>
    <n v="330005020370"/>
    <s v="31.846.892/0001-70"/>
    <s v="PREFEITURA MUNICIPAL DE ITATIAIA"/>
    <x v="0"/>
    <m/>
    <s v="26/12/2017"/>
    <n v="232204.53258835283"/>
    <n v="0"/>
    <n v="232204.53258835283"/>
    <m/>
    <m/>
    <s v="OK"/>
    <s v=""/>
    <n v="3520819.2000000002"/>
    <n v="0"/>
    <n v="0"/>
    <n v="1535978"/>
    <n v="0"/>
    <n v="0"/>
    <n v="7.8865634401759172E-2"/>
    <n v="111068.65171132184"/>
    <n v="0"/>
    <n v="0"/>
    <n v="121135.88087703098"/>
    <s v="E-07/002.107561/2018"/>
    <s v="EM ANÁLISE"/>
    <d v="1899-12-30T00:00:00"/>
    <d v="1899-12-30T00:00:00"/>
    <s v="PRACA MARIANA ROCHA LEAO Nº20"/>
    <s v="CENTRO"/>
    <n v="0"/>
    <s v="ITATIAIA"/>
    <s v="RJ"/>
    <s v="(24)3352-1660"/>
    <s v="meioambiente.itatiaia@gmail.com"/>
  </r>
  <r>
    <x v="617"/>
    <s v="Médio Paraíba do Sul"/>
    <n v="30"/>
    <x v="1"/>
    <s v="CC"/>
    <n v="330005028940"/>
    <s v="06.020.318/0005-44"/>
    <s v="MAN Latin America Indústria e Comércio de Veículos Ltda."/>
    <x v="5"/>
    <m/>
    <s v="12/12/2017"/>
    <n v="29817.653625203544"/>
    <n v="0"/>
    <n v="29817.653625203544"/>
    <m/>
    <m/>
    <s v="OK"/>
    <s v=""/>
    <n v="409121.2"/>
    <n v="0"/>
    <n v="0"/>
    <n v="214433.2"/>
    <n v="0"/>
    <n v="0"/>
    <n v="7.8865634401759172E-2"/>
    <n v="12906.24318373449"/>
    <n v="0"/>
    <n v="0"/>
    <n v="16911.410441469056"/>
    <s v="E- 07/002.8131/2015"/>
    <s v="IN039595"/>
    <d v="2017-05-03T00:00:00"/>
    <d v="2022-05-03T00:00:00"/>
    <s v="Rua Volkswagen, 100 - Km 296, Polo Industrial"/>
    <s v="Pedra Selada"/>
    <n v="27537803"/>
    <s v="Resende"/>
    <s v="RJ"/>
    <n v="33811416"/>
    <s v="yula.maia@volkswagen.com.br"/>
  </r>
  <r>
    <x v="618"/>
    <s v="Médio Paraíba do Sul"/>
    <n v="30"/>
    <x v="1"/>
    <s v="CC"/>
    <n v="330005507406"/>
    <s v="06.012.414/0002-06"/>
    <s v="Posto Sol da Dutra Ltda"/>
    <x v="1"/>
    <m/>
    <s v="12/12/2017"/>
    <n v="518.15213784810749"/>
    <n v="0"/>
    <n v="518.15213784810749"/>
    <m/>
    <m/>
    <s v="OK"/>
    <s v=""/>
    <n v="10950"/>
    <n v="0"/>
    <n v="0"/>
    <n v="2190"/>
    <n v="0"/>
    <n v="0"/>
    <n v="7.8865634401759172E-2"/>
    <n v="345.43077228911056"/>
    <n v="0"/>
    <n v="0"/>
    <n v="172.72136555899687"/>
    <s v="E07/120.102/2009"/>
    <s v="IN001715"/>
    <d v="2010-05-13T00:00:00"/>
    <d v="2015-05-13T00:00:00"/>
    <s v="Rodovia Presidente Dutra km 296,2"/>
    <s v="Polo Agro Industrial"/>
    <n v="27570000"/>
    <s v="Porto Real"/>
    <s v="RJ"/>
    <s v="3355-7285"/>
    <s v="agnaldo@redeola.com.br"/>
  </r>
  <r>
    <x v="619"/>
    <s v="Médio Paraíba do Sul"/>
    <n v="30"/>
    <x v="1"/>
    <s v="CC"/>
    <n v="330005569789"/>
    <s v="00.835.301/0006-40"/>
    <s v="LATAPACK-BALL EMBALAGENS LTDA"/>
    <x v="5"/>
    <m/>
    <s v="12/12/2017"/>
    <n v="77679.182910621588"/>
    <n v="0"/>
    <n v="77679.182910621588"/>
    <m/>
    <m/>
    <s v="OK"/>
    <s v=""/>
    <n v="837408"/>
    <n v="234269"/>
    <n v="0"/>
    <n v="603139"/>
    <n v="11476.651"/>
    <n v="80"/>
    <n v="7.8865634401759172E-2"/>
    <n v="26417.076920484331"/>
    <n v="3695.1585365972751"/>
    <n v="0"/>
    <n v="47566.947453539979"/>
    <s v="E07/511.182/2012"/>
    <s v="IN021261"/>
    <d v="2012-10-29T00:00:00"/>
    <d v="2017-10-29T00:00:00"/>
    <s v="RODOVIA BR 040 KM 20 - SENTIDO JUIZ DE FORA"/>
    <s v="MOURA BRASIL"/>
    <n v="25821490"/>
    <s v="Três Rios"/>
    <s v="RJ"/>
    <n v="22522473"/>
    <s v="danielle.soares@ball.com"/>
  </r>
  <r>
    <x v="620"/>
    <s v="Médio Paraíba do Sul"/>
    <n v="30"/>
    <x v="1"/>
    <s v="CC"/>
    <n v="330005783519"/>
    <s v="04.535.453/0003-35"/>
    <s v="BRASCERAS S.A. INDUSTRIA E COMERCIO"/>
    <x v="5"/>
    <m/>
    <s v="12/12/2017"/>
    <n v="210.48734717191053"/>
    <n v="0"/>
    <n v="210.48734717191053"/>
    <m/>
    <m/>
    <s v="OK"/>
    <s v=""/>
    <n v="2400.029"/>
    <n v="0"/>
    <n v="0"/>
    <n v="1708.83"/>
    <n v="0"/>
    <n v="0"/>
    <n v="7.8865634401759172E-2"/>
    <n v="75.71134565907424"/>
    <n v="0"/>
    <n v="0"/>
    <n v="134.7760015128363"/>
    <s v="E- 07/513.096/2012"/>
    <s v="IN040672"/>
    <d v="2017-07-27T00:00:00"/>
    <d v="2022-07-27T00:00:00"/>
    <s v="RODOVIA LUCIO MEIRA, S/N, km 184"/>
    <s v="ZONA RURAL DO 1 DIST"/>
    <n v="25850000"/>
    <s v="Paraíba do Sul"/>
    <s v="RJ"/>
    <n v="22631258"/>
    <s v="leonardo.rivello@brasceras.com.br"/>
  </r>
  <r>
    <x v="621"/>
    <s v="Médio Paraíba do Sul"/>
    <n v="30"/>
    <x v="1"/>
    <s v="CC"/>
    <n v="330005857229"/>
    <s v="00.854.639/0001-34"/>
    <s v="POSTO PINHEIRINHO DE RESENDE LTDA"/>
    <x v="1"/>
    <m/>
    <s v="12/12/2017"/>
    <n v="124.39573804228245"/>
    <n v="0"/>
    <n v="124.39573804228245"/>
    <m/>
    <m/>
    <s v="OK"/>
    <s v=""/>
    <n v="2628"/>
    <n v="0"/>
    <n v="0"/>
    <n v="526"/>
    <n v="0"/>
    <n v="0"/>
    <n v="7.8865634401759172E-2"/>
    <n v="82.910560646716419"/>
    <n v="0"/>
    <n v="0"/>
    <n v="41.485177395566026"/>
    <s v="E07/120.121/2007"/>
    <s v="IN017070"/>
    <d v="2011-07-07T00:00:00"/>
    <d v="2016-07-05T00:00:00"/>
    <s v="RODOVIA PRESIDENTE DUTRA, S/N KM 300"/>
    <s v="FAZENDA DA BARRA"/>
    <n v="27537000"/>
    <s v="Resende"/>
    <s v="RJ"/>
    <s v="3354-7724"/>
    <s v="pinheirinho@postosredebrasil.com.br"/>
  </r>
  <r>
    <x v="622"/>
    <s v="Médio Paraíba do Sul"/>
    <n v="30"/>
    <x v="1"/>
    <s v="CC"/>
    <n v="330005431671"/>
    <s v="39.204.391/0001-00"/>
    <s v="Aldeia das Aguas Park Resort"/>
    <x v="1"/>
    <m/>
    <s v="12/12/2017"/>
    <n v="2832.5682092573561"/>
    <n v="0"/>
    <n v="2832.5682092573561"/>
    <m/>
    <m/>
    <s v="OK"/>
    <s v=""/>
    <n v="44896"/>
    <n v="0"/>
    <n v="0"/>
    <n v="17958"/>
    <n v="0"/>
    <n v="0"/>
    <n v="7.8865634401759172E-2"/>
    <n v="1416.2960634575611"/>
    <n v="0"/>
    <n v="0"/>
    <n v="1416.272145799795"/>
    <s v="E-07/100.709/2004"/>
    <s v="IN01689"/>
    <d v="2010-04-29T00:00:00"/>
    <d v="2015-04-29T00:00:00"/>
    <s v="Rodovia BR 393 / KM 270"/>
    <s v="Dorandia"/>
    <n v="27160000"/>
    <s v="Barra do Piraí"/>
    <s v="RJ"/>
    <s v="2433-1132"/>
    <s v="luciano@aguasquentes.com.br"/>
  </r>
  <r>
    <x v="623"/>
    <s v="Médio Paraíba do Sul"/>
    <n v="30"/>
    <x v="1"/>
    <s v="CC"/>
    <n v="330006344993"/>
    <s v="32.289.829/0006-57"/>
    <s v="pedreira são sebastião ltda."/>
    <x v="1"/>
    <m/>
    <s v="12/12/2017"/>
    <n v="588.78098123185282"/>
    <n v="0"/>
    <n v="588.78098123185282"/>
    <m/>
    <m/>
    <s v="OK"/>
    <s v=""/>
    <n v="12444"/>
    <n v="0"/>
    <n v="0"/>
    <n v="2488"/>
    <n v="0"/>
    <n v="0"/>
    <n v="7.8865634401759172E-2"/>
    <n v="392.5605169175123"/>
    <n v="0"/>
    <n v="0"/>
    <n v="196.22046431434057"/>
    <s v="E07/503.155/2010"/>
    <s v="IN018567"/>
    <d v="2011-12-28T00:00:00"/>
    <d v="2016-12-28T00:00:00"/>
    <s v="Rodovia br-040, s/n°, km 14"/>
    <s v="Fernandes Pinheiro"/>
    <n v="25800000"/>
    <s v="Três Rios"/>
    <s v="RJ"/>
    <s v="8896-6418"/>
    <s v="pedreira@grupomil.com.br"/>
  </r>
  <r>
    <x v="624"/>
    <s v="Médio Paraíba do Sul"/>
    <n v="30"/>
    <x v="1"/>
    <s v="CC"/>
    <n v="330006446486"/>
    <s v="11.799.788/0002-45"/>
    <s v="NESTLÉ SUDESTE ALIMENTOS E BEBIDAS LTDA."/>
    <x v="5"/>
    <m/>
    <s v="01/05/2019"/>
    <n v="23028.7699741992"/>
    <n v="0"/>
    <n v="23028.7699741992"/>
    <m/>
    <m/>
    <s v="OK"/>
    <s v=""/>
    <n v="584000"/>
    <n v="0"/>
    <n v="0"/>
    <n v="58400"/>
    <n v="0"/>
    <n v="0"/>
    <n v="7.8865634401759172E-2"/>
    <n v="18423.018371125137"/>
    <n v="0"/>
    <n v="0"/>
    <n v="4605.7516030740635"/>
    <s v="E07/510.038/2011"/>
    <s v="IN019013"/>
    <d v="2012-02-24T00:00:00"/>
    <d v="2017-02-24T00:00:00"/>
    <s v="RODOVIA BR 040, KM 20"/>
    <s v="MOURA BRASIL"/>
    <n v="0"/>
    <s v="Três Rios"/>
    <s v="RJ"/>
    <n v="22519400"/>
    <s v="carolina.simoes@br.nestle.com"/>
  </r>
  <r>
    <x v="625"/>
    <s v="Médio Paraíba do Sul"/>
    <n v="30"/>
    <x v="1"/>
    <s v="CC"/>
    <n v="330006523146"/>
    <s v="01.002.047/0005-80"/>
    <s v="Plumatex Colchões Industrial Ltda."/>
    <x v="5"/>
    <m/>
    <s v="12/12/2017"/>
    <n v="3739.8714758389415"/>
    <n v="0"/>
    <n v="1761.24"/>
    <n v="3895.33"/>
    <s v="DÉBITO: REVISÃO OUT Nº IN005594"/>
    <s v="OK"/>
    <s v=""/>
    <n v="33872"/>
    <n v="0"/>
    <n v="0"/>
    <n v="33872"/>
    <n v="0"/>
    <n v="0"/>
    <n v="7.8865634401759172E-2"/>
    <n v="1068.5347073825546"/>
    <n v="0"/>
    <n v="0"/>
    <n v="2671.3367684563868"/>
    <s v="SEI-070006/000153/2023"/>
    <s v="IN005594"/>
    <d v="2023-10-25T00:00:00"/>
    <d v="2028-10-25T00:00:00"/>
    <s v="Rua Projetada A, S/N, Lote D"/>
    <s v="Vila Isabel"/>
    <n v="25800000"/>
    <s v="Três Rios"/>
    <s v="RJ"/>
    <n v="38684218"/>
    <s v="thiago@sfconsultoriambiental.com.br"/>
  </r>
  <r>
    <x v="626"/>
    <s v="Médio Paraíba do Sul"/>
    <n v="30"/>
    <x v="1"/>
    <s v="CC"/>
    <n v="330007970707"/>
    <s v="01.417.222/0001-77"/>
    <s v="MRS Logística S/A"/>
    <x v="1"/>
    <m/>
    <s v="12/12/2017"/>
    <n v="4417.3282951915207"/>
    <n v="0"/>
    <n v="4417.3282951915207"/>
    <m/>
    <m/>
    <s v="OK"/>
    <s v=""/>
    <n v="93352"/>
    <n v="0"/>
    <n v="0"/>
    <n v="18670"/>
    <n v="0"/>
    <n v="0"/>
    <n v="7.8865634401759172E-2"/>
    <n v="2944.8974889565638"/>
    <n v="0"/>
    <n v="0"/>
    <n v="1472.4308062349571"/>
    <s v="E07/510.162/2011"/>
    <s v="IN019205"/>
    <d v="2012-03-23T00:00:00"/>
    <d v="2017-03-23T00:00:00"/>
    <s v="Estrada Barra Mansa Quatis (MRS/ESN Engenharia sistema de aspersor)"/>
    <s v="Vista Alegre"/>
    <n v="27320320"/>
    <s v="Barra Mansa"/>
    <s v="RJ"/>
    <n v="84687515"/>
    <s v="rodrigo.troian@mrs.com.br"/>
  </r>
  <r>
    <x v="627"/>
    <s v="Médio Paraíba do Sul"/>
    <n v="30"/>
    <x v="1"/>
    <s v="CC"/>
    <n v="330026652782"/>
    <s v="09.392.347/0001-00"/>
    <s v="RESENDE ARMAZÉNS GERAIS E LOGÍSTICA DA AMAZÔNIA S/A"/>
    <x v="1"/>
    <m/>
    <s v="01/03/2019"/>
    <n v="399.8314848784533"/>
    <n v="0"/>
    <n v="399.8314848784533"/>
    <m/>
    <m/>
    <s v="SEM DBO"/>
    <s v=""/>
    <n v="8449.75"/>
    <n v="0"/>
    <n v="0"/>
    <n v="1689.95"/>
    <n v="0"/>
    <n v="0"/>
    <n v="7.8865634401759172E-2"/>
    <n v="266.56229580489094"/>
    <n v="0"/>
    <n v="0"/>
    <n v="133.26918907356236"/>
    <s v="E-07/002.13918/2017"/>
    <s v="IN048392"/>
    <d v="2019-02-18T00:00:00"/>
    <d v="2024-02-18T00:00:00"/>
    <s v="RODOVIA PRESIDENTE DUTRA, KM 298 "/>
    <s v="Vila Pedra Selada"/>
    <n v="0"/>
    <s v="Resende"/>
    <s v="RJ"/>
    <s v="(24) 33584000"/>
    <s v="dmandrade@fmlogistic.com.br"/>
  </r>
  <r>
    <x v="628"/>
    <s v="Médio Paraíba do Sul"/>
    <n v="30"/>
    <x v="1"/>
    <s v="CC"/>
    <n v="330005070474"/>
    <s v="00.950.859/0001-61"/>
    <s v="Fort Dodge Manufatura Ltda"/>
    <x v="1"/>
    <m/>
    <s v="12/12/2017"/>
    <n v="31256.384451645856"/>
    <n v="0"/>
    <n v="31256.384451645856"/>
    <m/>
    <m/>
    <s v="SEM DBO"/>
    <s v=""/>
    <n v="283089"/>
    <n v="0"/>
    <n v="91173"/>
    <n v="191916"/>
    <n v="0"/>
    <n v="0"/>
    <n v="7.8865634401759172E-2"/>
    <n v="8930.3989744213522"/>
    <n v="7190.4132895842067"/>
    <n v="0"/>
    <n v="15135.572187640295"/>
    <s v="E07/505.761/2009"/>
    <s v="IN001676"/>
    <d v="2010-05-20T00:00:00"/>
    <d v="2015-05-20T00:00:00"/>
    <s v="Rodovia Presidente Dutra, KM 300,5"/>
    <s v="Pq. Embaixador"/>
    <n v="27537000"/>
    <s v="Resende"/>
    <s v="RJ"/>
    <n v="46127799"/>
    <s v="hidroamb@hidroambiente.com.br"/>
  </r>
  <r>
    <x v="629"/>
    <s v="Médio Paraíba do Sul"/>
    <n v="30"/>
    <x v="1"/>
    <s v="CC"/>
    <n v="330022645838"/>
    <s v="29.291.184/0001-78"/>
    <s v="TRANSPORTES TONIATO LTDA"/>
    <x v="1"/>
    <m/>
    <s v="01/03/2019"/>
    <n v="174.44343691816707"/>
    <n v="0"/>
    <n v="174.44343691816707"/>
    <m/>
    <m/>
    <s v="OK"/>
    <s v=""/>
    <n v="1971"/>
    <n v="0"/>
    <n v="0"/>
    <n v="1423.5"/>
    <n v="0"/>
    <n v="0"/>
    <n v="7.8865634401759172E-2"/>
    <n v="62.173951363374968"/>
    <n v="0"/>
    <n v="0"/>
    <n v="112.2694855547921"/>
    <s v="PD-07/014.745/2017"/>
    <s v="IN001127"/>
    <d v="2018-03-28T00:00:00"/>
    <d v="2023-03-28T00:00:00"/>
    <s v="RODOVIA PRESIDENTE VARGAS, 175 "/>
    <s v="Monte Cristo"/>
    <s v="27.343-450"/>
    <s v="Barra Mansa"/>
    <s v="RJ"/>
    <s v="(21) 994359474"/>
    <s v="marcia@graoambiental.com"/>
  </r>
  <r>
    <x v="630"/>
    <s v="Médio Paraíba do Sul"/>
    <n v="30"/>
    <x v="1"/>
    <s v="CC"/>
    <n v="330006242309"/>
    <s v="61.409.892/0137-47"/>
    <s v="COMPANHIA BRASILEIRA DE ALUMÍNIO"/>
    <x v="1"/>
    <m/>
    <s v="01/08/2019"/>
    <n v="674.57361963940275"/>
    <n v="0"/>
    <n v="674.57361963940275"/>
    <m/>
    <m/>
    <s v="OK"/>
    <s v=""/>
    <n v="14256"/>
    <n v="0"/>
    <n v="0"/>
    <n v="2851"/>
    <n v="0"/>
    <n v="0"/>
    <n v="7.8865634401759172E-2"/>
    <n v="449.72371897885728"/>
    <n v="0"/>
    <n v="0"/>
    <n v="224.84990066054553"/>
    <s v="E-07/100769/2008"/>
    <s v="IN049650"/>
    <d v="2019-06-26T00:00:00"/>
    <d v="2024-06-26T00:00:00"/>
    <s v="RODOVIA BR-393, KM 177 S/N°"/>
    <s v="BARÃO DE ANGRA"/>
    <n v="25850000"/>
    <s v="Paraíba do Sul"/>
    <s v="RJ"/>
    <n v="22632207"/>
    <s v="sergio.barbosa@vmetaiscba.com.br"/>
  </r>
  <r>
    <x v="631"/>
    <s v="Médio Paraíba do Sul"/>
    <n v="30"/>
    <x v="1"/>
    <s v="CC"/>
    <n v="330006735321"/>
    <s v="10.430.175/0001-92"/>
    <s v="Liga Forte Concreto Ltda"/>
    <x v="5"/>
    <m/>
    <s v="12/12/2017"/>
    <n v="386.12666697839023"/>
    <n v="0"/>
    <n v="386.12666697839023"/>
    <m/>
    <m/>
    <s v="OK SEM CADASTRO REGLA"/>
    <s v=""/>
    <n v="8160"/>
    <n v="0"/>
    <n v="0"/>
    <n v="1632"/>
    <n v="0"/>
    <n v="0"/>
    <n v="7.8865634401759172E-2"/>
    <n v="257.41379170929912"/>
    <n v="0"/>
    <n v="0"/>
    <n v="128.71287526909111"/>
    <s v="E07/512281/2011"/>
    <s v="IN020718"/>
    <d v="2013-09-10T00:00:00"/>
    <d v="2017-09-10T00:00:00"/>
    <s v="Av. Embaixador Paschoal Carlos Magno, 601"/>
    <s v="Arcozelo"/>
    <n v="26950000"/>
    <s v="Paty do Alferes"/>
    <s v="RJ"/>
    <s v="2484-2326"/>
    <s v="ligaforte2010@gmail.com"/>
  </r>
  <r>
    <x v="632"/>
    <s v="Médio Paraíba do Sul"/>
    <n v="30"/>
    <x v="1"/>
    <s v="CC"/>
    <n v="330026763002"/>
    <s v="28.690.998/0001-12"/>
    <s v="COLITUR TRANSPORTES RODOVIÁRIOS LTDA"/>
    <x v="1"/>
    <n v="2024"/>
    <s v="12/12/2017"/>
    <n v="265.4357012381405"/>
    <n v="-245.9"/>
    <n v="19.53570123814049"/>
    <m/>
    <m/>
    <s v="OK"/>
    <s v=""/>
    <n v="9636"/>
    <n v="0"/>
    <n v="0"/>
    <n v="0"/>
    <n v="0"/>
    <n v="0"/>
    <n v="7.8865634401759172E-2"/>
    <n v="265.4357012381405"/>
    <n v="0"/>
    <n v="0"/>
    <n v="0"/>
    <s v="PD-070146022018"/>
    <s v="0976042024"/>
    <d v="2024-04-03T00:00:00"/>
    <d v="2029-04-03T00:00:00"/>
    <s v="Rodovia Presidente Vargas "/>
    <s v="Santa Clara"/>
    <s v="27.340-002"/>
    <s v="BARRA MANSA"/>
    <s v="RJ"/>
    <s v="(24) 3323-4151"/>
    <s v="licenciamento@envigeo.eco.br"/>
  </r>
  <r>
    <x v="633"/>
    <s v="Médio Paraíba do Sul"/>
    <n v="30"/>
    <x v="1"/>
    <s v="CC"/>
    <n v="330006606513"/>
    <s v="31.948.896/0001-69"/>
    <s v="Viviano Auto Posto Comercial Ltda"/>
    <x v="1"/>
    <m/>
    <s v="12/12/2017"/>
    <n v="135.24239583927823"/>
    <n v="0"/>
    <n v="135.24239583927823"/>
    <m/>
    <m/>
    <s v="OK SEM CADASTRO REGLA"/>
    <s v=""/>
    <n v="3285"/>
    <n v="0"/>
    <n v="0"/>
    <n v="401"/>
    <n v="0"/>
    <n v="0"/>
    <n v="7.8865634401759172E-2"/>
    <n v="103.62325227229162"/>
    <n v="0"/>
    <n v="0"/>
    <n v="31.619143566986615"/>
    <s v="E07/507.015/2011"/>
    <s v="IN020206"/>
    <d v="2012-07-11T00:00:00"/>
    <d v="2017-07-11T00:00:00"/>
    <s v="Rod. Ppresidente Dutra, S/n, KM 267"/>
    <s v="Vila Principal"/>
    <n v="27338000"/>
    <s v="Barra Mansa"/>
    <s v="RJ"/>
    <n v="33231744"/>
    <s v="soldadutra@uol.com.br"/>
  </r>
  <r>
    <x v="634"/>
    <s v="Médio Paraíba do Sul"/>
    <n v="30"/>
    <x v="1"/>
    <s v="CC"/>
    <n v="330033122122"/>
    <s v="04.532.167/0001-54"/>
    <s v="BMB MODE CENTER-INDUSTRIA, COMERCIO E SERVIÇOS LTDA"/>
    <x v="5"/>
    <m/>
    <s v="12/12/2017"/>
    <n v="849.79438043497305"/>
    <n v="0"/>
    <n v="849.79438043497305"/>
    <m/>
    <m/>
    <s v="OK"/>
    <s v=""/>
    <n v="17958"/>
    <n v="0"/>
    <n v="0"/>
    <n v="3592"/>
    <n v="0"/>
    <n v="0"/>
    <n v="7.8865634401759172E-2"/>
    <n v="566.50168302258805"/>
    <n v="0"/>
    <n v="0"/>
    <n v="283.292697412385"/>
    <s v="E07/506.253/2011"/>
    <s v="IN021201"/>
    <d v="2013-10-26T00:00:00"/>
    <d v="2017-10-26T00:00:00"/>
    <s v="RUA RENATO MONTEIRO 8005"/>
    <s v="POLO URBO AGRO IND"/>
    <n v="27570000"/>
    <s v="Porto Real"/>
    <s v="RJ"/>
    <n v="33883200"/>
    <s v="modecenter@modecenter.com.br"/>
  </r>
  <r>
    <x v="635"/>
    <s v="Médio Paraíba do Sul"/>
    <n v="30"/>
    <x v="1"/>
    <s v="CC"/>
    <n v="330022476629"/>
    <s v="03.883.438/0001-53"/>
    <s v="L2G INDUSTRIAL LTDA"/>
    <x v="5"/>
    <m/>
    <s v="12/12/2017"/>
    <n v="2639.7201346880574"/>
    <n v="0"/>
    <n v="2639.7201346880574"/>
    <m/>
    <m/>
    <s v="OK"/>
    <s v=""/>
    <n v="34076"/>
    <n v="16425"/>
    <n v="0"/>
    <n v="17651.400000000001"/>
    <n v="32.85"/>
    <n v="87"/>
    <n v="7.8865634401759172E-2"/>
    <n v="1074.9671694753631"/>
    <n v="172.67353024346434"/>
    <n v="0"/>
    <n v="1392.0794349692299"/>
    <s v="E07/101708/2005"/>
    <s v="IN024616"/>
    <d v="2013-09-19T00:00:00"/>
    <d v="2018-09-19T00:00:00"/>
    <s v="ESTRADA UNIÃO INDÚSTRIA, N.º 128, KM 130 - GALPÃO 01"/>
    <s v="CENTRO"/>
    <n v="25870000"/>
    <s v="Comendador Levy Gasparian"/>
    <s v="RJ"/>
    <n v="22541200"/>
    <s v="diretoria@hi-techquimica.com.br"/>
  </r>
  <r>
    <x v="636"/>
    <s v="Médio Paraíba do Sul"/>
    <n v="30"/>
    <x v="1"/>
    <s v="CC"/>
    <n v="330007952989"/>
    <s v="28.566.065/0001-18"/>
    <s v="OLARIA SÃO SEBASTIÃO LTDA"/>
    <x v="5"/>
    <m/>
    <s v="12/12/2017"/>
    <n v="238.4351302717773"/>
    <n v="0"/>
    <n v="238.4351302717773"/>
    <n v="275.17540320000001"/>
    <s v="DÉBITO 2024 E 2025: REVISÃO OUT Nº IN006491"/>
    <s v="SEM DBO"/>
    <s v=""/>
    <n v="4388"/>
    <n v="0"/>
    <n v="0"/>
    <n v="1268"/>
    <n v="0"/>
    <n v="0"/>
    <n v="7.8865634401759172E-2"/>
    <n v="138.43540315107302"/>
    <n v="0"/>
    <n v="0"/>
    <n v="99.999727120704279"/>
    <s v="E07/513755/2012"/>
    <s v="IN027038"/>
    <d v="2014-05-27T00:00:00"/>
    <d v="2019-05-27T00:00:00"/>
    <s v="ROD. MIN. LÚCIO MEIRA S/N° - BR-393, km 280"/>
    <s v="CALIFÓRNIA"/>
    <n v="27113580"/>
    <s v="Barra do Piraí"/>
    <s v="RJ"/>
    <s v="3346-6544"/>
    <s v="ossl@ossl.com.br"/>
  </r>
  <r>
    <x v="637"/>
    <s v="Médio Paraíba do Sul"/>
    <n v="30"/>
    <x v="1"/>
    <s v="CC"/>
    <n v="330005039801"/>
    <s v="32.064.511/0001-63"/>
    <s v="MINERACAO SOUZA FREIRE LTDA EPP"/>
    <x v="6"/>
    <m/>
    <s v="12/12/2017"/>
    <n v="428.37720942247643"/>
    <n v="0"/>
    <n v="428.37720942247643"/>
    <m/>
    <m/>
    <s v="SEM DBO"/>
    <s v=""/>
    <n v="9053"/>
    <n v="2072985.6000000001"/>
    <n v="0"/>
    <n v="1810.56"/>
    <n v="0"/>
    <n v="0"/>
    <n v="7.8865634401759172E-2"/>
    <n v="285.57683372906217"/>
    <n v="0"/>
    <n v="0"/>
    <n v="142.80037569341422"/>
    <s v="E07/002.13647/2013"/>
    <s v="IN027310"/>
    <d v="2014-07-02T00:00:00"/>
    <d v="2019-07-02T00:00:00"/>
    <s v="Praça Padre Humberto,20"/>
    <s v="Pombal"/>
    <n v="27365380"/>
    <s v="Barra Mansa"/>
    <s v="RJ"/>
    <s v="24 3323-3730"/>
    <s v="mineracaofreire@uol.com.br"/>
  </r>
  <r>
    <x v="638"/>
    <s v="Médio Paraíba do Sul"/>
    <n v="30"/>
    <x v="1"/>
    <s v="CC"/>
    <n v="330026354684"/>
    <s v="04.833.584/0001-37"/>
    <s v="Transmargoo Turismo e Fretamento Ltda"/>
    <x v="1"/>
    <m/>
    <s v="12/12/2017"/>
    <n v="134.89558980166754"/>
    <n v="0"/>
    <n v="134.89558980166754"/>
    <m/>
    <m/>
    <s v="OK"/>
    <s v=""/>
    <n v="2851"/>
    <n v="0"/>
    <n v="0"/>
    <n v="570"/>
    <n v="0"/>
    <n v="0"/>
    <n v="7.8865634401759172E-2"/>
    <n v="89.942352029994822"/>
    <n v="0"/>
    <n v="0"/>
    <n v="44.953237771672732"/>
    <s v="E07/512446/2010"/>
    <s v="IN021777"/>
    <d v="2012-12-10T00:00:00"/>
    <d v="2017-12-10T00:00:00"/>
    <n v="0"/>
    <n v="0"/>
    <n v="0"/>
    <s v="Resende"/>
    <n v="0"/>
    <n v="33549500"/>
    <s v="luisrenato@transmargoo.com.br"/>
  </r>
  <r>
    <x v="639"/>
    <s v="Médio Paraíba do Sul"/>
    <n v="30"/>
    <x v="1"/>
    <s v="CC"/>
    <n v="330031261419"/>
    <s v="56.993.900/0034-08"/>
    <s v="COMPANHIA METALÚRGICA PRADA"/>
    <x v="5"/>
    <m/>
    <s v="12/12/2017"/>
    <n v="1346.9348559354271"/>
    <n v="0"/>
    <n v="1346.9348559354271"/>
    <m/>
    <m/>
    <s v="OK: ALTERAÇÃO DE RAZÃO SOCIAL E CNPJ"/>
    <s v="CI INEA/SEREG SEI Nº2 - 11 fev 2020 - ALTERAÇÃO"/>
    <n v="28423.200000000001"/>
    <n v="0"/>
    <n v="0"/>
    <n v="5709.6"/>
    <n v="0"/>
    <n v="0"/>
    <n v="7.8865634401759172E-2"/>
    <n v="896.64907199906293"/>
    <n v="0"/>
    <n v="0"/>
    <n v="450.28578393636423"/>
    <s v="E07.002/13833/2013"/>
    <s v="IN030880"/>
    <d v="2015-06-16T00:00:00"/>
    <d v="2020-06-16T00:00:00"/>
    <s v="Rua Galdino Mariano Pacheco, 1.011"/>
    <s v="Barão de Jiparanã"/>
    <n v="27600000"/>
    <s v="Valença"/>
    <s v="RJ"/>
    <n v="81760832"/>
    <s v="julioaguiar@gmail.com"/>
  </r>
  <r>
    <x v="640"/>
    <s v="Médio Paraíba do Sul"/>
    <n v="30"/>
    <x v="1"/>
    <s v="CC"/>
    <n v="330005337659"/>
    <s v="60.892.603/0015-10"/>
    <s v="Votorantim Siderurgia S/A"/>
    <x v="5"/>
    <m/>
    <s v="12/12/2017"/>
    <n v="15417.99189054421"/>
    <n v="0"/>
    <n v="15417.99189054421"/>
    <m/>
    <m/>
    <s v="OK"/>
    <s v=""/>
    <n v="141832"/>
    <n v="0"/>
    <n v="0"/>
    <n v="138763.97"/>
    <n v="111"/>
    <n v="76"/>
    <n v="7.8865634401759172E-2"/>
    <n v="4474.27623833297"/>
    <n v="0"/>
    <n v="0"/>
    <n v="10943.71565221124"/>
    <s v="E07/102887/2008"/>
    <s v="IN031887"/>
    <d v="2015-09-22T00:00:00"/>
    <d v="2020-09-22T00:00:00"/>
    <n v="0"/>
    <s v="Jardim Aliança"/>
    <n v="27525598"/>
    <s v="Resende"/>
    <s v="RJ"/>
    <n v="33249813"/>
    <s v="andreia.coutinho@vsiderurgia.com.br"/>
  </r>
  <r>
    <x v="641"/>
    <s v="Médio Paraíba do Sul"/>
    <n v="30"/>
    <x v="1"/>
    <s v="CC"/>
    <n v="330008965820"/>
    <s v="10.840.738/0001-10"/>
    <s v="Central de Tratamento de Resíduos Barra Mansa"/>
    <x v="1"/>
    <m/>
    <s v="12/12/2017"/>
    <n v="64.769017231013422"/>
    <n v="0"/>
    <n v="64.769017231013422"/>
    <m/>
    <m/>
    <s v="OK"/>
    <s v=""/>
    <n v="0"/>
    <n v="27375"/>
    <n v="0"/>
    <n v="0"/>
    <n v="2080.5"/>
    <n v="97"/>
    <n v="7.8865634401759172E-2"/>
    <n v="0"/>
    <n v="64.769017231013422"/>
    <n v="0"/>
    <n v="0"/>
    <s v="E07.002/13421/2014"/>
    <s v="IN031732"/>
    <d v="2015-09-08T00:00:00"/>
    <d v="2020-09-08T00:00:00"/>
    <s v="Estrada Bananal"/>
    <s v="Cotiara"/>
    <n v="27347580"/>
    <s v="Barra Mansa"/>
    <s v="RJ"/>
    <s v="3974-7783 - 39747780"/>
    <s v="katiellen.costa@haztec.com.br"/>
  </r>
  <r>
    <x v="642"/>
    <s v="Médio Paraíba do Sul"/>
    <n v="30"/>
    <x v="1"/>
    <s v="CC"/>
    <n v="330005018553"/>
    <s v="33.352.394/0001-04"/>
    <s v="CEDAE BARRA DO PIRAÍ"/>
    <x v="0"/>
    <m/>
    <s v="01/06/2022"/>
    <n v="24539.452245406253"/>
    <n v="0"/>
    <n v="24539.452245406253"/>
    <m/>
    <m/>
    <s v="ALTERAÇÃO: VALOR MENOR: 3 INTERFERÊNCIAS FORAM TRANSFERIDAS PARA A PREFEITURA DE BARRA DO PIRAÍ"/>
    <s v="CI INEA/SERVREG SEI Nº26/22"/>
    <n v="525600"/>
    <n v="0"/>
    <n v="0"/>
    <n v="100915.2"/>
    <n v="0"/>
    <n v="0"/>
    <n v="7.8865634401759172E-2"/>
    <n v="16580.710976625847"/>
    <m/>
    <n v="0"/>
    <n v="7958.7412687804072"/>
    <m/>
    <s v="IN034548"/>
    <d v="2016-06-01T00:00:00"/>
    <d v="2021-06-01T00:00:00"/>
    <s v="Av. Pres. Vargas, 2655 - 7° andar."/>
    <s v="Cidade Nova"/>
    <n v="20210030"/>
    <s v="Barra do Piraí"/>
    <s v="RJ"/>
    <s v="2332-3600"/>
    <s v="eduardodantas@cedae.com.br; marcelo-kauffman@cedae.com.br"/>
  </r>
  <r>
    <x v="643"/>
    <s v="Médio Paraíba do Sul"/>
    <n v="30"/>
    <x v="1"/>
    <s v="CC"/>
    <n v="330009567390"/>
    <s v="17.382.217/0001-06"/>
    <s v="LOG ITATIAIA SPE LTDA."/>
    <x v="1"/>
    <m/>
    <s v="12/12/2017"/>
    <n v="2329.9027548128975"/>
    <n v="0"/>
    <n v="2329.9027548128975"/>
    <m/>
    <m/>
    <s v="OK"/>
    <s v=""/>
    <n v="39959.040000000001"/>
    <n v="0"/>
    <n v="0"/>
    <n v="13559.04"/>
    <n v="0"/>
    <n v="0"/>
    <n v="7.8865634401759172E-2"/>
    <n v="1260.5562349126039"/>
    <n v="0"/>
    <n v="0"/>
    <n v="1069.3465199002935"/>
    <s v="E07/002.16243/2014"/>
    <s v="IN036245"/>
    <d v="2016-09-08T00:00:00"/>
    <d v="2021-09-08T00:00:00"/>
    <s v="RODOVIA PRESIDENTE DUTRA"/>
    <n v="0"/>
    <n v="27580000"/>
    <s v="Itatiaia"/>
    <s v="RJ"/>
    <s v="3512-6491"/>
    <s v="jussara.nascimento@logcp.com.br"/>
  </r>
  <r>
    <x v="644"/>
    <s v="Médio Paraíba do Sul"/>
    <n v="30"/>
    <x v="1"/>
    <s v="CC"/>
    <n v="330038098181"/>
    <s v="79.687.588/0007-49"/>
    <s v="Videplast Indústria de Embalagens Ltda."/>
    <x v="1"/>
    <m/>
    <s v="01/10/2021"/>
    <n v="224.86185948942864"/>
    <n v="0"/>
    <n v="224.86185948942864"/>
    <m/>
    <m/>
    <s v="OK"/>
    <s v=""/>
    <n v="4752"/>
    <n v="0"/>
    <n v="0"/>
    <n v="950.4"/>
    <n v="0"/>
    <n v="0"/>
    <n v="7.8865634401759172E-2"/>
    <n v="149.9039200499914"/>
    <n v="0"/>
    <n v="0"/>
    <n v="74.957939439437254"/>
    <s v="E07/002.10139/2014"/>
    <s v="IN037729"/>
    <d v="2016-11-30T00:00:00"/>
    <d v="2021-11-30T00:00:00"/>
    <s v="Av. Doutor Arthur Sebastião de Toledo Ribas, n° 80"/>
    <s v="Cantagalo"/>
    <n v="25803060"/>
    <s v="Três Rios"/>
    <s v="RJ"/>
    <s v="(21)995223851"/>
    <s v="pachoteki@yahoo.com.br"/>
  </r>
  <r>
    <x v="645"/>
    <s v="Médio Paraíba do Sul"/>
    <n v="30"/>
    <x v="1"/>
    <s v="CC"/>
    <n v="330005138532"/>
    <s v="73.323.404/0001-90"/>
    <s v="ELC PRODUTOS DE SEGURANÇA INDÚSTRIA E COMÉRCIO LTDA"/>
    <x v="5"/>
    <m/>
    <s v="12/12/2017"/>
    <n v="4925"/>
    <n v="3213.49"/>
    <n v="8138.49"/>
    <m/>
    <m/>
    <s v="OK"/>
    <s v=""/>
    <n v="46320"/>
    <n v="0"/>
    <n v="0"/>
    <n v="43920"/>
    <n v="0"/>
    <n v="0"/>
    <n v="7.8865634401759172E-2"/>
    <n v="1461.2224741957939"/>
    <n v="0"/>
    <n v="0"/>
    <n v="3463.7786629252628"/>
    <s v="EXT-PD/005.13664/2021"/>
    <s v="IN013550"/>
    <d v="2023-08-23T00:00:00"/>
    <d v="2033-08-23T00:00:00"/>
    <s v="Estrada Prefeito Antonio da Cruz Barros, 693"/>
    <s v="Limoeiro"/>
    <n v="25850000"/>
    <s v="Paraíba do Sul"/>
    <s v="RJ"/>
    <s v="2263-9540"/>
    <s v="claudio@vicol.com.br"/>
  </r>
  <r>
    <x v="646"/>
    <s v="Médio Paraíba do Sul"/>
    <n v="30"/>
    <x v="1"/>
    <s v="CC"/>
    <n v="330010065564"/>
    <s v="03.479.108/0001-05"/>
    <s v="Posto Belvedere da Barra LTDA"/>
    <x v="1"/>
    <m/>
    <s v="12/12/2017"/>
    <n v="149.40164923690006"/>
    <n v="0"/>
    <n v="149.40164923690006"/>
    <m/>
    <m/>
    <s v="OK"/>
    <s v=""/>
    <n v="3230.25"/>
    <n v="0"/>
    <n v="0"/>
    <n v="602.25"/>
    <n v="0"/>
    <n v="0"/>
    <n v="7.8865634401759172E-2"/>
    <n v="101.90118091312138"/>
    <n v="0"/>
    <n v="0"/>
    <n v="47.500468323778684"/>
    <s v="PD-07/014.271/2016"/>
    <s v="IN000246"/>
    <d v="2017-03-30T00:00:00"/>
    <d v="2022-03-30T00:00:00"/>
    <s v="Rodovia Lúcio Meira - BR 393, s/nº - Km 255,6"/>
    <s v="Belvedere da Taquara"/>
    <n v="27113580"/>
    <s v="Barra do Piraí"/>
    <s v="RJ"/>
    <s v="2444-7661"/>
    <s v="postoxale@gmail.com"/>
  </r>
  <r>
    <x v="647"/>
    <s v="Médio Paraíba do Sul"/>
    <n v="30"/>
    <x v="1"/>
    <s v="CC"/>
    <n v="330010372068"/>
    <s v="55.566.871/0005-92"/>
    <s v="Dan Vigor Industria e Comercio de Laticínios LTDA"/>
    <x v="5"/>
    <m/>
    <s v="12/12/2017"/>
    <n v="29730.15087426571"/>
    <n v="0"/>
    <n v="29730.15087426571"/>
    <m/>
    <m/>
    <s v="OK"/>
    <s v=""/>
    <n v="562100"/>
    <n v="455520"/>
    <n v="0"/>
    <n v="106580"/>
    <n v="152599.20000000001"/>
    <n v="90"/>
    <n v="7.8865634401759172E-2"/>
    <n v="17732.156826546914"/>
    <n v="3592.4919906356336"/>
    <n v="0"/>
    <n v="8405.5020570831621"/>
    <s v="E- 07/002.6530/2013"/>
    <s v="IN040680"/>
    <d v="2017-07-27T00:00:00"/>
    <d v="2022-07-27T00:00:00"/>
    <s v="RODOVIA BR 393, KM 297+800, S/N, PISTA NORTE,"/>
    <s v="DORANDIA"/>
    <n v="27160000"/>
    <s v="Barra do Piraí"/>
    <s v="RJ"/>
    <n v="32116310"/>
    <s v="eloana.souza@vigor.com.br"/>
  </r>
  <r>
    <x v="648"/>
    <s v="Médio Paraíba do Sul"/>
    <n v="30"/>
    <x v="1"/>
    <s v="CC"/>
    <n v="330010089900"/>
    <s v="02.712.119/0004-65"/>
    <s v="LITOGRAFIA VALENÇA LTDA"/>
    <x v="5"/>
    <m/>
    <s v="30/01/2018"/>
    <n v="886.10138492414535"/>
    <n v="0"/>
    <n v="886.10138492414535"/>
    <m/>
    <m/>
    <s v="OK"/>
    <s v=""/>
    <n v="16339"/>
    <n v="0"/>
    <n v="0"/>
    <n v="4700"/>
    <n v="0"/>
    <n v="0"/>
    <n v="7.8865634401759172E-2"/>
    <n v="515.43748369163768"/>
    <n v="0"/>
    <n v="0"/>
    <n v="370.66390123250761"/>
    <s v="E- 07/002.5063/2014"/>
    <s v="IN041699"/>
    <d v="2017-10-10T00:00:00"/>
    <d v="2022-10-10T00:00:00"/>
    <s v="Rod. Presidente Dutra"/>
    <s v="Floriano"/>
    <n v="0"/>
    <s v="Barra Mansa"/>
    <s v="RJ"/>
    <s v="24 2106-4867"/>
    <s v="joaopaulo@lvalenca.com.br"/>
  </r>
  <r>
    <x v="649"/>
    <s v="Médio Paraíba do Sul"/>
    <n v="30"/>
    <x v="1"/>
    <s v="CC"/>
    <n v="700000081247"/>
    <s v="13.783.996/0001-09"/>
    <s v="RITUAALI EMPREENDIMENTOS TURISTICOS LTDA"/>
    <x v="1"/>
    <m/>
    <s v="06/03/2018"/>
    <n v="1379.8335941929085"/>
    <n v="0"/>
    <n v="1379.8335941929085"/>
    <m/>
    <m/>
    <s v="OK"/>
    <s v=""/>
    <n v="29160"/>
    <n v="0"/>
    <n v="0"/>
    <n v="5832"/>
    <n v="0"/>
    <n v="0"/>
    <n v="7.8865634401759172E-2"/>
    <n v="919.88507651897794"/>
    <n v="0"/>
    <n v="0"/>
    <n v="459.9485176739305"/>
    <s v="E-07/002.13938/2016"/>
    <s v="IN043590"/>
    <d v="2018-01-25T00:00:00"/>
    <d v="2023-01-25T00:00:00"/>
    <s v="RUA HARRY BERTEL, 400"/>
    <s v="PENEDO"/>
    <n v="0"/>
    <s v="Itatiaia"/>
    <s v="RJ"/>
    <s v="24 3351-9201"/>
    <s v="FINANCEIRO@RITUAALI.COM.BR"/>
  </r>
  <r>
    <x v="650"/>
    <s v="Médio Paraíba do Sul"/>
    <n v="30"/>
    <x v="1"/>
    <s v="CC"/>
    <n v="330003570372"/>
    <s v="42.465.154/0001-07"/>
    <s v="COMPLEXO LOGÍSTICO MULTIMODAL ITATIAIA"/>
    <x v="1"/>
    <n v="2024"/>
    <s v="01/05/2018"/>
    <n v="8318.6209316825134"/>
    <n v="2846.27732096825"/>
    <n v="11164.898252650764"/>
    <m/>
    <m/>
    <s v="OK"/>
    <s v=""/>
    <n v="78784"/>
    <n v="0"/>
    <n v="33287.999999999993"/>
    <n v="40676.800000000003"/>
    <m/>
    <n v="0"/>
    <n v="7.8865634401759172E-2"/>
    <n v="2485.3400562832776"/>
    <n v="0"/>
    <n v="2625.2792379657585"/>
    <n v="3208.0016374334778"/>
    <s v="E-07/002.13370/2016"/>
    <s v="IN053487"/>
    <d v="2024-01-29T00:00:00"/>
    <d v="2029-01-29T00:00:00"/>
    <s v="RUA ANARDINO PEREIRA LIMA, 1059"/>
    <s v="JD SANTA TEREZA"/>
    <n v="12045240"/>
    <s v="TAUBATÉ"/>
    <s v="SP"/>
    <n v="36316431"/>
    <s v="contato@taubatepocos.com.br"/>
  </r>
  <r>
    <x v="651"/>
    <s v="Médio Paraíba do Sul"/>
    <n v="30"/>
    <x v="1"/>
    <s v="CC"/>
    <n v="330001328507"/>
    <s v="08.964.218/0001-78"/>
    <s v="J S FERREIRA FRIGORIFICO LTDA"/>
    <x v="5"/>
    <m/>
    <s v="01/05/2018"/>
    <n v="4843.5409565861519"/>
    <n v="0"/>
    <n v="4843.5409565861519"/>
    <m/>
    <m/>
    <s v="OK"/>
    <s v=""/>
    <n v="100740"/>
    <n v="80942.399999999994"/>
    <n v="0"/>
    <n v="19767.599999999999"/>
    <n v="1234"/>
    <n v="98"/>
    <n v="7.8865634401759172E-2"/>
    <n v="3177.9631050598177"/>
    <n v="106.60100066419012"/>
    <n v="0"/>
    <n v="1558.9768508621441"/>
    <s v="E-07/002.14381/2015"/>
    <s v="IN042831"/>
    <d v="2017-12-14T00:00:00"/>
    <d v="2022-12-14T00:00:00"/>
    <s v="RUA 29 DE SETEMBRO, Nº 2400"/>
    <s v="MATADOURO"/>
    <n v="27600000"/>
    <s v="VALENÇA "/>
    <s v="RJ"/>
    <n v="24531322"/>
    <s v="nl1nelcont@gmail.com"/>
  </r>
  <r>
    <x v="652"/>
    <s v="Médio Paraíba do Sul"/>
    <n v="30"/>
    <x v="1"/>
    <s v="CC"/>
    <n v="330026780004"/>
    <s v="11.071.683/0001-94"/>
    <s v="PLÁSTICOS INDEPENDÊNCIA LTDA"/>
    <x v="5"/>
    <m/>
    <s v="01/05/2018"/>
    <n v="300.07093433541155"/>
    <n v="0"/>
    <n v="300.07093433541155"/>
    <m/>
    <m/>
    <s v="OK"/>
    <s v=""/>
    <n v="6336.4"/>
    <n v="0"/>
    <n v="0"/>
    <n v="1270.2"/>
    <n v="0"/>
    <n v="0"/>
    <n v="7.8865634401759172E-2"/>
    <n v="199.8918247814604"/>
    <n v="0"/>
    <n v="0"/>
    <n v="100.17910955395116"/>
    <s v="E-07/508.245/2012"/>
    <s v="IN044472"/>
    <d v="2013-03-18T00:00:00"/>
    <d v="2018-10-31T00:00:00"/>
    <s v="Estrada Governador Chagas Freitas, nº 5642"/>
    <s v="Colônia de Sant. Ant"/>
    <n v="27351720"/>
    <s v="Barra Mansa"/>
    <s v="RJ"/>
    <n v="33255100"/>
    <s v="thiago.brant@valeplast.com.br"/>
  </r>
  <r>
    <x v="653"/>
    <s v="Médio Paraíba do Sul"/>
    <n v="30"/>
    <x v="1"/>
    <s v="CC"/>
    <n v="330005794553"/>
    <s v="28.372.613/0001-79"/>
    <s v="QUIMINVEST INDÚSTRIA E COMÉRCIO LTDA"/>
    <x v="1"/>
    <m/>
    <s v="01/05/2018"/>
    <n v="773.76014639605455"/>
    <n v="0"/>
    <n v="773.76014639605455"/>
    <m/>
    <m/>
    <s v="OK:"/>
    <s v=""/>
    <n v="16352"/>
    <n v="0"/>
    <n v="0"/>
    <n v="3270.4"/>
    <n v="0"/>
    <n v="0"/>
    <n v="7.8865634401759172E-2"/>
    <n v="515.84408387366409"/>
    <n v="0"/>
    <n v="0"/>
    <n v="257.91606252239046"/>
    <s v="E-07/002.6695/2016"/>
    <s v="IN043155"/>
    <d v="2017-12-26T00:00:00"/>
    <d v="2022-12-26T00:00:00"/>
    <s v="Rod. Presidente Dutra, s/nº Km 296"/>
    <s v="Polo Industrial"/>
    <n v="27570000"/>
    <s v="PORTO REAL "/>
    <s v="RJ"/>
    <n v="33583250"/>
    <s v="tania@quiminvest.com.br"/>
  </r>
  <r>
    <x v="654"/>
    <s v="Médio Paraíba do Sul"/>
    <n v="30"/>
    <x v="1"/>
    <s v="CC"/>
    <n v="330040068081"/>
    <s v="01.358.874/0013-11"/>
    <s v="PROCTER &amp; GAMBLE INDUSTRIAL E COMERCIAL LTDA"/>
    <x v="13"/>
    <m/>
    <s v="29/07/2022"/>
    <n v="3356.5576783306942"/>
    <n v="-5942.5694051548526"/>
    <n v="0"/>
    <n v="-2586.0117270000001"/>
    <m/>
    <s v="ATENÇÃO: EX-REC LOG EM PROCESSO DE AVERBAÇÃO/RENOVAÇÃO PARA A P&amp;G / CRÉDITO 2026: -2586,011727"/>
    <s v="CI INEA/SERVREG Nº35/22 - ALTERAÇÃO TITULARIDADE"/>
    <n v="73912.5"/>
    <n v="0"/>
    <n v="0"/>
    <n v="12995.460000000006"/>
    <n v="0"/>
    <n v="0"/>
    <n v="7.8865634401759172E-2"/>
    <n v="2331.6624810880089"/>
    <n v="0"/>
    <n v="0"/>
    <n v="1024.8951972426853"/>
    <s v="PD-07/014.119/2016"/>
    <s v="IN000809"/>
    <d v="2017-11-29T00:00:00"/>
    <d v="2022-11-29T00:00:00"/>
    <s v="Rod. Presidente Dutra   "/>
    <s v="Centro"/>
    <s v="27.580-000"/>
    <s v="ITATIAIA"/>
    <n v="0"/>
    <s v="(24) 3221-2492"/>
    <s v="ferreira.f.9@pg.com"/>
  </r>
  <r>
    <x v="655"/>
    <s v="Médio Paraíba do Sul"/>
    <n v="30"/>
    <x v="1"/>
    <s v="CC"/>
    <n v="330022435000"/>
    <s v="20.894.992/0001-55"/>
    <s v="G B DO VALE - ME"/>
    <x v="13"/>
    <m/>
    <s v="01/10/2018"/>
    <n v="354.30422332039052"/>
    <n v="0"/>
    <n v="354.30422332039052"/>
    <m/>
    <m/>
    <s v="OK"/>
    <s v=""/>
    <n v="7489.8"/>
    <n v="0"/>
    <n v="0"/>
    <n v="1496.5"/>
    <n v="0"/>
    <n v="0"/>
    <n v="7.8865634401759172E-2"/>
    <n v="236.27058224393139"/>
    <n v="0"/>
    <n v="0"/>
    <n v="118.03364107645912"/>
    <s v="E-07/002.4111/2016"/>
    <s v="IN045703"/>
    <d v="2018-07-19T00:00:00"/>
    <d v="2023-07-19T00:00:00"/>
    <s v="AV. JEFFERSON GERALDO BRUNO, 450 "/>
    <s v="PARAÍSO"/>
    <s v="27.536-015"/>
    <s v="RESENDE"/>
    <s v="RJ"/>
    <s v="(11)36316431"/>
    <s v="mbiental@pocosdobrasil.com.br"/>
  </r>
  <r>
    <x v="656"/>
    <s v="Médio Paraíba do Sul"/>
    <n v="30"/>
    <x v="1"/>
    <s v="CC"/>
    <n v="330005040648"/>
    <s v="28.566.933/0001-60"/>
    <s v="METALÚRGICA BARRA DO PIRAÍ S/A"/>
    <x v="5"/>
    <m/>
    <s v="01/10/2018"/>
    <n v="495.4542806279332"/>
    <n v="0"/>
    <n v="495.4542806279332"/>
    <m/>
    <m/>
    <s v="OK"/>
    <s v=""/>
    <n v="10470.24"/>
    <n v="0"/>
    <n v="0"/>
    <n v="2094.0500000000002"/>
    <n v="0"/>
    <n v="0"/>
    <n v="7.8865634401759172E-2"/>
    <n v="330.30285375195547"/>
    <n v="0"/>
    <n v="0"/>
    <n v="165.15142687597773"/>
    <s v="E-07/002.8743/2015"/>
    <s v="IN045702"/>
    <d v="2018-07-19T00:00:00"/>
    <d v="2023-07-19T00:00:00"/>
    <s v="ESTRADA MANOEL COUTINHO DE CARVALHO, 3.380 "/>
    <s v="CAMPO BOM"/>
    <s v="27.110-010"/>
    <s v="BARRA DO PIRAÍ"/>
    <s v="RJ"/>
    <s v="(24)24479780"/>
    <s v="marcosmatos@mbp.com.br"/>
  </r>
  <r>
    <x v="657"/>
    <s v="Médio Paraíba do Sul"/>
    <n v="30"/>
    <x v="1"/>
    <s v="CC"/>
    <n v="330023085216"/>
    <s v="07.415.588/0001-93"/>
    <s v="CHAPARRAL RS PARTICIPAÇÕES LTDA"/>
    <x v="5"/>
    <m/>
    <s v="01/11/2018"/>
    <n v="3179.6971352478708"/>
    <n v="0"/>
    <n v="3179.6971352478708"/>
    <m/>
    <m/>
    <s v="OK"/>
    <s v=""/>
    <n v="67196.5"/>
    <n v="0"/>
    <n v="0"/>
    <n v="13439.3"/>
    <n v="0"/>
    <n v="0"/>
    <n v="7.8865634401759172E-2"/>
    <n v="2119.7980901652472"/>
    <n v="0"/>
    <n v="0"/>
    <n v="1059.8990450826236"/>
    <s v="E-07/002.5171/2015"/>
    <s v="IN046230"/>
    <d v="2018-08-28T00:00:00"/>
    <d v="2023-08-28T00:00:00"/>
    <s v="RODOVIA PRESIDENTE DUTRA, KM 298 S/N° - POLO INDUSTRIAL RESENDE"/>
    <s v="PARQUE EMBAIXADOR"/>
    <s v="27.537-000"/>
    <s v="Resende"/>
    <s v="RJ"/>
    <s v="(24) 21089244"/>
    <s v="tatiane.rezende@carboox.com"/>
  </r>
  <r>
    <x v="658"/>
    <s v="Médio Paraíba do Sul"/>
    <n v="30"/>
    <x v="1"/>
    <s v="CC"/>
    <n v="330026722071"/>
    <s v="05.315.977/0004-64"/>
    <s v="ANTARES BRASIL INDÚSTRIA E COMÉRCIO DE ALIMENTOS LTDA"/>
    <x v="5"/>
    <m/>
    <s v="01/11/2018"/>
    <n v="3578.1055194892315"/>
    <n v="0"/>
    <n v="3578.1055194892315"/>
    <m/>
    <m/>
    <s v="OK"/>
    <s v=""/>
    <n v="34310"/>
    <n v="0"/>
    <n v="0"/>
    <n v="31645.5"/>
    <n v="0"/>
    <n v="0"/>
    <n v="7.8865634401759172E-2"/>
    <n v="1082.3577257251352"/>
    <n v="0"/>
    <n v="0"/>
    <n v="2495.7477937640965"/>
    <s v="E-07/002.10393/2015"/>
    <s v="IN046119"/>
    <d v="2018-08-21T00:00:00"/>
    <d v="2023-08-21T00:00:00"/>
    <s v="RUA BARÃO DE SANTA MARTA, 411"/>
    <s v="Ponto Azul"/>
    <s v="25.821-120"/>
    <s v="Três Rios"/>
    <s v="RJ "/>
    <s v="(21) 3251-2283"/>
    <s v="camila.regulatorio@antaresbrasil.com.br"/>
  </r>
  <r>
    <x v="659"/>
    <s v="Médio Paraíba do Sul"/>
    <n v="30"/>
    <x v="1"/>
    <s v="CC"/>
    <n v="330027151000"/>
    <s v="32.414.914/0001-95"/>
    <s v="PARQUE HOTEL SANTA AMALIA LTDA"/>
    <x v="1"/>
    <m/>
    <s v="01/01/2019"/>
    <n v="1459.443518067882"/>
    <n v="0"/>
    <n v="1459.443518067882"/>
    <m/>
    <m/>
    <s v="OK:"/>
    <s v=""/>
    <n v="30842.5"/>
    <n v="0"/>
    <n v="0"/>
    <n v="6168.5"/>
    <n v="0"/>
    <n v="0"/>
    <n v="7.8865634401759172E-2"/>
    <n v="972.97031793117662"/>
    <n v="0"/>
    <n v="0"/>
    <n v="486.47320013670526"/>
    <s v="E-07/002.2871/2015"/>
    <s v="IN047082"/>
    <d v="2018-11-07T00:00:00"/>
    <d v="2023-11-07T00:00:00"/>
    <s v="AV SEBASTIÃO M. FURTADO - 526"/>
    <s v="Centro"/>
    <s v="27700-000"/>
    <s v="Vassouras "/>
    <s v="RJ"/>
    <s v="(24) 24717007"/>
    <s v="rosanacoppede@gmail.com"/>
  </r>
  <r>
    <x v="660"/>
    <s v="Médio Paraíba do Sul"/>
    <n v="30"/>
    <x v="1"/>
    <s v="CC"/>
    <n v="330026696801"/>
    <s v="32350746/0001-11"/>
    <s v="COOPERATIVA MISTA DE VALENÇA DE RESPONSABILIDADE LTDA"/>
    <x v="5"/>
    <m/>
    <s v="01/01/2019"/>
    <n v="1337.8820224709007"/>
    <n v="0"/>
    <n v="1337.8820224709007"/>
    <m/>
    <m/>
    <s v="OK:"/>
    <s v=""/>
    <n v="16352"/>
    <n v="30660"/>
    <n v="0"/>
    <n v="3270.4"/>
    <n v="1234"/>
    <n v="77"/>
    <n v="7.8865634401759172E-2"/>
    <n v="515.84408387366409"/>
    <n v="564.121876074846"/>
    <n v="0"/>
    <n v="257.91606252239046"/>
    <s v="E-07/502.438/2012"/>
    <s v="IN046921"/>
    <d v="2018-10-25T00:00:00"/>
    <d v="2023-10-25T00:00:00"/>
    <s v="RUA BOAVENTURA JOSÉ SOARES, 145"/>
    <s v="Canteiro"/>
    <s v="27.600-000"/>
    <s v="Valença"/>
    <s v="RJ"/>
    <s v="(24) 24535117"/>
    <s v="coopvalenca@uol.com.br"/>
  </r>
  <r>
    <x v="661"/>
    <s v="Médio Paraíba do Sul"/>
    <n v="30"/>
    <x v="1"/>
    <s v="CC"/>
    <n v="330027893929"/>
    <s v="12.342.136/0001-69"/>
    <s v="A.S RIBEIRO CHURRASCARIA LTDAL"/>
    <x v="1"/>
    <m/>
    <s v="01/01/2019"/>
    <n v="223.39092353680408"/>
    <n v="0"/>
    <n v="223.39092353680408"/>
    <m/>
    <m/>
    <s v="OK:"/>
    <s v=""/>
    <n v="4526"/>
    <n v="0"/>
    <n v="0"/>
    <n v="1022"/>
    <n v="0"/>
    <n v="0"/>
    <n v="7.8865634401759172E-2"/>
    <n v="142.78841686453109"/>
    <n v="0"/>
    <n v="0"/>
    <n v="80.602506672272995"/>
    <s v="E-07/510573/2010"/>
    <s v="IN047084"/>
    <d v="2018-11-08T00:00:00"/>
    <d v="2023-11-08T00:00:00"/>
    <s v="RODOVIA PRESIDENTE DUTRA 1043 KM 267 "/>
    <s v="Barra Mansa "/>
    <s v="27338-000"/>
    <s v="Barra Mansa"/>
    <s v="RJ"/>
    <s v="(24) 988540076"/>
    <s v="acquaservtratamento@yahoo.com.br"/>
  </r>
  <r>
    <x v="662"/>
    <s v="Médio Paraíba do Sul"/>
    <n v="30"/>
    <x v="1"/>
    <s v="CC"/>
    <n v="330003531121"/>
    <s v="026.285.547-04"/>
    <s v="GERALDO CALMON COSTA JUNIOR"/>
    <x v="13"/>
    <m/>
    <s v="01/01/2019"/>
    <n v="432.64651133375253"/>
    <n v="0"/>
    <n v="432.64651133375253"/>
    <m/>
    <m/>
    <s v="OK:"/>
    <s v=""/>
    <n v="9143.25"/>
    <n v="0"/>
    <n v="0"/>
    <n v="1828.65"/>
    <n v="0"/>
    <n v="0"/>
    <n v="7.8865634401759172E-2"/>
    <n v="288.43499383212941"/>
    <n v="0"/>
    <n v="0"/>
    <n v="144.21151750162315"/>
    <s v="E-07/002.13723/2017"/>
    <s v="IN047121"/>
    <d v="2018-11-12T00:00:00"/>
    <d v="2023-11-12T00:00:00"/>
    <s v="ESTRADA DA CANANEIA 1930 "/>
    <s v="Massambará"/>
    <s v="27.700-000"/>
    <s v="Vassouras"/>
    <s v="RJ"/>
    <s v="(24) 24889390"/>
    <s v="contato@fazendacananeia.com.br"/>
  </r>
  <r>
    <x v="663"/>
    <s v="Médio Paraíba do Sul"/>
    <n v="30"/>
    <x v="1"/>
    <s v="CC"/>
    <n v="330027380034"/>
    <s v="35.917.970/0001-30"/>
    <s v="UNIMED DE VOLTA REDONDA COOPERATIVA DE TRABALHO MÉDICO"/>
    <x v="15"/>
    <m/>
    <s v="01/01/2019"/>
    <n v="1297.1024159794388"/>
    <n v="0"/>
    <n v="1297.1024159794388"/>
    <m/>
    <m/>
    <s v="OK"/>
    <s v=""/>
    <n v="0"/>
    <n v="32893.800000000003"/>
    <n v="0"/>
    <n v="0"/>
    <n v="111"/>
    <n v="50"/>
    <n v="7.8865634401759172E-2"/>
    <n v="0"/>
    <n v="1297.1024159794388"/>
    <n v="0"/>
    <n v="0"/>
    <s v="E-07/002.6470/2016"/>
    <s v="IN046997"/>
    <d v="2018-10-31T00:00:00"/>
    <d v="2023-10-31T00:00:00"/>
    <s v="RODOVIA DOS METALÚRGICOS, 2500"/>
    <s v="Jardim Belvedere"/>
    <s v="27.253-005"/>
    <s v="Volta Redonda"/>
    <s v="RJ"/>
    <s v="(24) 2102-2545"/>
    <s v="karen.oliveira@unimedvr.com.br"/>
  </r>
  <r>
    <x v="664"/>
    <s v="Médio Paraíba do Sul"/>
    <n v="30"/>
    <x v="1"/>
    <s v="CC"/>
    <n v="330001233700"/>
    <s v="15.315.510/0001-25"/>
    <s v="CONCRETEIRA FORTEMIX S/A"/>
    <x v="5"/>
    <m/>
    <s v="01/04/2019"/>
    <n v="545.78899139701298"/>
    <n v="0"/>
    <n v="545.78899139701298"/>
    <m/>
    <m/>
    <s v="OK:"/>
    <s v=""/>
    <n v="11534"/>
    <n v="0"/>
    <n v="0"/>
    <n v="2306.8000000000002"/>
    <n v="0"/>
    <n v="0"/>
    <n v="7.8865634401759172E-2"/>
    <n v="363.85932759800863"/>
    <n v="0"/>
    <n v="0"/>
    <n v="181.92966379900432"/>
    <s v="E-07/002.4587/2013"/>
    <s v="IN047133"/>
    <d v="2018-11-13T00:00:00"/>
    <d v="2023-11-13T00:00:00"/>
    <s v="Av. Augusto de Carvalho, s/n"/>
    <s v="Parque Ipiranga"/>
    <s v="27516-240"/>
    <s v="Resende"/>
    <s v="RJ"/>
    <s v="(24) 3354-1213"/>
    <s v="defender.ambiental@yahoo.com.br"/>
  </r>
  <r>
    <x v="665"/>
    <s v="Médio Paraíba do Sul"/>
    <n v="30"/>
    <x v="1"/>
    <s v="CC"/>
    <n v="330003536433"/>
    <s v="91.830.836/0040-85"/>
    <s v="OLFAR S/A - ALIMENTO E ENERGIA"/>
    <x v="5"/>
    <m/>
    <s v="01/04/2019"/>
    <n v="2110.518038951941"/>
    <n v="0"/>
    <n v="2110.518038951941"/>
    <m/>
    <m/>
    <s v="OK:"/>
    <s v=""/>
    <n v="54086.400000000001"/>
    <n v="0"/>
    <n v="0"/>
    <n v="5126.3999999999896"/>
    <n v="0"/>
    <n v="0"/>
    <n v="7.8865634401759172E-2"/>
    <n v="1706.2139520711983"/>
    <n v="0"/>
    <n v="0"/>
    <n v="404.3040868807426"/>
    <s v="E-07/002.4300/2017"/>
    <s v="IN048375"/>
    <d v="2019-02-15T00:00:00"/>
    <d v="2024-02-15T00:00:00"/>
    <s v="AV. DOM PEDRO II, 4040 - AREA B1"/>
    <s v="Village Porto Real"/>
    <s v="27.570-000"/>
    <s v="Porto Real"/>
    <s v="RJ"/>
    <s v="(21) 433531000"/>
    <s v="domingos.pereira@olfar.ind.br"/>
  </r>
  <r>
    <x v="666"/>
    <s v="Médio Paraíba do Sul"/>
    <n v="30"/>
    <x v="1"/>
    <s v="CC"/>
    <n v="330005493782"/>
    <s v="62.100.581/0001-90"/>
    <s v="INCOFLANDRES INDÚSTRIA E COMÉRCIO DE FLANDRES LTDA"/>
    <x v="1"/>
    <m/>
    <s v="01/04/2019"/>
    <n v="1124.7398152869357"/>
    <n v="0"/>
    <n v="1124.7398152869357"/>
    <m/>
    <m/>
    <s v="OK:"/>
    <s v=""/>
    <n v="13200"/>
    <n v="0"/>
    <n v="0"/>
    <n v="8981.2800000000007"/>
    <n v="0"/>
    <n v="0"/>
    <n v="7.8865634401759172E-2"/>
    <n v="416.41838053934981"/>
    <n v="0"/>
    <n v="0"/>
    <n v="708.32143474758584"/>
    <s v="E-07/002.6411/2017"/>
    <s v="IN048450"/>
    <d v="2019-02-21T00:00:00"/>
    <d v="2024-02-21T00:00:00"/>
    <s v="AVENIDA PAULO ERLEI ALVES ABRANTES, 8800"/>
    <s v="Três Poços"/>
    <s v="27.240-560"/>
    <s v="Volta Redonda"/>
    <s v="RJ"/>
    <s v="(24) 21029500"/>
    <s v="omar.carvalho@cinbal.com.br"/>
  </r>
  <r>
    <x v="667"/>
    <s v="Médio Paraíba do Sul"/>
    <n v="30"/>
    <x v="1"/>
    <s v="CC"/>
    <n v="330027416918"/>
    <s v="03.290.263/0001-70"/>
    <s v="SOLA CONSTRUTORA LTDA"/>
    <x v="1"/>
    <m/>
    <s v="01/04/2019"/>
    <n v="331.61832492909946"/>
    <n v="0"/>
    <n v="331.61832492909946"/>
    <m/>
    <m/>
    <s v="OK:"/>
    <s v=""/>
    <n v="0"/>
    <n v="28032"/>
    <n v="0"/>
    <n v="0"/>
    <n v="1234"/>
    <n v="85"/>
    <n v="7.8865634401759172E-2"/>
    <n v="0"/>
    <n v="331.61832492909946"/>
    <n v="0"/>
    <n v="0"/>
    <s v="PD-07/014.670/2018"/>
    <s v="IN002960"/>
    <d v="2019-02-26T00:00:00"/>
    <d v="2024-02-26T00:00:00"/>
    <s v="PRAÇA SÃO SEBASTIÃO, 330, LOJA 15"/>
    <s v="Centro"/>
    <s v="25.804-080"/>
    <s v="T rês Rios"/>
    <s v="RJ"/>
    <s v="(24) 24421285"/>
    <s v="matheus.aguiar@solaconstrutora.com.br"/>
  </r>
  <r>
    <x v="668"/>
    <s v="Médio Paraíba do Sul"/>
    <n v="30"/>
    <x v="1"/>
    <s v="CC"/>
    <n v="330027892604"/>
    <s v="15.371.740/0001-01"/>
    <s v="ENTRE RIOS EMPREENDIMENTOS IMOBILIÁRIOS SPE LTDA"/>
    <x v="1"/>
    <m/>
    <s v="01/05/2019"/>
    <n v="70.473378608264795"/>
    <n v="0"/>
    <n v="70.473378608264795"/>
    <m/>
    <m/>
    <s v="OK:"/>
    <s v=""/>
    <n v="1489.2"/>
    <n v="0"/>
    <n v="0"/>
    <n v="297.83999999999997"/>
    <n v="0"/>
    <n v="0"/>
    <n v="7.8865634401759172E-2"/>
    <n v="46.986238681804238"/>
    <n v="0"/>
    <n v="0"/>
    <n v="23.487139926460557"/>
    <s v="E-07/002.6952/2014"/>
    <s v="IN048958"/>
    <d v="2019-04-09T00:00:00"/>
    <d v="2024-04-09T00:00:00"/>
    <s v="ESTRADA UNIÃO INDÚSTRIA, KM 126,20"/>
    <s v="Monte Cristo"/>
    <s v="25.810-440"/>
    <s v="Três Rios"/>
    <s v="RJ"/>
    <s v="(21) 986942236"/>
    <s v="fabricio.pimenta.cunha@gmail.com"/>
  </r>
  <r>
    <x v="669"/>
    <s v="Médio Paraíba do Sul"/>
    <n v="30"/>
    <x v="1"/>
    <s v="CC"/>
    <n v="330026414253"/>
    <s v="57.512.691/0009-87"/>
    <s v="TURSAN TURISMO SANTO ANDRÉ LTDA"/>
    <x v="1"/>
    <m/>
    <s v="01/05/2019"/>
    <n v="352.34297538355776"/>
    <n v="0"/>
    <n v="352.34297538355776"/>
    <m/>
    <m/>
    <s v="OK:"/>
    <s v=""/>
    <n v="6424"/>
    <n v="0"/>
    <n v="0"/>
    <n v="1898"/>
    <n v="0"/>
    <n v="0"/>
    <n v="7.8865634401759172E-2"/>
    <n v="202.65431425346264"/>
    <n v="0"/>
    <n v="0"/>
    <n v="149.68866113009511"/>
    <s v="E-07/002.2127/2017"/>
    <s v="IN049010"/>
    <d v="2019-04-10T00:00:00"/>
    <d v="2024-04-10T00:00:00"/>
    <s v="RUA HONÓRIO DE ALMEIDA PAIVA, 125 - CENTRO ESPORTIVO QLA-1"/>
    <s v="JARDIM JALISCO"/>
    <s v="27.510-260"/>
    <s v="RESENDE"/>
    <s v="RJ"/>
    <s v="(21)35548000"/>
    <s v="joao.martins@tursan.com.br"/>
  </r>
  <r>
    <x v="670"/>
    <s v="Médio Paraíba do Sul"/>
    <n v="30"/>
    <x v="1"/>
    <s v="CC"/>
    <n v="330003550347"/>
    <s v="09.414.761/0001-64"/>
    <s v="K-INFRA RODOVIA DO AÇO S/A - Vassouras"/>
    <x v="1"/>
    <m/>
    <s v="01/08/2019"/>
    <n v="1134.4025490245019"/>
    <n v="0"/>
    <n v="1134.4025490245019"/>
    <m/>
    <m/>
    <s v="OK:"/>
    <s v=""/>
    <n v="23973.200000000001"/>
    <n v="0"/>
    <n v="0"/>
    <n v="4794.6400000000003"/>
    <n v="0"/>
    <n v="0"/>
    <n v="7.8865634401759172E-2"/>
    <n v="756.26437974004023"/>
    <n v="0"/>
    <n v="0"/>
    <n v="378.1381692844617"/>
    <s v="E-07/500.886/2012"/>
    <s v="IN049330"/>
    <d v="2019-05-13T00:00:00"/>
    <d v="2024-05-13T00:00:00"/>
    <s v="RODOVIA BR-393, KM 231"/>
    <s v="Carvalheira"/>
    <s v="27.700-000"/>
    <s v="Vassouras"/>
    <s v="RJ"/>
    <s v="(24) 24919600"/>
    <s v="natalia.faria.marques@acciona.com"/>
  </r>
  <r>
    <x v="671"/>
    <s v="Médio Paraíba do Sul"/>
    <n v="30"/>
    <x v="1"/>
    <s v="CC"/>
    <n v="330003550347"/>
    <s v="09.414.761/0001-64"/>
    <s v="K-INFRA RODOVIA DO AÇO S/A - Barra do Piraí"/>
    <x v="1"/>
    <m/>
    <s v="01/06/2019"/>
    <n v="1246.1458461084367"/>
    <n v="0"/>
    <n v="1246.1458461084367"/>
    <m/>
    <m/>
    <s v="OK:"/>
    <s v=""/>
    <n v="26334.75"/>
    <n v="0"/>
    <n v="0"/>
    <n v="5266.95"/>
    <n v="0"/>
    <n v="0"/>
    <n v="7.8865634401759172E-2"/>
    <n v="830.76788368191876"/>
    <n v="0"/>
    <n v="0"/>
    <n v="415.3779624265178"/>
    <s v="E-07/500.890/2012"/>
    <s v="IN049336"/>
    <d v="2019-05-13T00:00:00"/>
    <d v="2024-05-13T00:00:00"/>
    <s v="RODOVIA BR-393, KM 265"/>
    <s v="Carvalheira"/>
    <s v="27.700-000"/>
    <s v="Vassouras"/>
    <s v="RJ"/>
    <s v="(24) 24919600"/>
    <s v="natalia.faria.marques@acciona.com"/>
  </r>
  <r>
    <x v="672"/>
    <s v="Médio Paraíba do Sul"/>
    <n v="30"/>
    <x v="1"/>
    <s v="CC"/>
    <n v="330005569789"/>
    <s v="00.835.301/0006-40"/>
    <s v="BALL EMBALAGENS LTDA"/>
    <x v="5"/>
    <m/>
    <s v="01/08/2019"/>
    <n v="35277.193857559549"/>
    <n v="0"/>
    <n v="35277.193857559549"/>
    <m/>
    <m/>
    <s v="OK:"/>
    <s v=""/>
    <n v="413362.5"/>
    <n v="0"/>
    <n v="0"/>
    <n v="281962.5"/>
    <n v="0"/>
    <n v="0"/>
    <n v="7.8865634401759172E-2"/>
    <n v="13040.038561278912"/>
    <n v="0"/>
    <n v="0"/>
    <n v="22237.155296280635"/>
    <s v="PD-07/014.605/2017"/>
    <s v="IN003763"/>
    <d v="2019-07-05T00:00:00"/>
    <d v="2024-07-05T00:00:00"/>
    <s v="RODOVIA BR 040, 650, KM 20"/>
    <s v="MOURA BRASIL "/>
    <s v="25821-491"/>
    <s v="TRÊS RIOS"/>
    <s v="RJ"/>
    <s v="(24) 2252-2473"/>
    <s v="Renato.Valente@ball.com"/>
  </r>
  <r>
    <x v="673"/>
    <s v="Médio Paraíba do Sul"/>
    <n v="30"/>
    <x v="1"/>
    <s v="CC"/>
    <n v="330030331006"/>
    <s v="32.410.037/0001-84"/>
    <s v="FUNDAÇÃO EDUCACIONAL SEVERINO SOMBRA"/>
    <x v="1"/>
    <m/>
    <s v="01/10/2019"/>
    <n v="1266.8585377340119"/>
    <n v="0"/>
    <n v="1266.8585377340119"/>
    <m/>
    <m/>
    <s v="OK:"/>
    <s v=""/>
    <n v="26772.75"/>
    <n v="0"/>
    <n v="0"/>
    <n v="5354.55"/>
    <n v="0"/>
    <n v="0"/>
    <n v="7.8865634401759172E-2"/>
    <n v="844.56837221304681"/>
    <n v="0"/>
    <n v="0"/>
    <n v="422.29016552096499"/>
    <s v="E-07/002.13713/2013"/>
    <s v="IN050267"/>
    <d v="2019-09-18T00:00:00"/>
    <d v="2024-09-18T00:00:00"/>
    <s v="PRAÇA MARTINHO NÓBREGA, 40 - CASA "/>
    <s v="CENTRO"/>
    <s v="27.700-000"/>
    <s v="VASSOURAS"/>
    <s v="RJ"/>
    <s v="(24) 2471-8200"/>
    <s v="meioambiente@universidadedevassouras.edu.br"/>
  </r>
  <r>
    <x v="674"/>
    <s v="Médio Paraíba do Sul"/>
    <n v="30"/>
    <x v="1"/>
    <s v="CC"/>
    <n v="330007039035"/>
    <s v="02.750.186/0001-21"/>
    <s v="ENTULIX TRANSPORTE E COMÉRCIO DE RESÍDUOS LTDA"/>
    <x v="5"/>
    <m/>
    <s v="01/10/2019"/>
    <n v="332.68266069969775"/>
    <n v="0"/>
    <n v="332.68266069969775"/>
    <m/>
    <m/>
    <s v="OK:"/>
    <s v=""/>
    <n v="7030.8"/>
    <n v="0"/>
    <n v="0"/>
    <n v="1406.16"/>
    <n v="0"/>
    <n v="0"/>
    <n v="7.8865634401759172E-2"/>
    <n v="221.78844046646515"/>
    <n v="0"/>
    <n v="0"/>
    <n v="110.89422023323257"/>
    <s v="E-07/510055/2012"/>
    <s v="IN050157"/>
    <d v="2019-08-28T00:00:00"/>
    <d v="2024-08-28T00:00:00"/>
    <s v="ESTRADA GOVERNADOR CHAGAS FREITAS, Nº 7.200 "/>
    <s v="RIALTO "/>
    <s v="27.360-000"/>
    <s v="BARRA MANSA"/>
    <s v="RJ"/>
    <s v="(24) 3328-1300"/>
    <s v="entulix@hotmail.com"/>
  </r>
  <r>
    <x v="675"/>
    <s v="Médio Paraíba do Sul"/>
    <n v="30"/>
    <x v="1"/>
    <s v="CC"/>
    <n v="330030349487"/>
    <s v="32.296.378/0011-42"/>
    <s v="CEREAIS BRAMIL LTDA"/>
    <x v="1"/>
    <m/>
    <s v="01/10/2019"/>
    <n v="468.63062744308036"/>
    <n v="0"/>
    <n v="468.63062744308036"/>
    <m/>
    <m/>
    <s v="OK:"/>
    <s v=""/>
    <n v="5548"/>
    <n v="0"/>
    <n v="0"/>
    <n v="3723"/>
    <n v="0"/>
    <n v="0"/>
    <n v="7.8865634401759172E-2"/>
    <n v="175.01746070455715"/>
    <n v="0"/>
    <n v="0"/>
    <n v="293.6131667385232"/>
    <s v="E-07/002.6315/2014"/>
    <s v="IN050274"/>
    <d v="2019-09-19T00:00:00"/>
    <d v="2024-09-19T00:00:00"/>
    <s v="RUA OCTAVIO GOMES, Nº 11, 11-A E 13"/>
    <s v="CENTRO"/>
    <s v="27.700-000"/>
    <s v="VASSOURAS"/>
    <s v="RJ"/>
    <s v="(24) 2251-6000"/>
    <s v="meioambiente@grupomil.com.br"/>
  </r>
  <r>
    <x v="676"/>
    <s v="Médio Paraíba do Sul"/>
    <n v="30"/>
    <x v="1"/>
    <s v="CC"/>
    <n v="330030459827"/>
    <s v="33.042.730/0129-78"/>
    <s v="COMPANHIA SIDERÚRGICA NACIONAL - Volta Redonda"/>
    <x v="5"/>
    <m/>
    <s v="01/11/2019"/>
    <n v="110538.08630909305"/>
    <n v="0"/>
    <n v="110538.08630909305"/>
    <m/>
    <m/>
    <s v="OK:"/>
    <s v=""/>
    <n v="0"/>
    <n v="0"/>
    <n v="700800"/>
    <n v="0"/>
    <n v="1234"/>
    <n v="0"/>
    <n v="7.8865634401759172E-2"/>
    <n v="0"/>
    <n v="55269.043154546525"/>
    <n v="55269.043154546525"/>
    <n v="0"/>
    <s v="E07/002.104503/2018"/>
    <s v="IN050370"/>
    <d v="2019-09-25T00:00:00"/>
    <d v="2024-09-25T00:00:00"/>
    <s v="Rodovia Lúcio Meira - BR 393, km 12,5"/>
    <s v="Santo Agostinho"/>
    <s v="27.220-370"/>
    <s v="VOLTA REDONDA"/>
    <s v="RJ"/>
    <s v="(24) 3344-4125"/>
    <s v="antonio.simoes@csn.com.br"/>
  </r>
  <r>
    <x v="677"/>
    <s v="Médio Paraíba do Sul"/>
    <n v="30"/>
    <x v="1"/>
    <s v="CC"/>
    <n v="330030336318"/>
    <s v="03.585.982/0001-19"/>
    <s v="PORTO REAL TRANSPORTE COLETIVO LTDA"/>
    <x v="1"/>
    <m/>
    <s v="01/11/2019"/>
    <n v="1243.5507802407981"/>
    <n v="0"/>
    <n v="1243.5507802407981"/>
    <m/>
    <m/>
    <s v="OK:"/>
    <s v=""/>
    <n v="26280"/>
    <n v="0"/>
    <n v="0"/>
    <n v="5256"/>
    <n v="0"/>
    <n v="0"/>
    <n v="7.8865634401759172E-2"/>
    <n v="829.03385349386542"/>
    <n v="0"/>
    <n v="0"/>
    <n v="414.51692674693271"/>
    <s v="E-07/503364/2012"/>
    <s v="IN050277"/>
    <d v="2019-09-19T00:00:00"/>
    <d v="2024-09-19T00:00:00"/>
    <s v="RUA ANTONIO GRACIANO ROCHA, 1100 - - "/>
    <s v="VILA MARIA - "/>
    <s v="27.313-280"/>
    <s v="BARRA MANSA"/>
    <s v="RJ"/>
    <s v="(24) 33226926"/>
    <s v="luizgarcia@viacaofalcao.com.br"/>
  </r>
  <r>
    <x v="678"/>
    <s v="Médio Paraíba do Sul"/>
    <n v="30"/>
    <x v="1"/>
    <s v="CC"/>
    <n v="330003550347"/>
    <s v="09.414.761/0001-64"/>
    <s v="K-INFRA RODOVIA DO AÇO S/A - Paraíba do Sul"/>
    <x v="1"/>
    <m/>
    <s v="01/11/2019"/>
    <n v="1329.9174424347382"/>
    <n v="0"/>
    <n v="1329.9174424347382"/>
    <m/>
    <m/>
    <s v="OK:"/>
    <s v=""/>
    <n v="28105"/>
    <n v="0"/>
    <n v="0"/>
    <n v="5621"/>
    <n v="0"/>
    <n v="0"/>
    <n v="7.8865634401759172E-2"/>
    <n v="886.6156145661198"/>
    <n v="0"/>
    <n v="0"/>
    <n v="443.30182786861832"/>
    <s v="E07/500883/2012"/>
    <s v="IN050403"/>
    <d v="2019-09-27T00:00:00"/>
    <d v="2024-09-27T00:00:00"/>
    <s v="RODOVIA BR-393, KM 233+600, 61.701"/>
    <s v="CARVALHEIRA"/>
    <s v="27.700-000"/>
    <s v="VASSOURAS"/>
    <s v="RJ"/>
    <s v="(24) 2491-9600"/>
    <s v="natalia.marques@rodoviadoaco.com.br"/>
  </r>
  <r>
    <x v="679"/>
    <s v="Médio Paraíba do Sul"/>
    <n v="30"/>
    <x v="1"/>
    <s v="CC"/>
    <n v="330032199300"/>
    <s v="31.045.354/0001-86"/>
    <s v="LATICÍNIOS PEDRA SELADA LTDA"/>
    <x v="13"/>
    <m/>
    <s v="01/11/2019"/>
    <n v="1766.1874789200779"/>
    <n v="0"/>
    <n v="1766.1874789200779"/>
    <m/>
    <m/>
    <s v="OK"/>
    <s v=""/>
    <n v="35040"/>
    <n v="28032"/>
    <n v="0"/>
    <n v="7008"/>
    <n v="1234"/>
    <n v="95"/>
    <n v="7.8865634401759172E-2"/>
    <n v="1105.3904301540369"/>
    <n v="108.10781310346407"/>
    <n v="0"/>
    <n v="552.68923566257695"/>
    <s v="E-07/002.7379/2016"/>
    <s v="IN050304"/>
    <d v="2019-09-23T00:00:00"/>
    <d v="2024-09-23T00:00:00"/>
    <s v="ESTRADA RIO PRETO, S/Nº - KM 11"/>
    <s v="VISCONDE DE MAUÁ "/>
    <s v="27.553-000"/>
    <s v="RESENDE"/>
    <s v="RJ"/>
    <s v="(24) 7812-3711"/>
    <s v="eduardo.lemos@pedraselada.com"/>
  </r>
  <r>
    <x v="680"/>
    <s v="Médio Paraíba do Sul"/>
    <n v="30"/>
    <x v="1"/>
    <s v="CC"/>
    <n v="330026596505"/>
    <s v="13.837.846/0001-22"/>
    <s v="HYUNDAI HEAVY INDUSTRIES BRASIL - INDÚSTRIA E COMÉRCIO DEEQUIPAMENTOS DE CONSTRUÇÃO S/A"/>
    <x v="5"/>
    <m/>
    <s v="01/11/2019"/>
    <n v="1311.6921872168532"/>
    <n v="0"/>
    <n v="1311.6921872168532"/>
    <m/>
    <m/>
    <s v="OK"/>
    <s v=""/>
    <n v="23760"/>
    <n v="19008"/>
    <n v="0"/>
    <n v="4752"/>
    <n v="1234"/>
    <n v="88"/>
    <n v="7.8865634401759172E-2"/>
    <n v="749.54351790772319"/>
    <n v="187.38288976971003"/>
    <n v="0"/>
    <n v="374.76577953942007"/>
    <s v="E-07/514034/2012"/>
    <s v="IN050479"/>
    <d v="2019-10-10T00:00:00"/>
    <d v="2024-10-10T00:00:00"/>
    <s v="RODOVIA PRESIDENTE DUTRA, S/N° - KM 315 - PARTE"/>
    <s v="ITATIAIA "/>
    <s v="27.580-000"/>
    <s v="ITATIAIA"/>
    <s v="RJ"/>
    <s v="(24) 999327361"/>
    <s v="gilson.botelho@hhib.com.br"/>
  </r>
  <r>
    <x v="681"/>
    <s v="Médio Paraíba do Sul"/>
    <n v="30"/>
    <x v="1"/>
    <s v="CC"/>
    <n v="330026233208"/>
    <s v="07.580.512/0023-29"/>
    <s v="GLOBOAVES SAO PAULO AGROAVICOLA LTDA EM RECUPERAÇÃO JUDICIAL"/>
    <x v="1"/>
    <m/>
    <s v="01/05/2020"/>
    <n v="572.85182115952841"/>
    <n v="0"/>
    <n v="572.85182115952841"/>
    <m/>
    <m/>
    <s v="OK"/>
    <s v="CI INEA/SEREG SEI Nº8  - INCLUSÃO"/>
    <n v="10402.5"/>
    <n v="0"/>
    <n v="0"/>
    <n v="3102.5"/>
    <n v="0"/>
    <n v="0"/>
    <n v="7.8865634401759172E-2"/>
    <n v="328.16222338187589"/>
    <n v="0"/>
    <n v="0"/>
    <n v="244.68959777765249"/>
    <s v="PD-07/014.559/2018"/>
    <s v="IN005880"/>
    <d v="2020-03-25T00:00:00"/>
    <d v="2025-03-25T00:00:00"/>
    <s v="Rodovia Lúcio Meira (BR-393) Km 190"/>
    <s v="Vieira Cortez"/>
    <s v="25.850-000"/>
    <s v="PARAIBA DO SUL"/>
    <s v="RJ"/>
    <s v="(45) 32182000"/>
    <s v="fabiolopes@globoaves.com.br"/>
  </r>
  <r>
    <x v="682"/>
    <s v="Médio Paraíba do Sul"/>
    <n v="30"/>
    <x v="1"/>
    <s v="CC"/>
    <n v="330005028354"/>
    <s v="28.672.087/0001-62"/>
    <s v="SAINT-GOBAIN CANALIZAÇÃO LTDA"/>
    <x v="5"/>
    <m/>
    <s v="01/07/2020"/>
    <n v="65.642011739481674"/>
    <n v="0"/>
    <n v="65.642011739481674"/>
    <m/>
    <m/>
    <s v="OK"/>
    <s v="CI INEA/SEREG SEI Nº12 - INCLUSÃO"/>
    <n v="0"/>
    <n v="7621.2"/>
    <n v="0"/>
    <n v="0"/>
    <n v="1234"/>
    <n v="89"/>
    <n v="7.8865634401759172E-2"/>
    <n v="0"/>
    <n v="65.642011739481674"/>
    <n v="0"/>
    <n v="0"/>
    <s v="E07/120002/2004"/>
    <s v="IN051340"/>
    <d v="2020-05-29T00:00:00"/>
    <d v="2025-05-29T00:00:00"/>
    <s v="AVENIDA DOUTOR SÉRGIO BRAGA, N° 452"/>
    <s v="BARBARÁ"/>
    <s v="27.330-050"/>
    <s v="BARRA MANSA"/>
    <s v="RJ"/>
    <s v="(24) 40091326"/>
    <s v="fernando.pontinha@saint-gobain.com"/>
  </r>
  <r>
    <x v="683"/>
    <s v="Médio Paraíba do Sul"/>
    <n v="30"/>
    <x v="1"/>
    <s v="CC"/>
    <n v="330028279876"/>
    <s v="09.637.882/0001-75"/>
    <s v="JG CONSTRUTORA E INSTALADORA EIRELI"/>
    <x v="1"/>
    <m/>
    <s v="01/07/2020"/>
    <n v="1425.9468383662445"/>
    <n v="0"/>
    <n v="1425.9468383662445"/>
    <m/>
    <m/>
    <s v="OK"/>
    <s v="CI INEA/SEREG SEI Nº12 - INCLUSÃO"/>
    <n v="0"/>
    <n v="140160"/>
    <n v="0"/>
    <n v="0"/>
    <n v="1234"/>
    <n v="87"/>
    <n v="7.8865634401759172E-2"/>
    <n v="0"/>
    <n v="1425.9468383662445"/>
    <n v="0"/>
    <n v="0"/>
    <s v="E-07/002.103818/2018"/>
    <s v="IN051286"/>
    <d v="2020-05-08T00:00:00"/>
    <d v="2025-05-08T00:00:00"/>
    <s v="AVENIDA DAS AMÉRICAS - 700 - LOJA 214, F BLOCO 8"/>
    <s v="BARRA DA TIJUCA"/>
    <s v="22.640-100"/>
    <s v="RIO DE IANEIRO "/>
    <s v="RJ"/>
    <s v="(24) 32122152"/>
    <s v="ambclean@terra.com.br"/>
  </r>
  <r>
    <x v="684"/>
    <s v="Médio Paraíba do Sul"/>
    <n v="30"/>
    <x v="1"/>
    <s v="CC"/>
    <n v="330028046189"/>
    <s v="29.081.445/0001-25"/>
    <s v="IRMÃOS FAUSTINO PORTO &amp; CIA LTDA"/>
    <x v="5"/>
    <m/>
    <s v="01/07/2020"/>
    <n v="3359.1871979547172"/>
    <n v="0"/>
    <n v="3359.1871979547172"/>
    <m/>
    <m/>
    <s v="OK"/>
    <s v="CI INEA/SEREG SEI Nº12 - INCLUSÃO"/>
    <n v="59760"/>
    <n v="43200"/>
    <n v="0"/>
    <n v="16560"/>
    <n v="1234"/>
    <n v="95"/>
    <n v="7.8865634401759172E-2"/>
    <n v="1885.2017439649535"/>
    <n v="167.96175166351247"/>
    <n v="0"/>
    <n v="1306.0237023262512"/>
    <s v="E-07/505099/2010"/>
    <s v="IN051298"/>
    <d v="2020-05-22T00:00:00"/>
    <d v="2025-05-22T00:00:00"/>
    <s v="FAZENDA DAS ANTAS, S/N"/>
    <s v="AVELAR"/>
    <s v="26.980-000"/>
    <s v="PATY DO ALFERES"/>
    <s v="RJ"/>
    <s v="(24) 2258-2209"/>
    <s v="altivo.vieira@gmail.com"/>
  </r>
  <r>
    <x v="685"/>
    <s v="Médio Paraíba do Sul"/>
    <n v="30"/>
    <x v="1"/>
    <s v="CC"/>
    <n v="330005044473"/>
    <s v="05.097.374/0001-90"/>
    <s v="ANTONIO SANTINI AUTO POSTO DE COMBUSTIVEIS LTDA"/>
    <x v="13"/>
    <m/>
    <s v="01/10/2020"/>
    <n v="1050.116723056226"/>
    <n v="0"/>
    <n v="1050.116723056226"/>
    <m/>
    <m/>
    <s v="OK"/>
    <s v="CI INEA/SEREG SEI Nº 21 - INCLUSÃO"/>
    <n v="10950"/>
    <n v="0"/>
    <n v="0"/>
    <n v="8935.2000000000007"/>
    <n v="0"/>
    <n v="0"/>
    <n v="7.8865634401759172E-2"/>
    <n v="345.43077228911056"/>
    <n v="0"/>
    <n v="0"/>
    <n v="704.68595076711551"/>
    <s v="E07/101040/2006"/>
    <s v="IN051607"/>
    <d v="2020-09-14T00:00:00"/>
    <d v="2025-09-14T00:00:00"/>
    <s v="TRAVESSA MALTA 30"/>
    <s v="ABARRACAMENTO"/>
    <s v="25.850-000"/>
    <s v="RIO DAS FLORES"/>
    <s v="RJ"/>
    <s v="(24) 24882349"/>
    <s v="postosantini@gmail.com"/>
  </r>
  <r>
    <x v="686"/>
    <s v="Médio Paraíba do Sul"/>
    <n v="30"/>
    <x v="1"/>
    <s v="CC"/>
    <n v="350022735386"/>
    <s v="61.156.113/0005-07"/>
    <s v="IOCHPE MAXION S/A"/>
    <x v="13"/>
    <m/>
    <s v="01/10/2020"/>
    <n v="1204.4095333063249"/>
    <n v="0"/>
    <n v="1204.4095333063249"/>
    <m/>
    <m/>
    <s v="OK"/>
    <s v="CI INEA/SEREG SEI Nº 21 - INCLUSÃO"/>
    <n v="34310"/>
    <n v="0"/>
    <n v="0"/>
    <n v="1547.6"/>
    <n v="0"/>
    <n v="0"/>
    <n v="7.8865634401759172E-2"/>
    <n v="1082.3577257251352"/>
    <n v="0"/>
    <n v="0"/>
    <n v="122.05180758118965"/>
    <s v="E07/002.15589/2014"/>
    <s v="IN051618"/>
    <d v="2020-09-15T00:00:00"/>
    <d v="2025-09-15T00:00:00"/>
    <s v="Rua Projetada, Ãrea C - Q:0 - L:0 "/>
    <s v="Pedra Selada"/>
    <s v="27.511-970"/>
    <s v="RESENDE"/>
    <s v="RJ"/>
    <s v="(11)21224122"/>
    <s v="caiogabriel@maxionsc.com"/>
  </r>
  <r>
    <x v="687"/>
    <s v="Médio Paraíba do Sul"/>
    <n v="30"/>
    <x v="1"/>
    <s v="CC"/>
    <n v="330027076556"/>
    <s v="39.758.875/0001-92"/>
    <s v="CONDOMÍNIO DO EDIFICIO BEL ARTE"/>
    <x v="1"/>
    <m/>
    <s v="01/02/2021"/>
    <n v="120.90376000840949"/>
    <n v="0"/>
    <n v="120.90376000840949"/>
    <m/>
    <m/>
    <s v="OK"/>
    <s v="CI INEA/SEREG SEI Nº 7/21 - INCLUSÃO"/>
    <n v="2555"/>
    <n v="0"/>
    <n v="0"/>
    <n v="511"/>
    <n v="0"/>
    <n v="0"/>
    <n v="7.8865634401759172E-2"/>
    <n v="80.602506672272995"/>
    <n v="0"/>
    <n v="0"/>
    <n v="40.301253336136497"/>
    <s v="E-07/002.6744/2016"/>
    <s v="IN051746"/>
    <d v="2020-11-16T00:00:00"/>
    <d v="2025-11-16T00:00:00"/>
    <s v="RUA JOÃO VALIANTE, 260 "/>
    <s v="ANO BOM"/>
    <s v="27323-210"/>
    <s v="BARRA MANSA"/>
    <s v="RJ"/>
    <s v="(24) 33410817"/>
    <s v="administrativo@acj.adm.br"/>
  </r>
  <r>
    <x v="688"/>
    <s v="Médio Paraíba do Sul"/>
    <n v="30"/>
    <x v="1"/>
    <s v="CC"/>
    <n v="330034046640"/>
    <s v="000.151.267-65"/>
    <s v="HERBERT SIQUEIRA DA SILVA"/>
    <x v="13"/>
    <m/>
    <s v="01/02/2021"/>
    <n v="845.62074915476205"/>
    <n v="0"/>
    <n v="845.62074915476205"/>
    <m/>
    <m/>
    <s v="OK"/>
    <s v="CI INEA/SERVREG SEI Nº 7/21 - INCLUSÃO"/>
    <n v="17870.400000000001"/>
    <n v="0"/>
    <n v="0"/>
    <n v="3574.08"/>
    <n v="0"/>
    <n v="0"/>
    <n v="7.8865634401759172E-2"/>
    <n v="563.75115237946909"/>
    <n v="0"/>
    <n v="0"/>
    <n v="281.86959677529291"/>
    <s v="E-07/002.253/2016"/>
    <s v="IN051750"/>
    <d v="2020-11-16T00:00:00"/>
    <d v="2025-11-16T00:00:00"/>
    <s v="RUA PROF JOSE FERNANDO, 623"/>
    <s v="MANEJO"/>
    <s v="27520-221"/>
    <s v="RESENDE"/>
    <s v="RJ"/>
    <s v="(24) 988667111"/>
    <s v="centrogen@bol.com.br"/>
  </r>
  <r>
    <x v="689"/>
    <s v="Médio Paraíba do Sul"/>
    <n v="30"/>
    <x v="1"/>
    <s v="CC"/>
    <n v="330026740568"/>
    <s v="29.289.428/0001-88"/>
    <s v="ANDES HOTEL LTDA"/>
    <x v="5"/>
    <m/>
    <s v="01/03/2021"/>
    <n v="192.27405078290877"/>
    <n v="0"/>
    <n v="192.27405078290877"/>
    <m/>
    <m/>
    <s v="OK"/>
    <s v="CI INEA/SERVREG SEI Nº 9/21 - INCLUSÃO"/>
    <n v="2263"/>
    <n v="0"/>
    <n v="0"/>
    <n v="1533"/>
    <n v="0"/>
    <n v="0"/>
    <n v="7.8865634401759172E-2"/>
    <n v="71.382249603382405"/>
    <n v="0"/>
    <n v="0"/>
    <n v="120.89180117952635"/>
    <s v="E-07/002.10084/2017"/>
    <s v="IN051744"/>
    <d v="2020-11-16T00:00:00"/>
    <d v="2025-11-16T00:00:00"/>
    <s v="RUA DR. JOSÉ ALVES CALDEIRA, Nº 162"/>
    <s v="CENTRO "/>
    <s v="27330-142"/>
    <s v="BARRA MANSA"/>
    <s v="RJ"/>
    <s v="(24) 974018450"/>
    <s v="jorgejusto@oi.com.br"/>
  </r>
  <r>
    <x v="690"/>
    <s v="Médio Paraíba do Sul"/>
    <n v="30"/>
    <x v="1"/>
    <s v="CC"/>
    <n v="330032384549"/>
    <s v="04.505.306/0005-84"/>
    <s v="CONCRETEIRA PP DE RESENDE LTDA"/>
    <x v="5"/>
    <m/>
    <s v="29/12/2022"/>
    <n v="2857.2392732432459"/>
    <n v="0"/>
    <n v="2857.2392732432459"/>
    <m/>
    <m/>
    <s v="ATENÇÃO: REATIVAR MATRÍCULA PELO SEI- VLR ANO  2.271,45 ;VLR TOTAL  3.292,61 - CANCELAMOS A ERRADA - DEBITO  2023 1.021,16"/>
    <s v="CI INEA/SERVREG Nº52/22 - REATIVAMENTO"/>
    <n v="29272.32"/>
    <n v="0"/>
    <n v="0"/>
    <n v="24520.32"/>
    <n v="0"/>
    <n v="0"/>
    <n v="7.8865634401759172E-2"/>
    <n v="923.43684869726633"/>
    <n v="0"/>
    <n v="0"/>
    <n v="1933.8024245459796"/>
    <s v="E07/513018/2012"/>
    <s v="IN051741"/>
    <d v="2020-11-13T00:00:00"/>
    <d v="2025-11-13T00:00:00"/>
    <s v="RODOVIA PRESIDENTE DUTRA, KM 298,5, S/N°- POLO INDUSTRIAL"/>
    <s v="POLO INDUSTRIAL"/>
    <s v="27540-002"/>
    <s v="RESENDE"/>
    <s v="RJ"/>
    <s v="(24) 33551528"/>
    <s v="cintia@atualambiental.com.br"/>
  </r>
  <r>
    <x v="691"/>
    <s v="Médio Paraíba do Sul"/>
    <n v="30"/>
    <x v="1"/>
    <s v="CC"/>
    <n v="330005488517"/>
    <s v="03.214.786/0001-38"/>
    <s v="TERMINAL LOGÍSTICO DO VALE DO PARAÍBA"/>
    <x v="13"/>
    <m/>
    <s v="01/03/2021"/>
    <n v="1305.1507078177831"/>
    <n v="0"/>
    <n v="1305.1507078177831"/>
    <m/>
    <m/>
    <s v="OK"/>
    <s v="CI INEA/SERVREG SEI Nº 9/21 - INCLUSÃO"/>
    <n v="19381.5"/>
    <n v="0"/>
    <n v="0"/>
    <n v="8796.5"/>
    <n v="0"/>
    <n v="0"/>
    <n v="7.8865634401759172E-2"/>
    <n v="611.40708547872839"/>
    <n v="0"/>
    <n v="0"/>
    <n v="693.7436223390547"/>
    <s v="E07/002.14156/2013"/>
    <s v="IN051740"/>
    <d v="2020-11-13T00:00:00"/>
    <d v="2025-11-13T00:00:00"/>
    <s v="RODOVIA PRESIDENTE DUTRA, KM 298 - VIA C"/>
    <s v="POLO INDUSTRIAL"/>
    <s v="27540-002"/>
    <s v="RESENDE"/>
    <s v="RJ"/>
    <s v="(24) 33549890"/>
    <s v="jessica.santos@multiterminais.com.br"/>
  </r>
  <r>
    <x v="692"/>
    <s v="Médio Paraíba do Sul"/>
    <n v="30"/>
    <x v="1"/>
    <s v="CC"/>
    <n v="330003616380"/>
    <s v="02.295.769/0005-33"/>
    <s v="BENTELER SISTEMAS AUTOMOTIVOS LTDA"/>
    <x v="1"/>
    <m/>
    <s v="01/08/2021"/>
    <n v="4.1616724513280419"/>
    <n v="0"/>
    <n v="4.1616724513280419"/>
    <m/>
    <m/>
    <s v="OK:PAGAMENTO ATÉ FINAL DA OUTORGA EM MAIO DE 2025"/>
    <s v="CI INEA/SERVREG SEI Nº 28/21 - INCLUSÃO"/>
    <n v="0"/>
    <n v="4593.6000000000004"/>
    <n v="0"/>
    <n v="0"/>
    <n v="1234"/>
    <n v="99"/>
    <n v="7.8865634401759172E-2"/>
    <n v="0"/>
    <n v="4.1616724513280419"/>
    <n v="0"/>
    <n v="0"/>
    <s v="PD-07/014.953/2017"/>
    <s v="IN009200"/>
    <d v="2021-05-28T00:00:00"/>
    <d v="2026-05-28T00:00:00"/>
    <s v="AV RENATO MONTEIRO, 6200, D"/>
    <s v="TECNOPOLO I"/>
    <s v="27570-000"/>
    <s v="PORTO REAL"/>
    <s v="RJ"/>
    <s v="(24)33588260"/>
    <s v="mariana.ignacio@benteler.com"/>
  </r>
  <r>
    <x v="693"/>
    <s v="Médio Paraíba do Sul"/>
    <n v="30"/>
    <x v="1"/>
    <s v="CC"/>
    <n v="330040186289"/>
    <s v="42.292.007/0013-08"/>
    <s v="RIO MAIS SANEAMENTO PIRAÍ RH III MULTIBACIA"/>
    <x v="0"/>
    <m/>
    <s v="18/01/2022"/>
    <n v="113412.06794277267"/>
    <n v="0"/>
    <n v="113412.06794277267"/>
    <m/>
    <m/>
    <s v="OK"/>
    <s v="CI INEA/SERVREG SEI Nº 5/22 - INCLUSÃO"/>
    <n v="2396736"/>
    <n v="0"/>
    <n v="0"/>
    <n v="479347.20000000001"/>
    <n v="0"/>
    <n v="0"/>
    <n v="7.8865634401759172E-2"/>
    <n v="75608.045295181786"/>
    <n v="0"/>
    <n v="0"/>
    <n v="37804.02264759089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694"/>
    <s v="Médio Paraíba do Sul"/>
    <n v="30"/>
    <x v="1"/>
    <s v="CC"/>
    <n v="330030648204"/>
    <s v="29.042.751/0001-52"/>
    <s v="COREMA COMERCIO E RECUPERAÇÃO DE METAIS LTDA"/>
    <x v="1"/>
    <m/>
    <s v="01/03/2022"/>
    <n v="20.557226850094555"/>
    <n v="0"/>
    <n v="20.557226850094555"/>
    <m/>
    <m/>
    <s v="OK"/>
    <s v="CI INEA/SERVREG SEI Nº 14/22 - INCLUSÃO"/>
    <n v="0"/>
    <n v="2386.56"/>
    <n v="0"/>
    <n v="0"/>
    <n v="1234"/>
    <n v="89"/>
    <n v="7.8865634401759172E-2"/>
    <n v="0"/>
    <n v="20.557226850094555"/>
    <n v="0"/>
    <n v="0"/>
    <s v="PD-07/014.734/2019"/>
    <s v="IN010770"/>
    <d v="2021-12-10T00:00:00"/>
    <d v="2026-12-10T00:00:00"/>
    <s v="RUA MAJOR LUÍS ALVES BOA SORTE"/>
    <s v="BOA SORTE"/>
    <s v="27331-000"/>
    <s v="BARRA MANSA"/>
    <s v="RJ"/>
    <s v="(24) 3323-6310"/>
    <s v="corema.crm@gmail.com"/>
  </r>
  <r>
    <x v="695"/>
    <s v="Médio Paraíba do Sul"/>
    <n v="30"/>
    <x v="1"/>
    <s v="CC"/>
    <n v="330033116076"/>
    <s v="28.538.734/0001-48"/>
    <s v="TRIBUNAL DE JUSTIÇA DO ESTADO DO RIO DE JANEIRO"/>
    <x v="15"/>
    <m/>
    <s v="01/03/2022"/>
    <n v="115.09176917120998"/>
    <n v="0"/>
    <n v="115.09176917120998"/>
    <m/>
    <m/>
    <s v="OK"/>
    <s v="CI INEA/SERVREG SEI Nº 14/22 - INCLUSÃO"/>
    <n v="0"/>
    <n v="5875.2"/>
    <n v="0"/>
    <n v="0"/>
    <n v="1234"/>
    <n v="75"/>
    <n v="7.8865634401759172E-2"/>
    <n v="0"/>
    <n v="115.09176917120998"/>
    <n v="0"/>
    <n v="0"/>
    <s v="EXT-PD/005.6223/2020"/>
    <s v="IN011405"/>
    <d v="2022-02-02T00:00:00"/>
    <d v="2027-02-02T00:00:00"/>
    <s v="Pça. XV de Novembro, 2"/>
    <s v="CENTRO"/>
    <s v="20010-010"/>
    <s v="BARRA MANSA"/>
    <s v="RJ"/>
    <s v="(21) 98228-6162"/>
    <s v="deplalicenciamento@tjrj.jus.br"/>
  </r>
  <r>
    <x v="696"/>
    <s v="Médio Paraíba do Sul"/>
    <n v="30"/>
    <x v="1"/>
    <s v="CC"/>
    <n v="330031723218"/>
    <s v="32.415.283/0001-29"/>
    <s v="MUNICÍPIO DE MIGUEL PEREIRA"/>
    <x v="13"/>
    <m/>
    <s v="01/06/2022"/>
    <n v="328.19809986852522"/>
    <n v="0"/>
    <n v="328.19809986852522"/>
    <m/>
    <m/>
    <s v="OK"/>
    <s v="CI INEA/SERVREG SEI Nº 22/22 - INCLUSÃO"/>
    <n v="3264"/>
    <n v="0"/>
    <n v="0"/>
    <n v="2856"/>
    <n v="0"/>
    <n v="0"/>
    <n v="7.8865634401759172E-2"/>
    <n v="102.96551668371964"/>
    <n v="0"/>
    <n v="0"/>
    <n v="225.23258318480555"/>
    <s v="E-07/002.2802/2013"/>
    <s v="IN052740"/>
    <d v="2022-03-25T00:00:00"/>
    <d v="2027-03-25T00:00:00"/>
    <s v="Rua Dr. José Rezende, 499"/>
    <s v="Plante Café"/>
    <s v="26.900-000"/>
    <s v="MIGUEL PEREIRA"/>
    <s v="RJ"/>
    <s v="(24) 2484-4278"/>
    <s v="ambiente.miguelpereira@hotmail.com"/>
  </r>
  <r>
    <x v="697"/>
    <s v="Médio Paraíba do Sul"/>
    <n v="30"/>
    <x v="1"/>
    <s v="CC"/>
    <n v="330034170066"/>
    <s v="60.922.168/0025-53"/>
    <s v="ASSOCIAÇÃO CONGREGAÇÃO DE SANTA CATARINA"/>
    <x v="13"/>
    <m/>
    <s v="01/06/2022"/>
    <n v="1459.4435180678818"/>
    <n v="0"/>
    <n v="1459.4435180678818"/>
    <m/>
    <m/>
    <s v="OK"/>
    <s v="CI INEA/SERVREG SEI Nº 22/22 - INCLUSÃO"/>
    <n v="31207.5"/>
    <n v="0"/>
    <n v="0"/>
    <n v="6022.5"/>
    <n v="0"/>
    <n v="0"/>
    <n v="7.8865634401759172E-2"/>
    <n v="984.47471131674433"/>
    <n v="0"/>
    <n v="0"/>
    <n v="474.96880675113749"/>
    <s v="E-07/002.531/2016"/>
    <s v="IN052739"/>
    <d v="2022-03-25T00:00:00"/>
    <d v="2027-03-25T00:00:00"/>
    <s v="RUA MAESTRO COSTA BARROS, 642"/>
    <s v="Centro"/>
    <s v="25.805-090"/>
    <s v="TRÊS RIOS"/>
    <s v="RJ"/>
    <s v="(24) 981400203"/>
    <s v="raiza.neves@redesc.org.br"/>
  </r>
  <r>
    <x v="698"/>
    <s v="Médio Paraíba do Sul"/>
    <n v="30"/>
    <x v="1"/>
    <s v="CC"/>
    <n v="330042125724"/>
    <s v="29.076.130/0001-90"/>
    <s v="PREFEITURA MUNICIPAL DE VALENÇA"/>
    <x v="0"/>
    <m/>
    <s v="06/10/2023"/>
    <n v="558507.42117313796"/>
    <n v="0"/>
    <n v="558507.42117313796"/>
    <m/>
    <m/>
    <s v="OBS: TROCA DE TITULARIDADE (ANTIGO CEDAE)"/>
    <s v=""/>
    <n v="11802932"/>
    <n v="0"/>
    <n v="0"/>
    <n v="2360586.4"/>
    <n v="0"/>
    <n v="0"/>
    <n v="7.8865634401759172E-2"/>
    <n v="372338.28078209196"/>
    <n v="0"/>
    <n v="0"/>
    <n v="186169.14039104598"/>
    <s v="E- 07002111032013"/>
    <s v="IN044980"/>
    <d v="2018-05-17T00:00:00"/>
    <d v="2039-02-18T00:00:00"/>
    <s v="Rua Doutor Figueiredo"/>
    <s v="Centro"/>
    <n v="27600211"/>
    <s v="VALENÇA"/>
    <s v="RJ"/>
    <n v="981005030"/>
    <s v="servicopublicogaragem@gmail.com"/>
  </r>
  <r>
    <x v="699"/>
    <s v="Médio Paraíba do Sul"/>
    <n v="30"/>
    <x v="1"/>
    <s v="CC"/>
    <n v="330038385679"/>
    <s v="31.844.889/0001-17"/>
    <s v="MUNICIPIO DE PATY DO ALFERES"/>
    <x v="0"/>
    <m/>
    <d v="1899-12-30T00:00:00"/>
    <n v="9533.9088115598643"/>
    <n v="0"/>
    <n v="9533.9088115598643"/>
    <m/>
    <m/>
    <s v="OK"/>
    <n v="0"/>
    <n v="201480"/>
    <n v="0"/>
    <n v="0"/>
    <n v="40296"/>
    <n v="0"/>
    <n v="0"/>
    <n v="7.8865634401759172E-2"/>
    <n v="6355.9392077065759"/>
    <n v="0"/>
    <n v="0"/>
    <n v="3177.9696038532888"/>
    <s v="SEI-070005/000765/2022"/>
    <s v="OUT Nº IN005865"/>
    <d v="2023-11-16T00:00:00"/>
    <d v="2028-11-16T00:00:00"/>
    <s v="R. do Recanto"/>
    <s v="Centro"/>
    <n v="26950000"/>
    <s v="PATY DOS ALFERES"/>
    <n v="0"/>
    <s v="(24) 2485-2741"/>
    <s v="meioambiente@patydoalferes.rj.gov.br"/>
  </r>
  <r>
    <x v="700"/>
    <s v="Médio Paraíba do Sul"/>
    <n v="30"/>
    <x v="1"/>
    <s v="CC"/>
    <n v="330041567456"/>
    <s v="01.417.222/0003-39"/>
    <s v="MRS LOGÍSTICA S.A."/>
    <x v="1"/>
    <m/>
    <d v="2024-05-01T00:00:00"/>
    <n v="3316.1473728043443"/>
    <n v="0"/>
    <n v="3316.1473728043443"/>
    <m/>
    <m/>
    <n v="0"/>
    <n v="0"/>
    <n v="105120"/>
    <n v="0"/>
    <n v="0"/>
    <n v="0"/>
    <n v="0"/>
    <n v="0"/>
    <n v="7.8865634401759172E-2"/>
    <n v="3316.1473728043443"/>
    <n v="0"/>
    <n v="0"/>
    <n v="0"/>
    <s v="SEI-0700050002362022"/>
    <s v="0073982024"/>
    <d v="2024-03-07T00:00:00"/>
    <d v="2029-03-07T00:00:00"/>
    <s v="Avenida Brasil"/>
    <s v="Centro"/>
    <s v="36.060-010"/>
    <s v="JUIZ DE FORA"/>
    <s v="MG"/>
    <s v="(32) 3239-3553"/>
    <s v="meio.ambiente@mrs.com.br"/>
  </r>
  <r>
    <x v="701"/>
    <s v="Médio Paraíba do Sul"/>
    <n v="30"/>
    <x v="1"/>
    <s v="CC"/>
    <n v="330032190930"/>
    <s v="43.345.545/0001-42"/>
    <s v="NELBEN - EMPREENDIMENTOS IMOBILIÁRIOS LTDA"/>
    <x v="16"/>
    <m/>
    <d v="2024-05-01T00:00:00"/>
    <n v="163.21409659691125"/>
    <n v="0"/>
    <n v="163.21409659691125"/>
    <m/>
    <m/>
    <n v="0"/>
    <n v="0"/>
    <n v="0"/>
    <n v="11826"/>
    <n v="0"/>
    <n v="0"/>
    <n v="0"/>
    <n v="0"/>
    <n v="7.8865634401759172E-2"/>
    <n v="0"/>
    <n v="163.21409659691125"/>
    <n v="0"/>
    <n v="0"/>
    <s v="PD-07005182020 _x0009__x0009_"/>
    <s v="0126242022"/>
    <d v="2022-10-27T00:00:00"/>
    <d v="2027-10-27T00:00:00"/>
    <n v="0"/>
    <n v="0"/>
    <n v="0"/>
    <n v="0"/>
    <s v="SP"/>
    <s v="(21)32122152"/>
    <s v="contato@vivaconsultoriaambiental.com.br"/>
  </r>
  <r>
    <x v="702"/>
    <s v="Médio Paraíba do Sul"/>
    <n v="30"/>
    <x v="1"/>
    <s v="CC"/>
    <n v="330032993138"/>
    <s v="00.157.774/0005-54"/>
    <s v="TARGA SA"/>
    <x v="5"/>
    <m/>
    <d v="2024-06-01T00:00:00"/>
    <n v="4480.2462784757745"/>
    <n v="0"/>
    <n v="4480.2462784757745"/>
    <m/>
    <m/>
    <n v="0"/>
    <n v="0"/>
    <n v="40734"/>
    <n v="0"/>
    <n v="0"/>
    <n v="40515"/>
    <n v="0"/>
    <n v="0"/>
    <n v="7.8865634401759172E-2"/>
    <n v="1285.0051006885026"/>
    <n v="0"/>
    <n v="0"/>
    <n v="3195.2411777872717"/>
    <s v="EXT-PD00651632020"/>
    <s v="0065972024"/>
    <d v="2024-01-08T00:00:00"/>
    <d v="2029-01-08T00:00:00"/>
    <s v="Avenida Irmãos Spino  "/>
    <s v="Cerâmica"/>
    <s v="25.850-000"/>
    <s v="PARAÍBA DO SUL"/>
    <s v="RJ"/>
    <s v="(21) 2543-0335"/>
    <s v="condeleandro@gmail.com"/>
  </r>
  <r>
    <x v="703"/>
    <s v="Médio Paraíba do Sul"/>
    <n v="30"/>
    <x v="1"/>
    <s v="CC"/>
    <n v="330033998907"/>
    <s v="04.870.142/0001-60"/>
    <s v="MARNANGLO EMPREENDIMENTOS E PARTICIPAÇÕES LTDA"/>
    <x v="1"/>
    <m/>
    <d v="2024-06-01T00:00:00"/>
    <n v="1283.8536624262376"/>
    <n v="0"/>
    <n v="1283.8536624262376"/>
    <m/>
    <m/>
    <n v="0"/>
    <n v="0"/>
    <n v="15330"/>
    <n v="0"/>
    <n v="0"/>
    <n v="10147"/>
    <n v="0"/>
    <n v="0"/>
    <n v="7.8865634401759172E-2"/>
    <n v="483.60407015158734"/>
    <n v="0"/>
    <n v="0"/>
    <n v="800.24959227465035"/>
    <s v="EXT-PD005209372021"/>
    <s v="0975242024"/>
    <d v="2024-03-08T00:00:00"/>
    <d v="2029-03-08T00:00:00"/>
    <s v="Fazenda São Roque"/>
    <s v="Itakamosi"/>
    <s v="27.115-140"/>
    <s v="VASSOURAS"/>
    <s v="RJ"/>
    <s v="(24) 99885-4607 "/>
    <s v="engenharia@rioviver.com.br"/>
  </r>
  <r>
    <x v="704"/>
    <s v="Médio Paraíba do Sul"/>
    <n v="30"/>
    <x v="1"/>
    <s v="CC"/>
    <n v="330031309047"/>
    <s v="05.914.226/0001-11"/>
    <s v="VALEPLAST INDÚSTRIA E COMÉRCIO DE PLÁSTICOS VALE DO PARAIBA LTDA"/>
    <x v="5"/>
    <m/>
    <d v="2024-07-01T00:00:00"/>
    <n v="959.72379159844718"/>
    <n v="0"/>
    <n v="959.72379159844718"/>
    <m/>
    <m/>
    <n v="0"/>
    <n v="0"/>
    <n v="11169"/>
    <n v="0"/>
    <n v="0"/>
    <n v="7701.5"/>
    <n v="0"/>
    <n v="0"/>
    <n v="7.8865634401759172E-2"/>
    <n v="352.34010825329915"/>
    <n v="0"/>
    <n v="0"/>
    <n v="607.38368334514803"/>
    <s v="E-075082462012"/>
    <s v="0535782024"/>
    <d v="2024-04-10T00:00:00"/>
    <d v="2029-04-10T00:00:00"/>
    <s v="Estrada Governador Chagas Freitas"/>
    <s v="Colônia Santo Antônio"/>
    <s v="27.353-000"/>
    <s v="BARRA MANSA"/>
    <s v="RJ"/>
    <s v="(4) 3337-4447"/>
    <s v="barbara@ekosambiental.com.br"/>
  </r>
  <r>
    <x v="705"/>
    <s v="Médio Paraíba do Sul"/>
    <n v="30"/>
    <x v="1"/>
    <s v="CC"/>
    <n v="330026997410"/>
    <s v="29.067.113/0256-95"/>
    <s v="POLIMIX CONCRETO LTDA"/>
    <x v="5"/>
    <m/>
    <d v="2024-09-01T00:00:00"/>
    <n v="1210.2052242597565"/>
    <n v="0"/>
    <n v="1210.2052242597565"/>
    <m/>
    <m/>
    <n v="0"/>
    <n v="0"/>
    <n v="12264"/>
    <n v="0"/>
    <n v="0"/>
    <n v="10439"/>
    <n v="0"/>
    <n v="0"/>
    <n v="7.8865634401759172E-2"/>
    <n v="386.89719824098785"/>
    <n v="0"/>
    <n v="0"/>
    <n v="823.30802601876871"/>
    <n v="0"/>
    <n v="0"/>
    <d v="1899-12-30T00:00:00"/>
    <d v="1899-12-30T00:00:00"/>
    <s v="Rodovia dos Metalúrgicos"/>
    <s v="Casa de Pedra"/>
    <s v="27.258-000"/>
    <s v="VOLTA REDONDA"/>
    <s v="RJ"/>
    <s v="(24)3348-0851"/>
    <s v="regularizacao@saogeraldopocos.com.br"/>
  </r>
  <r>
    <x v="706"/>
    <s v="Médio Paraíba do Sul"/>
    <n v="30"/>
    <x v="1"/>
    <s v="CC"/>
    <n v="330037198433"/>
    <s v="37.353.051/0001-07"/>
    <s v="ÁGUAS DA CONDESSA S/A"/>
    <x v="0"/>
    <m/>
    <d v="1899-12-30T00:00:00"/>
    <n v="1468.137586665915"/>
    <n v="0"/>
    <n v="1468.137586665915"/>
    <m/>
    <m/>
    <n v="0"/>
    <s v="INCLUSAO SOLICITADA NA CI NA 46/2025"/>
    <n v="31025"/>
    <n v="0"/>
    <n v="0"/>
    <n v="6205"/>
    <n v="0"/>
    <n v="0"/>
    <n v="7.8865634401759172E-2"/>
    <n v="978.75839111060998"/>
    <n v="0"/>
    <n v="0"/>
    <n v="489.37919555530499"/>
    <n v="0"/>
    <n v="0"/>
    <d v="1899-12-30T00:00:00"/>
    <d v="1899-12-30T00:00:00"/>
    <s v="Pc Garcia"/>
    <s v="Centro"/>
    <n v="25850000"/>
    <s v="PARAÍBA DO SUL"/>
    <s v="RJ"/>
    <n v="999584483"/>
    <s v="thaiane.oliveira@aguasdacondessa.com.br / qssmas.cac@aguasdacondessa.com.br"/>
  </r>
  <r>
    <x v="707"/>
    <s v="Médio Paraíba do Sul"/>
    <n v="30"/>
    <x v="1"/>
    <s v="CC"/>
    <n v="330030787913"/>
    <s v="10.362.445/0004-18"/>
    <s v="IBR-LAM LAMINAÇÃO DE METAIS LTDA"/>
    <x v="5"/>
    <m/>
    <d v="2024-12-01T00:00:00"/>
    <n v="5359.3693917156234"/>
    <n v="0"/>
    <n v="5359.3693917156234"/>
    <m/>
    <m/>
    <s v="NOVO:"/>
    <s v="CI INEA/SERVREG Nº 59/24 - INCLUSÃO"/>
    <n v="113259.5"/>
    <n v="0"/>
    <n v="0"/>
    <n v="22651.9"/>
    <n v="0"/>
    <n v="0"/>
    <n v="7.8865634401759172E-2"/>
    <n v="3572.912927810416"/>
    <n v="0"/>
    <n v="0"/>
    <n v="1786.4564639052078"/>
    <s v="EXT-PD/005.6216/2020"/>
    <s v="IN101585"/>
    <d v="2024-11-13T00:00:00"/>
    <d v="2029-11-13T00:00:00"/>
    <s v="RODOVIA PRESIDENTE DUTRA, KM 317 S/N"/>
    <s v="Jardim Itatiaia"/>
    <s v="27580-000"/>
    <s v="ITATIAIA"/>
    <s v="RJ"/>
    <s v="(24) 3351.4300"/>
    <s v="projetosmartins@gmail.com"/>
  </r>
  <r>
    <x v="708"/>
    <s v="Médio Paraíba do Sul"/>
    <m/>
    <x v="1"/>
    <s v="CC"/>
    <s v="33.0.0382606/20"/>
    <s v="07.265.515/0007-58"/>
    <s v="HOSPITAL SANTA CECÍLIA / INSTITUTO DO CANCER DO CEARA"/>
    <x v="1"/>
    <n v="2025"/>
    <d v="2025-03-01T00:00:00"/>
    <n v="0"/>
    <m/>
    <n v="0"/>
    <m/>
    <m/>
    <m/>
    <m/>
    <n v="12818.8"/>
    <n v="0"/>
    <n v="0"/>
    <n v="0"/>
    <m/>
    <m/>
    <m/>
    <n v="404.38779868292454"/>
    <n v="0"/>
    <n v="201.9726610071244"/>
    <n v="0"/>
    <s v="PD-07/014.471/2016"/>
    <s v="IN000577 (em renovação)"/>
    <d v="2017-08-31T00:00:00"/>
    <d v="2022-08-31T00:00:00"/>
    <s v="Rua Lions Club nº 160-Quarenta e um C, S/N"/>
    <s v="Vila Santa Cecília"/>
    <s v="27255-430"/>
    <s v="VOLTA REDONDA"/>
    <s v="RJ"/>
    <s v="(24)3344-3262"/>
    <s v="quezia.nunes@hospitalsantacecilia.org.br"/>
  </r>
  <r>
    <x v="709"/>
    <s v="Piabanha"/>
    <n v="40"/>
    <x v="10"/>
    <s v="DD"/>
    <n v="330006168060"/>
    <s v="02.150.327/0001-75"/>
    <s v="Aguas do Imperador S/A"/>
    <x v="0"/>
    <m/>
    <s v="01/06/2022"/>
    <n v="661174.30618405016"/>
    <n v="0"/>
    <n v="661174.30618405016"/>
    <m/>
    <m/>
    <s v="REVISÃO: PONTO OUTORGADO - DÉBITO 2023"/>
    <s v=""/>
    <n v="18447234.399999999"/>
    <n v="17763516"/>
    <n v="173682"/>
    <n v="510036.4"/>
    <n v="397056.17"/>
    <n v="91"/>
    <n v="6.8865634401759176E-2"/>
    <n v="508152.19253163453"/>
    <n v="105937.41602793333"/>
    <n v="11960.715751925811"/>
    <n v="35123.981872556491"/>
    <s v="E- 07/002.6761/2016"/>
    <s v="IN040297"/>
    <d v="2017-06-30T00:00:00"/>
    <d v="2022-06-30T00:00:00"/>
    <s v="Rua Dr. Sá Earp Nº 84"/>
    <s v="Morin"/>
    <n v="25625073"/>
    <s v="Petrópolis"/>
    <s v="RJ"/>
    <s v="2103-5600"/>
    <s v="deborah.gama@aguasdoimperador.com.br; diretoria-cai@aguasdoimperador.com.br"/>
  </r>
  <r>
    <x v="710"/>
    <s v="Piabanha"/>
    <n v="40"/>
    <x v="10"/>
    <s v="DD"/>
    <n v="330005018120"/>
    <s v="33.352.394/0001-04"/>
    <s v="CEDAE SAPUCAIA"/>
    <x v="0"/>
    <m/>
    <s v="26/12/2017"/>
    <n v="34385.980906654142"/>
    <n v="1948.0083835825201"/>
    <n v="36333.989290236663"/>
    <m/>
    <m/>
    <s v="AJUSTE 2025: REFERENTE AO VOLUME UTILIZADO PELA ETA ANTA (STAND BY)"/>
    <s v=""/>
    <n v="832200"/>
    <n v="0"/>
    <n v="0"/>
    <n v="166440"/>
    <n v="0"/>
    <n v="0"/>
    <n v="6.8865634401759176E-2"/>
    <n v="22923.98727110276"/>
    <n v="0"/>
    <n v="0"/>
    <n v="11461.99363555138"/>
    <s v="E07/100.648/2004"/>
    <s v="IN027273"/>
    <d v="2014-06-27T00:00:00"/>
    <d v="2019-06-27T00:00:00"/>
    <s v="Av. Pres. Vargas, 2655 - 7° andar."/>
    <s v="CIDADE NOVA"/>
    <n v="20210030"/>
    <s v="SAPUCAIA"/>
    <s v="RJ"/>
    <s v="2332-3600"/>
    <s v="eduardodantas@cedae.com.br; marcelo-kauffman@cedae.com.br"/>
  </r>
  <r>
    <x v="711"/>
    <s v="Piabanha"/>
    <n v="40"/>
    <x v="10"/>
    <s v="DD"/>
    <n v="330040183778"/>
    <s v="42.292.007/0010-65"/>
    <s v="RIO MAIS SANEAMENTO SUMIDOURO"/>
    <x v="0"/>
    <m/>
    <s v="26/12/2017"/>
    <n v="43000.583383255769"/>
    <n v="0"/>
    <n v="43000.583383255769"/>
    <m/>
    <m/>
    <n v="0"/>
    <s v=""/>
    <n v="1040688"/>
    <n v="0"/>
    <n v="0"/>
    <n v="208137.60000000001"/>
    <n v="0"/>
    <n v="0"/>
    <n v="6.8865634401759176E-2"/>
    <n v="28667.055588837178"/>
    <n v="0"/>
    <n v="0"/>
    <n v="14333.527794418589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712"/>
    <s v="Piabanha"/>
    <n v="40"/>
    <x v="10"/>
    <s v="DD"/>
    <n v="330005227551"/>
    <s v="39.462.684/0001-89"/>
    <s v="CONDOMÍNIO FAZENDA ARARAS"/>
    <x v="1"/>
    <m/>
    <s v="12/12/2017"/>
    <n v="2463.3274072352051"/>
    <n v="0"/>
    <n v="2463.3274072352051"/>
    <m/>
    <m/>
    <s v="OK SEM CADASTRO REGLA"/>
    <s v=""/>
    <n v="40150"/>
    <n v="0"/>
    <n v="0"/>
    <n v="19710"/>
    <n v="0"/>
    <n v="0"/>
    <n v="6.8865634401759176E-2"/>
    <n v="1105.9833076372752"/>
    <n v="0"/>
    <n v="0"/>
    <n v="1357.3440995979299"/>
    <s v="NÃO LOCALIZADO"/>
    <s v=""/>
    <d v="1899-12-30T00:00:00"/>
    <d v="1899-12-30T00:00:00"/>
    <s v="RUA 16 DE MARÇO, 38"/>
    <s v="CENTRO"/>
    <n v="25620040"/>
    <s v="Petrópolis"/>
    <s v="RJ"/>
    <s v="2249-9029"/>
    <s v="cpag@adjuve.com.br"/>
  </r>
  <r>
    <x v="713"/>
    <s v="Piabanha"/>
    <n v="40"/>
    <x v="10"/>
    <s v="DD"/>
    <n v="330005230773"/>
    <s v="36.052.231/0001-96"/>
    <s v="CONDOMÍNIO VARGEM ALEGRE"/>
    <x v="1"/>
    <m/>
    <s v="12/12/2017"/>
    <n v="1159.4696595305275"/>
    <n v="0"/>
    <n v="1159.4696595305275"/>
    <m/>
    <m/>
    <s v="OK"/>
    <s v=""/>
    <n v="40997"/>
    <n v="0"/>
    <n v="0"/>
    <n v="438"/>
    <n v="0"/>
    <n v="0"/>
    <n v="6.8865634401759176E-2"/>
    <n v="1129.3117945817355"/>
    <n v="0"/>
    <n v="0"/>
    <n v="30.157864948791932"/>
    <s v="E-07/002.17176/2014"/>
    <s v="EM ANÁLISE"/>
    <d v="1899-12-30T00:00:00"/>
    <d v="1899-12-30T00:00:00"/>
    <s v="Estrada Jerônimo Ferreira Alves 2600"/>
    <s v="Manga Larga"/>
    <n v="25740040"/>
    <s v="Petrópolis"/>
    <s v="RJ"/>
    <n v="22224736"/>
    <s v="envirogeo@envirogeo.com.br"/>
  </r>
  <r>
    <x v="714"/>
    <s v="Piabanha"/>
    <n v="40"/>
    <x v="10"/>
    <s v="DD"/>
    <n v="330005047227"/>
    <s v="33.051.491/0001-59"/>
    <s v="Laboratórios Pierre Fabre do Brasil Ltda."/>
    <x v="5"/>
    <m/>
    <s v="12/12/2017"/>
    <n v="333.89810655734834"/>
    <n v="0"/>
    <n v="333.89810655734834"/>
    <m/>
    <m/>
    <s v="OK"/>
    <s v=""/>
    <n v="6862"/>
    <n v="5490"/>
    <n v="0"/>
    <n v="1372"/>
    <n v="8.68"/>
    <n v="87"/>
    <n v="6.8865634401759176E-2"/>
    <n v="189.01922210459929"/>
    <n v="50.395379585481258"/>
    <n v="0"/>
    <n v="94.483504867267811"/>
    <s v="E07/501.878/2010"/>
    <s v="IN022526"/>
    <d v="2013-02-27T00:00:00"/>
    <d v="2018-02-27T00:00:00"/>
    <s v="Rodovia BR-040 - RJ, s/n°, km 37"/>
    <s v="Centro"/>
    <n v="25845000"/>
    <s v="Areal"/>
    <s v="RJ"/>
    <s v="2257-9000"/>
    <s v="geonel@terra.com.br"/>
  </r>
  <r>
    <x v="715"/>
    <s v="Piabanha"/>
    <n v="40"/>
    <x v="10"/>
    <s v="DD"/>
    <n v="330005227390"/>
    <s v="30.877.336/0001-06"/>
    <s v="DeCastro Empreendimentos Imobiliários Ltda"/>
    <x v="1"/>
    <m/>
    <s v="12/12/2017"/>
    <n v="2463.3274072352051"/>
    <n v="0"/>
    <n v="2463.3274072352051"/>
    <m/>
    <m/>
    <s v="OK SEM CADASTRO REGLA"/>
    <s v=""/>
    <n v="40150"/>
    <n v="0"/>
    <n v="0"/>
    <n v="19710"/>
    <n v="0"/>
    <n v="0"/>
    <n v="6.8865634401759176E-2"/>
    <n v="1105.9833076372752"/>
    <n v="0"/>
    <n v="0"/>
    <n v="1357.3440995979299"/>
    <s v="E-07/203726/2001"/>
    <s v="EM ANÁLISE"/>
    <d v="1899-12-30T00:00:00"/>
    <d v="1899-12-30T00:00:00"/>
    <s v="Rua Ricardo T. Castilho nº 300 Cond. Parque das Rosas"/>
    <s v="Vargem Grande"/>
    <n v="25990120"/>
    <s v="Teresópolis"/>
    <s v="RJ"/>
    <n v="26446781"/>
    <s v="adm@parquedasrosascr.com.br"/>
  </r>
  <r>
    <x v="716"/>
    <s v="Piabanha"/>
    <n v="40"/>
    <x v="10"/>
    <s v="DD"/>
    <n v="330022519379"/>
    <s v="33.435.231/0001-87"/>
    <s v="GE CELMA LTDA"/>
    <x v="1"/>
    <m/>
    <s v="12/12/2017"/>
    <n v="13151.074249586021"/>
    <n v="0"/>
    <n v="13151.074249586021"/>
    <m/>
    <m/>
    <s v="OK"/>
    <s v=""/>
    <n v="255833"/>
    <n v="150672"/>
    <n v="0"/>
    <n v="80799"/>
    <n v="7164.45"/>
    <n v="95"/>
    <n v="6.8865634401759176E-2"/>
    <n v="7047.2393396594771"/>
    <n v="539.5521897642418"/>
    <n v="0"/>
    <n v="5564.2827201623031"/>
    <s v="E07/100279/2006"/>
    <s v="IN025786"/>
    <d v="2013-12-26T00:00:00"/>
    <d v="2018-12-26T00:00:00"/>
    <s v="Rua Alice Hervê, 356"/>
    <s v="Bingen"/>
    <n v="25699900"/>
    <s v="Petrópolis"/>
    <s v="RJ"/>
    <s v="2233-4000"/>
    <s v="walter.gomes@ge.com"/>
  </r>
  <r>
    <x v="717"/>
    <s v="Piabanha"/>
    <n v="40"/>
    <x v="10"/>
    <s v="DD"/>
    <n v="330005047812"/>
    <s v="28.952.091/0001-84"/>
    <s v="COMERCIO E INDUSTRIA PAQUEQUER LTDA."/>
    <x v="5"/>
    <m/>
    <s v="12/12/2017"/>
    <n v="22015.909730954925"/>
    <n v="0"/>
    <n v="22015.909730954925"/>
    <m/>
    <m/>
    <s v="OK"/>
    <s v=""/>
    <n v="532958.4"/>
    <n v="492523.2"/>
    <n v="0"/>
    <n v="40435.199999999997"/>
    <n v="46941.48"/>
    <n v="87"/>
    <n v="6.8865634401759176E-2"/>
    <n v="14681.001117192498"/>
    <n v="4550.3184935252884"/>
    <n v="0"/>
    <n v="2784.5901202371388"/>
    <s v="E07/502.835/2010"/>
    <s v="IN030799"/>
    <d v="2015-06-10T00:00:00"/>
    <d v="2020-06-10T00:00:00"/>
    <s v="ESTRADA CARMO ALEM PARAIBA S/Nº"/>
    <s v="SÍTIO N.S. DO CARMO"/>
    <n v="28640000"/>
    <s v="Carmo"/>
    <s v="RJ"/>
    <n v="25371844"/>
    <s v="paquequer@paquequer.com.br"/>
  </r>
  <r>
    <x v="718"/>
    <s v="Piabanha"/>
    <n v="40"/>
    <x v="10"/>
    <s v="DD"/>
    <n v="330028094078"/>
    <s v="31.146.335/0001-46"/>
    <s v="Posto de Gasolina Alcatraz Ltda"/>
    <x v="1"/>
    <m/>
    <s v="12/12/2017"/>
    <n v="936.40797214439726"/>
    <n v="0"/>
    <n v="936.40797214439726"/>
    <m/>
    <m/>
    <s v="OK"/>
    <s v=""/>
    <n v="22135.7"/>
    <n v="0"/>
    <n v="0"/>
    <n v="4743.3999999999996"/>
    <n v="0"/>
    <n v="0"/>
    <n v="6.8865634401759176E-2"/>
    <n v="609.74650007787739"/>
    <n v="0"/>
    <n v="0"/>
    <n v="326.66147206651982"/>
    <s v="E-07/505.107/2009"/>
    <s v="EM ANÁLISE"/>
    <d v="1899-12-30T00:00:00"/>
    <d v="1899-12-30T00:00:00"/>
    <s v="Estrada União e Indústria 11880"/>
    <s v="ITAIPAVA"/>
    <n v="25750225"/>
    <s v="Petrópolis"/>
    <s v="RJ"/>
    <n v="22222048"/>
    <s v="alcatraz@compuland.com.br"/>
  </r>
  <r>
    <x v="719"/>
    <s v="Piabanha"/>
    <n v="40"/>
    <x v="10"/>
    <s v="DD"/>
    <n v="330038721709"/>
    <s v="07.455.147/0001-15"/>
    <s v="Condomínio Quinta do Lago"/>
    <x v="1"/>
    <m/>
    <s v="12/12/2017"/>
    <n v="16780.773791674175"/>
    <n v="0"/>
    <n v="16780.773791674175"/>
    <m/>
    <m/>
    <s v="OK"/>
    <s v=""/>
    <n v="291635"/>
    <m/>
    <n v="0"/>
    <n v="126947"/>
    <n v="0"/>
    <n v="0"/>
    <n v="6.8865634401759176E-2"/>
    <n v="8033.4579128446421"/>
    <n v="0"/>
    <n v="0"/>
    <n v="8747.3158788295332"/>
    <s v="E-07/101663/2001"/>
    <s v="IN053260"/>
    <d v="2023-05-23T00:00:00"/>
    <d v="2028-05-23T00:00:00"/>
    <s v="Rodovia BR 040 Km 66"/>
    <s v="Rio da Ciadade"/>
    <n v="25725580"/>
    <s v="Petrópolis"/>
    <s v="RJ"/>
    <s v="2225-5006 // 2225-5007"/>
    <s v="adm@cqlago.com.br"/>
  </r>
  <r>
    <x v="720"/>
    <s v="Piabanha"/>
    <n v="40"/>
    <x v="10"/>
    <s v="DD"/>
    <n v="330005093415"/>
    <s v="73.410.326/0009-18"/>
    <s v="CERVEJARIA PETRÓPOLIS SA"/>
    <x v="5"/>
    <m/>
    <s v="12/12/2017"/>
    <n v="252110.72867435357"/>
    <n v="0"/>
    <n v="252110.72867435357"/>
    <m/>
    <m/>
    <s v="OK"/>
    <s v=""/>
    <n v="4936771"/>
    <n v="3317587"/>
    <n v="0"/>
    <n v="1619184"/>
    <n v="109480.38"/>
    <n v="98"/>
    <n v="6.8865634401759176E-2"/>
    <n v="135989.55092734625"/>
    <n v="4615.0409474562484"/>
    <n v="0"/>
    <n v="111506.13679955104"/>
    <s v="E07/101.495/2007"/>
    <s v="IN018040"/>
    <d v="2011-11-07T00:00:00"/>
    <d v="2013-04-03T00:00:00"/>
    <s v="RODOVIA BR 116 Km 50"/>
    <s v="SERRA DO CAPIM"/>
    <n v="25977390"/>
    <s v="Teresópolis"/>
    <s v="RJ"/>
    <s v="2741-4500"/>
    <s v="meioamb.trs@grupopetropolis.com.br"/>
  </r>
  <r>
    <x v="721"/>
    <s v="Piabanha"/>
    <n v="40"/>
    <x v="10"/>
    <s v="DD"/>
    <n v="330028401264"/>
    <s v="31.134.885/0001-45"/>
    <s v="TRANSPORTE UNICA PETRÓPOLIS LTDA"/>
    <x v="1"/>
    <m/>
    <s v="12/12/2017"/>
    <n v="546.4337801386373"/>
    <n v="0"/>
    <n v="546.4337801386373"/>
    <m/>
    <m/>
    <s v="OK"/>
    <s v=""/>
    <n v="13322"/>
    <n v="0"/>
    <n v="0"/>
    <n v="2606"/>
    <n v="0"/>
    <n v="0"/>
    <n v="6.8865634401759176E-2"/>
    <n v="366.96942175569467"/>
    <n v="0"/>
    <n v="0"/>
    <n v="179.46435838294258"/>
    <s v="E-07/150145/2008"/>
    <s v="EM ANÁLISE"/>
    <d v="1899-12-30T00:00:00"/>
    <d v="1899-12-30T00:00:00"/>
    <s v="RUA PADRE SIQUEIRA Nº 419"/>
    <s v="CENTRO"/>
    <n v="25685220"/>
    <s v="Petrópolis"/>
    <s v="RJ"/>
    <s v="2244-1600"/>
    <s v="contabilidade@unica-facil.com.br"/>
  </r>
  <r>
    <x v="722"/>
    <s v="Piabanha"/>
    <n v="40"/>
    <x v="10"/>
    <s v="DD"/>
    <n v="330005313040"/>
    <s v="00.938.574/0001-05"/>
    <s v="CONCESSIONÁRIA RIO-TERESÓPOLIS S.A. (RH IV)"/>
    <x v="1"/>
    <m/>
    <s v="12/12/2017"/>
    <n v="179.38081859084065"/>
    <n v="0"/>
    <n v="179.38081859084065"/>
    <m/>
    <m/>
    <s v="OK SEM CADASTRO REGLA"/>
    <s v=""/>
    <n v="5107"/>
    <n v="0"/>
    <n v="0"/>
    <n v="561.9"/>
    <n v="0"/>
    <n v="0"/>
    <n v="6.8865634401759176E-2"/>
    <n v="140.68100989962772"/>
    <n v="0"/>
    <n v="0"/>
    <n v="38.699808691212915"/>
    <s v="E07/100.049/2007"/>
    <s v="IN00039"/>
    <d v="2009-09-01T00:00:00"/>
    <d v="2014-09-01T00:00:00"/>
    <s v="Rodovia BR-116/RJ, s/nº, Km 133,5 - Pça Eng. Berman"/>
    <s v="PIABETA"/>
    <n v="25915000"/>
    <s v="Magé"/>
    <s v="RJ"/>
    <n v="27778300"/>
    <s v="matilde@crt.com.br"/>
  </r>
  <r>
    <x v="723"/>
    <s v="Piabanha"/>
    <n v="40"/>
    <x v="10"/>
    <s v="DD"/>
    <n v="330005048118"/>
    <s v="33.022.203/0001-38"/>
    <s v="WERNER FÁBRICA DE TECIDOS S/A."/>
    <x v="5"/>
    <m/>
    <s v="12/12/2017"/>
    <n v="12826.219325523707"/>
    <n v="0"/>
    <n v="12826.219325523707"/>
    <m/>
    <m/>
    <s v="OK"/>
    <s v=""/>
    <n v="407278"/>
    <n v="392135"/>
    <n v="0"/>
    <n v="15143"/>
    <n v="6665"/>
    <n v="98"/>
    <n v="6.8865634401759176E-2"/>
    <n v="11218.986822800918"/>
    <n v="564.3948354405494"/>
    <n v="0"/>
    <n v="1042.837667282239"/>
    <s v="E07/501.837/2009"/>
    <s v="IN00064"/>
    <d v="2009-12-07T00:00:00"/>
    <d v="2014-12-07T00:00:00"/>
    <s v="Rua Bingen, 1737"/>
    <s v="Bingen"/>
    <n v="25660007"/>
    <s v="Petrópolis"/>
    <s v="RJ"/>
    <n v="22919500"/>
    <s v="manutencao@wernertecidos.com.br"/>
  </r>
  <r>
    <x v="724"/>
    <s v="Piabanha"/>
    <n v="40"/>
    <x v="10"/>
    <s v="DD"/>
    <n v="330005069972"/>
    <s v="36.057.834/0001-80"/>
    <s v="COND. PARQUE DA BOA VISTA"/>
    <x v="1"/>
    <m/>
    <s v="01/03/2020"/>
    <n v="1798.9249981746489"/>
    <n v="0"/>
    <n v="1798.9249981746489"/>
    <m/>
    <m/>
    <s v="OK"/>
    <s v=""/>
    <n v="43537.2"/>
    <n v="0"/>
    <n v="0"/>
    <n v="8707.44"/>
    <n v="0"/>
    <n v="0"/>
    <n v="6.8865634401759176E-2"/>
    <n v="1199.2763704670908"/>
    <n v="0"/>
    <n v="0"/>
    <n v="599.64862770755815"/>
    <s v="E-07/002.1770/2013"/>
    <s v="IN050237"/>
    <d v="2019-09-20T00:00:00"/>
    <d v="2024-09-20T00:00:00"/>
    <s v="Estrada da manga Larga 2610"/>
    <s v="Manga Larga"/>
    <n v="25740040"/>
    <s v="Petrópolis"/>
    <s v="RJ"/>
    <s v="(24) 33022865"/>
    <s v="envirogeo@envirogeo.com.br"/>
  </r>
  <r>
    <x v="725"/>
    <s v="Piabanha"/>
    <n v="40"/>
    <x v="10"/>
    <s v="DD"/>
    <n v="330005718458"/>
    <s v="08.998.291/0001-60"/>
    <s v="Reserva do Marques Empreendimentos Imobiliários ltda."/>
    <x v="1"/>
    <m/>
    <s v="12/12/2017"/>
    <n v="638.23356918463094"/>
    <n v="0"/>
    <n v="638.23356918463094"/>
    <m/>
    <m/>
    <s v="OK"/>
    <s v=""/>
    <n v="15797"/>
    <n v="0"/>
    <n v="0"/>
    <n v="2949"/>
    <n v="0"/>
    <n v="0"/>
    <n v="6.8865634401759176E-2"/>
    <n v="435.14833458487141"/>
    <n v="0"/>
    <n v="0"/>
    <n v="203.08523459975953"/>
    <s v="E07/506.250/2009"/>
    <s v="IN002685"/>
    <d v="2010-09-15T00:00:00"/>
    <d v="2015-09-15T00:00:00"/>
    <s v="Rua Doutor Oliveira nº 1342"/>
    <s v="Pimenteiras"/>
    <n v="25965176"/>
    <s v="Teresópolis"/>
    <s v="RJ"/>
    <s v="2132-7141"/>
    <s v="wcozac@reservadomarques.com.br"/>
  </r>
  <r>
    <x v="726"/>
    <s v="Piabanha"/>
    <n v="40"/>
    <x v="10"/>
    <s v="DD"/>
    <n v="330034156233"/>
    <s v="25.354.172/0001-94"/>
    <s v="Condomínio Village Giverny"/>
    <x v="13"/>
    <m/>
    <s v="01/11/2021"/>
    <n v="982.72034439089725"/>
    <n v="0"/>
    <n v="982.72034439089725"/>
    <m/>
    <m/>
    <s v="OK"/>
    <s v="CI INEA/SERVREG SEI Nº 38/21 - ALTERAÇÃO"/>
    <n v="23783.4"/>
    <n v="0"/>
    <n v="0"/>
    <n v="4756.68"/>
    <n v="0"/>
    <n v="0"/>
    <n v="6.8865634401759176E-2"/>
    <n v="655.15037708526904"/>
    <n v="0"/>
    <n v="0"/>
    <n v="327.56996730562815"/>
    <s v="EXT-PD/006.13127/2021"/>
    <s v="IN010304"/>
    <d v="2021-10-05T00:00:00"/>
    <d v="2026-10-05T00:00:00"/>
    <s v="Estrada Franscisco Smolka, nº1420"/>
    <s v="Quebra Frasco"/>
    <n v="2596105"/>
    <s v="Teresópolis"/>
    <s v="RJ"/>
    <s v="(21) 26421161"/>
    <s v="condominio@house.adm.br"/>
  </r>
  <r>
    <x v="727"/>
    <s v="Piabanha"/>
    <n v="40"/>
    <x v="10"/>
    <s v="DD"/>
    <n v="330005720860"/>
    <s v="008.405.487-53"/>
    <s v="ZULEIKA BORGES TORREALBA"/>
    <x v="1"/>
    <m/>
    <s v="12/12/2017"/>
    <n v="499.76636377570395"/>
    <n v="0"/>
    <n v="499.76636377570395"/>
    <m/>
    <m/>
    <s v="OK"/>
    <s v=""/>
    <n v="16128"/>
    <n v="0"/>
    <n v="0"/>
    <n v="806"/>
    <n v="0"/>
    <n v="0"/>
    <n v="6.8865634401759176E-2"/>
    <n v="444.26461439799306"/>
    <n v="0"/>
    <n v="0"/>
    <n v="55.501749377710915"/>
    <s v="E07/101.101/2003"/>
    <s v="IN002794"/>
    <d v="2010-09-24T00:00:00"/>
    <d v="2015-09-23T00:00:00"/>
    <s v="RUA DJANIRA 290"/>
    <s v="SAMAMBAIA"/>
    <n v="0"/>
    <s v="Petrópolis"/>
    <s v="RJ"/>
    <n v="22374206"/>
    <s v="marcio@adconta.com.br"/>
  </r>
  <r>
    <x v="728"/>
    <s v="Piabanha"/>
    <n v="40"/>
    <x v="10"/>
    <s v="DD"/>
    <n v="330005961123"/>
    <s v="01.442.191/0001-04"/>
    <s v="REI DO FRANGO DE SÃO JOSÉ LTDA.-ME"/>
    <x v="5"/>
    <m/>
    <s v="12/12/2017"/>
    <n v="1176.6162018594457"/>
    <n v="0"/>
    <n v="1176.6162018594457"/>
    <m/>
    <m/>
    <s v="OK"/>
    <s v=""/>
    <n v="21600"/>
    <n v="15120"/>
    <n v="0"/>
    <n v="6480"/>
    <n v="30.24"/>
    <n v="87"/>
    <n v="6.8865634401759176E-2"/>
    <n v="595.00172677188891"/>
    <n v="135.3657906271433"/>
    <n v="0"/>
    <n v="446.24868446041359"/>
    <s v="E07/507.379/2010"/>
    <s v="IN017308"/>
    <d v="2011-08-02T00:00:00"/>
    <d v="2016-08-02T00:00:00"/>
    <s v="Estrada Alto Pinheiros, s/n°"/>
    <s v="Torrões de Ouro"/>
    <n v="25780000"/>
    <s v="São José do Vale do Rio Preto"/>
    <s v="RJ"/>
    <n v="98458037"/>
    <s v="magranicoelho@ig.com.br"/>
  </r>
  <r>
    <x v="729"/>
    <s v="Piabanha"/>
    <n v="40"/>
    <x v="10"/>
    <s v="DD"/>
    <n v="330005210071"/>
    <s v="58.309.998/0007-86"/>
    <s v="XERIUM TECHNOLOGIES BRASIL INDÚSTRIA E COMÉRCIO LTDA"/>
    <x v="5"/>
    <m/>
    <s v="12/12/2017"/>
    <n v="413.1564843140419"/>
    <n v="0"/>
    <n v="413.1564843140419"/>
    <m/>
    <m/>
    <s v="OK"/>
    <s v=""/>
    <n v="9120"/>
    <n v="7296"/>
    <n v="0"/>
    <n v="1824"/>
    <n v="211.59"/>
    <n v="93"/>
    <n v="6.8865634401759176E-2"/>
    <n v="251.22503979848906"/>
    <n v="36.318924616308294"/>
    <n v="0"/>
    <n v="125.61251989924453"/>
    <s v="E07/101.055/2007"/>
    <s v="IN018213"/>
    <d v="2011-11-11T00:00:00"/>
    <d v="2016-11-11T00:00:00"/>
    <s v="AVENIDA BARÃO DO RIO BRANCO"/>
    <s v="CENTRO"/>
    <n v="25680276"/>
    <s v="Petrópolis"/>
    <s v="RJ"/>
    <s v="2104-9950"/>
    <s v="joana.moreira@huyck.wangner.com.br"/>
  </r>
  <r>
    <x v="730"/>
    <s v="Piabanha"/>
    <n v="40"/>
    <x v="10"/>
    <s v="DD"/>
    <n v="330006558446"/>
    <s v="73.410.326/0004-03"/>
    <s v="Cervejaria Petrópolis S/A"/>
    <x v="5"/>
    <m/>
    <s v="12/12/2017"/>
    <n v="184471.96325595974"/>
    <n v="0"/>
    <n v="184471.96325595974"/>
    <m/>
    <m/>
    <s v="OK"/>
    <s v=""/>
    <n v="2859491"/>
    <n v="1341331"/>
    <n v="0"/>
    <n v="1518160"/>
    <n v="18778.64"/>
    <n v="99"/>
    <n v="6.8865634401759176E-2"/>
    <n v="78768.270681379567"/>
    <n v="1154.6452365366417"/>
    <n v="0"/>
    <n v="104549.04733804353"/>
    <s v="E07/507.105/2011"/>
    <s v="IN019758"/>
    <d v="2012-06-01T00:00:00"/>
    <d v="2017-06-01T00:00:00"/>
    <s v="Rua Trajano de Paula Filho, nº 199"/>
    <s v="Pedro do Rio"/>
    <n v="25750160"/>
    <s v="Petrópolis"/>
    <s v="RJ"/>
    <s v="2103-8000"/>
    <s v="ngranja@grupopetropolis.com.br"/>
  </r>
  <r>
    <x v="731"/>
    <s v="Piabanha"/>
    <n v="40"/>
    <x v="10"/>
    <s v="DD"/>
    <n v="330006575960"/>
    <s v="03.191.480/0001-03"/>
    <s v="PEDREIRA NOVA ROCHA LTDA."/>
    <x v="6"/>
    <m/>
    <s v="12/12/2017"/>
    <n v="133.1519861364425"/>
    <n v="0"/>
    <n v="133.1519861364425"/>
    <m/>
    <m/>
    <s v="ATENÇÃO: AJUSTE MANUAL DUAS FINALIDADES"/>
    <s v=""/>
    <n v="1500"/>
    <n v="192"/>
    <n v="0"/>
    <n v="1308"/>
    <n v="111"/>
    <n v="87"/>
    <n v="6.8865634401759176E-2"/>
    <n v="41.320869668410552"/>
    <n v="1.754335634140251"/>
    <n v="0"/>
    <n v="90.076780833891689"/>
    <s v="E07/504.841/2011"/>
    <s v="IN020025"/>
    <d v="2012-06-27T00:00:00"/>
    <d v="2017-06-27T00:00:00"/>
    <s v="R. DR. PAULO HERVÉ, N° 1.539, A PARTE 1"/>
    <s v="BINGEN"/>
    <n v="25655002"/>
    <s v="Petrópolis"/>
    <s v="RJ"/>
    <n v="22430862"/>
    <s v="pedreiranovarocha@hotmail.com"/>
  </r>
  <r>
    <x v="732"/>
    <s v="Piabanha"/>
    <n v="40"/>
    <x v="10"/>
    <s v="DD"/>
    <n v="330006710507"/>
    <s v="29.588.019/0001-82"/>
    <s v="COMARY INDUSTRIA DE BEBIDAS LTDA"/>
    <x v="5"/>
    <m/>
    <s v="12/12/2017"/>
    <n v="11497.89486120718"/>
    <n v="0"/>
    <n v="11497.89486120718"/>
    <m/>
    <m/>
    <s v="OK"/>
    <s v=""/>
    <n v="131116"/>
    <n v="16978"/>
    <n v="0"/>
    <n v="114138"/>
    <n v="3386.27"/>
    <n v="98"/>
    <n v="6.8865634401759176E-2"/>
    <n v="3611.7489292602545"/>
    <n v="25.959990395670616"/>
    <n v="0"/>
    <n v="7860.1859415512545"/>
    <s v="E07/505.492/2009"/>
    <s v="IN020472"/>
    <d v="2012-08-14T00:00:00"/>
    <d v="2017-08-14T00:00:00"/>
    <s v="AV. MELVYN JONES 402"/>
    <s v="MEUDON"/>
    <n v="25954220"/>
    <s v="Teresópolis"/>
    <s v="RJ"/>
    <n v="21524000"/>
    <s v="marister@arborbrasil.com.br"/>
  </r>
  <r>
    <x v="733"/>
    <s v="Piabanha"/>
    <n v="40"/>
    <x v="10"/>
    <s v="DD"/>
    <n v="330007012269"/>
    <s v="35.875.640/0001-20"/>
    <s v="PEDRA NEGRA EMPREENDIMENTO LTDA"/>
    <x v="1"/>
    <m/>
    <s v="12/12/2017"/>
    <n v="527.85661886997343"/>
    <n v="0"/>
    <n v="527.85661886997343"/>
    <m/>
    <m/>
    <s v="SEM DBO"/>
    <s v=""/>
    <n v="12775"/>
    <n v="0"/>
    <n v="0"/>
    <n v="2555"/>
    <n v="0"/>
    <n v="0"/>
    <n v="6.8865634401759176E-2"/>
    <n v="351.90093175531138"/>
    <n v="0"/>
    <n v="0"/>
    <n v="175.95568711466208"/>
    <s v="E07/504.556/2012"/>
    <s v="IN021768"/>
    <d v="2012-12-10T00:00:00"/>
    <d v="2017-12-10T00:00:00"/>
    <s v="RUA DA ASSEMBLÉIA, N° 10, GRUPO 2810 PARTE"/>
    <s v="CENTRO"/>
    <n v="20011000"/>
    <s v="Rio de Janeiro"/>
    <s v="RJ"/>
    <s v="2222-7075"/>
    <s v="alexandre@ns.eng.br"/>
  </r>
  <r>
    <x v="734"/>
    <s v="Piabanha"/>
    <n v="40"/>
    <x v="10"/>
    <s v="DD"/>
    <n v="330007252901"/>
    <s v="31.120.686/0001-88"/>
    <s v="Alfa Laval Aalborg Indústria e Comércio Ltda."/>
    <x v="1"/>
    <m/>
    <s v="12/12/2017"/>
    <n v="3054.3296664602149"/>
    <n v="0"/>
    <n v="3054.3296664602149"/>
    <m/>
    <m/>
    <s v="SEM DBO"/>
    <s v=""/>
    <n v="31680"/>
    <n v="0"/>
    <n v="11880"/>
    <n v="19800"/>
    <n v="0"/>
    <n v="0"/>
    <n v="6.8865634401759176E-2"/>
    <n v="872.66711077063474"/>
    <n v="818.12606900209585"/>
    <n v="0"/>
    <n v="1363.5364866874845"/>
    <s v="E07/502.193/2011"/>
    <s v="IN022511"/>
    <d v="2013-02-26T00:00:00"/>
    <d v="2018-02-26T00:00:00"/>
    <s v="Rua Divino Espírito Santo - 1100"/>
    <s v="Carangola"/>
    <n v="25715410"/>
    <s v="Petrópolis"/>
    <s v="RJ"/>
    <s v="2233-9963"/>
    <s v="vanessa.nogueira@alfalaval.com"/>
  </r>
  <r>
    <x v="735"/>
    <s v="Piabanha"/>
    <n v="40"/>
    <x v="10"/>
    <s v="DD"/>
    <s v="SEM CNARH (1)"/>
    <s v="27.708.016/0001-00"/>
    <s v="Jotade Empreendimentos e Participações LTDA(EX-CHRON EPIGEN)"/>
    <x v="5"/>
    <m/>
    <s v="05/01/2022"/>
    <n v="550.37059284144004"/>
    <n v="0"/>
    <n v="550.37059284144004"/>
    <m/>
    <m/>
    <s v="ALTERAÇÃO: TROCA DE TITULARIDADE - SEM CADASTRO REGLA"/>
    <s v="CI INEA/SERVREG SEI Nº 2/22 - ALTERAÇÃO TITULARIDADE"/>
    <n v="13320"/>
    <n v="0"/>
    <n v="0"/>
    <n v="2664"/>
    <n v="0"/>
    <n v="0"/>
    <n v="6.8865634401759176E-2"/>
    <n v="366.91720938563094"/>
    <n v="0"/>
    <n v="0"/>
    <n v="183.45338345580913"/>
    <s v="E07/512164/2010"/>
    <s v="IN023750"/>
    <d v="2013-07-11T00:00:00"/>
    <d v="2018-07-11T00:00:00"/>
    <s v="Rua Joaquim Manoel D'avila, 21"/>
    <s v="São Sebastiao"/>
    <n v="25645720"/>
    <s v="Petrópolis"/>
    <s v="RJ"/>
    <s v="(24) 2233-1717"/>
    <s v="eduardo@gsegmento.com.br"/>
  </r>
  <r>
    <x v="736"/>
    <s v="Piabanha"/>
    <n v="40"/>
    <x v="10"/>
    <s v="DD"/>
    <n v="330006926186"/>
    <s v="36.426.252/0001-24"/>
    <s v="PLUMA INDUSTRIA E COMERCIO LTDA"/>
    <x v="5"/>
    <m/>
    <s v="12/12/2017"/>
    <n v="498.96229327672302"/>
    <n v="0"/>
    <n v="498.96229327672302"/>
    <m/>
    <m/>
    <s v="OK"/>
    <s v=""/>
    <n v="6479"/>
    <n v="0"/>
    <n v="0"/>
    <n v="4654"/>
    <n v="0"/>
    <n v="0"/>
    <n v="6.8865634401759176E-2"/>
    <n v="178.46188087771958"/>
    <n v="0"/>
    <n v="0"/>
    <n v="320.50041239900344"/>
    <s v="E07/511232/2012"/>
    <s v="IN021510"/>
    <d v="2012-11-23T00:00:00"/>
    <d v="2017-11-23T00:00:00"/>
    <s v="Rua Darcy Menezes de Aragão nº:30"/>
    <s v="Várzea"/>
    <n v="25963160"/>
    <s v="Teresópolis"/>
    <s v="RJ"/>
    <s v="2742-4200"/>
    <s v="pluma@plumabijoux.com.br"/>
  </r>
  <r>
    <x v="737"/>
    <s v="Piabanha"/>
    <n v="40"/>
    <x v="10"/>
    <s v="DD"/>
    <n v="330007526106"/>
    <s v="32.193.369/0001-54"/>
    <s v="ALBACETE INDUSTRIA E COMERCIO DE EQUIPAMENTOS DE LAZER LTDA"/>
    <x v="5"/>
    <m/>
    <s v="12/12/2017"/>
    <n v="1067.4819059523043"/>
    <n v="0"/>
    <n v="1067.4819059523043"/>
    <m/>
    <m/>
    <s v="SEM DBO"/>
    <s v=""/>
    <n v="25412"/>
    <n v="0"/>
    <n v="0"/>
    <n v="5336"/>
    <n v="0"/>
    <n v="0"/>
    <n v="6.8865634401759176E-2"/>
    <n v="700.01124544399829"/>
    <n v="0"/>
    <n v="0"/>
    <n v="367.47066050830608"/>
    <s v="E07/509.003/2012"/>
    <s v="IN024492"/>
    <d v="2013-09-12T00:00:00"/>
    <d v="2018-09-12T00:00:00"/>
    <s v="Rua XAVANTE Nº: 120 COMPLEMENTO"/>
    <s v="Meudom"/>
    <n v="25954260"/>
    <s v="Teresópolis"/>
    <s v="RJ"/>
    <s v="2741-8000"/>
    <s v="roberto@albacete.com.br"/>
  </r>
  <r>
    <x v="738"/>
    <s v="Piabanha"/>
    <n v="40"/>
    <x v="10"/>
    <s v="DD"/>
    <n v="330007435577"/>
    <s v="32.262.248/0001-17"/>
    <s v="Sebastião Antonio Costa Serafim - ME"/>
    <x v="6"/>
    <m/>
    <s v="01/03/2023"/>
    <n v="619.79216007813284"/>
    <n v="-621.54"/>
    <n v="0"/>
    <n v="-1.7478"/>
    <m/>
    <s v="ATENÇÃO: CRÉDITO 2026: -1,7478"/>
    <s v=""/>
    <n v="18000"/>
    <n v="0"/>
    <n v="0"/>
    <n v="1800"/>
    <n v="0"/>
    <n v="0"/>
    <n v="6.8865634401759176E-2"/>
    <n v="495.83999354691389"/>
    <n v="0"/>
    <n v="0"/>
    <n v="123.95216653121892"/>
    <s v="PD-07/009.79/2018"/>
    <s v="IN012652"/>
    <d v="2022-10-28T00:00:00"/>
    <d v="2027-10-28T00:00:00"/>
    <s v="ESTRADA CARMO-SUMIDOURO, S/N°, KM 07"/>
    <s v="Zona Rural"/>
    <n v="28640000"/>
    <s v="Carmo"/>
    <s v="RJ"/>
    <s v="(22) 2537-1168"/>
    <s v="sacserafim2705@hotmail.com"/>
  </r>
  <r>
    <x v="739"/>
    <s v="Piabanha"/>
    <n v="40"/>
    <x v="10"/>
    <s v="DD"/>
    <n v="330008325090"/>
    <s v="12.746.778/0001-23"/>
    <s v="AGROPECUÁRIA CORRE BEIRADA LTDA - ME"/>
    <x v="6"/>
    <m/>
    <s v="12/12/2017"/>
    <n v="1302.7090755632764"/>
    <n v="0"/>
    <n v="1302.7090755632764"/>
    <m/>
    <m/>
    <s v="OK"/>
    <s v=""/>
    <n v="13512"/>
    <n v="12816"/>
    <n v="0"/>
    <n v="696"/>
    <n v="44.85"/>
    <n v="0"/>
    <n v="6.8865634401759176E-2"/>
    <n v="372.20110123607719"/>
    <n v="882.57701860872453"/>
    <n v="0"/>
    <n v="47.930955718474706"/>
    <s v="E07/511439/2011"/>
    <s v="IN028560"/>
    <d v="2014-10-24T00:00:00"/>
    <d v="2019-10-24T00:00:00"/>
    <s v="RUA AUGUSTO FREDERICO SCHIMIDT, N° 18"/>
    <s v="IUCAS"/>
    <n v="25964100"/>
    <s v="Teresópolis"/>
    <s v="RJ"/>
    <s v="(21) 2642-3182"/>
    <s v="luizalbuquerque2009@gmail.com"/>
  </r>
  <r>
    <x v="740"/>
    <s v="Piabanha"/>
    <n v="40"/>
    <x v="10"/>
    <s v="DD"/>
    <n v="330008329673"/>
    <s v="31.159.437/0002-87"/>
    <s v="CASABLANCA CENTER HOTEL LTDA"/>
    <x v="1"/>
    <m/>
    <s v="12/12/2017"/>
    <n v="1059.0548294240236"/>
    <n v="0"/>
    <n v="1059.0548294240236"/>
    <m/>
    <m/>
    <s v="OK"/>
    <s v=""/>
    <n v="14600"/>
    <n v="5840"/>
    <n v="0"/>
    <n v="8760"/>
    <n v="11.68"/>
    <n v="87"/>
    <n v="6.8865634401759176E-2"/>
    <n v="402.18144412665254"/>
    <n v="53.611661581405052"/>
    <n v="0"/>
    <n v="603.26172371596601"/>
    <s v="E-07/500.968/2012"/>
    <s v="IN028254"/>
    <d v="2014-09-26T00:00:00"/>
    <d v="2019-09-26T00:00:00"/>
    <n v="0"/>
    <n v="0"/>
    <n v="0"/>
    <s v="Petrópolis"/>
    <n v="0"/>
    <n v="22218128"/>
    <s v="marcelo@valereal.com.br"/>
  </r>
  <r>
    <x v="741"/>
    <s v="Piabanha"/>
    <n v="40"/>
    <x v="10"/>
    <s v="DD"/>
    <n v="330008627348"/>
    <s v="17.285.550/0001-05"/>
    <s v="NOGUEIRA RAPOSO EMPREENDIMENTOS LTDA."/>
    <x v="1"/>
    <m/>
    <s v="12/12/2017"/>
    <n v="312.09422081874811"/>
    <n v="0"/>
    <n v="312.09422081874811"/>
    <m/>
    <m/>
    <s v="OK"/>
    <s v=""/>
    <n v="5427"/>
    <n v="0"/>
    <n v="0"/>
    <n v="2361"/>
    <n v="0"/>
    <n v="0"/>
    <n v="6.8865634401759176E-2"/>
    <n v="149.49445796637994"/>
    <n v="0"/>
    <n v="0"/>
    <n v="162.59976285236814"/>
    <s v="E07/002.6714/2013"/>
    <s v="IN030210"/>
    <d v="2015-03-30T00:00:00"/>
    <d v="2020-03-30T00:00:00"/>
    <s v="Estrada União Indústria 9153 - Sala 104 Tangara"/>
    <s v="Itaipava"/>
    <n v="25730736"/>
    <s v="Petrópolis"/>
    <s v="RJ"/>
    <n v="78572411"/>
    <s v="ph_nogueirab@hotmail.com"/>
  </r>
  <r>
    <x v="742"/>
    <s v="Piabanha"/>
    <n v="40"/>
    <x v="10"/>
    <s v="DD"/>
    <n v="330009174908"/>
    <s v="05.746.239/0001-29"/>
    <s v="Quinta Verde Imóveis SPE Ltda"/>
    <x v="1"/>
    <m/>
    <s v="12/12/2017"/>
    <n v="817.41598076922958"/>
    <n v="0"/>
    <n v="817.41598076922958"/>
    <m/>
    <m/>
    <s v="ATENÇÃO: CANCELAR MINERAÇÃO DE AREIA, OUTORGA VENCEU EM 2021"/>
    <s v=""/>
    <n v="18907"/>
    <n v="0"/>
    <n v="0"/>
    <n v="4307"/>
    <n v="0"/>
    <n v="0"/>
    <n v="6.8865634401759176E-2"/>
    <n v="520.81839138538703"/>
    <n v="0"/>
    <n v="0"/>
    <n v="296.59758938384255"/>
    <s v="E07/002.14888/2013"/>
    <s v="IN032619"/>
    <d v="2015-12-08T00:00:00"/>
    <d v="2017-12-08T00:00:00"/>
    <s v="Rua Victor Civita, 77, bloco 01, Sala 602"/>
    <s v="Barra da Tijuca"/>
    <n v="22775906"/>
    <s v="Rio de Janeiro"/>
    <s v="RJ"/>
    <s v="3535-1850"/>
    <s v="williamcorrea@plarcon.com.br"/>
  </r>
  <r>
    <x v="743"/>
    <s v="Piabanha"/>
    <n v="40"/>
    <x v="10"/>
    <s v="DD"/>
    <n v="330009898663"/>
    <s v="08.592.913/0001-56"/>
    <s v="POSSE DE AREIA COMÉRCIO E EXTRAÇÃO DE AREIA LTDA - ME"/>
    <x v="6"/>
    <m/>
    <s v="12/12/2017"/>
    <n v="8676.3279404909299"/>
    <n v="0"/>
    <n v="8676.3279404909299"/>
    <m/>
    <m/>
    <s v="SEM DBO"/>
    <s v=""/>
    <n v="89992.320000000007"/>
    <n v="0"/>
    <n v="71976.960000000006"/>
    <n v="18015.36"/>
    <n v="0"/>
    <n v="0"/>
    <n v="6.8865634401759176E-2"/>
    <n v="2478.9597908322767"/>
    <n v="4956.7291396271003"/>
    <n v="0"/>
    <n v="1240.6390100315523"/>
    <s v="PD-07/014.104/2016"/>
    <s v="IN000144"/>
    <d v="2016-12-28T00:00:00"/>
    <d v="2021-12-28T00:00:00"/>
    <s v="Estrada União e Indústria, n° 34295"/>
    <n v="0"/>
    <n v="0"/>
    <s v="Petrópolis"/>
    <n v="0"/>
    <s v="(0024) 22592715"/>
    <s v="eletricaposse@gmail.com"/>
  </r>
  <r>
    <x v="744"/>
    <s v="Piabanha"/>
    <n v="40"/>
    <x v="10"/>
    <s v="DD"/>
    <n v="330009779060"/>
    <s v="31.134.851/0001-50"/>
    <s v="PETROITA TRANSPORTES COLETIVOS DE PASSAGEIROS LTDA"/>
    <x v="1"/>
    <m/>
    <s v="12/12/2017"/>
    <n v="809.87651453203148"/>
    <n v="0"/>
    <n v="809.87651453203148"/>
    <m/>
    <m/>
    <s v="OK"/>
    <s v=""/>
    <n v="13614.5"/>
    <n v="0"/>
    <n v="0"/>
    <n v="6314.5"/>
    <n v="0"/>
    <n v="0"/>
    <n v="6.8865634401759176E-2"/>
    <n v="375.0205692195168"/>
    <n v="0"/>
    <n v="0"/>
    <n v="434.85594531251473"/>
    <s v="PD-07/014.100/2016"/>
    <s v="IN000073"/>
    <d v="2016-09-29T00:00:00"/>
    <d v="2021-09-29T00:00:00"/>
    <s v="Rua Coronel veiga, 1157"/>
    <s v="Coronel Veiga"/>
    <n v="25655152"/>
    <s v="Petrópolis"/>
    <s v="RJ"/>
    <s v="2103-0599"/>
    <s v="compras@petroita.com.br"/>
  </r>
  <r>
    <x v="745"/>
    <s v="Piabanha"/>
    <n v="40"/>
    <x v="10"/>
    <s v="DD"/>
    <n v="330005791376"/>
    <s v="32.175.325/0001-00"/>
    <s v="Viação Dedo de Deus Ltda"/>
    <x v="1"/>
    <m/>
    <s v="12/12/2017"/>
    <n v="1156.2638200086164"/>
    <n v="0"/>
    <n v="1156.2638200086164"/>
    <m/>
    <m/>
    <s v="OK"/>
    <s v=""/>
    <n v="14600"/>
    <n v="0"/>
    <n v="0"/>
    <n v="10950"/>
    <n v="0"/>
    <n v="0"/>
    <n v="6.8865634401759176E-2"/>
    <n v="402.18144412665254"/>
    <n v="0"/>
    <n v="0"/>
    <n v="754.08237588196391"/>
    <s v="E07/510094/2010"/>
    <s v="IN037726"/>
    <d v="2016-11-30T00:00:00"/>
    <d v="2021-11-30T00:00:00"/>
    <s v="Rua Manoel Jose Lebrao,1520"/>
    <s v="Volta do O"/>
    <n v="25975201"/>
    <s v="Teresópolis"/>
    <s v="RJ"/>
    <n v="27435552"/>
    <s v="fabiano@dedodedeus.com.br"/>
  </r>
  <r>
    <x v="746"/>
    <s v="Piabanha"/>
    <n v="40"/>
    <x v="10"/>
    <s v="DD"/>
    <n v="330010324926"/>
    <s v="17.667.029/0001-24"/>
    <s v="EMPÓRIO SANTO ANTÔNIO DE SAPUCAIA COMÉRCIO DE ALIMENTOS LTDA"/>
    <x v="5"/>
    <m/>
    <s v="12/12/2017"/>
    <n v="1434.4200002859611"/>
    <n v="0"/>
    <n v="1434.4200002859611"/>
    <m/>
    <m/>
    <s v="OK"/>
    <s v=""/>
    <n v="30000.3"/>
    <n v="23360"/>
    <n v="0"/>
    <n v="6640.3"/>
    <n v="7008"/>
    <n v="91"/>
    <n v="6.8865634401759176E-2"/>
    <n v="826.39650842018568"/>
    <n v="150.73711237389597"/>
    <n v="0"/>
    <n v="457.28637949187936"/>
    <s v="E07/002.5780/2016"/>
    <s v="IN039978"/>
    <d v="2017-06-01T00:00:00"/>
    <d v="2022-06-01T00:00:00"/>
    <s v="ESTRADA FAZENDA SANTO ANTÔNIO, 9.001"/>
    <s v="ZONA RURAL"/>
    <n v="25886000"/>
    <s v="Sapucaia"/>
    <s v="RJ"/>
    <n v="22582209"/>
    <s v="altivo.vieira@gmail.com"/>
  </r>
  <r>
    <x v="747"/>
    <s v="Piabanha"/>
    <n v="40"/>
    <x v="10"/>
    <s v="DD"/>
    <n v="330010062034"/>
    <s v="29.156.577/0001-79"/>
    <s v="Refortec Materiais de Construção Ltda"/>
    <x v="6"/>
    <m/>
    <s v="12/12/2017"/>
    <n v="245.43990919543128"/>
    <n v="0"/>
    <n v="245.43990919543128"/>
    <m/>
    <m/>
    <s v="OK"/>
    <s v=""/>
    <n v="7920"/>
    <n v="0"/>
    <n v="0"/>
    <n v="396"/>
    <n v="0"/>
    <n v="0"/>
    <n v="6.8865634401759176E-2"/>
    <n v="218.16416707415547"/>
    <n v="0"/>
    <n v="0"/>
    <n v="27.275742121275808"/>
    <s v="E07/002.08039/2015"/>
    <s v="IN039861"/>
    <d v="2017-05-30T00:00:00"/>
    <d v="2022-05-30T00:00:00"/>
    <s v="RUA MANUEL VIEIRA, 294"/>
    <s v="TANQUE"/>
    <n v="22730050"/>
    <s v="Rio de Janeiro"/>
    <s v="RJ"/>
    <n v="26778390"/>
    <s v="porcioli@terra.com.br"/>
  </r>
  <r>
    <x v="748"/>
    <s v="Piabanha"/>
    <n v="40"/>
    <x v="10"/>
    <s v="DD"/>
    <n v="330010072501"/>
    <s v="32.279.655/0001-37"/>
    <s v="ABATEDOURO ANDRIAVES LTDA"/>
    <x v="5"/>
    <m/>
    <s v="12/12/2017"/>
    <n v="2531.1303909999237"/>
    <n v="0"/>
    <n v="2531.1303909999237"/>
    <m/>
    <m/>
    <s v="OK"/>
    <s v=""/>
    <n v="60517"/>
    <n v="53837.5"/>
    <n v="0"/>
    <n v="6679.5"/>
    <n v="21.535"/>
    <n v="89"/>
    <n v="6.8865634401759176E-2"/>
    <n v="1667.0261089197354"/>
    <n v="404.12374429302207"/>
    <n v="0"/>
    <n v="459.98053778716616"/>
    <s v="E07/002.5218/2014"/>
    <s v="IN039880"/>
    <d v="2017-05-29T00:00:00"/>
    <d v="2022-05-29T00:00:00"/>
    <s v="ESTRADA SILVEIRA DA MOTTA, 12777"/>
    <s v="BARRINHA"/>
    <n v="25780000"/>
    <s v="São José do Vale do Rio Preto"/>
    <s v="RJ"/>
    <n v="22311657"/>
    <s v="stein@envirogeo.com.br"/>
  </r>
  <r>
    <x v="749"/>
    <s v="Piabanha"/>
    <n v="40"/>
    <x v="10"/>
    <s v="DD"/>
    <n v="330005928347"/>
    <s v="33.435.231/0004-20"/>
    <s v="GE CELMA LTDA"/>
    <x v="1"/>
    <m/>
    <s v="01/01/2022"/>
    <n v="240.97053031797876"/>
    <n v="0"/>
    <n v="240.97053031797876"/>
    <m/>
    <m/>
    <s v="OK"/>
    <s v=""/>
    <n v="4872"/>
    <n v="11520"/>
    <n v="0"/>
    <n v="974.4"/>
    <n v="195.84"/>
    <n v="95"/>
    <n v="6.8865634401759176E-2"/>
    <n v="134.2066760117292"/>
    <n v="39.660516300384955"/>
    <n v="0"/>
    <n v="67.1033380058646"/>
    <s v="E07/515245/2012"/>
    <s v="IN038229"/>
    <d v="2017-01-09T00:00:00"/>
    <d v="2022-01-09T00:00:00"/>
    <s v="RUA LUIZ WINTER N°381/393"/>
    <s v="BINGEN"/>
    <n v="25655431"/>
    <s v="Petrópolis"/>
    <s v="RJ"/>
    <s v="24 22334000"/>
    <s v="caroline.machado@ge.com"/>
  </r>
  <r>
    <x v="750"/>
    <s v="Piabanha"/>
    <n v="40"/>
    <x v="10"/>
    <s v="DD"/>
    <n v="330009881930"/>
    <s v="03.120.537/0001-83"/>
    <s v="Administradora Moura Brasil Ltda-ME"/>
    <x v="1"/>
    <m/>
    <s v="12/12/2017"/>
    <n v="422.83665772385143"/>
    <n v="0"/>
    <n v="422.83665772385143"/>
    <m/>
    <m/>
    <s v="OK"/>
    <s v=""/>
    <n v="10202.4"/>
    <n v="0"/>
    <n v="0"/>
    <n v="2059.1999999999998"/>
    <n v="0"/>
    <n v="0"/>
    <n v="6.8865634401759176E-2"/>
    <n v="281.03830310486057"/>
    <n v="0"/>
    <n v="0"/>
    <n v="141.79835461899089"/>
    <s v="E07/002.16805/2013"/>
    <s v="IN039582"/>
    <d v="2017-05-03T00:00:00"/>
    <d v="2022-05-03T00:00:00"/>
    <s v="BR-040, s/n°, Km 22"/>
    <s v="Moura Brasil"/>
    <n v="25821380"/>
    <s v="Três Rios"/>
    <s v="RJ"/>
    <n v="22517500"/>
    <s v="sf@sfconsultoriambiental.com.br"/>
  </r>
  <r>
    <x v="751"/>
    <s v="Piabanha"/>
    <n v="40"/>
    <x v="10"/>
    <s v="DD"/>
    <n v="330009654799"/>
    <s v="29.067.113/0267-48"/>
    <s v="POLIMIX CONCRETO LTDA"/>
    <x v="5"/>
    <m/>
    <s v="30/01/2018"/>
    <n v="1909.3019484893066"/>
    <n v="0"/>
    <n v="1909.3019484893066"/>
    <m/>
    <m/>
    <s v="OK"/>
    <s v=""/>
    <n v="25085"/>
    <n v="0"/>
    <n v="0"/>
    <n v="17691"/>
    <n v="0"/>
    <n v="0"/>
    <n v="6.8865634401759176E-2"/>
    <n v="690.9993903710041"/>
    <n v="0"/>
    <n v="0"/>
    <n v="1218.3025581183024"/>
    <s v="E- 07/509.731/2012"/>
    <s v="IN041418"/>
    <d v="2017-09-21T00:00:00"/>
    <d v="2022-09-21T00:00:00"/>
    <s v="Rua Manoel Jose Lebrão n° 891 Parte B"/>
    <s v="Ermitage"/>
    <n v="0"/>
    <s v="TERESÓPOLIS"/>
    <s v="RJ"/>
    <s v="21 98618-7706"/>
    <s v="pxts@polimix.com.br"/>
  </r>
  <r>
    <x v="752"/>
    <s v="Piabanha"/>
    <n v="40"/>
    <x v="10"/>
    <s v="DD"/>
    <n v="330028999291"/>
    <s v="05.320.357/0001-70"/>
    <s v="CONDOMÍNIO FAZENDA BELMONTE"/>
    <x v="1"/>
    <m/>
    <s v="01/05/2018"/>
    <n v="2714.7811372145734"/>
    <n v="-1634.85"/>
    <n v="1079.9311372145735"/>
    <m/>
    <m/>
    <s v="OK"/>
    <s v=""/>
    <n v="65700"/>
    <n v="0"/>
    <n v="0"/>
    <n v="13140"/>
    <n v="0"/>
    <n v="0"/>
    <n v="6.8865634401759176E-2"/>
    <n v="1809.8540914763821"/>
    <n v="0"/>
    <n v="0"/>
    <n v="904.92704573819105"/>
    <s v="E-07/002.10709/2015"/>
    <s v="IN043238"/>
    <d v="2018-01-05T00:00:00"/>
    <d v="2023-01-05T00:00:00"/>
    <s v="ESTRADA JOSÉ XAVIER S/N"/>
    <n v="0"/>
    <n v="25845000"/>
    <s v="AREAL "/>
    <s v="RJ"/>
    <n v="999883255"/>
    <s v="mypamplona@yahoo.com.br"/>
  </r>
  <r>
    <x v="753"/>
    <s v="Piabanha"/>
    <n v="40"/>
    <x v="10"/>
    <s v="DD"/>
    <n v="330031500260"/>
    <s v="07.438.998/0001-50"/>
    <s v="DISTRIBUIDORA DE Aguas VITALLI LTDA - ME"/>
    <x v="5"/>
    <m/>
    <s v="01/05/2018"/>
    <n v="3195.8043043848111"/>
    <n v="0"/>
    <n v="3195.8043043848111"/>
    <m/>
    <m/>
    <s v="OK"/>
    <s v=""/>
    <n v="48960"/>
    <n v="24000"/>
    <n v="0"/>
    <n v="24960"/>
    <n v="1234"/>
    <n v="92"/>
    <n v="6.8865634401759176E-2"/>
    <n v="1348.6664036933435"/>
    <n v="128.25446582446762"/>
    <n v="0"/>
    <n v="1718.883434867"/>
    <s v="E-07/002.4857/2016"/>
    <s v="IN041039"/>
    <d v="2017-08-21T00:00:00"/>
    <d v="2022-08-21T00:00:00"/>
    <s v="RODOVIA BR-393, KM. 155,8"/>
    <s v="BEMPOSTA"/>
    <n v="25840000"/>
    <s v="TRÊS RIOS "/>
    <s v="RJ"/>
    <n v="22582209"/>
    <s v="altivo.vieira@gmail.com"/>
  </r>
  <r>
    <x v="754"/>
    <s v="Piabanha"/>
    <n v="40"/>
    <x v="10"/>
    <s v="DD"/>
    <n v="330003572669"/>
    <s v="29.733.292/0001-53"/>
    <s v="EXTRATORA DE AREIAS COEXA LTDA - EPP"/>
    <x v="6"/>
    <m/>
    <s v="01/05/2018"/>
    <n v="3719.5988008638287"/>
    <n v="0"/>
    <n v="3719.5988008638287"/>
    <m/>
    <m/>
    <s v="ATENÇÃO: CANCELAR - MINERAÇÃO DE AREIA - OUTORGA VENCE 2022"/>
    <s v=""/>
    <n v="89992.320000000007"/>
    <n v="0"/>
    <n v="0"/>
    <n v="18015.36"/>
    <n v="0"/>
    <n v="0"/>
    <n v="6.8865634401759176E-2"/>
    <n v="2478.9597908322767"/>
    <n v="0"/>
    <n v="0"/>
    <n v="1240.6390100315523"/>
    <s v="PD-07/014.53/2016"/>
    <s v="IN000879"/>
    <d v="2017-12-22T00:00:00"/>
    <d v="2022-12-22T00:00:00"/>
    <s v="Estrada Silvério da Motta, s/n° - KM 21"/>
    <s v="Águas Claras"/>
    <n v="25780000"/>
    <s v="São Jose do Vale do Rio Preto "/>
    <s v="RJ"/>
    <n v="988657193"/>
    <s v="granigeo@gmail.com"/>
  </r>
  <r>
    <x v="755"/>
    <s v="Piabanha"/>
    <n v="40"/>
    <x v="10"/>
    <s v="DD"/>
    <n v="330026522730"/>
    <s v="072.145.587-50"/>
    <s v="JURANDYR TAYT- SOHN JUNIOR"/>
    <x v="10"/>
    <m/>
    <s v="01/07/2018"/>
    <n v="355.39916054957916"/>
    <n v="0"/>
    <n v="355.39916054957916"/>
    <m/>
    <m/>
    <s v="REVISADO - unificação do ppu"/>
    <s v=""/>
    <n v="3686.4"/>
    <n v="0"/>
    <n v="0"/>
    <n v="3686.4"/>
    <n v="0"/>
    <n v="0"/>
    <n v="6.8865634401759176E-2"/>
    <n v="101.54261729987977"/>
    <n v="0"/>
    <n v="0"/>
    <n v="253.8565432496994"/>
    <s v="E-07/002.10683/2017"/>
    <s v="IN045212"/>
    <d v="2018-05-30T00:00:00"/>
    <d v="2023-05-30T00:00:00"/>
    <s v="ESTRADA TERESOPOLIS-FRIBURGO - KM-30"/>
    <s v="MOTAS"/>
    <s v="25995-290"/>
    <s v="TERESÓPOLIS"/>
    <s v="RJ"/>
    <s v="2126-4111"/>
    <s v="ronnysklen@hotmail.com"/>
  </r>
  <r>
    <x v="756"/>
    <s v="Piabanha"/>
    <n v="40"/>
    <x v="10"/>
    <s v="DD"/>
    <n v="330026797322"/>
    <s v="05.370.571/0001-31"/>
    <s v="CONDOMÍNIO QUINTA DO IPÊ"/>
    <x v="1"/>
    <m/>
    <s v="01/03/2019"/>
    <n v="1357.3440995979299"/>
    <n v="0"/>
    <n v="1357.3440995979299"/>
    <m/>
    <m/>
    <s v="OK:"/>
    <s v=""/>
    <n v="32850"/>
    <n v="0"/>
    <n v="0"/>
    <n v="6570"/>
    <n v="0"/>
    <n v="0"/>
    <n v="6.8865634401759176E-2"/>
    <n v="904.89258557394896"/>
    <n v="0"/>
    <n v="0"/>
    <n v="452.45151402398085"/>
    <s v="PD-07/014.730/2017"/>
    <s v="IN001520"/>
    <d v="2018-07-31T00:00:00"/>
    <d v="2023-07-31T00:00:00"/>
    <s v="RODOVIA BR-040, S/N, KM 38"/>
    <s v="Faisões"/>
    <s v="25.845-000"/>
    <s v="Areal"/>
    <s v="RJ"/>
    <s v="(21) 988152691"/>
    <s v="romulo.totalhydro@gmail.com"/>
  </r>
  <r>
    <x v="757"/>
    <s v="Piabanha"/>
    <n v="40"/>
    <x v="10"/>
    <s v="DD"/>
    <n v="330027919073"/>
    <s v="20.393.360/0001-08"/>
    <s v="REGINA CELIA DE OLIVEIRA"/>
    <x v="1"/>
    <m/>
    <s v="01/03/2019"/>
    <n v="4490.6815244385325"/>
    <n v="0"/>
    <n v="4490.6815244385325"/>
    <m/>
    <m/>
    <s v="OK:"/>
    <s v=""/>
    <n v="47304"/>
    <n v="0"/>
    <n v="0"/>
    <n v="46287.839999999997"/>
    <n v="0"/>
    <n v="0"/>
    <n v="6.8865634401759176E-2"/>
    <n v="1303.0432347316839"/>
    <n v="0"/>
    <n v="0"/>
    <n v="3187.6382897068488"/>
    <s v="E-07/002.7297/2015"/>
    <s v="IN047648"/>
    <d v="2018-12-14T00:00:00"/>
    <d v="2023-12-14T00:00:00"/>
    <s v="RUA BERNARDO COUTINHO - PROXIMO AO Nº 520 - PARTE"/>
    <s v="Araras"/>
    <s v="25.725-022"/>
    <s v="Petrópolis"/>
    <s v="RJ"/>
    <s v="(24) 992186690"/>
    <s v="reginapipadagua@outlook.com"/>
  </r>
  <r>
    <x v="758"/>
    <s v="Piabanha"/>
    <n v="40"/>
    <x v="10"/>
    <s v="DD"/>
    <n v="330027063659"/>
    <s v="25.245.395/0001-13"/>
    <s v="ABATEDOURO SAUDAVES LTDA"/>
    <x v="5"/>
    <m/>
    <s v="01/03/2019"/>
    <n v="1111.2671994877217"/>
    <n v="0"/>
    <n v="1111.2671994877217"/>
    <m/>
    <m/>
    <s v="OK:"/>
    <s v=""/>
    <n v="30860.75"/>
    <n v="30076"/>
    <n v="0"/>
    <n v="784.75"/>
    <n v="111"/>
    <n v="90"/>
    <n v="6.8865634401759176E-2"/>
    <n v="850.10092442910457"/>
    <n v="207.12647204268973"/>
    <n v="0"/>
    <n v="54.039803015927369"/>
    <s v="PD-07/006.87/2018"/>
    <s v="IN002606"/>
    <d v="2018-12-19T00:00:00"/>
    <d v="2023-12-19T00:00:00"/>
    <s v="ESTRADA DOS PINHEIROS, N° 710"/>
    <s v="Águas Claras"/>
    <s v="25780-000"/>
    <s v="São José do Vale do Rio Preto "/>
    <s v="RJ"/>
    <s v="(24) 992684579"/>
    <s v="saudavesalimentos@hotmail.com"/>
  </r>
  <r>
    <x v="759"/>
    <s v="Piabanha"/>
    <n v="40"/>
    <x v="10"/>
    <s v="DD"/>
    <n v="330003504230"/>
    <s v="07.505.281/0001-83"/>
    <s v="CONDOMÍNIO RESIDENCIAL DEL PARAÍSO"/>
    <x v="1"/>
    <m/>
    <s v="01/04/2019"/>
    <n v="910.35924557270653"/>
    <n v="69.240438483333492"/>
    <n v="979.59968405604002"/>
    <m/>
    <m/>
    <s v="OK:"/>
    <s v=""/>
    <n v="14965.000000000002"/>
    <n v="6044.4"/>
    <n v="0"/>
    <n v="8920.6000000000022"/>
    <n v="0"/>
    <n v="0"/>
    <n v="6.8865634401759176E-2"/>
    <n v="344.61018436414889"/>
    <n v="52.195835241496695"/>
    <n v="0"/>
    <n v="513.55322596706094"/>
    <s v="PD-07/014.880/2017"/>
    <s v="IN002950"/>
    <d v="2019-02-26T00:00:00"/>
    <d v="2024-02-26T00:00:00"/>
    <s v="Rua Vital Brasil Filho"/>
    <s v="Santa Rosa"/>
    <s v="24.230-340"/>
    <s v="Niteroí"/>
    <s v="RJ"/>
    <s v="(21) 981813727"/>
    <s v="fabiogomesgeo@gmail.com"/>
  </r>
  <r>
    <x v="760"/>
    <s v="Piabanha"/>
    <n v="40"/>
    <x v="10"/>
    <s v="DD"/>
    <n v="330029308187"/>
    <s v="19.318.293/0001-88"/>
    <s v="CONDOMÍNIO RESIDENCIAL VILLA DOMENICO"/>
    <x v="13"/>
    <m/>
    <s v="01/05/2019"/>
    <n v="603.26172371596613"/>
    <n v="0"/>
    <n v="603.26172371596613"/>
    <m/>
    <m/>
    <s v="OK:"/>
    <s v=""/>
    <n v="14600"/>
    <n v="0"/>
    <n v="0"/>
    <n v="2920"/>
    <n v="0"/>
    <n v="0"/>
    <n v="6.8865634401759176E-2"/>
    <n v="402.18144412665254"/>
    <n v="0"/>
    <n v="0"/>
    <n v="201.08027958931353"/>
    <s v="E-07/002.4197/2015"/>
    <s v="IN049012"/>
    <d v="2019-04-10T00:00:00"/>
    <d v="2024-04-10T00:00:00"/>
    <s v="ESTRADA NEUZA BRIZOLA, 2.225"/>
    <s v="ITAIPAVA"/>
    <s v="25750-037"/>
    <s v="PETRÓPOLIS "/>
    <s v="RJ"/>
    <s v="(24)2222-8274"/>
    <s v="adm.escritorio1@hotmail.com"/>
  </r>
  <r>
    <x v="761"/>
    <s v="Piabanha"/>
    <n v="40"/>
    <x v="10"/>
    <s v="DD"/>
    <n v="330028327196"/>
    <s v="36.220.366/0001-13"/>
    <s v="393 COMERCIAL LTDA"/>
    <x v="13"/>
    <m/>
    <s v="01/08/2019"/>
    <n v="2933.7713039831365"/>
    <n v="0"/>
    <n v="2933.7713039831365"/>
    <m/>
    <m/>
    <s v="OK:"/>
    <s v=""/>
    <n v="31733.1"/>
    <n v="0"/>
    <n v="0"/>
    <n v="29908.1"/>
    <n v="0"/>
    <n v="0"/>
    <n v="6.8865634401759176E-2"/>
    <n v="874.12905713241832"/>
    <n v="0"/>
    <n v="0"/>
    <n v="2059.642246850718"/>
    <s v="E-07/002.7286/2017"/>
    <s v="IN049651"/>
    <d v="2019-06-26T00:00:00"/>
    <d v="2024-06-26T00:00:00"/>
    <s v="RODOVIA BR 393, S/N - KM 103 "/>
    <s v="JAMAPARÁ"/>
    <s v="25887-000"/>
    <s v="SAPUCAIA"/>
    <s v="RJ"/>
    <s v="(32) 98808-6407"/>
    <s v="haggeconsultoria@gmail.com"/>
  </r>
  <r>
    <x v="762"/>
    <s v="Piabanha"/>
    <n v="40"/>
    <x v="10"/>
    <s v="DD"/>
    <n v="330026355141"/>
    <s v="28.826.394/0009-08"/>
    <s v="CARL ZEISS VISION BRASIL INDÚSTRIA ÓPTICA LTDA"/>
    <x v="1"/>
    <m/>
    <s v="01/09/2019"/>
    <n v="3199.709789665576"/>
    <n v="0"/>
    <n v="3199.709789665576"/>
    <m/>
    <m/>
    <s v="OK"/>
    <s v=""/>
    <n v="29565"/>
    <n v="109850.4"/>
    <n v="0"/>
    <n v="23652"/>
    <n v="1234"/>
    <n v="90"/>
    <n v="6.8865634401759176E-2"/>
    <n v="814.40854825356053"/>
    <n v="756.49458737890689"/>
    <n v="0"/>
    <n v="1628.8066540331083"/>
    <s v="E-07/500211/2010"/>
    <s v="IN048819"/>
    <d v="2019-03-29T00:00:00"/>
    <d v="2024-03-29T00:00:00"/>
    <s v="RUA LUIZ WINTER, 222"/>
    <s v="Duarte Silveira"/>
    <s v="25.665-431"/>
    <s v="Petrópolis"/>
    <s v="RJ"/>
    <s v="(24) 22337017"/>
    <s v="felipe.silva@zeiss.com"/>
  </r>
  <r>
    <x v="763"/>
    <s v="Piabanha"/>
    <n v="40"/>
    <x v="10"/>
    <s v="DD"/>
    <n v="330028332513"/>
    <s v="575.026.256-15"/>
    <s v="IVAN ADHEMAR DE CARVALHO FILHO"/>
    <x v="13"/>
    <m/>
    <s v="01/06/2020"/>
    <n v="2427.3844116833557"/>
    <n v="0"/>
    <n v="2427.3844116833557"/>
    <m/>
    <m/>
    <s v="OK:"/>
    <s v="CI INEA/SEREG SEI Nº9 - INCLUSÃO"/>
    <n v="25568.25"/>
    <n v="0"/>
    <n v="0"/>
    <n v="25020.75"/>
    <n v="0"/>
    <n v="0"/>
    <n v="6.8865634401759176E-2"/>
    <n v="704.31354473724707"/>
    <n v="0"/>
    <n v="0"/>
    <n v="1723.0708669461085"/>
    <s v="PD-07/006.5/2019"/>
    <s v="IN006397"/>
    <d v="2020-05-13T00:00:00"/>
    <d v="2025-05-13T00:00:00"/>
    <s v="RUA ALCÂNTARA MACHADO, 36, APT. 806"/>
    <s v="CENTRO"/>
    <s v="20.081-010 "/>
    <s v="RIO DE JANEIRO"/>
    <s v="RJ"/>
    <s v="(24) 988172273"/>
    <s v="mcarouca@gmail.com"/>
  </r>
  <r>
    <x v="764"/>
    <s v="Piabanha"/>
    <n v="40"/>
    <x v="10"/>
    <s v="DD"/>
    <n v="330030790973"/>
    <s v="32.001.836/0001-05"/>
    <s v="MUNICÍPIO DE SÃO JOSÉ DO VALE DO RIO PRETO"/>
    <x v="0"/>
    <m/>
    <s v="01/02/2021"/>
    <n v="43434.927647341654"/>
    <n v="0"/>
    <n v="43434.927647341654"/>
    <m/>
    <m/>
    <s v="OK:"/>
    <s v="CI INEA/SERVREG SEI Nº 7/21 - INCLUSÃO"/>
    <n v="1051200"/>
    <n v="0"/>
    <n v="0"/>
    <n v="210240"/>
    <n v="0"/>
    <n v="0"/>
    <n v="6.8865634401759176E-2"/>
    <n v="28956.625393210445"/>
    <n v="0"/>
    <n v="0"/>
    <n v="14478.302254131209"/>
    <s v="PD-07/006.163/2019"/>
    <s v="IN007684"/>
    <d v="2020-11-03T00:00:00"/>
    <d v="2025-11-03T00:00:00"/>
    <s v="RUA CORONEL FRANCISCO LIMONGI, 159"/>
    <s v="CENTRO"/>
    <s v=" 25780-000 "/>
    <s v="São jOSÉ DO VALE DO RIO PRETOSÃO JOSÉ DO VALE DO RIO PRETO"/>
    <s v="RJ"/>
    <s v="(24) 22241305"/>
    <s v="gabinete@sjvriopreto.rj.gov.br"/>
  </r>
  <r>
    <x v="765"/>
    <s v="Piabanha"/>
    <n v="40"/>
    <x v="10"/>
    <s v="DD"/>
    <n v="330032468211"/>
    <s v="36.462.778/0001-60"/>
    <s v="ALTERDATA TECNOLOGIA EM INFORMÁTICA LTDA"/>
    <x v="1"/>
    <m/>
    <s v="01/02/2021"/>
    <n v="208.12894954791273"/>
    <n v="0"/>
    <n v="208.12894954791273"/>
    <m/>
    <m/>
    <s v="OK:"/>
    <s v="CI INEA/SERVREG SEI Nº 7/21 - INCLUSÃO"/>
    <n v="4818"/>
    <n v="0"/>
    <n v="0"/>
    <n v="1095"/>
    <n v="0"/>
    <n v="0"/>
    <n v="6.8865634401759176E-2"/>
    <n v="132.72384470192017"/>
    <n v="0"/>
    <n v="0"/>
    <n v="75.405104845992568"/>
    <s v="E-07/002.974/2016"/>
    <s v="IN051743"/>
    <d v="2020-11-16T00:00:00"/>
    <d v="2025-11-16T00:00:00"/>
    <s v="RUA PREFEITO SEBASTIÃO TEIXEIRA, 227"/>
    <s v="VÁRZEA"/>
    <s v="25953-200"/>
    <s v="TERESÓPOLIS"/>
    <s v="RJ"/>
    <s v="(21) 992088393"/>
    <s v="amilcar.geo@gmail.com"/>
  </r>
  <r>
    <x v="766"/>
    <s v="Piabanha"/>
    <n v="40"/>
    <x v="10"/>
    <s v="DD"/>
    <n v="330007933259"/>
    <s v="39.970.139/0001-01"/>
    <s v="CONDOMÍNIO ALTO DOS GERIBÁS"/>
    <x v="13"/>
    <m/>
    <s v="01/03/2021"/>
    <n v="1677.0717689199907"/>
    <n v="0"/>
    <n v="1677.0717689199907"/>
    <m/>
    <m/>
    <s v="OK:"/>
    <s v="CI INEA/SERVREG SEI Nº 9/21 - INCLUSÃO"/>
    <n v="18907"/>
    <n v="0"/>
    <n v="0"/>
    <n v="16790"/>
    <n v="0"/>
    <n v="0"/>
    <n v="6.8865634401759176E-2"/>
    <n v="520.81839138538703"/>
    <n v="0"/>
    <n v="0"/>
    <n v="1156.2533775346037"/>
    <s v="E07/002.13366/2015"/>
    <s v="IN051738"/>
    <d v="2020-11-13T00:00:00"/>
    <d v="2025-11-13T00:00:00"/>
    <s v="Estr. União Indústria nº 11460"/>
    <s v="ITAIPAVA"/>
    <s v="25730-745"/>
    <s v="PETRÓPOLIS"/>
    <s v="RJ"/>
    <s v="(24) 992782154"/>
    <s v="adconta@adconta.com.br"/>
  </r>
  <r>
    <x v="767"/>
    <s v="Piabanha"/>
    <n v="40"/>
    <x v="10"/>
    <s v="DD"/>
    <n v="330038081378"/>
    <s v="04.277.350/0001-50"/>
    <s v="CONDOMÍNIO VALE DOS ESQUILOS"/>
    <x v="13"/>
    <m/>
    <s v="01/07/2021"/>
    <n v="466.92478300563801"/>
    <n v="0"/>
    <n v="466.92478300563801"/>
    <m/>
    <m/>
    <s v="OK:"/>
    <s v="CI INEA/SERVREG SEI Nº 25/21 - INCLUSÃO"/>
    <n v="11300.4"/>
    <n v="0"/>
    <n v="0"/>
    <n v="2260.08"/>
    <n v="0"/>
    <n v="0"/>
    <n v="6.8865634401759176E-2"/>
    <n v="311.27970784575439"/>
    <n v="0"/>
    <n v="0"/>
    <n v="155.64507515988359"/>
    <s v="EXT-PD/006.11649/2021"/>
    <s v="IN009173"/>
    <d v="2021-05-27T00:00:00"/>
    <d v="2026-05-27T00:00:00"/>
    <s v="ESTRADA SERRINHA, 1890"/>
    <s v="VARGEM GRANDE"/>
    <s v="25990-040"/>
    <s v="TERESÓPOLIS "/>
    <s v="RJ"/>
    <s v="(21) 993072493"/>
    <s v="condeleandro@gmail.com"/>
  </r>
  <r>
    <x v="768"/>
    <s v="Piabanha"/>
    <n v="40"/>
    <x v="10"/>
    <s v="DD"/>
    <n v="330026631785"/>
    <s v="36.519.361/0001-96"/>
    <s v="CONDOMÍNIO RESIDENCIA CHÁCARA DAS ROSAS"/>
    <x v="13"/>
    <m/>
    <s v="01/07/2021"/>
    <n v="301.63086185798306"/>
    <n v="0"/>
    <n v="301.63086185798306"/>
    <m/>
    <m/>
    <s v="OK:"/>
    <s v="CI INEA/SERVREG SEI Nº 25/21 - INCLUSÃO"/>
    <n v="7300"/>
    <n v="0"/>
    <n v="0"/>
    <n v="1460"/>
    <n v="0"/>
    <n v="0"/>
    <n v="6.8865634401759176E-2"/>
    <n v="201.08027958931353"/>
    <n v="0"/>
    <n v="0"/>
    <n v="100.5505822686695"/>
    <s v="EXT-PD/006.3232/2018"/>
    <s v="IN009366"/>
    <d v="2021-06-17T00:00:00"/>
    <d v="2026-06-17T00:00:00"/>
    <s v="AVENIDA PRESIDENTE CASTELO BRANCO, 401"/>
    <s v="RETIRO"/>
    <s v="25.745-071"/>
    <s v="PETRÓPOLIS"/>
    <s v="RJ"/>
    <s v="(24) 992187906"/>
    <s v="rodrigeol@gmail.com"/>
  </r>
  <r>
    <x v="769"/>
    <s v="Piabanha"/>
    <n v="40"/>
    <x v="10"/>
    <s v="DD"/>
    <n v="330038170478"/>
    <s v="18.594.749/0001-70"/>
    <s v="BG ARQ EMPREENDIMENTOS IMOBILIARIOS LTDA"/>
    <x v="13"/>
    <m/>
    <s v="01/08/2021"/>
    <n v="265.05087539135627"/>
    <n v="0"/>
    <n v="265.05087539135627"/>
    <m/>
    <m/>
    <s v="OK:"/>
    <s v="CI INEA/SERVREG SEI Nº 28/21 - INCLUSÃO"/>
    <n v="6570"/>
    <n v="2555"/>
    <n v="0"/>
    <n v="0"/>
    <n v="1234"/>
    <n v="52"/>
    <n v="6.8865634401759176E-2"/>
    <n v="180.97851711478981"/>
    <n v="84.072358276566433"/>
    <n v="0"/>
    <n v="0"/>
    <s v="EXT-PD/006.12148/2021"/>
    <s v="IN009438"/>
    <d v="2021-06-25T00:00:00"/>
    <d v="2026-06-25T00:00:00"/>
    <s v="RUA HENRIQUE DIAS, 634"/>
    <s v="RETIRO"/>
    <s v="25.680-301"/>
    <s v="PETRÓPOLIS"/>
    <s v="RJ"/>
    <s v="(24)992432294"/>
    <s v="marceloavlis10@gmail.com"/>
  </r>
  <r>
    <x v="770"/>
    <s v="Piabanha"/>
    <n v="40"/>
    <x v="10"/>
    <s v="DD"/>
    <n v="330027535259"/>
    <s v="09.685.580/0001-72"/>
    <s v="CONDOMINIO VILLA MOLLICA"/>
    <x v="1"/>
    <m/>
    <s v="01/08/2021"/>
    <n v="2861.4780563929403"/>
    <n v="0"/>
    <n v="2861.4780563929403"/>
    <m/>
    <m/>
    <s v="OK:"/>
    <s v="CI INEA/SERVREG SEI Nº 28/21 - INCLUSÃO"/>
    <n v="71394"/>
    <n v="0"/>
    <n v="0"/>
    <n v="12994"/>
    <n v="0"/>
    <n v="0"/>
    <n v="6.8865634401759176E-2"/>
    <n v="1966.6415732932594"/>
    <n v="0"/>
    <n v="0"/>
    <n v="894.83648309968078"/>
    <s v="E-07/002.9853/2015"/>
    <s v="IN048710"/>
    <d v="2019-03-21T00:00:00"/>
    <d v="2024-03-21T00:00:00"/>
    <s v="RUA BARTOLOMEU DE GUSMÃO, 382"/>
    <s v="CENTRO"/>
    <s v="25625-190"/>
    <s v="PETRÓPOLIS"/>
    <s v="RJ"/>
    <s v="(21)993220065"/>
    <s v="ACQUASERVTRATAMENTO@YAHOO.COM.BR"/>
  </r>
  <r>
    <x v="771"/>
    <s v="Piabanha"/>
    <n v="40"/>
    <x v="10"/>
    <s v="DD"/>
    <n v="330031679561"/>
    <s v="36.057.693/0001-04"/>
    <s v="CONDOMÍNIO DO EDIFÍCIO PROFISSIONAL E 16 DE MARÇO"/>
    <x v="1"/>
    <m/>
    <s v="01/09/2021"/>
    <n v="467.53044649837688"/>
    <n v="0"/>
    <n v="467.53044649837688"/>
    <m/>
    <m/>
    <s v="OK:"/>
    <s v="CI INEA/SERVREG SEI Nº 31/21 - INCLUSÃO"/>
    <n v="5475"/>
    <n v="0"/>
    <n v="0"/>
    <n v="4599"/>
    <n v="0"/>
    <n v="0"/>
    <n v="6.8865634401759176E-2"/>
    <n v="150.8206521659979"/>
    <n v="0"/>
    <n v="0"/>
    <n v="316.70979433237898"/>
    <s v="PD-07/006.307/2019"/>
    <s v="IN009826"/>
    <d v="2021-08-09T00:00:00"/>
    <d v="2026-08-09T00:00:00"/>
    <s v="Rua do Imperador, 970"/>
    <s v="Centro"/>
    <s v="25620-001"/>
    <s v="PETRÓPOLIS"/>
    <s v="RJ"/>
    <s v="(21)988610743"/>
    <s v="renata@sennacanedo.com"/>
  </r>
  <r>
    <x v="772"/>
    <s v="Piabanha"/>
    <n v="40"/>
    <x v="10"/>
    <s v="DD"/>
    <n v="330006007130"/>
    <s v="31.130.537/0001-08"/>
    <s v="CASA DO ALEMÃO IND. E COM. DE LANCHES"/>
    <x v="5"/>
    <m/>
    <s v="01/09/2021"/>
    <n v="279.50325942498785"/>
    <n v="0"/>
    <n v="279.50325942498785"/>
    <m/>
    <m/>
    <s v="OK"/>
    <s v="CI INEA/SERVREG SEI Nº 31/21 - INCLUSÃO"/>
    <n v="6862"/>
    <n v="0"/>
    <n v="0"/>
    <n v="1314"/>
    <n v="0"/>
    <n v="0"/>
    <n v="6.8865634401759176E-2"/>
    <n v="189.01922210459929"/>
    <n v="0"/>
    <n v="0"/>
    <n v="90.484037320388538"/>
    <s v="PD-07/014.164/2016"/>
    <s v="IN000081"/>
    <d v="2016-09-30T00:00:00"/>
    <d v="2021-09-30T00:00:00"/>
    <s v="Av. Airton Senna, 927"/>
    <s v="Quitandinha"/>
    <n v="25650340"/>
    <s v="Petrópolis"/>
    <s v="RJ"/>
    <n v="22554306"/>
    <s v="financeiro@casadoalemao.com.br"/>
  </r>
  <r>
    <x v="773"/>
    <s v="Piabanha"/>
    <n v="40"/>
    <x v="10"/>
    <s v="DD"/>
    <n v="330026681880"/>
    <s v="03.096.306/0001-81"/>
    <s v="JULIO CESAR DA COSTA ME"/>
    <x v="5"/>
    <m/>
    <s v="01/03/2022"/>
    <n v="16.112737401657185"/>
    <n v="0"/>
    <n v="16.112737401657185"/>
    <m/>
    <m/>
    <s v="OK"/>
    <s v="CI INEA/SERVREG SEI Nº 14/22 - INCLUSÃO"/>
    <n v="0"/>
    <n v="2342.4"/>
    <n v="0"/>
    <n v="0"/>
    <n v="123"/>
    <n v="90"/>
    <n v="6.8865634401759176E-2"/>
    <n v="0"/>
    <n v="16.112737401657185"/>
    <n v="0"/>
    <n v="0"/>
    <s v="PD-07/006.173/2019"/>
    <s v="IN011321"/>
    <d v="2022-01-28T00:00:00"/>
    <d v="2027-01-28T00:00:00"/>
    <s v="CHÁCARA DO BARRO BRANCO"/>
    <s v="CENTRO"/>
    <s v="28640-000"/>
    <s v="CARMO"/>
    <s v="RJ"/>
    <s v="(21) 98857-6932"/>
    <s v="laticiniodacosta@yahoo.com.br"/>
  </r>
  <r>
    <x v="774"/>
    <s v="Piabanha"/>
    <n v="40"/>
    <x v="10"/>
    <s v="DD"/>
    <n v="330038387299"/>
    <s v="04.382.714/0001-62"/>
    <s v="PEDRATER INDUSTRIA E COMERCIO LTDA"/>
    <x v="5"/>
    <m/>
    <s v="01/11/2022"/>
    <n v="1151.8570959752401"/>
    <n v="0"/>
    <n v="1151.8570959752401"/>
    <m/>
    <m/>
    <s v="OK"/>
    <s v="CI INEA/SERVREG Nº 46/22 - INCLUSÃO"/>
    <n v="12823.2"/>
    <n v="0"/>
    <n v="0"/>
    <n v="11596.8"/>
    <n v="0"/>
    <n v="0"/>
    <n v="6.8865634401759176E-2"/>
    <n v="353.23756842894204"/>
    <n v="0"/>
    <n v="0"/>
    <n v="798.61952754629817"/>
    <s v="EXT-PD/014.14237/2021"/>
    <s v="IN012477"/>
    <d v="2022-09-20T00:00:00"/>
    <d v="2027-09-20T00:00:00"/>
    <s v="Rua Tenente Luiz Meirelles"/>
    <s v="Várzea"/>
    <s v="25.955-001"/>
    <s v="TERESÓPOLIS"/>
    <s v="RJ"/>
    <s v="(21) 27421541"/>
    <s v="elivania@geoprime.com.br"/>
  </r>
  <r>
    <x v="775"/>
    <s v="Piabanha"/>
    <n v="40"/>
    <x v="10"/>
    <s v="DD"/>
    <n v="330026755751"/>
    <s v="30.202.683/0001-20"/>
    <s v="ASSOCIAÇÃO DE MORADORES E AMIGOS DO VALE BONSUCESSO"/>
    <x v="13"/>
    <m/>
    <s v="01/01/2023"/>
    <n v="7215.0290120961781"/>
    <n v="0"/>
    <n v="7215.0290120961781"/>
    <m/>
    <m/>
    <s v="OK"/>
    <s v="CI INEA/SERVREG Nº 51/22 - INCLUSÃO"/>
    <n v="176514"/>
    <n v="0"/>
    <n v="0"/>
    <n v="34164"/>
    <n v="0"/>
    <n v="0"/>
    <n v="6.8865634401759176E-2"/>
    <n v="4862.2978471298975"/>
    <n v="0"/>
    <n v="0"/>
    <n v="2352.7311649662806"/>
    <s v="E-07/002.15017/2013"/>
    <s v="IN053001"/>
    <d v="2022-10-17T00:00:00"/>
    <d v="2027-10-17T00:00:00"/>
    <s v="Rdovia BR - 040 - KM 64,5"/>
    <s v="Bonsucesso"/>
    <s v="25.725-030"/>
    <s v="PETRÓPOLIS"/>
    <n v="853.97454559384698"/>
    <s v="(24) 98802-3963"/>
    <s v="amavale@valebonsucesso.com.br"/>
  </r>
  <r>
    <x v="776"/>
    <s v="Piabanha"/>
    <n v="40"/>
    <x v="10"/>
    <s v="DD"/>
    <n v="330038725364"/>
    <s v="09.336.989/0001-83"/>
    <s v="ARMAZEM DO GRAO LTDA"/>
    <x v="1"/>
    <m/>
    <s v="01/02/2023"/>
    <n v="1295.7752728188175"/>
    <n v="0"/>
    <n v="1295.7752728188175"/>
    <m/>
    <m/>
    <s v="OK"/>
    <s v="CI INEA/SERVREG Nº 12/23 - INCLUSÃO"/>
    <n v="13440"/>
    <n v="0"/>
    <n v="0"/>
    <n v="13440"/>
    <n v="0"/>
    <n v="0"/>
    <n v="6.8865634401759176E-2"/>
    <n v="370.2274736476694"/>
    <n v="0"/>
    <n v="0"/>
    <n v="925.54779917114797"/>
    <s v="EXT-PD/006.22697/2021"/>
    <s v="IN012740"/>
    <d v="1899-12-30T00:00:00"/>
    <d v="2027-12-19T00:00:00"/>
    <s v="Rua Doutor Paulo Herve"/>
    <s v="Bingen"/>
    <s v="25.665-134"/>
    <s v="PETRÓPOLIS"/>
    <s v="RJ"/>
    <s v="(24) 98123-0827"/>
    <s v="victor@maisrural.org"/>
  </r>
  <r>
    <x v="777"/>
    <s v="Piabanha"/>
    <n v="40"/>
    <x v="10"/>
    <s v="DD"/>
    <n v="330038466911"/>
    <s v="03.965.524/0001-05"/>
    <s v="SLOOP INDÚSTRIA E COMÉRCIO DE ALIMENTOS LTDA - ME"/>
    <x v="5"/>
    <m/>
    <s v="01/02/2023"/>
    <n v="672.94435280297728"/>
    <n v="0"/>
    <n v="672.94435280297728"/>
    <m/>
    <m/>
    <s v="OK"/>
    <s v="CI INEA/SERVREG Nº 12/23 - INCLUSÃO"/>
    <n v="7113.6"/>
    <n v="0"/>
    <n v="0"/>
    <n v="6926.4"/>
    <n v="0"/>
    <n v="0"/>
    <n v="6.8865634401759176E-2"/>
    <n v="195.95302484905838"/>
    <n v="0"/>
    <n v="0"/>
    <n v="476.99132795391893"/>
    <s v="E-07/002.8126/2016"/>
    <s v="IN053083"/>
    <d v="2022-11-30T00:00:00"/>
    <d v="2027-11-30T00:00:00"/>
    <s v="ESTRADA RIO PRETO"/>
    <s v="Sebastiana"/>
    <s v="25.980-350"/>
    <s v="TERESÓPOLIS"/>
    <s v="RJ"/>
    <s v="(21) 99442-4507"/>
    <s v="elivania@geoprime.com.br"/>
  </r>
  <r>
    <x v="778"/>
    <s v="Piabanha"/>
    <n v="40"/>
    <x v="10"/>
    <s v="DD"/>
    <n v="330038403405"/>
    <s v="21.746.980/0001-46"/>
    <s v="GREENPEOPLE INDÚSTRIA E COMÉRCIO DE ALIMENTOS LTDA."/>
    <x v="5"/>
    <m/>
    <s v="01/02/2023"/>
    <n v="2231.2434223020678"/>
    <n v="0"/>
    <n v="2231.2434223020678"/>
    <m/>
    <m/>
    <s v="OK"/>
    <s v="CI INEA/SERVREG Nº 12/23 - INCLUSÃO"/>
    <n v="54000"/>
    <n v="0"/>
    <n v="0"/>
    <n v="10800"/>
    <n v="0"/>
    <n v="0"/>
    <n v="6.8865634401759176E-2"/>
    <n v="1487.4990956927161"/>
    <n v="0"/>
    <n v="0"/>
    <n v="743.74432660935179"/>
    <s v="EXT-PD/006.19857/2021"/>
    <s v="IN012755"/>
    <d v="2022-12-26T00:00:00"/>
    <d v="2027-12-26T00:00:00"/>
    <s v="RODOVIA BR-393, KM 155,8. SÍTIO CHACRINHA"/>
    <s v="BEMPOSTA"/>
    <s v="25.840-000"/>
    <s v="TRÊS RIOS"/>
    <s v="RJ"/>
    <s v="(21) 2537-9427"/>
    <s v="altivo.vieira@gmail.com"/>
  </r>
  <r>
    <x v="779"/>
    <s v="Piabanha"/>
    <n v="40"/>
    <x v="10"/>
    <s v="DD"/>
    <n v="330001211227"/>
    <s v="30.191.365/0001-01"/>
    <s v="CONDOMÍNIO SÍTIO DA PONTE"/>
    <x v="13"/>
    <m/>
    <s v="01/02/2023"/>
    <n v="356.52694774295503"/>
    <n v="0"/>
    <n v="356.52694774295503"/>
    <m/>
    <m/>
    <s v="OK"/>
    <s v="CI INEA/SERVREG Nº 12/23 - INCLUSÃO"/>
    <n v="8628.6"/>
    <n v="0"/>
    <n v="0"/>
    <n v="1725.72"/>
    <n v="0"/>
    <n v="0"/>
    <n v="6.8865634401759176E-2"/>
    <n v="237.68115100396579"/>
    <n v="0"/>
    <n v="0"/>
    <n v="118.84579673898926"/>
    <s v="EXT-PD/006.23318/2021"/>
    <s v="IN012739"/>
    <d v="2022-12-16T00:00:00"/>
    <d v="2027-12-16T00:00:00"/>
    <s v="Rua Desembargador Luiz Antônio Severo da Costa"/>
    <s v="Bonsucesso"/>
    <s v="25.730-680"/>
    <s v="PETRÓPOLIS"/>
    <s v="RJ"/>
    <s v="(24) 2237-3932"/>
    <s v="obraun@geostud.com.br"/>
  </r>
  <r>
    <x v="780"/>
    <s v="Piabanha"/>
    <n v="40"/>
    <x v="10"/>
    <s v="DD"/>
    <n v="330040183697"/>
    <s v="42.292.007/0012-27"/>
    <s v="RIO MAIS SANEAMENTO CARMO"/>
    <x v="0"/>
    <m/>
    <s v="01/02/2023"/>
    <n v="130276.86112800002"/>
    <n v="0"/>
    <n v="117481.842553341"/>
    <n v="11728.767026770773"/>
    <s v="DÉBITO: REVISÃO PIs 1314420 e 1314371, SOLICITADO POR EMAIL EM 30/01/25"/>
    <n v="0"/>
    <s v="CI INEA/SERVREG Nº 12/23 - INCLUSÃO"/>
    <n v="2975772"/>
    <n v="0"/>
    <n v="0"/>
    <n v="701325.60000000009"/>
    <n v="0"/>
    <n v="0"/>
    <n v="6.8865634401759176E-2"/>
    <n v="81976.567056000014"/>
    <n v="0"/>
    <n v="0"/>
    <n v="48300.294072000004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x v="781"/>
    <s v="Piabanha"/>
    <n v="40"/>
    <x v="10"/>
    <s v="DD"/>
    <n v="330032119551"/>
    <s v="05.371.152/0001-14"/>
    <s v="Ledistri Lavanderia Industrial Ltda"/>
    <x v="5"/>
    <m/>
    <s v="01/03/2023"/>
    <n v="3263.816137629784"/>
    <n v="0"/>
    <n v="3263.816137629784"/>
    <m/>
    <m/>
    <s v="NOVO:"/>
    <s v="CI INEA/SERVREG Nº 18/23 - INCLUSÃO"/>
    <n v="38400"/>
    <n v="38376"/>
    <e v="#REF!"/>
    <n v="7680"/>
    <n v="1234"/>
    <n v="36.54"/>
    <n v="6.8865634401759176E-2"/>
    <n v="1057.7704051204566"/>
    <n v="1677.1553087120926"/>
    <n v="0"/>
    <n v="528.89042379723469"/>
    <s v="PD-07/006.12/2020"/>
    <s v="IN012702"/>
    <d v="2022-11-25T00:00:00"/>
    <d v="2027-11-25T00:00:00"/>
    <s v="Estrada União e Indústria, Km 130, Galpão B"/>
    <s v="Reta"/>
    <s v="25.870-000"/>
    <s v="COMENDADOR LEVY GASPARIAN"/>
    <s v="RJ"/>
    <s v="(24) 98113-779"/>
    <s v="murilo@junglelavanderia.com.br"/>
  </r>
  <r>
    <x v="782"/>
    <s v="Piabanha"/>
    <n v="40"/>
    <x v="10"/>
    <s v="DD"/>
    <n v="330003550347"/>
    <s v="09.414.761/0001-64"/>
    <s v="K-INFRA RODOVIA DO AÇO S/A KM 233+600"/>
    <x v="1"/>
    <m/>
    <s v="01/04/2023"/>
    <n v="643.97692989163772"/>
    <n v="0"/>
    <n v="643.97692989163772"/>
    <m/>
    <m/>
    <s v="NOVO:"/>
    <s v="CI INEA/SERVREG Nº 21/23 - INCLUSÃO"/>
    <n v="15439.5"/>
    <n v="0"/>
    <n v="0"/>
    <n v="3175.5"/>
    <n v="0"/>
    <n v="0"/>
    <n v="6.8865634401759176E-2"/>
    <n v="425.30108159085796"/>
    <n v="0"/>
    <n v="0"/>
    <n v="218.67584830077973"/>
    <s v="E-07/500880/2012"/>
    <s v="IN053009"/>
    <d v="2022-10-17T00:00:00"/>
    <d v="2027-10-17T00:00:00"/>
    <s v="RODOVIA BR-393"/>
    <s v="CARVALHEIRA"/>
    <s v="28.360-000"/>
    <s v="VASSOURAS"/>
    <s v="RJ"/>
    <s v="(22)98530368"/>
    <s v="CONTROLADORIA@RODOVIADOACO.COM.BR"/>
  </r>
  <r>
    <x v="783"/>
    <s v="Piabanha"/>
    <n v="40"/>
    <x v="10"/>
    <s v="DD"/>
    <n v="330030064300"/>
    <s v="33.984.550/0003-03"/>
    <s v="ASSOCIAÇÃO DOS FUNCIONÁRIOS DO BANCO NACIONAL DE DESENVOLVIMENTO ECONOMICO E SOCIAL"/>
    <x v="13"/>
    <m/>
    <s v="01/04/2023"/>
    <n v="108.06916355784199"/>
    <n v="0"/>
    <n v="108.06916355784199"/>
    <m/>
    <m/>
    <s v="NOVO:"/>
    <s v="CI INEA/SERVREG Nº 21/23 - INCLUSÃO"/>
    <n v="2615.5500000000002"/>
    <n v="0"/>
    <n v="0"/>
    <n v="523.11"/>
    <n v="0"/>
    <n v="0"/>
    <n v="6.8865634401759176E-2"/>
    <n v="72.04262821389041"/>
    <n v="0"/>
    <n v="0"/>
    <n v="36.026535343951586"/>
    <s v="E-07/502358/2011"/>
    <s v="IN053149"/>
    <d v="2023-02-15T00:00:00"/>
    <d v="2028-02-15T00:00:00"/>
    <s v="Estrada Itaipava, Km 5"/>
    <s v="Itaipava"/>
    <s v="25.745-071"/>
    <s v="PETRÓPOLIS"/>
    <s v="RJ"/>
    <s v="(21) 97913-8778"/>
    <s v="henriquebarreto@rioserviceambiental.com.br"/>
  </r>
  <r>
    <x v="784"/>
    <s v="Piabanha"/>
    <n v="40"/>
    <x v="10"/>
    <s v="DD"/>
    <n v="330026244234"/>
    <s v="12.364.702/0001-33"/>
    <s v="BACCO PATRIMONIAL S.A."/>
    <x v="1"/>
    <m/>
    <s v="01/05/2023"/>
    <n v="2171.7422053774776"/>
    <n v="0"/>
    <n v="2171.7422053774776"/>
    <m/>
    <m/>
    <s v="OK"/>
    <s v="CI INEA/SERVREG Nº 24/23 - INCLUSÃO"/>
    <n v="25550"/>
    <n v="0"/>
    <n v="0"/>
    <n v="21316"/>
    <n v="0"/>
    <n v="0"/>
    <n v="6.8865634401759176E-2"/>
    <n v="703.80186351062275"/>
    <n v="0"/>
    <n v="0"/>
    <n v="1467.9403418668549"/>
    <s v="PD-07/014.159/2018"/>
    <s v="IN012631"/>
    <d v="2022-10-27T00:00:00"/>
    <d v="2027-10-27T00:00:00"/>
    <s v="ESTRADA JERÔNIMO FERREIRA ALVES"/>
    <s v="ITAIPAVA"/>
    <n v="25740040"/>
    <s v="PETRÓPOLIS"/>
    <s v="RJ"/>
    <n v="994093882"/>
    <s v="romulo.totalhydro@gmail.com"/>
  </r>
  <r>
    <x v="785"/>
    <s v="Piabanha"/>
    <n v="40"/>
    <x v="10"/>
    <s v="DD"/>
    <n v="330034846760"/>
    <s v="31.103.427/0001-49"/>
    <s v="JAGUARA EMPREENDIMENTOS IMOBILIÁRIO -ME"/>
    <x v="13"/>
    <m/>
    <s v="01/05/2023"/>
    <n v="2159.6811478927634"/>
    <n v="0"/>
    <n v="2159.6811478927634"/>
    <m/>
    <m/>
    <s v="NOVO:"/>
    <s v="CI INEA/SERVREG Nº 24/23 - INCLUSÃO"/>
    <n v="53436"/>
    <n v="0"/>
    <n v="0"/>
    <n v="9986.3999999999796"/>
    <n v="0"/>
    <n v="0"/>
    <n v="6.8865634401759176E-2"/>
    <n v="1471.9606943617596"/>
    <n v="0"/>
    <n v="0"/>
    <n v="687.72045353100395"/>
    <s v="SEI-070007/000720/2021"/>
    <s v="IN001892"/>
    <d v="2022-11-10T00:00:00"/>
    <d v="2027-11-10T00:00:00"/>
    <s v="Rua Antônio da Silva Ponto 550"/>
    <s v="ZONA RURAL"/>
    <n v="25780000"/>
    <s v="SÃO JOSÉ DO VALE DO RIO PRETO"/>
    <s v="RJ"/>
    <n v="997286342"/>
    <s v="lfaustino1899@yahoo.com.br"/>
  </r>
  <r>
    <x v="786"/>
    <s v="Piabanha"/>
    <n v="40"/>
    <x v="10"/>
    <s v="DD"/>
    <n v="330039292445"/>
    <s v="05.746.239/0001-29"/>
    <s v="QUINTA VERDE IMÓVEIS SPE LTDA"/>
    <x v="1"/>
    <m/>
    <s v="30/05/2023"/>
    <n v="1415.9054938613735"/>
    <n v="0"/>
    <n v="1415.9054938613735"/>
    <m/>
    <m/>
    <s v="NOVO:"/>
    <s v="CI INEA/SERVREG Nº 28/23 - INCLUSÃO"/>
    <n v="19144.25"/>
    <n v="0"/>
    <n v="0"/>
    <n v="12902.75"/>
    <n v="0"/>
    <n v="0"/>
    <n v="6.8865634401759176E-2"/>
    <n v="527.34493764334923"/>
    <n v="0"/>
    <n v="0"/>
    <n v="888.56055621802432"/>
    <s v="PD-07/014.911/2017"/>
    <s v="IN012834"/>
    <d v="2023-02-10T00:00:00"/>
    <d v="2028-02-10T00:00:00"/>
    <s v="Rua Victor Civita 77 bloco 01 Sala 602"/>
    <s v="Barra da Tijuca"/>
    <n v="22775906"/>
    <s v="RIO DE JANEIRO"/>
    <s v="RJ"/>
    <n v="994093882"/>
    <s v="williamcorrea@plarcon.com.br"/>
  </r>
  <r>
    <x v="787"/>
    <s v="Piabanha"/>
    <n v="40"/>
    <x v="10"/>
    <s v="DD"/>
    <n v="330003550347"/>
    <s v="09.414.761/0001-64"/>
    <s v="K-INFRA RODOVIA DO AÇO S/A"/>
    <x v="13"/>
    <m/>
    <s v="08/08/2023"/>
    <n v="1069.5808432288652"/>
    <n v="0"/>
    <n v="1069.5808432288652"/>
    <m/>
    <m/>
    <s v="NOVO:"/>
    <s v="CI INEA/SERVREG Nº xx/23 - INCLUSÃO"/>
    <n v="25885.8"/>
    <n v="0"/>
    <n v="0"/>
    <n v="5177.16"/>
    <n v="0"/>
    <n v="0"/>
    <n v="6.8865634401759176E-2"/>
    <n v="713.05389548591018"/>
    <n v="0"/>
    <n v="0"/>
    <n v="356.52694774295509"/>
    <s v="E-07/500884/2012"/>
    <s v="IN053281"/>
    <d v="2023-06-22T00:00:00"/>
    <d v="2028-06-22T00:00:00"/>
    <s v="Rodovia BR 393"/>
    <s v="CARVALHEIRA"/>
    <n v="27700000"/>
    <s v="VASSOURAS"/>
    <s v="RJ"/>
    <n v="24919600"/>
    <s v="lidiane.vieira@rodoviadoaco.com.br"/>
  </r>
  <r>
    <x v="788"/>
    <s v="Piabanha"/>
    <n v="40"/>
    <x v="10"/>
    <s v="DD"/>
    <n v="330029297800"/>
    <s v="07.932.004/0001-57"/>
    <s v="NOVA KAERU INDUSTRIA DE COUROS S.A."/>
    <x v="13"/>
    <m/>
    <d v="2024-01-01T00:00:00"/>
    <n v="2565.6381227643988"/>
    <n v="0"/>
    <n v="2565.6381227643988"/>
    <m/>
    <m/>
    <n v="0"/>
    <n v="0"/>
    <n v="27740"/>
    <n v="2587.1999999999998"/>
    <n v="0"/>
    <n v="25152.799999999999"/>
    <n v="0"/>
    <n v="61.08"/>
    <n v="6.8865634401759176E-2"/>
    <n v="764.13307959716747"/>
    <n v="69.34151418666373"/>
    <n v="0"/>
    <n v="1732.1635289805674"/>
    <s v="SEI-0700060001412023"/>
    <s v="0055952023"/>
    <d v="2023-10-25T00:00:00"/>
    <d v="2028-10-25T00:00:00"/>
    <s v="Estrada São Joaquim"/>
    <s v="Bemposta"/>
    <s v="25.840-000"/>
    <s v="TRÊS RIOS"/>
    <s v="RJ"/>
    <s v="(24) 2258-2034"/>
    <s v="conscienceconsultoria@gmail.com"/>
  </r>
  <r>
    <x v="789"/>
    <s v="Piabanha"/>
    <n v="40"/>
    <x v="10"/>
    <s v="DD"/>
    <n v="330026667704"/>
    <s v="03.752.681/0001-32"/>
    <s v="POSTO IPIRANGÃO DE TRÊS RIOS LTDA"/>
    <x v="13"/>
    <m/>
    <d v="2024-05-01T00:00:00"/>
    <n v="737.11335561126202"/>
    <n v="0"/>
    <n v="737.11335561126202"/>
    <m/>
    <m/>
    <n v="0"/>
    <n v="0"/>
    <n v="17839.38"/>
    <n v="0"/>
    <n v="0"/>
    <n v="3567.88"/>
    <n v="0"/>
    <n v="0"/>
    <n v="6.8865634401759176E-2"/>
    <n v="491.4123845655123"/>
    <n v="0"/>
    <n v="0"/>
    <n v="245.70097104574978"/>
    <s v="SEI-0700060000172023"/>
    <s v="0042192023"/>
    <d v="2023-07-12T00:00:00"/>
    <d v="2028-07-12T00:00:00"/>
    <s v="Rodovia BR-040"/>
    <s v="Moura Brasil"/>
    <s v="25.812-470"/>
    <s v="TRÊS RIOS"/>
    <s v="RJ"/>
    <s v="(24) 98107-9999"/>
    <s v="cardosogestor@gmail.com"/>
  </r>
  <r>
    <x v="790"/>
    <s v="Piabanha"/>
    <n v="40"/>
    <x v="10"/>
    <s v="DD"/>
    <n v="33008927900"/>
    <s v="07.487.711/0004-24"/>
    <s v="REDUX"/>
    <x v="5"/>
    <m/>
    <d v="2024-01-01T00:00:00"/>
    <n v="955.56991195777425"/>
    <n v="0"/>
    <n v="955.56991195777425"/>
    <m/>
    <m/>
    <n v="0"/>
    <n v="0"/>
    <n v="23126.400000000001"/>
    <n v="0"/>
    <n v="0"/>
    <n v="4625.28"/>
    <n v="0"/>
    <n v="0"/>
    <n v="6.8865634401759176E-2"/>
    <n v="637.04312714717855"/>
    <n v="0"/>
    <n v="0"/>
    <n v="318.5267848105957"/>
    <s v="SEI-070006/000121/2023"/>
    <s v="IN003458"/>
    <d v="2023-04-20T00:00:00"/>
    <d v="2026-04-20T00:00:00"/>
    <s v="Estrada União e Industria"/>
    <s v="Centro"/>
    <s v="25.870-000"/>
    <s v="COMENDADOR LEVY GASPARIAN"/>
    <s v="RJ"/>
    <s v="(21) 99522-3851"/>
    <s v="tatiana@redux.ind.br"/>
  </r>
  <r>
    <x v="791"/>
    <s v="Piabanha"/>
    <n v="40"/>
    <x v="10"/>
    <s v="DD"/>
    <n v="330040598200"/>
    <s v="08.304.713/0001-50"/>
    <s v="ZAPIRANGA INDÚSTRIA DE PRODUTOS SIDERURGICOS LTDA"/>
    <x v="5"/>
    <m/>
    <d v="2024-05-01T00:00:00"/>
    <n v="542.95643629239498"/>
    <n v="0"/>
    <n v="542.95643629239498"/>
    <m/>
    <m/>
    <n v="0"/>
    <n v="0"/>
    <n v="13140"/>
    <n v="0"/>
    <n v="0"/>
    <n v="2628"/>
    <n v="0"/>
    <n v="0"/>
    <n v="6.8865634401759176E-2"/>
    <n v="361.96747670359235"/>
    <n v="0"/>
    <n v="0"/>
    <n v="180.98895958880257"/>
    <s v="SEI-0700060005602022"/>
    <s v="0039222023"/>
    <d v="2023-06-16T00:00:00"/>
    <d v="2028-06-16T00:00:00"/>
    <s v="Rua Rabino Francisco Duarte "/>
    <s v="Monte Castelo"/>
    <s v="25.810-445"/>
    <s v="TRÊS RIOS"/>
    <s v="RJ"/>
    <s v="(24) 99312-6523"/>
    <s v="romulo.totalhydro@gmail.com"/>
  </r>
  <r>
    <x v="792"/>
    <s v="Piabanha"/>
    <n v="40"/>
    <x v="10"/>
    <s v="DD"/>
    <n v="330040878911"/>
    <s v="29.227.365/0001-35"/>
    <s v="ASSOCIAÇÃO DE MORADORES LOTEAMENTO PARQUE SANTA JULIA (RESIDENCIAL)"/>
    <x v="13"/>
    <m/>
    <d v="2024-06-01T00:00:00"/>
    <n v="1334.767392463832"/>
    <n v="0"/>
    <n v="1334.767392463832"/>
    <m/>
    <m/>
    <n v="0"/>
    <n v="0"/>
    <n v="32302.500000000007"/>
    <n v="0"/>
    <n v="0"/>
    <n v="6460.5000000000018"/>
    <n v="0"/>
    <n v="0"/>
    <n v="6.8865634401759176E-2"/>
    <n v="889.84492830922125"/>
    <n v="0"/>
    <n v="0"/>
    <n v="444.92246415461074"/>
    <s v="SEI-0700060000272023"/>
    <s v="0042892023"/>
    <d v="2023-07-17T00:00:00"/>
    <d v="2028-07-17T00:00:00"/>
    <s v="Estrada União e Indústria"/>
    <s v="Itaipava"/>
    <s v="25.750-020"/>
    <s v="PETRÓPOLIS"/>
    <s v="RJ"/>
    <s v="(24) 99947-4413"/>
    <s v="romulo.totalhydro@gmail.com"/>
  </r>
  <r>
    <x v="793"/>
    <s v="Piabanha"/>
    <n v="40"/>
    <x v="10"/>
    <s v="DD"/>
    <n v="330041392982"/>
    <s v="00.079.831/0001-09"/>
    <s v="CONDOMÍNIO SERRA VILLE I"/>
    <x v="13"/>
    <m/>
    <d v="2024-06-01T00:00:00"/>
    <n v="1845.9846495197949"/>
    <n v="0"/>
    <n v="1845.9846495197949"/>
    <m/>
    <m/>
    <n v="0"/>
    <n v="0"/>
    <n v="44675.999999999993"/>
    <n v="0"/>
    <n v="0"/>
    <n v="8935.1999999999989"/>
    <n v="0"/>
    <n v="0"/>
    <n v="6.8865634401759176E-2"/>
    <n v="1230.6564330131966"/>
    <n v="0"/>
    <n v="0"/>
    <n v="615.32821650659832"/>
    <s v="SEI-0700060001782023"/>
    <s v="0055912023"/>
    <d v="2023-10-25T00:00:00"/>
    <d v="2028-10-25T00:00:00"/>
    <s v="Estrada do Cantagalo"/>
    <s v="Cuiabá"/>
    <s v="25.745-200"/>
    <s v="PETRÓPOLIS"/>
    <s v="RJ"/>
    <s v="(55) 99409-3882"/>
    <s v="romulo.totalhydro@gmail.com"/>
  </r>
  <r>
    <x v="794"/>
    <s v="Piabanha"/>
    <n v="40"/>
    <x v="10"/>
    <s v="DD"/>
    <n v="330022518640"/>
    <s v="044.684.057-24"/>
    <s v="MARLENE RAPOSO SCISTOWICZ"/>
    <x v="1"/>
    <m/>
    <d v="2024-06-01T00:00:00"/>
    <n v="2890.63500401384"/>
    <n v="0"/>
    <n v="2890.63500401384"/>
    <m/>
    <m/>
    <n v="0"/>
    <n v="0"/>
    <n v="30295"/>
    <n v="0"/>
    <n v="0"/>
    <n v="29857"/>
    <n v="0"/>
    <n v="0"/>
    <n v="6.8865634401759176E-2"/>
    <n v="834.51375768051741"/>
    <n v="0"/>
    <n v="0"/>
    <n v="2056.1212463333227"/>
    <s v="PD-07006132018"/>
    <s v="0975222024"/>
    <d v="2024-03-08T00:00:00"/>
    <d v="2029-03-08T00:00:00"/>
    <s v="Estrada Silveira da Mota"/>
    <s v="Posse"/>
    <s v="25.980-190"/>
    <s v="NOVA PETRÓPOLIS"/>
    <s v="RJ"/>
    <s v="(24) 2259-5200"/>
    <s v="geonel@terra.com.br"/>
  </r>
  <r>
    <x v="795"/>
    <s v="Piabanha"/>
    <n v="40"/>
    <x v="10"/>
    <s v="DD"/>
    <n v="330042137498"/>
    <s v="46.353.480/0001-75"/>
    <s v="CONDOMÍNIO SERRA SANTA"/>
    <x v="13"/>
    <m/>
    <d v="2024-06-01T00:00:00"/>
    <n v="271.46833081173457"/>
    <n v="0"/>
    <n v="271.46833081173457"/>
    <m/>
    <m/>
    <n v="0"/>
    <n v="0"/>
    <n v="6570"/>
    <n v="0"/>
    <n v="0"/>
    <n v="1314"/>
    <n v="0"/>
    <n v="0"/>
    <n v="6.8865634401759176E-2"/>
    <n v="180.97888720782305"/>
    <n v="0"/>
    <n v="0"/>
    <n v="90.489443603911525"/>
    <s v="SEI-0700060004512023"/>
    <s v="0073272024"/>
    <d v="2024-02-27T00:00:00"/>
    <d v="2029-02-27T00:00:00"/>
    <s v="Estrada Silveira da Motta"/>
    <s v="Rio Bonito"/>
    <s v="25.780-000"/>
    <s v="SÃO JOSÉ DO VALE DO RIO PRETO"/>
    <s v="RJ"/>
    <s v="(21) 99409-3882"/>
    <s v="romulo.totalhydro@gmail.com"/>
  </r>
  <r>
    <x v="796"/>
    <s v="Piabanha"/>
    <n v="40"/>
    <x v="10"/>
    <s v="DD"/>
    <n v="330042187916"/>
    <s v="05.079.440/0003-61"/>
    <s v="SUPREMA-SOCIEDADE UNIVERSITARIA PARA O ENSINO MEDICO ASSISTENCIAL LTDA"/>
    <x v="1"/>
    <m/>
    <d v="2024-06-01T00:00:00"/>
    <n v="340.33947446424582"/>
    <n v="0"/>
    <n v="340.33947446424582"/>
    <m/>
    <m/>
    <n v="0"/>
    <n v="0"/>
    <n v="8236.7999999999993"/>
    <n v="0"/>
    <n v="0"/>
    <n v="1647.36"/>
    <n v="0"/>
    <n v="0"/>
    <n v="6.8865634401759176E-2"/>
    <n v="226.89298297616389"/>
    <n v="0"/>
    <n v="0"/>
    <n v="113.44649148808195"/>
    <s v="SEI-0700060004322023"/>
    <s v="0073282024"/>
    <d v="2024-02-27T00:00:00"/>
    <d v="2029-02-27T00:00:00"/>
    <s v="Rua Isaltino Silveira "/>
    <s v="Cantagalo "/>
    <s v="25.804-250"/>
    <s v="TRÊS RIOS"/>
    <s v="RJ"/>
    <s v="(21) 98526-1983"/>
    <s v="rbkiffer.geologia@gmail.com"/>
  </r>
  <r>
    <x v="797"/>
    <s v="Piabanha"/>
    <n v="40"/>
    <x v="10"/>
    <s v="DD"/>
    <n v="330040322808"/>
    <s v="30.261.796/0001-05"/>
    <s v="VALE DA BOA ESPERANCA EMPREENDIMENTOS IMOBILIARIOS E AGROPECUARIOS LTDA"/>
    <x v="13"/>
    <m/>
    <d v="2024-06-01T00:00:00"/>
    <n v="1140.1669894092856"/>
    <n v="0"/>
    <n v="1140.1669894092856"/>
    <m/>
    <m/>
    <n v="0"/>
    <n v="0"/>
    <n v="27594"/>
    <n v="0"/>
    <n v="0"/>
    <n v="5518.800000000002"/>
    <n v="0"/>
    <n v="0"/>
    <n v="6.8865634401759176E-2"/>
    <n v="760.11132627285701"/>
    <n v="0"/>
    <n v="0"/>
    <n v="380.05566313642851"/>
    <s v="SEI-0700060004082022"/>
    <s v="0035802023"/>
    <d v="2023-05-11T00:00:00"/>
    <d v="2028-05-11T00:00:00"/>
    <s v="Estrada Philuvio Cerqueira Rodrigues"/>
    <s v="Itaipava"/>
    <s v="25.745-071"/>
    <s v="PETRÓPOLIS"/>
    <s v="RJ"/>
    <s v="(21) 98861-0743"/>
    <s v="rodrigeol@gmail.com"/>
  </r>
  <r>
    <x v="798"/>
    <s v="Piabanha"/>
    <n v="40"/>
    <x v="10"/>
    <s v="DD"/>
    <n v="330042132003"/>
    <s v="39.523.638/0001-42 "/>
    <s v="ÁGUAS DA IMPERATRIZ  S.A"/>
    <x v="0"/>
    <m/>
    <d v="2024-06-01T00:00:00"/>
    <n v="749252.59589890973"/>
    <n v="0"/>
    <n v="749252.59589890973"/>
    <m/>
    <m/>
    <n v="0"/>
    <n v="0"/>
    <n v="18133200"/>
    <n v="0"/>
    <n v="0"/>
    <n v="3626640"/>
    <n v="0"/>
    <n v="0"/>
    <n v="6.8865634401759176E-2"/>
    <n v="499501.73059927311"/>
    <n v="0"/>
    <n v="0"/>
    <n v="249750.86529963656"/>
    <s v="E-075005392009"/>
    <s v="0020062009"/>
    <d v="2010-06-16T00:00:00"/>
    <d v="2013-06-16T00:00:00"/>
    <s v="Rua Avenida Lúcio_x000a_Meira"/>
    <s v="Várzea"/>
    <s v="25.953-007"/>
    <s v="Teresópolis"/>
    <s v="RJ"/>
    <s v="(24) 992583377"/>
    <s v="diretoria@aguasdaimperatriz.com.br"/>
  </r>
  <r>
    <x v="799"/>
    <s v="Piabanha"/>
    <n v="40"/>
    <x v="10"/>
    <s v="DD"/>
    <n v="330032469617"/>
    <s v="11.431.133/0001-39"/>
    <s v="A.R. EMPREENDIMENTOS IMOBILIÁRIOS LTDA"/>
    <x v="1"/>
    <m/>
    <d v="2024-09-01T00:00:00"/>
    <n v="1236.6890625867909"/>
    <n v="0"/>
    <n v="1236.6890625867909"/>
    <m/>
    <m/>
    <n v="0"/>
    <n v="0"/>
    <n v="28470"/>
    <n v="0"/>
    <n v="0"/>
    <n v="6570"/>
    <n v="0"/>
    <n v="0"/>
    <n v="6.8865634401759176E-2"/>
    <n v="784.24184456723322"/>
    <n v="0"/>
    <n v="0"/>
    <n v="452.44721801955762"/>
    <s v="PD-070141562020"/>
    <s v="0995312024"/>
    <d v="2024-06-26T00:00:00"/>
    <d v="2029-06-26T00:00:00"/>
    <s v="Rua Doutor Nelson de Sá Earp"/>
    <s v="Centro"/>
    <s v="25.680-195"/>
    <s v="PETRÓPOLIS"/>
    <s v="RJ"/>
    <s v="(24) 2245-8111"/>
    <s v="licenciamento@soloterra.net.br"/>
  </r>
  <r>
    <x v="800"/>
    <s v="Piabanha"/>
    <n v="40"/>
    <x v="10"/>
    <s v="DD"/>
    <n v="330042159114"/>
    <s v="095.492.727-37"/>
    <s v="GUSTAVO ARANHA ALVES BARRETO"/>
    <x v="1"/>
    <m/>
    <d v="2024-09-01T00:00:00"/>
    <n v="1206.5259147188203"/>
    <n v="0"/>
    <n v="1206.5259147188203"/>
    <m/>
    <m/>
    <n v="0"/>
    <n v="0"/>
    <n v="14600"/>
    <n v="0"/>
    <n v="0"/>
    <n v="11680"/>
    <n v="0"/>
    <n v="0"/>
    <n v="6.8865634401759176E-2"/>
    <n v="402.17530490627348"/>
    <n v="0"/>
    <n v="0"/>
    <n v="804.35060981254685"/>
    <s v="SEI-0700060000202024"/>
    <n v="1001982024"/>
    <d v="2024-08-08T00:00:00"/>
    <d v="2029-08-08T00:00:00"/>
    <s v="Rua Dias Ferreira"/>
    <s v="Leblon"/>
    <s v="22.431-050"/>
    <s v="RIO DE JANEIRO"/>
    <s v="RJ"/>
    <s v="(21) 99307-2493"/>
    <s v="condeleandro@gmail.com"/>
  </r>
  <r>
    <x v="801"/>
    <s v="Piabanha"/>
    <n v="40"/>
    <x v="10"/>
    <s v="DD"/>
    <n v="330037198433"/>
    <s v="37.353.051/0001-07"/>
    <s v="ÁGUAS DA CONDESSA S/A"/>
    <x v="0"/>
    <m/>
    <d v="1899-12-30T00:00:00"/>
    <n v="2533.7932218731721"/>
    <n v="0"/>
    <n v="2533.7932218731721"/>
    <m/>
    <m/>
    <n v="0"/>
    <s v="INCLUSAO SOLICITADA NA CI NA 46/2025"/>
    <n v="61320"/>
    <n v="0"/>
    <n v="0"/>
    <n v="0"/>
    <n v="0"/>
    <n v="12624"/>
    <n v="6.8865634401759176E-2"/>
    <n v="1689.1954812487813"/>
    <n v="0"/>
    <n v="0"/>
    <n v="844.59774062439067"/>
    <n v="0"/>
    <n v="0"/>
    <d v="1899-12-30T00:00:00"/>
    <d v="1899-12-30T00:00:00"/>
    <s v="Pc Garcia"/>
    <s v="Centro"/>
    <n v="25850000"/>
    <s v="PARAÍBA DO SUL"/>
    <s v="RJ"/>
    <n v="999584483"/>
    <s v="thaiane.oliveira@aguasdacondessa.com.br / qssmas.cac@aguasdacondessa.com.br"/>
  </r>
  <r>
    <x v="802"/>
    <s v="Piabanha"/>
    <n v="40"/>
    <x v="10"/>
    <s v="DD"/>
    <n v="330042005311"/>
    <s v="22.744.903/0001-10"/>
    <s v="ALTO DAS PEROBAS SPE EMPREENDIMENTOS IMOBILIÁRIOS LTDA"/>
    <x v="1"/>
    <m/>
    <d v="2024-10-10T00:00:00"/>
    <n v="212.35815152307231"/>
    <n v="0"/>
    <n v="212.35815152307231"/>
    <m/>
    <m/>
    <n v="0"/>
    <n v="0"/>
    <n v="5139.2"/>
    <m/>
    <m/>
    <n v="1027.8399999999999"/>
    <m/>
    <m/>
    <n v="6.8865634401759176E-2"/>
    <n v="141.56862019071062"/>
    <n v="0"/>
    <n v="0"/>
    <n v="70.789531332361676"/>
    <s v="SEI-0700060003682023"/>
    <s v="IN006106"/>
    <s v="4/12/2023"/>
    <s v="4/12/2028"/>
    <s v="Rua Orestes"/>
    <s v="Santo Cristo"/>
    <s v="20.220-070"/>
    <s v="RIO DE JANEIRO"/>
    <s v="RJ"/>
    <s v="(21) 2485-2006"/>
    <s v="licenciamento@soloterra.net.br"/>
  </r>
  <r>
    <x v="803"/>
    <s v="Piabanha"/>
    <n v="40"/>
    <x v="10"/>
    <s v="DD"/>
    <n v="330041379293"/>
    <s v="31.144.884/0001-81"/>
    <s v="ANÁPOLIS COUNTRY CLUB"/>
    <x v="13"/>
    <m/>
    <d v="2024-10-10T00:00:00"/>
    <n v="570.69164727023121"/>
    <n v="0"/>
    <n v="570.69164727023121"/>
    <m/>
    <m/>
    <n v="0"/>
    <n v="0"/>
    <n v="13811.6"/>
    <m/>
    <m/>
    <n v="2762.32"/>
    <m/>
    <m/>
    <n v="6.8865634401759176E-2"/>
    <n v="380.46109818015412"/>
    <n v="0"/>
    <n v="0"/>
    <n v="190.23054909007706"/>
    <s v="SEI-0700060002912023"/>
    <s v="IN005529"/>
    <s v="23/10/2023"/>
    <s v="23/10/2028"/>
    <s v="Estrada do Fagundes"/>
    <s v="Fagundes"/>
    <s v="25.755-090"/>
    <s v="PETRÓPOLIS"/>
    <s v="RJ"/>
    <s v="(31) 98860-2206"/>
    <s v="walmor@dromos.net.br"/>
  </r>
  <r>
    <x v="804"/>
    <s v="Piabanha"/>
    <n v="40"/>
    <x v="10"/>
    <s v="DD"/>
    <n v="330040760910"/>
    <s v="07.705.381/0001-53"/>
    <s v="ASSOCIAÇÃO DE MORADORES DAS TERRAS DA BOA ESPERANÇA"/>
    <x v="1"/>
    <m/>
    <d v="2024-10-10T00:00:00"/>
    <n v="679.42912916488865"/>
    <n v="0"/>
    <n v="679.42912916488865"/>
    <m/>
    <m/>
    <n v="0"/>
    <n v="0"/>
    <n v="16443.25"/>
    <m/>
    <m/>
    <n v="3288.65"/>
    <m/>
    <m/>
    <n v="6.8865634401759176E-2"/>
    <n v="452.95275277659243"/>
    <n v="0"/>
    <n v="0"/>
    <n v="226.47637638829622"/>
    <s v="SEI-0700060004052023"/>
    <s v="IN006105"/>
    <s v="4/12/2023"/>
    <s v="4/12/2028"/>
    <s v="Rodovia Philuvio Cerqueira Rodrigues"/>
    <s v="Itaipava"/>
    <s v="25.745-075"/>
    <s v="PETRÓPOLIS"/>
    <s v="RJ"/>
    <s v="(24) 99966-5141"/>
    <s v="licenciamento@soloterra.net.br"/>
  </r>
  <r>
    <x v="805"/>
    <s v="Piabanha"/>
    <n v="40"/>
    <x v="10"/>
    <s v="DD"/>
    <n v="330040784690"/>
    <s v="46.204.766/0001-99"/>
    <s v="ASSOCIAÇÃO DOS PROPRIETÁRIOS DAS TERRAS NOBRES DO GRÃO-PARÁ"/>
    <x v="1"/>
    <m/>
    <d v="2024-10-10T00:00:00"/>
    <n v="1359.1506476021341"/>
    <n v="0"/>
    <n v="1359.1506476021341"/>
    <m/>
    <m/>
    <n v="0"/>
    <n v="0"/>
    <n v="32893.800000000003"/>
    <m/>
    <m/>
    <n v="32893.800000000003"/>
    <m/>
    <m/>
    <n v="6.8865634401759176E-2"/>
    <n v="906.10391255942693"/>
    <n v="0"/>
    <n v="0"/>
    <n v="453.0467350427071"/>
    <s v="SEI-0700060006282022"/>
    <s v="IN006169"/>
    <s v="5/12/2023"/>
    <s v="5/12/2028"/>
    <s v="Rua dos Angicos"/>
    <s v="Albuquerque"/>
    <s v="25.977-000"/>
    <s v="TERESÓPOLIS"/>
    <s v="RJ"/>
    <s v="(21) 99515-3886"/>
    <s v="contato@greengeoambiental.com.br"/>
  </r>
  <r>
    <x v="806"/>
    <s v="Piabanha"/>
    <n v="40"/>
    <x v="10"/>
    <s v="DD"/>
    <s v="33.0.0297944/21"/>
    <s v="32.296.378/0007-66"/>
    <s v="CEREAIS BRAMIL LTDA. - PV04"/>
    <x v="1"/>
    <m/>
    <d v="2024-10-10T00:00:00"/>
    <n v="8.3017668401279732"/>
    <n v="0"/>
    <n v="8.3017668401279732"/>
    <m/>
    <m/>
    <n v="0"/>
    <n v="0"/>
    <m/>
    <n v="1095"/>
    <m/>
    <m/>
    <m/>
    <m/>
    <n v="6.8865634401759176E-2"/>
    <n v="0"/>
    <n v="8.3017668401279732"/>
    <n v="0"/>
    <n v="0"/>
    <s v="SEI-070006/000256/2023"/>
    <s v="IN006246"/>
    <s v="7/12/2023"/>
    <s v="7/12/2028"/>
    <s v="Estrada União e Indústria"/>
    <s v="Itaipava"/>
    <s v="25.730-770"/>
    <s v="PETRÓPOLIS"/>
    <s v="RJ"/>
    <s v="(24) 2251-6000"/>
    <s v="meioambiente@grupomil.com.br"/>
  </r>
  <r>
    <x v="807"/>
    <s v="Piabanha"/>
    <n v="40"/>
    <x v="10"/>
    <s v="DD"/>
    <s v="33.0.0104004/52"/>
    <s v="32.296.378/0005-02"/>
    <s v="CEREAIS BRAMIL LTDA. - PV03"/>
    <x v="1"/>
    <m/>
    <d v="2024-10-10T00:00:00"/>
    <n v="94.274655387013013"/>
    <n v="0"/>
    <n v="94.274655387013013"/>
    <m/>
    <m/>
    <n v="0"/>
    <n v="0"/>
    <m/>
    <n v="3131.7"/>
    <m/>
    <m/>
    <m/>
    <m/>
    <n v="6.8865634401759176E-2"/>
    <n v="0"/>
    <n v="94.274655387013013"/>
    <n v="0"/>
    <n v="0"/>
    <s v="SEI-070006/000258/2023"/>
    <s v="IN005568"/>
    <s v="24/10/2023"/>
    <s v="24/10/2028"/>
    <s v="Praça Flávio Castrioto"/>
    <s v="Posse"/>
    <s v="25.770-200"/>
    <s v="PETRÓPOLIS"/>
    <s v="RJ"/>
    <s v="(24) 2251-6000"/>
    <s v="meioambiente@grupomil.com.br"/>
  </r>
  <r>
    <x v="808"/>
    <s v="Piabanha"/>
    <n v="40"/>
    <x v="10"/>
    <s v="DD"/>
    <s v="33.0.0104000/29"/>
    <s v="32.296.378/0030-05"/>
    <s v="CEREAIS BRAMIL LTDA. - PV22"/>
    <x v="1"/>
    <m/>
    <d v="2024-10-10T00:00:00"/>
    <n v="61.433074616947003"/>
    <n v="0"/>
    <n v="61.433074616947003"/>
    <m/>
    <m/>
    <n v="0"/>
    <n v="0"/>
    <m/>
    <n v="5621"/>
    <m/>
    <m/>
    <m/>
    <m/>
    <n v="6.8865634401759176E-2"/>
    <n v="0"/>
    <n v="61.433074616947003"/>
    <n v="0"/>
    <n v="0"/>
    <s v="SEI-070006/000257/2023"/>
    <s v="IN005569"/>
    <s v="25/10/2023"/>
    <s v="25/10/2028"/>
    <s v="Rua Bernardo Proença"/>
    <s v="Itamarati"/>
    <s v="25.710-082"/>
    <s v="PETRÓPOLIS"/>
    <s v="RJ"/>
    <s v="(24) 2251-6000"/>
    <s v="meioambiente@grupomil.com.br"/>
  </r>
  <r>
    <x v="809"/>
    <s v="Piabanha"/>
    <n v="40"/>
    <x v="10"/>
    <s v="DD"/>
    <n v="330041914350"/>
    <s v="39.502.458/0001-84"/>
    <s v="CONDOMÍNIO EDILÍCIO DO TERESÓPOLIS SHOPPING CENTER"/>
    <x v="1"/>
    <m/>
    <d v="2024-10-10T00:00:00"/>
    <n v="407.20427412678032"/>
    <n v="0"/>
    <n v="407.20427412678032"/>
    <m/>
    <m/>
    <n v="0"/>
    <n v="0"/>
    <n v="9855"/>
    <m/>
    <m/>
    <n v="1971"/>
    <m/>
    <m/>
    <n v="6.8865634401759176E-2"/>
    <n v="271.47299690919112"/>
    <n v="0"/>
    <n v="0"/>
    <n v="135.73127721758917"/>
    <s v="SEI-0700060003422023"/>
    <s v="IN006120"/>
    <s v="5/12/2023"/>
    <s v="5/12/2028"/>
    <s v="Rua Edmundo Bittencourt"/>
    <s v="Várzea"/>
    <s v="25.953-030"/>
    <s v="TERESÓPOLIS"/>
    <s v="RJ"/>
    <s v="(21) 99932-8829"/>
    <s v="condeleandro@gmail.com"/>
  </r>
  <r>
    <x v="810"/>
    <s v="Piabanha"/>
    <n v="40"/>
    <x v="10"/>
    <s v="DD"/>
    <n v="330041686463"/>
    <s v="36.067.601/0001-69"/>
    <s v="CONDOMÍNIO SHOPPING CENTER VILAREJO DE ITAIPAVA"/>
    <x v="1"/>
    <m/>
    <d v="2024-10-10T00:00:00"/>
    <n v="728.44610218068829"/>
    <n v="0"/>
    <n v="728.44610218068829"/>
    <m/>
    <m/>
    <n v="0"/>
    <n v="0"/>
    <n v="17629.5"/>
    <m/>
    <m/>
    <n v="3525.9"/>
    <m/>
    <m/>
    <n v="6.8865634401759176E-2"/>
    <n v="485.62725396245457"/>
    <n v="0"/>
    <n v="0"/>
    <n v="242.81884821823368"/>
    <s v="SEI-0700060002792023"/>
    <s v="IN005530"/>
    <s v="23/10/2023"/>
    <s v="23/10/2028"/>
    <s v="Estrada União e Indústria"/>
    <s v="Itaipava"/>
    <s v="25.730-735"/>
    <s v="PETRÓPOLIS"/>
    <s v="RJ"/>
    <s v="(21) 98861-0743"/>
    <s v="rodrigeol@gmail.com"/>
  </r>
  <r>
    <x v="811"/>
    <s v="Piabanha"/>
    <n v="40"/>
    <x v="10"/>
    <s v="DD"/>
    <n v="330041445695"/>
    <s v="36.549.459/0001-96"/>
    <s v="CONDOMÍNIO VALE DAS SAMAMBAIAS"/>
    <x v="1"/>
    <m/>
    <d v="2024-10-10T00:00:00"/>
    <n v="1942.5299007978438"/>
    <n v="0"/>
    <n v="1942.5299007978438"/>
    <m/>
    <m/>
    <n v="0"/>
    <n v="0"/>
    <n v="47012"/>
    <m/>
    <m/>
    <n v="9402.4"/>
    <m/>
    <m/>
    <n v="6.8865634401759176E-2"/>
    <n v="1295.0025297418747"/>
    <n v="0"/>
    <n v="0"/>
    <n v="647.52737105596918"/>
    <s v="SEI-0700060001682023"/>
    <s v="IN005593"/>
    <s v="25/10/2023"/>
    <s v="25/10/2028"/>
    <s v="Rua Djanira "/>
    <s v="Samambaia"/>
    <s v="25.710-290"/>
    <s v="PETRÓPOLIS"/>
    <s v="RJ"/>
    <s v="(55) 99318-0016"/>
    <s v="altivo.vieira@gmail.com"/>
  </r>
  <r>
    <x v="812"/>
    <s v="Piabanha"/>
    <n v="40"/>
    <x v="10"/>
    <s v="DD"/>
    <n v="330041804687"/>
    <s v="41.301.021/0001-24"/>
    <s v="VILLA LOCANDA EMPREENDIMENTOS IMOBILIARIOS SPE LTDA"/>
    <x v="1"/>
    <n v="2024"/>
    <d v="2024-10-10T00:00:00"/>
    <n v="1501.2205065454561"/>
    <n v="0"/>
    <n v="1501.2205065454561"/>
    <m/>
    <m/>
    <n v="0"/>
    <n v="0"/>
    <n v="36332.100000000006"/>
    <m/>
    <n v="0"/>
    <n v="7266.42"/>
    <n v="0"/>
    <n v="0"/>
    <n v="6.8865634401759176E-2"/>
    <n v="1000.817151854975"/>
    <n v="0"/>
    <n v="0"/>
    <n v="500.40335469048108"/>
    <s v="SEI-0700060003212023"/>
    <s v="IN006243"/>
    <d v="2023-12-07T00:00:00"/>
    <d v="2028-12-07T00:00:00"/>
    <s v="Alameda das Mimosas"/>
    <s v="Fazendo Inglesa"/>
    <s v="25.655-157"/>
    <s v="PETROPÓLIS"/>
    <s v="RJ"/>
    <s v="(24) 99266-1284"/>
    <s v="nelsonquintella@gmail.com"/>
  </r>
  <r>
    <x v="813"/>
    <s v="Piabanha"/>
    <n v="40"/>
    <x v="10"/>
    <s v="DD"/>
    <n v="330038466750"/>
    <s v="36.548.303/0001-90"/>
    <s v="ASSOCIAÇÃO DOS MORADORES PROPRIETÁRIOS E AMIGOS DO PARQUE DOS EUCALÍPTOS"/>
    <x v="1"/>
    <n v="2024"/>
    <d v="2024-10-10T00:00:00"/>
    <n v="284.74011587364157"/>
    <n v="0"/>
    <n v="284.74011587364157"/>
    <m/>
    <m/>
    <n v="0"/>
    <n v="0"/>
    <n v="6891.2"/>
    <m/>
    <n v="0"/>
    <n v="1378.24"/>
    <n v="0"/>
    <n v="0"/>
    <n v="6.8865634401759176E-2"/>
    <n v="189.82674391576103"/>
    <n v="0"/>
    <n v="0"/>
    <n v="94.913371957880514"/>
    <s v="SEI-0700060000542022"/>
    <s v="IN000715"/>
    <d v="2022-06-02T00:00:00"/>
    <d v="2027-06-02T00:00:00"/>
    <s v="Rua Maria Rosa Cardoso Vieira"/>
    <s v="Itaipava"/>
    <s v="25.740-190"/>
    <s v="PETRÓPOLIS"/>
    <s v="RJ"/>
    <s v="(21) 98261-9658"/>
    <s v="danilo.mgsambiental@gmail.com"/>
  </r>
  <r>
    <x v="814"/>
    <s v="Piabanha"/>
    <n v="40"/>
    <x v="10"/>
    <s v="DD"/>
    <n v="330040075533"/>
    <s v="028.557.067-69"/>
    <s v="PAULO FERNANDO CARVALHO DE OLIVEIRA"/>
    <x v="1"/>
    <n v="2024"/>
    <d v="2024-10-10T00:00:00"/>
    <n v="754.07869669926254"/>
    <n v="0"/>
    <n v="754.07869669926254"/>
    <m/>
    <m/>
    <n v="0"/>
    <n v="0"/>
    <n v="18250"/>
    <m/>
    <n v="0"/>
    <n v="3650"/>
    <n v="0"/>
    <n v="0"/>
    <n v="6.8865634401759176E-2"/>
    <n v="502.71913113284171"/>
    <n v="0"/>
    <n v="0"/>
    <n v="251.35956556642086"/>
    <s v="SEI-0700060003522022"/>
    <s v="IN003456"/>
    <d v="2023-04-20T00:00:00"/>
    <d v="2028-04-20T00:00:00"/>
    <s v="Rua Prudente de Morais"/>
    <s v="Ipanema"/>
    <s v="22.420-042"/>
    <s v="RIO DE JANEIRO"/>
    <s v="RJ"/>
    <s v="(24) 98140-0203"/>
    <s v="rodrigo.terrapocos@gmail.com"/>
  </r>
  <r>
    <x v="815"/>
    <s v="Piabanha"/>
    <n v="40"/>
    <x v="10"/>
    <s v="DD"/>
    <n v="330040446370"/>
    <s v="055.038.847-87"/>
    <s v="KARL WOLFGANG LIEBING"/>
    <x v="1"/>
    <n v="2024"/>
    <d v="2024-10-10T00:00:00"/>
    <n v="1212.5585442924148"/>
    <n v="0"/>
    <n v="1212.5585442924148"/>
    <m/>
    <m/>
    <n v="0"/>
    <n v="0"/>
    <n v="29346.000000000007"/>
    <m/>
    <n v="0"/>
    <n v="5869.2000000000016"/>
    <n v="0"/>
    <n v="0"/>
    <n v="6.8865634401759176E-2"/>
    <n v="808.37236286160987"/>
    <n v="0"/>
    <n v="0"/>
    <n v="404.18618143080488"/>
    <s v="SEI-0700060004622022"/>
    <s v="IN003698"/>
    <d v="2023-05-18T00:00:00"/>
    <d v="2028-05-18T00:00:00"/>
    <s v="Estrada União E Indústria"/>
    <s v="Itaipava"/>
    <s v="25.730-736"/>
    <s v="PETRÓPOLIS "/>
    <s v="RJ"/>
    <s v="(21) 98861-0743"/>
    <s v="rodrigeol@gmail.com"/>
  </r>
  <r>
    <x v="816"/>
    <s v="Piabanha"/>
    <n v="40"/>
    <x v="10"/>
    <s v="DD"/>
    <n v="330041204736"/>
    <s v="06.153.195/0001-96"/>
    <s v="EXPRESSO JEANS LAVANDERIA LTDA"/>
    <x v="1"/>
    <n v="2024"/>
    <d v="2024-10-10T00:00:00"/>
    <n v="1128.0253512004642"/>
    <n v="0"/>
    <n v="1128.0253512004642"/>
    <m/>
    <m/>
    <n v="0"/>
    <n v="0"/>
    <n v="37800"/>
    <n v="37800"/>
    <n v="0"/>
    <m/>
    <n v="0"/>
    <n v="0"/>
    <n v="6.8865634401759176E-2"/>
    <n v="1041.2483921545982"/>
    <n v="86.776959045865979"/>
    <n v="0"/>
    <n v="0"/>
    <s v="SEI-0700060001072023"/>
    <s v="IN005349"/>
    <d v="2023-10-05T00:00:00"/>
    <d v="2028-10-05T00:00:00"/>
    <s v="Rua Vereador Arnaldo De Azevedo"/>
    <s v="Alto Da Serra"/>
    <s v="25.625-040"/>
    <s v="PETRÓPOLIS"/>
    <s v="RJ"/>
    <s v="(24) 99266-1284"/>
    <s v="nelsonquintella@gmail.com"/>
  </r>
  <r>
    <x v="817"/>
    <s v="Piabanha"/>
    <n v="40"/>
    <x v="10"/>
    <s v="DD"/>
    <n v="330040179908"/>
    <s v="10.319.400/0001-18"/>
    <s v="ASSOCIAÇÃO DE MORADORES DAS TERRAS DE SANTO ANTÔNIO"/>
    <x v="1"/>
    <n v="2024"/>
    <d v="2024-10-10T00:00:00"/>
    <n v="1809.7888720782303"/>
    <n v="0"/>
    <n v="1809.7888720782303"/>
    <m/>
    <m/>
    <n v="0"/>
    <n v="0"/>
    <n v="43799.999999999993"/>
    <m/>
    <n v="0"/>
    <n v="43799.999999999993"/>
    <n v="0"/>
    <n v="0"/>
    <n v="6.8865634401759176E-2"/>
    <n v="1206.5259147188203"/>
    <n v="0"/>
    <n v="0"/>
    <n v="603.26295735941005"/>
    <s v="SEI-0700060003482022"/>
    <s v="IN003497"/>
    <d v="2023-04-27T00:00:00"/>
    <d v="2028-04-27T00:00:00"/>
    <s v="Estrada Philuvio Cerqueira Rodrigues"/>
    <s v="Itaipava"/>
    <s v="25.745-075"/>
    <s v="PETRÓPOLIS"/>
    <s v="RJ"/>
    <s v="(21) 3251-2283"/>
    <s v="licenciamento@soloterra.net.br"/>
  </r>
  <r>
    <x v="818"/>
    <s v="Piabanha"/>
    <n v="40"/>
    <x v="10"/>
    <s v="DD"/>
    <n v="330041352921"/>
    <s v=" 32.175.044/0005-72"/>
    <s v="ARMAZEM E BAR FLOR DA POSSE LTDA"/>
    <x v="5"/>
    <n v="2024"/>
    <d v="2024-11-01T00:00:00"/>
    <n v="153.83205412664955"/>
    <n v="0"/>
    <n v="153.83205412664955"/>
    <m/>
    <m/>
    <n v="0"/>
    <n v="0"/>
    <n v="3723"/>
    <n v="0"/>
    <n v="0"/>
    <n v="744.59999999999991"/>
    <n v="0"/>
    <n v="0"/>
    <n v="6.8865634401759176E-2"/>
    <n v="102.5547027510997"/>
    <n v="0"/>
    <n v="0"/>
    <n v="51.277351375549856"/>
    <s v="SEI-070006/000140/2023"/>
    <s v="IN003742"/>
    <d v="2023-05-25T00:00:00"/>
    <d v="2028-05-25T00:00:00"/>
    <s v="RUA SÃO PEDRO"/>
    <s v="SÃO PEDRO"/>
    <n v="25956280"/>
    <s v="TERESÓPOLIS"/>
    <s v="RJ"/>
    <n v="981813727"/>
    <s v="fabiogomes@arqambiental.com.br"/>
  </r>
  <r>
    <x v="819"/>
    <s v="Piabanha"/>
    <n v="40"/>
    <x v="10"/>
    <s v="DD"/>
    <n v="330038952697"/>
    <s v=" 06.329.978/0001-88"/>
    <s v=" CONDOMÍNIO PARADISO"/>
    <x v="1"/>
    <n v="2024"/>
    <d v="2024-12-12T00:00:00"/>
    <n v="1583.5698566099206"/>
    <n v="0"/>
    <n v="1583.5698566099206"/>
    <m/>
    <m/>
    <n v="0"/>
    <n v="0"/>
    <n v="38325"/>
    <n v="0"/>
    <n v="0"/>
    <n v="7665"/>
    <n v="0"/>
    <n v="0"/>
    <n v="6.8865634401759176E-2"/>
    <n v="1055.7132377399471"/>
    <n v="0"/>
    <n v="0"/>
    <n v="527.85661886997354"/>
    <s v="SEI-070006/000332/2021"/>
    <s v="IN003302"/>
    <d v="2023-04-03T00:00:00"/>
    <d v="2028-04-03T00:00:00"/>
    <s v="ESTRADA ISAÍAS VIDAL"/>
    <s v="ALBUQUERQUE "/>
    <n v="25976810"/>
    <s v="Teresópolis"/>
    <s v="RJ"/>
    <e v="#N/A"/>
    <e v="#N/A"/>
  </r>
  <r>
    <x v="820"/>
    <s v="Piabanha"/>
    <n v="40"/>
    <x v="10"/>
    <s v="DD"/>
    <n v="330005794987"/>
    <s v="06.982.741/0002-82"/>
    <s v="MONTE SERRAT ENERGETICA S/A"/>
    <x v="5"/>
    <n v="2024"/>
    <d v="2024-12-12T00:00:00"/>
    <n v="1357.3440995979299"/>
    <n v="0"/>
    <n v="1357.3440995979299"/>
    <m/>
    <m/>
    <n v="0"/>
    <n v="0"/>
    <n v="32850"/>
    <n v="0"/>
    <n v="0"/>
    <n v="6570"/>
    <n v="0"/>
    <n v="0"/>
    <n v="6.8865634401759176E-2"/>
    <n v="904.89258557394896"/>
    <n v="0"/>
    <n v="0"/>
    <n v="452.45151402398085"/>
    <s v="SEI-0700050004722023"/>
    <s v="IN005528"/>
    <d v="2023-10-24T00:00:00"/>
    <d v="2028-10-24T00:00:00"/>
    <s v="Avenida Vereador José Francisco Xavier nº 01"/>
    <s v="DISTRITO DE MONTE SERRAT"/>
    <n v="25870000"/>
    <s v="COMENDADOR LEVY GASPARIAN"/>
    <s v="RJ"/>
    <n v="22541105"/>
    <s v="prefeituralevy.adm@levygasparian.rj.gov.br"/>
  </r>
  <r>
    <x v="821"/>
    <s v="Piabanha"/>
    <m/>
    <x v="10"/>
    <s v="DD"/>
    <s v="33.0.0430750/62"/>
    <s v="44.701.966/0001-21"/>
    <s v="SPE RESIDENCIAL GOLDEN GREEN LTDA"/>
    <x v="1"/>
    <m/>
    <d v="2025-02-01T00:00:00"/>
    <n v="2010.8765245313682"/>
    <n v="160.4725503807928"/>
    <n v="2171.3490749121611"/>
    <m/>
    <m/>
    <m/>
    <s v="Correspondência Interna - NA 11 (92177935)"/>
    <n v="29200"/>
    <n v="0"/>
    <n v="0"/>
    <m/>
    <n v="17520"/>
    <m/>
    <m/>
    <n v="804.35060981254742"/>
    <n v="0"/>
    <n v="0"/>
    <n v="1206.5259147188208"/>
    <s v="SEI-070002/019546/2024"/>
    <s v="IN101278"/>
    <s v="13/12/2024"/>
    <s v="13/12/2029"/>
    <s v="Estrada Doutor Rogério De Moura Estevão, 4000"/>
    <s v="Albuquerque"/>
    <s v="25.975-440"/>
    <s v="TERESÓPOLIS"/>
    <s v="RJ"/>
    <s v="(21)99979-5751"/>
    <s v="leonidascastromello0@gmail.com"/>
  </r>
  <r>
    <x v="822"/>
    <s v="Piabanha"/>
    <m/>
    <x v="10"/>
    <s v="DD"/>
    <s v="33.0.0389007/00"/>
    <s v="01.276.250/0001-11"/>
    <s v="ASSOCIAÇÃO GREEN VALLEY PORTAL II"/>
    <x v="1"/>
    <n v="2025"/>
    <d v="2025-03-01T00:00:00"/>
    <n v="594.21"/>
    <n v="974.81999999999994"/>
    <n v="1569.03"/>
    <m/>
    <m/>
    <m/>
    <m/>
    <n v="14381"/>
    <n v="0"/>
    <n v="0"/>
    <n v="2876.2000000000003"/>
    <m/>
    <m/>
    <m/>
    <n v="396.14267533267957"/>
    <n v="0"/>
    <n v="0"/>
    <n v="198.07"/>
    <s v="SEI-070006/000311/2021"/>
    <s v="IN003192"/>
    <s v="29/3/2023"/>
    <s v="29/3/2028"/>
    <s v="Estrada Teresópolis-Friburgo, S/N"/>
    <s v="Vale Feliz"/>
    <s v="25.975-441"/>
    <s v="TERESÓPOLIS"/>
    <s v="RJ"/>
    <n v="21993072493"/>
    <s v="condeleandro@gmail.com"/>
  </r>
  <r>
    <x v="823"/>
    <s v="Piabanha"/>
    <m/>
    <x v="10"/>
    <s v="DD"/>
    <s v="33.0.0404920/53"/>
    <s v="43.291.803/0001-55"/>
    <s v="CERVEJARIA MAD BREW DE TERESÓPOLIS LTDA."/>
    <x v="5"/>
    <n v="2025"/>
    <d v="2025-03-01T00:00:00"/>
    <n v="437.78710176811126"/>
    <n v="879.83202133333327"/>
    <n v="1317.6191231014445"/>
    <m/>
    <m/>
    <m/>
    <m/>
    <n v="4540.7999999999993"/>
    <n v="0"/>
    <n v="0"/>
    <n v="4540.7999999999993"/>
    <m/>
    <m/>
    <m/>
    <n v="125.08202907660322"/>
    <n v="0"/>
    <n v="0"/>
    <n v="312.70507269150801"/>
    <s v="SEI-070006/000468/2022"/>
    <s v="IN001780"/>
    <s v="25/10/2022"/>
    <s v="25/10/2027"/>
    <s v="Rua Elviro Joaquim Da Cunha, 141"/>
    <s v="Vargem Grande"/>
    <s v="25.990-170"/>
    <s v="TERESÓPOLIS"/>
    <s v="RJ"/>
    <n v="21981813727"/>
    <s v="fabiogomes@arqambiental.com.br"/>
  </r>
  <r>
    <x v="824"/>
    <s v="Piabanha"/>
    <m/>
    <x v="10"/>
    <s v="DD"/>
    <s v="33.0.0402425/37"/>
    <s v="27.945.419/0001-72"/>
    <s v="CELPA EMPREENDIMENTOS IMOBILIÁRIOS LTDA"/>
    <x v="13"/>
    <n v="2025"/>
    <d v="2025-03-01T00:00:00"/>
    <n v="431.33"/>
    <n v="897.36000000000013"/>
    <n v="1328.69"/>
    <m/>
    <m/>
    <m/>
    <m/>
    <n v="10439"/>
    <n v="0"/>
    <n v="0"/>
    <n v="2087.8000000000002"/>
    <m/>
    <m/>
    <m/>
    <n v="287.55534300798564"/>
    <n v="0"/>
    <n v="0"/>
    <n v="143.77767150399282"/>
    <s v="SEI-070006/000411/2022"/>
    <s v="IN001651"/>
    <s v="14/10/2022"/>
    <s v="14/10/2027"/>
    <s v="Rodovia Dr. Rogério Moura Estevão, 5350"/>
    <s v="Albuquerque"/>
    <s v="25.975-442"/>
    <s v="TERESÓPOLIS"/>
    <s v="RJ"/>
    <n v="21981813727"/>
    <s v="fabiogomes@arqambiental.com.br"/>
  </r>
  <r>
    <x v="825"/>
    <s v="Piabanha"/>
    <m/>
    <x v="10"/>
    <s v="DD"/>
    <s v="33.0.0388841/60"/>
    <s v="39.448.584/0001-06"/>
    <s v="CONDOMÍNIO DO EDIFÍCIO RESIDENTIAL GREEN"/>
    <x v="1"/>
    <n v="2025"/>
    <d v="2025-03-01T00:00:00"/>
    <n v="1308.48"/>
    <n v="2146.48"/>
    <n v="3454.96"/>
    <m/>
    <m/>
    <m/>
    <m/>
    <n v="31667.399999999998"/>
    <n v="0"/>
    <n v="0"/>
    <n v="6333.48"/>
    <m/>
    <m/>
    <m/>
    <n v="872.31823634170746"/>
    <n v="0"/>
    <n v="0"/>
    <n v="436.15911817085367"/>
    <s v="SEI-070006/000303/2021"/>
    <s v="IN003147"/>
    <s v="27/3/2023"/>
    <s v="27/3/2028"/>
    <s v="Estrada Teresópolis-Friburgo, S/N"/>
    <s v="Green Valleiy"/>
    <s v="25.975-442"/>
    <s v="TERESÓPOLIS"/>
    <s v="RJ"/>
    <n v="21996677215"/>
    <s v="condeleandro@gmail.com"/>
  </r>
  <r>
    <x v="826"/>
    <s v="Piabanha"/>
    <m/>
    <x v="10"/>
    <s v="DD"/>
    <s v="33.0.0412213/12"/>
    <s v="36.055.796/0001-27"/>
    <s v="CONDOMINIO PAÇO SAO LUIZ"/>
    <x v="13"/>
    <n v="2025"/>
    <d v="2025-03-01T00:00:00"/>
    <n v="1170.33"/>
    <n v="1742.2800000000002"/>
    <n v="2912.61"/>
    <m/>
    <m/>
    <m/>
    <m/>
    <n v="28323.999999999996"/>
    <n v="0"/>
    <n v="0"/>
    <n v="5664.8"/>
    <m/>
    <m/>
    <m/>
    <n v="780.22009151817076"/>
    <n v="0"/>
    <n v="0"/>
    <n v="390.11004575908532"/>
    <s v="SEI-070006/000124/2023"/>
    <s v="IN003741"/>
    <s v="25/5/2023"/>
    <s v="25/5/2028"/>
    <s v="Estrada Francisco Smolka,3500"/>
    <s v="Quebra Frascos"/>
    <s v="25.966-105"/>
    <s v="TERESÓPOLIS"/>
    <s v="RJ"/>
    <n v="21998007185"/>
    <s v="renemarchesini2017@gmail.com"/>
  </r>
  <r>
    <x v="827"/>
    <s v="Piabanha"/>
    <m/>
    <x v="10"/>
    <s v="DD"/>
    <s v="33.0.0405596/54"/>
    <s v="00.366.352/0001-65"/>
    <s v="CONDOMÍNIO SERRAVILLE"/>
    <x v="1"/>
    <n v="2025"/>
    <d v="2025-03-01T00:00:00"/>
    <n v="1055.71"/>
    <n v="1491.6100000000001"/>
    <n v="2547.3200000000002"/>
    <m/>
    <m/>
    <m/>
    <m/>
    <n v="25550"/>
    <n v="0"/>
    <n v="0"/>
    <n v="5110"/>
    <m/>
    <m/>
    <m/>
    <n v="703.80678358597879"/>
    <n v="0"/>
    <n v="0"/>
    <n v="351.9"/>
    <s v="SEI-070006/000558/2022"/>
    <s v="IN003961"/>
    <s v="20/6/2023"/>
    <s v="20/6/2028"/>
    <s v="Estrada Cantagalo, 300"/>
    <s v="Cuiabá"/>
    <s v="25.745-200"/>
    <s v="PETRÓPOLIS"/>
    <s v="RJ"/>
    <n v="24988176206"/>
    <s v="romulo.totalhydro@gmail.com"/>
  </r>
  <r>
    <x v="828"/>
    <s v="Piabanha"/>
    <m/>
    <x v="10"/>
    <s v="DD"/>
    <s v="33.0.0407445/59"/>
    <s v="40.289.308/0001-13"/>
    <s v="CONDOMÍNIO VALE DO SOSSEGO"/>
    <x v="1"/>
    <n v="2025"/>
    <d v="2025-03-01T00:00:00"/>
    <n v="2593.4299999999998"/>
    <n v="3484.47"/>
    <n v="6077.9"/>
    <m/>
    <m/>
    <m/>
    <m/>
    <n v="62765.400000000009"/>
    <n v="0"/>
    <n v="0"/>
    <n v="12553.08"/>
    <m/>
    <m/>
    <m/>
    <n v="1728.9516357920702"/>
    <n v="0"/>
    <n v="0"/>
    <n v="864.48"/>
    <s v="SEI-070006/000617/2022"/>
    <s v="IN004373"/>
    <s v="25/7/2023"/>
    <s v="25/7/2028"/>
    <s v="Rua Vale Do Sossego, S/N"/>
    <s v="Correas"/>
    <s v="25.745-071"/>
    <s v="PETRÓPOLIS"/>
    <s v="RJ"/>
    <n v="21988610743"/>
    <s v="rodrigeol@gmail.com"/>
  </r>
  <r>
    <x v="829"/>
    <s v="Piabanha"/>
    <m/>
    <x v="10"/>
    <s v="DD"/>
    <s v="33.0.03405729/10"/>
    <s v="01.110.096/0001-03"/>
    <s v="CONDOMÍNIO VENTURA SHOPPING"/>
    <x v="1"/>
    <n v="2025"/>
    <d v="2025-03-01T00:00:00"/>
    <n v="481.1"/>
    <n v="789.25999999999988"/>
    <n v="1270.3599999999999"/>
    <m/>
    <m/>
    <m/>
    <m/>
    <n v="11643.5"/>
    <n v="0"/>
    <n v="0"/>
    <n v="2328.6999999999998"/>
    <m/>
    <m/>
    <m/>
    <n v="320.73480566275316"/>
    <n v="0"/>
    <n v="0"/>
    <n v="160.37"/>
    <s v="SEI-070006/000506/2022"/>
    <s v="IN003373"/>
    <s v="11/4/2023"/>
    <s v="11/4/2028"/>
    <s v="Estrada Teresópolis Friburgo, S/N"/>
    <s v="Albuquerque"/>
    <s v="25.964-390"/>
    <s v="TERESÓPOLIS"/>
    <s v="RJ"/>
    <n v="21993072493"/>
    <s v="condeleandro@gmail.com"/>
  </r>
  <r>
    <x v="830"/>
    <s v="Piabanha"/>
    <m/>
    <x v="10"/>
    <s v="DD"/>
    <s v="33.0.0402013/42"/>
    <s v="31.353.378/0001-00"/>
    <s v="VILA REAL HOTELARIA LTDA ME"/>
    <x v="1"/>
    <n v="2025"/>
    <d v="2025-03-01T00:00:00"/>
    <n v="424.42"/>
    <n v="664.06"/>
    <n v="1088.48"/>
    <m/>
    <m/>
    <m/>
    <m/>
    <n v="10271.099999999999"/>
    <n v="0"/>
    <n v="0"/>
    <n v="2054.2199999999998"/>
    <m/>
    <m/>
    <m/>
    <n v="282.9303270015634"/>
    <n v="0"/>
    <n v="0"/>
    <n v="141.47"/>
    <s v="SEI-070006/000366/2022"/>
    <s v="IN003579"/>
    <s v="11/5/2023"/>
    <s v="11/5/2028"/>
    <s v="Estrada União E Indústria, 14165"/>
    <s v="Itaipava"/>
    <s v="25.730-735"/>
    <s v="PETRÓPOLIS"/>
    <s v="RJ"/>
    <n v="21988610743"/>
    <s v="rodrigeol@gmail.com"/>
  </r>
  <r>
    <x v="831"/>
    <s v="Piabanha"/>
    <m/>
    <x v="10"/>
    <s v="DD"/>
    <s v="33.0.03397632/35"/>
    <s v="09.021.699/0001-40"/>
    <s v="ASSOCIAÇÃO DOS PROPRIETÁRIOS DO SISTEMA DE ÁGUA POTÁVEL DO LOTEAMENTO_x000a_GREEN VALLEY COUNTRY LIFE"/>
    <x v="1"/>
    <n v="2025"/>
    <d v="2025-03-01T00:00:00"/>
    <n v="1508.16"/>
    <n v="2474.16"/>
    <n v="3982.32"/>
    <m/>
    <m/>
    <m/>
    <m/>
    <n v="36500"/>
    <n v="0"/>
    <n v="0"/>
    <n v="7300"/>
    <m/>
    <m/>
    <m/>
    <n v="1005.438262265684"/>
    <n v="0"/>
    <n v="0"/>
    <n v="502.72"/>
    <s v="SEI-070006/000229/2022"/>
    <s v="IN003348"/>
    <s v="10/4/2023"/>
    <s v="10/4/2028"/>
    <s v="Estrada Teresópolis Friburgo, S/N"/>
    <s v="Vale Feliz - Alburquerque"/>
    <s v="25.975-441"/>
    <s v="TERESÓPOLIS"/>
    <s v="RJ"/>
    <n v="21988315111"/>
    <s v="mpbuonora@yahoo.com"/>
  </r>
  <r>
    <x v="832"/>
    <s v="Piabanha"/>
    <m/>
    <x v="10"/>
    <s v="DD"/>
    <s v="33.0.0104422/95"/>
    <s v=" 28.859.411/0001-56"/>
    <s v="LOTEAMENTO VALE DA SERRA"/>
    <x v="13"/>
    <n v="2025"/>
    <d v="2025-05-01T00:00:00"/>
    <n v="761.61948366625552"/>
    <n v="486.23"/>
    <n v="1247.8494836662555"/>
    <m/>
    <m/>
    <m/>
    <m/>
    <n v="9855"/>
    <m/>
    <m/>
    <n v="7117.5"/>
    <m/>
    <m/>
    <n v="6.8870000000000001E-2"/>
    <n v="271.46833081173463"/>
    <m/>
    <m/>
    <n v="490.15115285452094"/>
    <s v="PD-07/014.192/2019"/>
    <s v="IN098100"/>
    <s v="3/5/2024"/>
    <s v="3/5/2029"/>
    <m/>
    <s v="CRUZEIRO"/>
    <s v="25980-250"/>
    <s v="TERESÓPOLIS"/>
    <s v="RJ"/>
    <s v="(21) 22357494"/>
    <s v="anyfariasmonte@bol.com.br"/>
  </r>
  <r>
    <x v="833"/>
    <s v="Piabanha"/>
    <m/>
    <x v="10"/>
    <s v="DD"/>
    <s v="33.0.0425901/33"/>
    <s v="01.708.217/0001-13"/>
    <s v="CERVEJARIA CIDADE IMPERIAL S.A."/>
    <x v="5"/>
    <n v="2025"/>
    <d v="2025-06-01T00:00:00"/>
    <n v="754.07869669926424"/>
    <m/>
    <n v="628.39891391605352"/>
    <m/>
    <m/>
    <m/>
    <m/>
    <n v="0"/>
    <n v="262800"/>
    <m/>
    <n v="-262800"/>
    <m/>
    <m/>
    <m/>
    <n v="0"/>
    <n v="754.07869669926424"/>
    <n v="0"/>
    <n v="-18097.88872078231"/>
    <s v="SEI-070006/000069/2022"/>
    <s v="IN101734"/>
    <s v="24/2/2025"/>
    <s v="24/2/2035"/>
    <s v="Rua Doutor Paulo Herve, 916"/>
    <s v="Bingen"/>
    <s v="25.665-133"/>
    <s v="PETRÓPOLIS"/>
    <s v="RJ"/>
    <s v="(34)99937-3873"/>
    <s v="lmartins@cervejariacidadeimperial.com.br"/>
  </r>
  <r>
    <x v="834"/>
    <s v="Piabanha"/>
    <m/>
    <x v="10"/>
    <s v="DD"/>
    <s v=" 33.0.0423936/56"/>
    <s v="39.592.354/0001-08"/>
    <s v="ESTÂNCIA DEL SOL EMPREENDIMENTOS IMOBILIÁRIOS LTDA."/>
    <x v="1"/>
    <n v="2025"/>
    <d v="2025-06-01T00:00:00"/>
    <n v="738.39385980791837"/>
    <m/>
    <n v="615.32821650659866"/>
    <m/>
    <m/>
    <m/>
    <m/>
    <n v="0"/>
    <n v="71481.600000000006"/>
    <m/>
    <n v="-71481.600000000006"/>
    <m/>
    <m/>
    <m/>
    <n v="0"/>
    <n v="738.39385980791837"/>
    <n v="0"/>
    <n v="-4922.6257320527893"/>
    <s v="SEI-070002/022965/2024"/>
    <s v="IN102332"/>
    <s v="27/2/2025"/>
    <s v="27/2/2030"/>
    <s v="Estrada Doutor Rogério De Moura Estevão, 3500"/>
    <s v="Green Valleiy"/>
    <s v="25.975-442"/>
    <s v="TERESÓPOLIS"/>
    <s v="RJ"/>
    <s v="(21)98181-3727"/>
    <s v="fabiogomes@arqambiental.com.br"/>
  </r>
  <r>
    <x v="835"/>
    <s v="Baía de Guanabara"/>
    <n v="50"/>
    <x v="2"/>
    <s v="EE"/>
    <n v="330005088179"/>
    <s v="02.150.336/0001-66"/>
    <s v="Aguas de Niterói"/>
    <x v="0"/>
    <m/>
    <s v="26/12/2017"/>
    <n v="2050366.8266797448"/>
    <n v="-204206.15862320387"/>
    <n v="1846160.6680565409"/>
    <n v="4139.4166797448415"/>
    <s v="DÉBITO: revisão vazão de pontos de interferência (email Valbert)"/>
    <s v="OK"/>
    <s v=""/>
    <n v="58461770.909999996"/>
    <n v="14332674"/>
    <n v="0"/>
    <n v="11692354.1826816"/>
    <n v="0"/>
    <n v="96"/>
    <n v="5.7568725668020709E-2"/>
    <n v="1346227.8607122633"/>
    <n v="26885.613960916766"/>
    <n v="0"/>
    <n v="673113.93035613152"/>
    <s v="E07/002.1306/2013"/>
    <s v="IN039191"/>
    <d v="2017-03-30T00:00:00"/>
    <d v="2022-03-30T00:00:00"/>
    <s v="Rua Marques do Paraná, 110"/>
    <s v="Centro"/>
    <n v="24030211"/>
    <s v="Niterói"/>
    <s v="RJ"/>
    <n v="27299200"/>
    <s v="fabio.coelho@aguasdeniteroi.com.br"/>
  </r>
  <r>
    <x v="836"/>
    <s v="Baía de Guanabara"/>
    <n v="50"/>
    <x v="2"/>
    <s v="EE"/>
    <n v="330005049947"/>
    <s v="33.017.088/0001-03"/>
    <s v="Apolo Tubos e Equipamentos S.A."/>
    <x v="5"/>
    <m/>
    <s v="12/12/2017"/>
    <n v="3108.1188500998369"/>
    <n v="0"/>
    <n v="3108.1188500998369"/>
    <m/>
    <m/>
    <s v="OK"/>
    <s v=""/>
    <n v="46720"/>
    <n v="12147.2"/>
    <n v="0"/>
    <n v="34572.800000000003"/>
    <n v="1234"/>
    <n v="94"/>
    <n v="5.7568725668020709E-2"/>
    <n v="1075.8463276365089"/>
    <n v="41.957860583187667"/>
    <n v="0"/>
    <n v="1990.3146618801404"/>
    <s v="E-07/100.932/2007"/>
    <s v="IN002177"/>
    <d v="2010-07-13T00:00:00"/>
    <d v="2015-07-12T00:00:00"/>
    <s v="Avenida Chrisóstomo Pimentel de Oliveira, 2651"/>
    <s v="Pavuna"/>
    <n v="21650001"/>
    <s v="Rio de Janeiro"/>
    <s v="RJ"/>
    <n v="34529100"/>
    <s v="danielhaubrick@yahoo.com.br "/>
  </r>
  <r>
    <x v="837"/>
    <s v="Baía de Guanabara"/>
    <n v="50"/>
    <x v="2"/>
    <s v="EE"/>
    <n v="330037872452"/>
    <s v="33.845.801/0001-07"/>
    <s v="Associação Civil das Servas de Maria do Brasil"/>
    <x v="1"/>
    <m/>
    <s v="23/02/2023"/>
    <n v="344.71650963454658"/>
    <n v="198.64"/>
    <n v="543.35650963454657"/>
    <m/>
    <m/>
    <s v="RENOVAÇÃO: DÉBITO 2024"/>
    <s v=""/>
    <n v="7020"/>
    <n v="0"/>
    <n v="0"/>
    <n v="3180"/>
    <n v="0"/>
    <n v="0"/>
    <n v="5.7568725668020709E-2"/>
    <n v="161.64949771720885"/>
    <n v="0"/>
    <n v="0"/>
    <n v="183.06701191733774"/>
    <s v="E-07/100291/2006"/>
    <s v="IN053165"/>
    <d v="2023-02-23T00:00:00"/>
    <d v="2028-02-23T00:00:00"/>
    <s v="Estrada do Capenha nº 856"/>
    <s v="Jacarepagua"/>
    <n v="22743040"/>
    <s v="Rio de Janeiro"/>
    <s v="RJ"/>
    <s v="(21) 3299-3928"/>
    <s v="rosanacoppede@gmail.com"/>
  </r>
  <r>
    <x v="838"/>
    <s v="Baía de Guanabara"/>
    <n v="50"/>
    <x v="2"/>
    <s v="EE"/>
    <n v="330005050368"/>
    <s v="18.459.628/0033-00"/>
    <s v="Bayer S.A."/>
    <x v="5"/>
    <n v="2024"/>
    <s v="12/12/2017"/>
    <n v="76340.965074783962"/>
    <n v="16303.589769732702"/>
    <n v="92644.554844516664"/>
    <m/>
    <m/>
    <s v="OK"/>
    <s v=""/>
    <n v="1576800"/>
    <n v="1138800"/>
    <n v="534360"/>
    <n v="0"/>
    <m/>
    <n v="85"/>
    <n v="5.7568725668020709E-2"/>
    <n v="36309.746653334019"/>
    <n v="9268.794173486398"/>
    <n v="30762.424247963547"/>
    <n v="0"/>
    <s v="E-07/100044/2004"/>
    <s v="IN005624"/>
    <d v="2023-10-27T00:00:00"/>
    <d v="2033-10-27T00:00:00"/>
    <s v="Estrada da Boa Esperança 650"/>
    <s v="Centro"/>
    <n v="26110100"/>
    <s v="Belford Roxo"/>
    <s v="RJ"/>
    <n v="21890493"/>
    <s v="ricardo.amaral@bayer.com"/>
  </r>
  <r>
    <x v="839"/>
    <s v="Baía de Guanabara"/>
    <n v="50"/>
    <x v="2"/>
    <s v="EE"/>
    <n v="330005050600"/>
    <s v="35.402.759/0015-80"/>
    <s v="Bimbo do Brasil LTDA"/>
    <x v="5"/>
    <m/>
    <s v="12/12/2017"/>
    <n v="744.08477815044432"/>
    <n v="0"/>
    <n v="287.87"/>
    <n v="492.62"/>
    <s v="DÉBITO: REVISÃO OUT Nº IN100985"/>
    <s v="OK"/>
    <s v=""/>
    <n v="10233.599999999999"/>
    <n v="1612.7999999999997"/>
    <n v="0"/>
    <n v="8620.7999999999993"/>
    <m/>
    <n v="87"/>
    <n v="5.7568725668020709E-2"/>
    <n v="235.65412439850272"/>
    <n v="12.142183513068732"/>
    <n v="0"/>
    <n v="496.28847023887289"/>
    <s v="SEI-070002/017804/2023"/>
    <s v="IN100985"/>
    <d v="2024-12-04T00:00:00"/>
    <d v="2029-12-04T00:00:00"/>
    <s v="Est Adhermar Bebiano nº 2890"/>
    <s v="Inhauma"/>
    <n v="20766720"/>
    <s v="Rio de Janeiro"/>
    <s v="RJ"/>
    <n v="21899402"/>
    <s v="marcio.salgado@ecopolo.com.br"/>
  </r>
  <r>
    <x v="840"/>
    <s v="Baía de Guanabara"/>
    <n v="50"/>
    <x v="2"/>
    <s v="EE"/>
    <n v="330041032005"/>
    <s v="46.076.909/0002-05"/>
    <s v="TIVIT INFRAESTRUTURA DE TECNOLOGIA S.A."/>
    <x v="1"/>
    <m/>
    <s v="12/12/2017"/>
    <n v="13314.414276283895"/>
    <n v="2751.1608843318072"/>
    <n v="16065.575160615703"/>
    <m/>
    <m/>
    <s v="ALTERAÇÃO:   TITULARIDADE A PEDIDO DA EMPRESA / CNARH ANTIGO: 330005059586"/>
    <s v="CI INEA/SERVREG Nº5 /2023-ALTERAÇÃO"/>
    <n v="179799"/>
    <n v="0"/>
    <n v="0"/>
    <n v="159359"/>
    <n v="0"/>
    <n v="0"/>
    <n v="5.7568725668020709E-2"/>
    <n v="4140.3197225537824"/>
    <n v="0"/>
    <n v="0"/>
    <n v="9174.0945537301122"/>
    <s v="E07/002.13938/2015"/>
    <s v="IN006569"/>
    <d v="2024-01-08T00:00:00"/>
    <d v="2029-01-08T00:00:00"/>
    <s v="ESTRADA DOS BANDEIRANTES 10916"/>
    <s v="VARGEM PEQUENA"/>
    <n v="22783111"/>
    <s v="Rio de Janeiro"/>
    <s v="RJ"/>
    <n v="21318000"/>
    <s v="andre.oliva@tivit.com.br"/>
  </r>
  <r>
    <x v="841"/>
    <s v="Baía de Guanabara"/>
    <n v="50"/>
    <x v="2"/>
    <s v="EE"/>
    <n v="330005051844"/>
    <s v="35.503.800/0001-00"/>
    <s v="TOP PAPER &amp; BOX INDUSTRIA DE PAPEL E EMBALAGENS LTDA"/>
    <x v="5"/>
    <m/>
    <s v="01/10/2020"/>
    <n v="15599.74300661758"/>
    <n v="0"/>
    <n v="15599.74300661758"/>
    <m/>
    <m/>
    <s v="OK"/>
    <s v=""/>
    <n v="438000"/>
    <n v="350400"/>
    <n v="0"/>
    <n v="87600"/>
    <n v="0"/>
    <n v="98"/>
    <n v="5.7568725668020709E-2"/>
    <n v="10086.04073703723"/>
    <n v="470.68190106173688"/>
    <n v="0"/>
    <n v="5043.0203685186143"/>
    <s v="PD-07/014.468/2018"/>
    <s v="IN007284 / AVB IN006908"/>
    <d v="2020-09-04T00:00:00"/>
    <d v="2025-09-04T00:00:00"/>
    <s v="Comandante Barcelar, 731"/>
    <s v="Centro"/>
    <n v="25940000"/>
    <s v="Guapimirim"/>
    <s v="RJ"/>
    <s v="(21) 2632-2313"/>
    <s v="ailtonbs@terra.com.br"/>
  </r>
  <r>
    <x v="842"/>
    <s v="Baía de Guanabara"/>
    <n v="50"/>
    <x v="2"/>
    <s v="EE"/>
    <n v="330005052654"/>
    <s v="68.639.715/0001-22"/>
    <s v="Condomínio do Edificio Teatro Regina"/>
    <x v="1"/>
    <m/>
    <s v="12/12/2017"/>
    <n v="151.29056349657117"/>
    <n v="0"/>
    <n v="151.29056349657117"/>
    <m/>
    <m/>
    <s v="OK"/>
    <s v=""/>
    <n v="4380"/>
    <n v="0"/>
    <n v="0"/>
    <n v="876"/>
    <n v="0"/>
    <n v="0"/>
    <n v="5.7568725668020709E-2"/>
    <n v="100.86385648905168"/>
    <n v="0"/>
    <n v="0"/>
    <n v="50.426707007519475"/>
    <s v="E-07/100077/2006"/>
    <s v="IN002233"/>
    <d v="2010-11-24T00:00:00"/>
    <d v="2015-07-13T00:00:00"/>
    <s v="Rua Alcindo Guanabara n° 17 a 21"/>
    <s v="Centro"/>
    <n v="20031130"/>
    <s v="Rio de Janeiro"/>
    <s v="RJ"/>
    <s v="2240-1811"/>
    <s v="jwservicosrj@hotmail.com"/>
  </r>
  <r>
    <x v="843"/>
    <s v="Baía de Guanabara"/>
    <n v="50"/>
    <x v="2"/>
    <s v="EE"/>
    <n v="330005097593"/>
    <s v="29.209.285/0001-57"/>
    <s v="CONDOMINIO GERAL NORTESHOPPING"/>
    <x v="1"/>
    <m/>
    <s v="12/12/2017"/>
    <n v="3617.523617389299"/>
    <n v="0"/>
    <n v="3617.523617389299"/>
    <m/>
    <m/>
    <s v="OK"/>
    <s v=""/>
    <n v="104536"/>
    <n v="0"/>
    <n v="0"/>
    <n v="21024"/>
    <n v="0"/>
    <n v="0"/>
    <n v="5.7568725668020709E-2"/>
    <n v="2407.1991094167297"/>
    <n v="0"/>
    <n v="0"/>
    <n v="1210.3245079725693"/>
    <s v="E-07/002.12610/2015"/>
    <s v="IN044235"/>
    <d v="2018-02-27T00:00:00"/>
    <d v="2023-02-27T00:00:00"/>
    <s v="AVENIDA DOM HÉLDER CÂMARA , 5474"/>
    <s v="CACHAMBI"/>
    <n v="20771004"/>
    <s v="Rio de Janeiro"/>
    <s v="RJ"/>
    <s v="2178-4302"/>
    <s v="pedro.irineu@brmallsadm.com.br"/>
  </r>
  <r>
    <x v="844"/>
    <s v="Baía de Guanabara"/>
    <n v="50"/>
    <x v="2"/>
    <s v="EE"/>
    <n v="330027904980"/>
    <s v="32.542.375/0001-70"/>
    <s v="CONDOMÍNIO JARDIM UBÁ VI"/>
    <x v="1"/>
    <m/>
    <s v="01/04/2019"/>
    <n v="495.56848922258274"/>
    <n v="0"/>
    <n v="495.56848922258274"/>
    <m/>
    <m/>
    <s v="OK"/>
    <s v=""/>
    <n v="6148.8"/>
    <n v="0"/>
    <n v="0"/>
    <n v="6148.8"/>
    <n v="0"/>
    <n v="0"/>
    <n v="5.7568725668020709E-2"/>
    <n v="141.58950513873611"/>
    <n v="0"/>
    <n v="0"/>
    <n v="353.97898408384663"/>
    <s v="E-07/002.5201/2013"/>
    <s v="IN048499"/>
    <d v="2019-02-26T00:00:00"/>
    <d v="2024-02-26T00:00:00"/>
    <s v="ESTR. FRANCISCO DA CRUZ NUNES, S/N"/>
    <s v="ITAIPU"/>
    <n v="24350310"/>
    <s v="Niterói"/>
    <s v="RJ"/>
    <n v="26096200"/>
    <s v="barbolr@oi.com.br"/>
  </r>
  <r>
    <x v="845"/>
    <s v="Baía de Guanabara"/>
    <n v="50"/>
    <x v="2"/>
    <s v="EE"/>
    <n v="330005052816"/>
    <s v="04.711.184/0001-59"/>
    <s v="CONDOMINIO NOVA AMERICA"/>
    <x v="1"/>
    <m/>
    <s v="12/12/2017"/>
    <n v="2460.5810365698549"/>
    <n v="0"/>
    <n v="2460.5810365698549"/>
    <m/>
    <m/>
    <s v="OK"/>
    <s v=""/>
    <n v="79752.5"/>
    <n v="0"/>
    <n v="0"/>
    <n v="10840.5"/>
    <n v="0"/>
    <n v="0"/>
    <n v="5.7568725668020709E-2"/>
    <n v="1836.5074621464987"/>
    <n v="0"/>
    <n v="0"/>
    <n v="624.07357442335604"/>
    <s v="E- 07/101.227/2005"/>
    <s v="IN040466"/>
    <d v="2017-07-18T00:00:00"/>
    <d v="2022-07-18T00:00:00"/>
    <s v="AV. AUTOMÓVEL CLUBE - 126"/>
    <s v="DEL CASTILHO"/>
    <n v="20760000"/>
    <s v="Rio de Janeiro"/>
    <s v="RJ"/>
    <n v="30831014"/>
    <s v="monica.miguez@novaamerica.com.br"/>
  </r>
  <r>
    <x v="846"/>
    <s v="Baía de Guanabara"/>
    <n v="50"/>
    <x v="2"/>
    <s v="EE"/>
    <n v="330031498184"/>
    <s v="35.905.199/0001-81"/>
    <s v="Condominio Parque do Lazer"/>
    <x v="1"/>
    <m/>
    <s v="12/12/2017"/>
    <n v="632.38578373749669"/>
    <n v="0"/>
    <n v="632.38578373749669"/>
    <m/>
    <m/>
    <s v="OK"/>
    <s v=""/>
    <n v="10950"/>
    <n v="0"/>
    <n v="0"/>
    <n v="6605.04"/>
    <n v="0"/>
    <n v="0"/>
    <n v="5.7568725668020709E-2"/>
    <n v="252.1439775116101"/>
    <n v="0"/>
    <n v="0"/>
    <n v="380.24180622588665"/>
    <s v="NÃO LOCALIZADO"/>
    <s v=""/>
    <d v="1899-12-30T00:00:00"/>
    <d v="1899-12-30T00:00:00"/>
    <s v="Rua Marques de Jacarepagua 707"/>
    <s v="Taquara"/>
    <n v="22730290"/>
    <s v="Rio de Janeiro"/>
    <s v="RJ"/>
    <n v="24254501"/>
    <s v="parquedolazer.rj@gmail.com"/>
  </r>
  <r>
    <x v="847"/>
    <s v="Baía de Guanabara"/>
    <n v="50"/>
    <x v="2"/>
    <s v="EE"/>
    <n v="330005095205"/>
    <s v="05.501.964/0001-37"/>
    <s v="Condomínio Residencial Village São Francisco III"/>
    <x v="1"/>
    <m/>
    <s v="12/12/2017"/>
    <n v="1381.7899312617533"/>
    <n v="0"/>
    <n v="1381.7899312617533"/>
    <m/>
    <m/>
    <s v="SEM DBO"/>
    <s v=""/>
    <n v="35916"/>
    <n v="0"/>
    <n v="0"/>
    <n v="9636"/>
    <n v="0"/>
    <n v="0"/>
    <n v="5.7568725668020709E-2"/>
    <n v="827.05438428298817"/>
    <n v="0"/>
    <n v="0"/>
    <n v="554.73554697876523"/>
    <s v="E07/180.048/2006"/>
    <s v="IN002329"/>
    <d v="2010-07-29T00:00:00"/>
    <d v="2015-07-28T00:00:00"/>
    <s v="Estrada do Campinho S/N"/>
    <s v="Aldeia Velha"/>
    <n v="24800000"/>
    <s v="Itaboraí"/>
    <s v="RJ"/>
    <n v="36388306"/>
    <s v="saofrancisco3@hotmail.com"/>
  </r>
  <r>
    <x v="848"/>
    <s v="Baía de Guanabara"/>
    <n v="50"/>
    <x v="2"/>
    <s v="EE"/>
    <n v="330005053200"/>
    <s v="04.574.135/0002-00"/>
    <s v="Empresa de Mineração de Aguas Sant`Anna LTDA"/>
    <x v="5"/>
    <m/>
    <s v="12/12/2017"/>
    <n v="986.82423667790385"/>
    <n v="0"/>
    <n v="986.82423667790385"/>
    <m/>
    <m/>
    <s v="OK SEM CADASTRO REGLA"/>
    <s v=""/>
    <n v="15206.4"/>
    <n v="4608"/>
    <n v="0"/>
    <n v="10598.4"/>
    <n v="352.8"/>
    <n v="90"/>
    <n v="5.7568725668020709E-2"/>
    <n v="350.16748106919664"/>
    <n v="26.523883992358556"/>
    <n v="0"/>
    <n v="610.13287161634867"/>
    <s v="E-07/100.857/2005"/>
    <s v="IN030132 - INDEFERIMENTO"/>
    <d v="2015-03-20T00:00:00"/>
    <d v="2015-03-20T00:00:00"/>
    <s v="Avenida Antônio Ribeiro Seabra, 302"/>
    <s v="Inhomirim"/>
    <n v="25935000"/>
    <s v="Magé"/>
    <s v="RJ"/>
    <n v="26777700"/>
    <s v="qualidade@refrigerantespakera.com.br"/>
  </r>
  <r>
    <x v="849"/>
    <s v="Baía de Guanabara"/>
    <n v="50"/>
    <x v="2"/>
    <s v="EE"/>
    <n v="330005352704"/>
    <s v="48.122.295/0025-72"/>
    <s v="FMC TECHNOLOGIES DO BRASIL LTDA"/>
    <x v="5"/>
    <m/>
    <s v="01/04/2019"/>
    <n v="1170.2671776597003"/>
    <n v="0"/>
    <n v="1170.2671776597003"/>
    <m/>
    <m/>
    <s v="OK"/>
    <s v=""/>
    <n v="50520"/>
    <n v="0"/>
    <n v="0"/>
    <n v="120"/>
    <n v="0"/>
    <n v="0"/>
    <n v="5.7568725668020709E-2"/>
    <n v="1163.3542598632666"/>
    <n v="0"/>
    <n v="0"/>
    <n v="6.9129177964336082"/>
    <s v="E-07/100.564/2004"/>
    <s v="IN048394"/>
    <d v="2019-02-18T00:00:00"/>
    <d v="2024-02-18T00:00:00"/>
    <s v="RODOVIA PRESIDENTE DUTRA, 2660"/>
    <s v="JARDIM AMÉRICA"/>
    <n v="21538900"/>
    <s v="Rio de Janeiro"/>
    <s v="RJ"/>
    <s v="2472-7777"/>
    <s v="contasapagar.rj@gpssa.com.br"/>
  </r>
  <r>
    <x v="850"/>
    <s v="Baía de Guanabara"/>
    <n v="50"/>
    <x v="2"/>
    <s v="EE"/>
    <n v="330007449101"/>
    <s v="33.255.787/0001-91"/>
    <s v="Industria Brasileira de Filmes S/A"/>
    <x v="5"/>
    <m/>
    <s v="12/12/2017"/>
    <n v="7506.5828865318672"/>
    <n v="0"/>
    <n v="7506.5828865318672"/>
    <m/>
    <m/>
    <s v="OK"/>
    <s v=""/>
    <n v="255770.1"/>
    <n v="247295"/>
    <n v="0"/>
    <n v="8475.1"/>
    <n v="457692.48"/>
    <n v="92"/>
    <n v="5.7568725668020709E-2"/>
    <n v="5889.7433077173582"/>
    <n v="1128.9463079912896"/>
    <n v="0"/>
    <n v="487.89327082321915"/>
    <s v="E-071013772001"/>
    <s v="IN00023401"/>
    <d v="2013-06-06T00:00:00"/>
    <d v="2018-06-06T00:00:00"/>
    <s v="Rua Pastor Manuel Avelino de Souza 187"/>
    <s v="Xerém"/>
    <n v="25250000"/>
    <s v="Duque de Caxias"/>
    <s v="RJ"/>
    <n v="26791511"/>
    <s v="cap@ibf.com.br"/>
  </r>
  <r>
    <x v="851"/>
    <s v="Baía de Guanabara"/>
    <n v="50"/>
    <x v="2"/>
    <s v="EE"/>
    <n v="330005061726"/>
    <s v="42.234.005/0003-90"/>
    <s v="Reginaves Industria e Comércio de Aves Ltda"/>
    <x v="5"/>
    <m/>
    <s v="12/12/2017"/>
    <n v="2505.7029667789029"/>
    <n v="0"/>
    <n v="2505.7029667789029"/>
    <m/>
    <m/>
    <s v="OK"/>
    <s v=""/>
    <n v="43920"/>
    <n v="18480"/>
    <n v="0"/>
    <n v="25440"/>
    <n v="1293.5999999999999"/>
    <n v="97"/>
    <n v="5.7568725668020709E-2"/>
    <n v="1011.3640506078419"/>
    <n v="29.792378358346049"/>
    <n v="0"/>
    <n v="1464.5465378127146"/>
    <s v="E-07/101560/2006"/>
    <s v="IN002940"/>
    <d v="2010-10-19T00:00:00"/>
    <d v="2015-10-18T00:00:00"/>
    <s v="Estrada dos Teixeiras, 1091"/>
    <s v="Jacarepaguá"/>
    <n v="22723200"/>
    <s v="Rio de Janeiro"/>
    <s v="RJ"/>
    <n v="22464525"/>
    <s v="jorge.caldas@ricaalimentos.com.br"/>
  </r>
  <r>
    <x v="852"/>
    <s v="Baía de Guanabara"/>
    <n v="50"/>
    <x v="2"/>
    <s v="EE"/>
    <n v="330005054002"/>
    <s v="33.621.756/0003-79"/>
    <s v="JOCKEY CLUB BRASILEIRO"/>
    <x v="1"/>
    <m/>
    <s v="12/12/2017"/>
    <n v="6629.4705261150939"/>
    <n v="1441.25"/>
    <n v="8070.7205261150939"/>
    <m/>
    <m/>
    <s v="OK SEM CADASTRO REGLA"/>
    <s v=""/>
    <n v="116800"/>
    <n v="0"/>
    <n v="0"/>
    <n v="68437.5"/>
    <n v="0"/>
    <n v="0"/>
    <n v="5.7568725668020709E-2"/>
    <n v="2689.6108632099281"/>
    <n v="0"/>
    <n v="0"/>
    <n v="3939.8596629051663"/>
    <s v="E-07/100565/2001"/>
    <s v="EM ANÁLISE"/>
    <d v="1899-12-30T00:00:00"/>
    <d v="1899-12-30T00:00:00"/>
    <s v="PRAÇA SANTOS DUMONT 31"/>
    <s v="GÁVEA"/>
    <n v="0"/>
    <s v="Rio de Janeiro"/>
    <s v="RJ"/>
    <n v="22976655"/>
    <s v="marcio.salgado@ecopolo.com.br"/>
  </r>
  <r>
    <x v="853"/>
    <s v="Baía de Guanabara"/>
    <n v="50"/>
    <x v="2"/>
    <s v="EE"/>
    <n v="330005204500"/>
    <s v="00.886.257/0005-16"/>
    <s v="Atmosfera Gestão e Higienização de Têxteis S.A."/>
    <x v="1"/>
    <m/>
    <s v="12/12/2017"/>
    <n v="6571.8979225995718"/>
    <n v="0"/>
    <n v="6571.8979225995718"/>
    <m/>
    <m/>
    <s v="OK"/>
    <s v=""/>
    <n v="183000"/>
    <n v="182707"/>
    <n v="0"/>
    <n v="30744.166666666701"/>
    <n v="7288.32"/>
    <n v="94"/>
    <n v="5.7568725668020709E-2"/>
    <n v="4214.0290604190232"/>
    <n v="587.97394176131525"/>
    <n v="0"/>
    <n v="1769.8949204192331"/>
    <s v="NÃO LOCALIZADO"/>
    <s v=""/>
    <d v="1899-12-30T00:00:00"/>
    <d v="1899-12-30T00:00:00"/>
    <s v="Rua Projetada A nº 240"/>
    <s v="Distrito Industrial"/>
    <n v="25245390"/>
    <s v="Duque de Caxias"/>
    <s v="RJ"/>
    <s v="2672-6100"/>
    <s v="contasapagar@atmosfera.com.br"/>
  </r>
  <r>
    <x v="854"/>
    <s v="Baía de Guanabara"/>
    <n v="50"/>
    <x v="2"/>
    <s v="EE"/>
    <n v="330005054517"/>
    <s v="50.142.223/0003-23"/>
    <s v="Panamericana s/a Industrias Químicas"/>
    <x v="5"/>
    <m/>
    <s v="12/12/2017"/>
    <n v="504.28795502322021"/>
    <n v="0"/>
    <n v="504.28795502322021"/>
    <m/>
    <m/>
    <s v="OK SEM CADASTRO REGLA"/>
    <s v=""/>
    <n v="0"/>
    <n v="0"/>
    <n v="4380"/>
    <n v="0"/>
    <n v="1533"/>
    <n v="0"/>
    <n v="5.7568725668020709E-2"/>
    <n v="0"/>
    <n v="252.1439775116101"/>
    <n v="252.1439775116101"/>
    <n v="0"/>
    <s v="NÃO LOCALIZADO"/>
    <s v=""/>
    <d v="1899-12-30T00:00:00"/>
    <d v="1899-12-30T00:00:00"/>
    <s v="Rua Nelson da Silva, 288"/>
    <s v="Santa Cruz"/>
    <n v="23565160"/>
    <s v="Rio de Janeiro"/>
    <s v="RJ"/>
    <n v="24181033"/>
    <s v="carlos@panamericana.com.br"/>
  </r>
  <r>
    <x v="855"/>
    <s v="Baía de Guanabara"/>
    <n v="50"/>
    <x v="2"/>
    <s v="EE"/>
    <n v="330005058342"/>
    <s v="01.945.808/0001-04"/>
    <s v="ADMINISTRADORA CARIOCA DE SHOPPING CENTERS S/C LTDA"/>
    <x v="1"/>
    <m/>
    <s v="12/12/2017"/>
    <n v="1078.7075655159995"/>
    <n v="0"/>
    <n v="1078.7075655159995"/>
    <m/>
    <m/>
    <s v="OK"/>
    <s v=""/>
    <n v="31185.599999999999"/>
    <n v="0"/>
    <n v="0"/>
    <n v="6263.4"/>
    <n v="0"/>
    <n v="0"/>
    <n v="5.7568725668020709E-2"/>
    <n v="718.12893785610152"/>
    <n v="0"/>
    <n v="0"/>
    <n v="360.57862765989802"/>
    <s v="E-07/506.933/2012"/>
    <s v="IN021783"/>
    <d v="2012-12-11T00:00:00"/>
    <d v="2017-12-11T00:00:00"/>
    <s v="Av. Vicente de Carvalho, 909 - Vicente de Carvalho"/>
    <s v="Vicente de Carvalho"/>
    <n v="21210000"/>
    <s v="Rio de Janeiro"/>
    <s v="RJ"/>
    <n v="36882001"/>
    <s v="orlando.barros@cariocashopping.com.br"/>
  </r>
  <r>
    <x v="856"/>
    <s v="Baía de Guanabara"/>
    <n v="50"/>
    <x v="2"/>
    <s v="EE"/>
    <n v="330005042500"/>
    <s v="33.000.167/0088-62"/>
    <s v="PETROLEO BRASILEIRO SA PETROBRAS (REDUC RH V)"/>
    <x v="5"/>
    <m/>
    <s v="01/06/2022"/>
    <n v="644916.06334949937"/>
    <n v="0"/>
    <n v="644916.06334949937"/>
    <m/>
    <m/>
    <s v="MULTIBACIA"/>
    <s v=""/>
    <n v="11755920"/>
    <n v="17739000"/>
    <n v="0"/>
    <n v="5034932.42"/>
    <n v="269808"/>
    <n v="92"/>
    <n v="5.7568725668020709E-2"/>
    <n v="270709.33878463943"/>
    <n v="84352.080827945683"/>
    <n v="0"/>
    <n v="289854.64373691432"/>
    <s v="E07/1006.55/2001"/>
    <s v="IN050257"/>
    <d v="2019-09-18T00:00:00"/>
    <d v="2024-09-18T00:00:00"/>
    <s v="Rodovia Washington Luiz Km 113,7"/>
    <n v="0"/>
    <n v="25225010"/>
    <s v="Duque de Caxias"/>
    <s v="RJ"/>
    <s v="2677 4069"/>
    <s v="marcio.daniel@petrobras.com.br"/>
  </r>
  <r>
    <x v="857"/>
    <s v="Baía de Guanabara"/>
    <n v="50"/>
    <x v="2"/>
    <s v="EE"/>
    <n v="330028423748"/>
    <s v="01.721.654/0001-77"/>
    <s v="COND. ALPHA I DO LIMOEIRO"/>
    <x v="1"/>
    <m/>
    <s v="12/12/2017"/>
    <n v="4727.8301092678485"/>
    <n v="0"/>
    <n v="4727.8301092678485"/>
    <m/>
    <m/>
    <s v="OK"/>
    <s v=""/>
    <n v="136875"/>
    <n v="0"/>
    <n v="0"/>
    <n v="27375"/>
    <n v="0"/>
    <n v="90"/>
    <n v="5.7568725668020709E-2"/>
    <n v="3151.8832586872281"/>
    <n v="0"/>
    <n v="0"/>
    <n v="1575.9468505806205"/>
    <s v="E-07/513373/2012"/>
    <s v="EM ANÁLISE"/>
    <d v="1899-12-30T00:00:00"/>
    <d v="1899-12-30T00:00:00"/>
    <s v="CONDOMÍNIO ALPHA I LIMOEIRO"/>
    <s v="LIMOEIRO"/>
    <n v="25940000"/>
    <s v="Guapimirim"/>
    <s v="RJ"/>
    <n v="26328553"/>
    <s v="alfaguapi@gmail.com"/>
  </r>
  <r>
    <x v="858"/>
    <s v="Baía de Guanabara"/>
    <n v="50"/>
    <x v="2"/>
    <s v="EE"/>
    <n v="330005057532"/>
    <s v="00.060.586/0002-60"/>
    <s v="Poland Química Ltda"/>
    <x v="5"/>
    <m/>
    <s v="12/12/2017"/>
    <n v="98.723149316440072"/>
    <n v="0"/>
    <n v="98.723149316440072"/>
    <m/>
    <m/>
    <s v="OK SEM CADASTRO REGLA"/>
    <s v=""/>
    <n v="1056"/>
    <n v="6336"/>
    <n v="0"/>
    <n v="885.42700000000002"/>
    <n v="1393.92"/>
    <n v="94"/>
    <n v="5.7568725668020709E-2"/>
    <n v="24.320521975670502"/>
    <n v="23.422469210574896"/>
    <n v="0"/>
    <n v="50.980158130194674"/>
    <s v="E-07/002.10230/2013"/>
    <s v="IN048930"/>
    <d v="1899-12-30T00:00:00"/>
    <d v="1899-12-30T00:00:00"/>
    <s v="Rua Capitão Guynemer, 1080"/>
    <s v="Xerém"/>
    <n v="25250615"/>
    <s v="Duque de Caxias"/>
    <s v="RJ"/>
    <s v="3680-5500"/>
    <s v="poland@poland.com.br"/>
  </r>
  <r>
    <x v="859"/>
    <s v="Baía de Guanabara"/>
    <n v="50"/>
    <x v="2"/>
    <s v="EE"/>
    <n v="330005061807"/>
    <s v="42.234.005/0014-43"/>
    <s v="Reginaves Industria e Comércio de Aves Ltda"/>
    <x v="5"/>
    <m/>
    <s v="12/12/2017"/>
    <n v="21635.166685976426"/>
    <n v="0"/>
    <n v="21635.166685976426"/>
    <m/>
    <m/>
    <s v="OK"/>
    <s v=""/>
    <n v="294839"/>
    <n v="0"/>
    <n v="0"/>
    <n v="257879"/>
    <n v="1848"/>
    <n v="98"/>
    <n v="5.7568725668020709E-2"/>
    <n v="6789.4042138109244"/>
    <n v="0"/>
    <n v="0"/>
    <n v="14845.762472165503"/>
    <s v="E07/101.629/2005"/>
    <s v="IN002228"/>
    <d v="2010-07-22T00:00:00"/>
    <d v="2015-07-21T00:00:00"/>
    <s v="Estrada do Caribú, 418"/>
    <s v="Freguesia"/>
    <n v="22765010"/>
    <s v="Rio de Janeiro"/>
    <s v="RJ"/>
    <n v="30817788"/>
    <s v="pigayara@ricaalimentos.com.br"/>
  </r>
  <r>
    <x v="860"/>
    <s v="Baía de Guanabara"/>
    <n v="50"/>
    <x v="2"/>
    <s v="EE"/>
    <n v="330005091129"/>
    <s v="39.539.135/0001-65"/>
    <s v="REVEST LART ARTE E REVESTIMENTO EM RELEVO LTDA"/>
    <x v="5"/>
    <m/>
    <s v="12/12/2017"/>
    <n v="45.591841539621043"/>
    <n v="0"/>
    <n v="45.591841539621043"/>
    <m/>
    <m/>
    <s v="OK SEM CADASTRO REGLA"/>
    <s v=""/>
    <n v="1320"/>
    <n v="0"/>
    <n v="0"/>
    <n v="264"/>
    <n v="0"/>
    <n v="30"/>
    <n v="5.7568725668020709E-2"/>
    <n v="30.387599377072203"/>
    <n v="0"/>
    <n v="0"/>
    <n v="15.204242162548841"/>
    <s v="NÃO LOCALIZADO"/>
    <s v=""/>
    <d v="1899-12-30T00:00:00"/>
    <d v="1899-12-30T00:00:00"/>
    <s v="AVENIDA FRANCISCO DE AZEREDO COUTINHO Nº1022"/>
    <s v="IPIIBA"/>
    <n v="24738275"/>
    <s v="São Gonçalo"/>
    <s v="RJ"/>
    <s v="2617-0233"/>
    <s v="luizcarlos@grupopasseio.com.br"/>
  </r>
  <r>
    <x v="861"/>
    <s v="Baía de Guanabara"/>
    <n v="50"/>
    <x v="2"/>
    <s v="EE"/>
    <n v="330005055165"/>
    <s v="00.074.569/0001-00"/>
    <s v="RIO DE JANEIRO REFRESCOS LTDA_Taquara"/>
    <x v="5"/>
    <m/>
    <d v="2024-10-08T00:00:00"/>
    <n v="44497.174271963464"/>
    <n v="2955.8"/>
    <n v="47452.974271963467"/>
    <m/>
    <m/>
    <s v="OK"/>
    <s v=""/>
    <n v="598395.6"/>
    <n v="0"/>
    <n v="0"/>
    <n v="533581.81999999995"/>
    <n v="0"/>
    <n v="0"/>
    <n v="5.7568725668020709E-2"/>
    <n v="13779.54885494026"/>
    <n v="0"/>
    <n v="0"/>
    <n v="30717.625417023202"/>
    <s v="PD-07/014.293/2017"/>
    <s v="IN006524"/>
    <d v="2020-05-22T00:00:00"/>
    <d v="2025-05-22T00:00:00"/>
    <s v="RUA ANDRE ROCHA, 2299"/>
    <s v="TAQUARA"/>
    <n v="22710561"/>
    <s v="Rio de Janeiro"/>
    <s v="RJ"/>
    <s v="2429-1632"/>
    <s v="lmenezes@koandina.com"/>
  </r>
  <r>
    <x v="862"/>
    <s v="Baía de Guanabara"/>
    <n v="50"/>
    <x v="2"/>
    <s v="EE"/>
    <n v="330005049513"/>
    <s v="42.150.391/0047-53"/>
    <s v="Braskem S.A. (ex-Rio Polímeros) - RH V"/>
    <x v="5"/>
    <m/>
    <s v="12/12/2017"/>
    <n v="756.45281748285572"/>
    <n v="0"/>
    <n v="756.45281748285572"/>
    <m/>
    <m/>
    <s v="OK"/>
    <s v=""/>
    <n v="0"/>
    <n v="1752000"/>
    <n v="0"/>
    <n v="0"/>
    <n v="5256"/>
    <n v="99"/>
    <n v="5.7568725668020709E-2"/>
    <n v="0"/>
    <n v="756.45281748285572"/>
    <n v="0"/>
    <n v="0"/>
    <s v="E07/100.872/2002"/>
    <s v="IN030826"/>
    <d v="2015-06-10T00:00:00"/>
    <d v="2024-05-10T00:00:00"/>
    <s v="Rua Marumbi, 1001"/>
    <s v="Jd. Ana Clara"/>
    <n v="25221000"/>
    <s v="Duque de Caxias"/>
    <s v="RJ"/>
    <n v="21877843"/>
    <s v="zaira.pedreira@braskem.com"/>
  </r>
  <r>
    <x v="863"/>
    <s v="Baía de Guanabara"/>
    <n v="50"/>
    <x v="2"/>
    <s v="EE"/>
    <n v="330005055408"/>
    <s v="30.344.477/0001-55"/>
    <s v="SPAR PRE MOLDADOS DE CONCRETO LTDA"/>
    <x v="1"/>
    <m/>
    <s v="12/12/2017"/>
    <n v="281.34113485123004"/>
    <n v="0"/>
    <n v="281.34113485123004"/>
    <m/>
    <m/>
    <s v="OK"/>
    <s v=""/>
    <n v="8144.9279999999999"/>
    <n v="0"/>
    <n v="0"/>
    <n v="1628.9849999999999"/>
    <n v="0"/>
    <n v="90"/>
    <n v="5.7568725668020709E-2"/>
    <n v="187.55727574281576"/>
    <n v="0"/>
    <n v="0"/>
    <n v="93.783859108414262"/>
    <s v="E07/504.356/2011"/>
    <s v="IN018554"/>
    <d v="2011-12-28T00:00:00"/>
    <d v="2016-12-28T00:00:00"/>
    <s v="RUA DA QUITANDA 30 SALA 802"/>
    <s v="CENTRO"/>
    <n v="20011030"/>
    <s v="Rio de Janeiro"/>
    <s v="RJ"/>
    <s v="2508-9081"/>
    <s v="spar@riospar.com.br"/>
  </r>
  <r>
    <x v="864"/>
    <s v="Baía de Guanabara"/>
    <n v="50"/>
    <x v="2"/>
    <s v="EE"/>
    <n v="330005204772"/>
    <s v="30.757.561/0001-09"/>
    <s v="USIMECA - USINA MECÂNICA CARIOCA S/A."/>
    <x v="5"/>
    <m/>
    <s v="12/12/2017"/>
    <n v="170.98506948459803"/>
    <n v="0"/>
    <n v="170.98506948459803"/>
    <m/>
    <m/>
    <s v="OK SEM CADASTRO REGLA"/>
    <s v=""/>
    <n v="7008"/>
    <n v="0"/>
    <n v="0"/>
    <n v="166.857"/>
    <n v="0"/>
    <n v="90"/>
    <n v="5.7568725668020709E-2"/>
    <n v="161.37799339287761"/>
    <n v="0"/>
    <n v="0"/>
    <n v="9.6070760917204208"/>
    <s v="E-07/101758/2005"/>
    <s v="EM ANÁLISE"/>
    <d v="1899-12-30T00:00:00"/>
    <d v="1899-12-30T00:00:00"/>
    <s v="RODOVIA PRESIDENTE DUTRA, KM 181"/>
    <s v="POSSE"/>
    <n v="26020005"/>
    <s v="Nova Iguaçu"/>
    <s v="RJ"/>
    <n v="21074022"/>
    <s v="secretaria@usimeca.com.br"/>
  </r>
  <r>
    <x v="865"/>
    <s v="Baía de Guanabara"/>
    <n v="50"/>
    <x v="2"/>
    <s v="EE"/>
    <n v="700000078313"/>
    <s v="02.709.449/0002-30"/>
    <s v="Petrobras Transporte S/A- TECAM"/>
    <x v="1"/>
    <m/>
    <s v="16/01/2020"/>
    <n v="4987.7746148669758"/>
    <n v="0"/>
    <n v="4987.7746148669758"/>
    <m/>
    <m/>
    <s v="OK"/>
    <s v="CI INEA/GEAGUA SEI Nº2 - REATIVAMENTO"/>
    <n v="0"/>
    <n v="389395"/>
    <n v="0"/>
    <n v="0"/>
    <n v="1234"/>
    <n v="78"/>
    <n v="5.7568725668020709E-2"/>
    <n v="0"/>
    <n v="4987.7746148669758"/>
    <n v="0"/>
    <n v="0"/>
    <s v="NÃO LOCALIZADO"/>
    <s v=""/>
    <d v="1899-12-30T00:00:00"/>
    <d v="1899-12-30T00:00:00"/>
    <s v="Estrada Fabor Orbel S/N"/>
    <s v="Campos Elyseos"/>
    <n v="25225030"/>
    <s v="Duque de Caxias"/>
    <s v="RJ"/>
    <s v="3227 6679"/>
    <s v="luciamorais.hope@petrobras.com.br"/>
  </r>
  <r>
    <x v="866"/>
    <s v="Baía de Guanabara"/>
    <n v="50"/>
    <x v="2"/>
    <s v="EE"/>
    <n v="330005050791"/>
    <s v="45.543.915/0002-62"/>
    <s v="Carrefour Comércio e Indústria Ltda"/>
    <x v="1"/>
    <m/>
    <s v="12/12/2017"/>
    <n v="5211.1182490514493"/>
    <n v="0"/>
    <n v="5211.1182490514493"/>
    <m/>
    <m/>
    <s v="OK SEM CADASTRO REGLA"/>
    <s v=""/>
    <n v="116800"/>
    <n v="0"/>
    <n v="0"/>
    <n v="43800"/>
    <n v="0"/>
    <n v="90"/>
    <n v="5.7568725668020709E-2"/>
    <n v="2689.6158190912724"/>
    <n v="0"/>
    <n v="0"/>
    <n v="2521.5024299601773"/>
    <s v="E-07/501.778/2012"/>
    <s v="IN041414"/>
    <d v="2017-08-17T00:00:00"/>
    <d v="1899-12-30T00:00:00"/>
    <s v="Avenida das Américas nº 5.150"/>
    <s v="Barra da Tijuca"/>
    <n v="22640102"/>
    <s v="Rio de Janeiro"/>
    <s v="RJ"/>
    <n v="38684248"/>
    <s v="luciane_maria_anatolio@carrefour.com"/>
  </r>
  <r>
    <x v="867"/>
    <s v="Baía de Guanabara"/>
    <n v="50"/>
    <x v="2"/>
    <s v="EE"/>
    <n v="330026790158"/>
    <s v="03.496.829/0001-15"/>
    <s v="CONDOMÍNIO CITTÀ AMÉRICA"/>
    <x v="1"/>
    <m/>
    <s v="01/03/2019"/>
    <n v="1461.5808751930965"/>
    <n v="0"/>
    <n v="1461.5808751930965"/>
    <m/>
    <m/>
    <s v="OK"/>
    <s v=""/>
    <n v="42310.8"/>
    <n v="0"/>
    <n v="0"/>
    <n v="8464.35"/>
    <n v="0"/>
    <n v="90"/>
    <n v="5.7568725668020709E-2"/>
    <n v="974.30371033662902"/>
    <n v="0"/>
    <n v="0"/>
    <n v="487.27716485646744"/>
    <s v="E-07/002.9955/2015"/>
    <s v="IN047361"/>
    <d v="2018-11-29T00:00:00"/>
    <d v="2023-11-29T00:00:00"/>
    <s v="AVENIDA DAS AMÉRICAS, 700 - - BARRA DA TIJUCA - RIO DE JANEIRO"/>
    <s v="Barra da Tijuca"/>
    <s v="22.640-100"/>
    <s v="Rio de Janeiro"/>
    <s v="RJ"/>
    <s v="(21) 21327777"/>
    <s v="Juridico@citta-america.com.br"/>
  </r>
  <r>
    <x v="868"/>
    <s v="Baía de Guanabara"/>
    <n v="50"/>
    <x v="2"/>
    <s v="EE"/>
    <n v="330005052573"/>
    <s v="02.686.197/0001-90"/>
    <s v="Condomínio do Conjunto Arquitetonico Downtown"/>
    <x v="1"/>
    <m/>
    <s v="12/12/2017"/>
    <n v="907.36745191496834"/>
    <n v="0"/>
    <n v="907.36745191496834"/>
    <m/>
    <m/>
    <s v="OK"/>
    <s v=""/>
    <n v="0"/>
    <n v="222621"/>
    <n v="0"/>
    <n v="0"/>
    <n v="10643.75"/>
    <n v="93"/>
    <n v="5.7568725668020709E-2"/>
    <n v="0"/>
    <n v="907.36745191496834"/>
    <n v="0"/>
    <n v="0"/>
    <s v="E07/100.897/2003"/>
    <s v="IN034162"/>
    <d v="2016-04-29T00:00:00"/>
    <d v="2021-04-29T00:00:00"/>
    <s v="Avenida das Américas, 500"/>
    <s v="Barra da Tijuca"/>
    <n v="22640100"/>
    <s v="Rio de Janeiro"/>
    <s v="RJ"/>
    <n v="24947072"/>
    <s v="operacional@downtown.com.br"/>
  </r>
  <r>
    <x v="869"/>
    <s v="Baía de Guanabara"/>
    <n v="50"/>
    <x v="2"/>
    <s v="EE"/>
    <n v="330005959730"/>
    <s v="29.269.610/0001-77"/>
    <s v="CONDOMÍNIO SÃO CONRADO FASHION MALL"/>
    <x v="5"/>
    <m/>
    <s v="01/03/2019"/>
    <n v="3323.6828411448196"/>
    <n v="0"/>
    <n v="3323.6828411448196"/>
    <m/>
    <m/>
    <s v="OK"/>
    <s v=""/>
    <n v="49581.599999999999"/>
    <n v="0"/>
    <n v="0"/>
    <n v="37901.599999999999"/>
    <n v="0"/>
    <n v="90"/>
    <n v="5.7568725668020709E-2"/>
    <n v="1141.7383386568956"/>
    <n v="0"/>
    <n v="0"/>
    <n v="2181.9445024879242"/>
    <s v="PD07/014.181/2017"/>
    <s v="IN002648"/>
    <d v="2018-12-26T00:00:00"/>
    <d v="2023-12-26T00:00:00"/>
    <s v="ESTRADA DA GÁVEA - 2º ANDAR, 899"/>
    <s v="São Conrado"/>
    <n v="22610901"/>
    <s v="Rio de Janeiro"/>
    <s v="RJ"/>
    <s v="(21)21114444"/>
    <s v="diogo.atayde@fashionmall.com.br"/>
  </r>
  <r>
    <x v="870"/>
    <s v="Baía de Guanabara"/>
    <n v="50"/>
    <x v="2"/>
    <s v="EE"/>
    <n v="330005054860"/>
    <s v="33.009.945/0023-39"/>
    <s v="Produtos Roche Químicos e Farmacêuticos S/A"/>
    <x v="5"/>
    <n v="2024"/>
    <d v="2023-11-22T00:00:00"/>
    <n v="111.10792349554923"/>
    <n v="-156.34"/>
    <n v="0"/>
    <n v="-45.232076499999998"/>
    <m/>
    <s v="ATENÇÃO: CRÉDITO 2026: -45,2320765"/>
    <s v=""/>
    <n v="0"/>
    <n v="58867.199999999997"/>
    <n v="0"/>
    <n v="0"/>
    <n v="305"/>
    <n v="97"/>
    <n v="5.7568725668020709E-2"/>
    <n v="0"/>
    <n v="111.10792349554923"/>
    <n v="0"/>
    <n v="0"/>
    <s v="SEI-0700020120242021"/>
    <s v="IN005745"/>
    <d v="2023-11-22T00:00:00"/>
    <d v="2033-11-22T00:00:00"/>
    <s v="Estrada dos Bandeirantes"/>
    <s v="Taquara"/>
    <n v="22775109"/>
    <s v="RIO DE JANEIRO"/>
    <s v="RJ"/>
    <s v="(21) 3089-2100"/>
    <s v="marco_aurelio.kurlbaum@roche.com"/>
  </r>
  <r>
    <x v="871"/>
    <s v="Baía de Guanabara"/>
    <n v="50"/>
    <x v="2"/>
    <s v="EE"/>
    <n v="330005051097"/>
    <s v="42.610.477/0001-39"/>
    <s v="ASSOCIAÇÃO COMERCIAL DOS PRODUTORES E USUÁRIOS DA CEASA GRANDE RIO"/>
    <x v="1"/>
    <m/>
    <s v="12/12/2017"/>
    <n v="811.74571738031193"/>
    <n v="0"/>
    <n v="811.74571738031193"/>
    <m/>
    <m/>
    <s v="OK"/>
    <s v=""/>
    <n v="35251.199999999997"/>
    <n v="0"/>
    <n v="0"/>
    <n v="0"/>
    <n v="0"/>
    <n v="90"/>
    <n v="5.7568725668020709E-2"/>
    <n v="811.74571738031193"/>
    <n v="0"/>
    <n v="0"/>
    <n v="0"/>
    <s v="E-07/507.192/2009"/>
    <s v="IN046522"/>
    <d v="2018-11-30T00:00:00"/>
    <d v="1899-12-30T00:00:00"/>
    <s v="AVENIDA BRASIL, 19001"/>
    <s v="IRAJÁ"/>
    <n v="21370070"/>
    <s v="Rio de Janeiro"/>
    <s v="RJ"/>
    <n v="24713122"/>
    <s v="rmaengenharia@rmaengenharia.com.br"/>
  </r>
  <r>
    <x v="872"/>
    <s v="Baía de Guanabara"/>
    <n v="50"/>
    <x v="2"/>
    <s v="EE"/>
    <n v="330005053545"/>
    <s v="27.865.757/0021-48"/>
    <s v="GLOBO COMUNICAÇÃO E PARTICIPAÇÕES S.A. - Est. Bandeirantes"/>
    <x v="1"/>
    <m/>
    <s v="12/12/2017"/>
    <n v="5716.0849648854983"/>
    <n v="0"/>
    <n v="5716.0849648854983"/>
    <m/>
    <m/>
    <s v="OK"/>
    <s v=""/>
    <n v="183551.2"/>
    <n v="0"/>
    <n v="0"/>
    <n v="25871.200000000001"/>
    <n v="0"/>
    <n v="90"/>
    <n v="5.7568725668020709E-2"/>
    <n v="4226.7166663445014"/>
    <n v="0"/>
    <n v="0"/>
    <n v="1489.3682985409966"/>
    <s v="E-07/102225/2008"/>
    <s v="IN045968"/>
    <d v="2018-08-07T00:00:00"/>
    <d v="2023-08-07T00:00:00"/>
    <s v="ESTRADA DOS BANDEIRANTES, 6700"/>
    <s v="JACAREPAGUA"/>
    <n v="22780086"/>
    <s v="Rio de Janeiro"/>
    <s v="RJ"/>
    <n v="24447451"/>
    <s v="juliana.correa@g.globo"/>
  </r>
  <r>
    <x v="873"/>
    <s v="Baía de Guanabara"/>
    <n v="50"/>
    <x v="2"/>
    <s v="EE"/>
    <n v="330005058261"/>
    <s v="02.914.460/0202-67"/>
    <s v="SEARA ALIMENTOS LTDA"/>
    <x v="5"/>
    <m/>
    <s v="12/12/2017"/>
    <n v="32541.662473946111"/>
    <n v="0"/>
    <n v="32541.662473946111"/>
    <m/>
    <m/>
    <s v="OK"/>
    <s v=""/>
    <n v="493407"/>
    <n v="126720"/>
    <n v="0"/>
    <n v="366687"/>
    <n v="4818"/>
    <n v="99"/>
    <n v="5.7568725668020709E-2"/>
    <n v="11361.923407087297"/>
    <n v="70.037673203444413"/>
    <n v="0"/>
    <n v="21109.70139365537"/>
    <s v="E07/102724/2008"/>
    <s v="IN031627"/>
    <d v="2015-08-28T00:00:00"/>
    <d v="2015-11-25T00:00:00"/>
    <s v="Estrada Venâncio Pereira Veloso, 1479"/>
    <s v="Capivari"/>
    <n v="25213010"/>
    <s v="Duque de Caxias"/>
    <s v="RJ"/>
    <n v="32894319"/>
    <s v="tatiane.lima1@jbsfoods.com.br"/>
  </r>
  <r>
    <x v="874"/>
    <s v="Baía de Guanabara"/>
    <n v="50"/>
    <x v="2"/>
    <s v="EE"/>
    <n v="330005055599"/>
    <s v="33.225.335/0001-67"/>
    <s v="VIAÇÃO NOVACAP S/A"/>
    <x v="1"/>
    <m/>
    <s v="12/12/2017"/>
    <n v="277.36255225237625"/>
    <n v="0"/>
    <n v="277.36255225237625"/>
    <m/>
    <m/>
    <s v="OK"/>
    <s v=""/>
    <n v="4380"/>
    <n v="0"/>
    <n v="0"/>
    <n v="3066"/>
    <n v="0"/>
    <n v="90"/>
    <n v="5.7568725668020709E-2"/>
    <n v="100.86385648905168"/>
    <n v="0"/>
    <n v="0"/>
    <n v="176.49869576332455"/>
    <s v="E07/101.637/2006"/>
    <s v="IN017040"/>
    <d v="2011-07-06T00:00:00"/>
    <d v="2016-07-06T00:00:00"/>
    <s v="Estrada Intendente Magalhães, 1.154"/>
    <s v="Bento Ribeiro"/>
    <n v="21331720"/>
    <s v="Rio de Janeiro"/>
    <s v="RJ"/>
    <s v="2450-8080"/>
    <s v="novacap@viacaonovacap.com.br"/>
  </r>
  <r>
    <x v="875"/>
    <s v="Baía de Guanabara"/>
    <n v="50"/>
    <x v="2"/>
    <s v="EE"/>
    <n v="330005055327"/>
    <s v="07.510.982/0001-00"/>
    <s v="Serra Azul Produtora e Distribuidora de Legumes Ltda."/>
    <x v="1"/>
    <m/>
    <s v="12/12/2017"/>
    <n v="1379.1688702845559"/>
    <n v="0"/>
    <n v="1379.1688702845559"/>
    <m/>
    <m/>
    <s v="OK SEM CADASTRO REGLA"/>
    <s v=""/>
    <n v="10897"/>
    <n v="0"/>
    <n v="8701"/>
    <n v="2196"/>
    <n v="126.72"/>
    <n v="90"/>
    <n v="5.7568725668020709E-2"/>
    <n v="250.93265052613233"/>
    <n v="500.90459344309266"/>
    <n v="500.90459344309266"/>
    <n v="126.42703287223819"/>
    <s v="NÃO LOCALIZADO"/>
    <s v=""/>
    <d v="1899-12-30T00:00:00"/>
    <d v="1899-12-30T00:00:00"/>
    <s v="Av. Brasil, 19001"/>
    <s v="Irajá"/>
    <n v="21530000"/>
    <s v="Rio de Janeiro"/>
    <s v="RJ"/>
    <s v="2471-3394"/>
    <s v="rodrigo@serraazul.net.br"/>
  </r>
  <r>
    <x v="876"/>
    <s v="Baía de Guanabara"/>
    <n v="50"/>
    <x v="2"/>
    <s v="EE"/>
    <n v="330031471901"/>
    <s v="00.950.442/0001-07"/>
    <s v="CONDOMÍNIO ELISA LAKE &amp; BEACH"/>
    <x v="1"/>
    <m/>
    <s v="12/12/2017"/>
    <n v="7307.3300398947813"/>
    <n v="0"/>
    <n v="7307.3300398947813"/>
    <m/>
    <m/>
    <s v="OK"/>
    <s v=""/>
    <n v="159651"/>
    <n v="0"/>
    <n v="0"/>
    <n v="63072"/>
    <n v="0"/>
    <n v="30"/>
    <n v="5.7568725668020709E-2"/>
    <n v="3676.3565159770742"/>
    <n v="0"/>
    <n v="0"/>
    <n v="3630.9735239177076"/>
    <s v="E-07/100502/2006"/>
    <s v="EM ANÁLISE"/>
    <d v="1899-12-30T00:00:00"/>
    <d v="1899-12-30T00:00:00"/>
    <s v="RUA IRINEU FERREIRA PINTO 374"/>
    <s v="PONTA GROSSA"/>
    <n v="24900000"/>
    <s v="Maricá"/>
    <s v="RJ"/>
    <n v="26342461"/>
    <s v="adm.condominioelisa@gmail.com"/>
  </r>
  <r>
    <x v="877"/>
    <s v="Baía de Guanabara"/>
    <n v="50"/>
    <x v="2"/>
    <s v="EE"/>
    <n v="330005054355"/>
    <s v="30.985.147/0001-49"/>
    <s v="MARIMAR PEDRAS DECORATIVAS LTDA."/>
    <x v="1"/>
    <m/>
    <s v="12/12/2017"/>
    <n v="139.28171838192063"/>
    <n v="0"/>
    <n v="139.28171838192063"/>
    <m/>
    <m/>
    <s v="OK SEM CADASTRO REGLA"/>
    <s v=""/>
    <n v="1728"/>
    <n v="0"/>
    <n v="0"/>
    <n v="1728"/>
    <n v="0"/>
    <n v="90"/>
    <n v="5.7568725668020709E-2"/>
    <n v="39.796268462550579"/>
    <n v="0"/>
    <n v="0"/>
    <n v="99.485449919370055"/>
    <s v="E-07/002.7685/2013"/>
    <s v="IN029232 CA"/>
    <d v="2014-12-12T00:00:00"/>
    <d v="2999-12-12T00:00:00"/>
    <s v="ROD. AMARAL PEIXOTO KM 28"/>
    <s v="CAXITO"/>
    <n v="24900000"/>
    <s v="Maricá"/>
    <s v="RJ"/>
    <s v="2637-1873/4230"/>
    <s v="mperim@bol.com.br"/>
  </r>
  <r>
    <x v="878"/>
    <s v="Baía de Guanabara"/>
    <n v="50"/>
    <x v="2"/>
    <s v="EE"/>
    <n v="330005054274"/>
    <s v="60.619.202/0034-06"/>
    <s v="Linde Gases Ltda"/>
    <x v="5"/>
    <m/>
    <s v="12/12/2017"/>
    <n v="1590.6601777901144"/>
    <n v="92.71"/>
    <n v="1683.3701777901144"/>
    <m/>
    <m/>
    <s v="OK"/>
    <s v=""/>
    <n v="23025.599999999999"/>
    <n v="0"/>
    <n v="0"/>
    <n v="18420.48"/>
    <n v="0"/>
    <n v="0"/>
    <n v="5.7568725668020709E-2"/>
    <n v="530.21661799685262"/>
    <n v="0"/>
    <n v="0"/>
    <n v="1060.4435597932618"/>
    <s v="E-07/101057/2004"/>
    <s v="IN044840"/>
    <d v="2018-04-27T00:00:00"/>
    <d v="2023-04-27T00:00:00"/>
    <s v="Av. Brasil, 20491"/>
    <s v="Barros Filho"/>
    <n v="21515000"/>
    <s v="Rio de Janeiro"/>
    <s v="RJ"/>
    <s v="2156 5590"/>
    <s v="priscila.nunes@linde.com "/>
  </r>
  <r>
    <x v="879"/>
    <s v="Baía de Guanabara"/>
    <n v="50"/>
    <x v="2"/>
    <s v="EE"/>
    <n v="330005054193"/>
    <s v="31.673.254/0001-02"/>
    <s v="Laboratórios B.Braun S.A. - ARSENAL - LANÇAMENTO"/>
    <x v="5"/>
    <m/>
    <s v="12/12/2017"/>
    <n v="118.0103988179701"/>
    <n v="0"/>
    <n v="118.0103988179701"/>
    <m/>
    <m/>
    <s v="OK"/>
    <s v=""/>
    <n v="0"/>
    <n v="78840"/>
    <n v="0"/>
    <n v="0"/>
    <n v="867.23900000000003"/>
    <n v="97"/>
    <n v="5.7568725668020709E-2"/>
    <n v="0"/>
    <n v="118.0103988179701"/>
    <n v="0"/>
    <n v="0"/>
    <s v="E07/180036/2006"/>
    <s v="IN027746"/>
    <d v="2014-08-12T00:00:00"/>
    <d v="2019-08-12T00:00:00"/>
    <s v="Av. Eugênio Borges, 1092"/>
    <s v="Arsenal"/>
    <n v="24751000"/>
    <s v="São Gonçalo"/>
    <s v="RJ"/>
    <s v="2602-3305"/>
    <s v="thaynara.nascimento@bbraun.com"/>
  </r>
  <r>
    <x v="880"/>
    <s v="Baía de Guanabara"/>
    <n v="50"/>
    <x v="2"/>
    <s v="EE"/>
    <n v="330005088250"/>
    <s v="19.726.111/0001-08"/>
    <s v="CONCESSIONÁRIA AEROPORTO RIO DE JANEIRO S.A."/>
    <x v="1"/>
    <m/>
    <s v="12/12/2017"/>
    <n v="23709.887865301542"/>
    <n v="0"/>
    <n v="23709.887865301542"/>
    <m/>
    <m/>
    <s v="OK"/>
    <s v=""/>
    <n v="549074"/>
    <n v="0"/>
    <n v="0"/>
    <n v="192224"/>
    <n v="0"/>
    <n v="90"/>
    <n v="5.7568725668020709E-2"/>
    <n v="12643.799746995159"/>
    <n v="0"/>
    <n v="0"/>
    <n v="11066.088118306385"/>
    <s v="E-07/501.699/2011"/>
    <s v="IN018314"/>
    <d v="2011-11-29T00:00:00"/>
    <d v="2013-11-29T00:00:00"/>
    <s v="RUA VINTE DE JANEIRO S/Nº Ed. UAC Unidade de Administração e Controle"/>
    <s v="Ilha do Governador"/>
    <n v="21942900"/>
    <s v="Rio de Janeiro"/>
    <s v="RJ"/>
    <s v="3398-5050"/>
    <s v="milenamartorelli@riogaleao.com"/>
  </r>
  <r>
    <x v="881"/>
    <s v="Baía de Guanabara"/>
    <n v="50"/>
    <x v="2"/>
    <s v="EE"/>
    <n v="330039675107"/>
    <s v="42.310.775/0001-03"/>
    <s v="Aguas do Rio 1 S.A MAGE"/>
    <x v="0"/>
    <m/>
    <s v="01/11/2021"/>
    <n v="560985.57652487012"/>
    <n v="0"/>
    <n v="560985.57652487012"/>
    <m/>
    <m/>
    <s v=""/>
    <s v="SEI-120800/008380/2021 - INTEGRAL BLOCO 1"/>
    <n v="16241040"/>
    <n v="0"/>
    <n v="0"/>
    <n v="3248208"/>
    <n v="0"/>
    <n v="0"/>
    <n v="5.7568725668020709E-2"/>
    <n v="373990.38783073804"/>
    <n v="0"/>
    <n v="0"/>
    <n v="186995.18869413206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882"/>
    <s v="Baía de Guanabara"/>
    <n v="50"/>
    <x v="2"/>
    <s v="EE"/>
    <n v="330027924158"/>
    <s v="42.310.775/0001-03"/>
    <s v="Aguas do Rio 1 S.A INTERM. RIO BONITO / TANGUÁ E RIO BONITO"/>
    <x v="0"/>
    <m/>
    <s v="01/11/2021"/>
    <n v="105903.43621749587"/>
    <n v="0"/>
    <n v="105903.43621749587"/>
    <m/>
    <m/>
    <s v=""/>
    <s v="SEI-120800/008380/2021- INTEGRAL BLOCO 1"/>
    <n v="3066000"/>
    <n v="0"/>
    <n v="0"/>
    <n v="613200"/>
    <n v="0"/>
    <n v="0"/>
    <n v="5.7568725668020709E-2"/>
    <n v="70602.287330839245"/>
    <n v="0"/>
    <n v="0"/>
    <n v="35301.148886656621"/>
    <s v="E-07/100046/2007"/>
    <s v="IN052000"/>
    <d v="2021-04-05T00:00:00"/>
    <d v="2034-04-05T00:00:00"/>
    <s v="Avenida Barão de Tefé nº 34, sala 701"/>
    <s v="Saúde"/>
    <s v="20.220-903"/>
    <s v="Rio de Janeiro"/>
    <s v="RJ"/>
    <s v="(21)97289-8318"/>
    <s v="daniella.silva@aguasdorio.com.br"/>
  </r>
  <r>
    <x v="883"/>
    <s v="Baía de Guanabara"/>
    <n v="50"/>
    <x v="2"/>
    <s v="EE"/>
    <n v="330040184669"/>
    <s v="42.292.007/0003-36"/>
    <s v="RIO MAIS SANEAMENTO RIO DE JANEIRO - PEQUENOS MANANCIAIS"/>
    <x v="0"/>
    <m/>
    <s v="18/01/2022"/>
    <n v="298466.10302883812"/>
    <n v="0"/>
    <n v="298466.10302883812"/>
    <m/>
    <m/>
    <n v="0"/>
    <s v=""/>
    <n v="8640864"/>
    <n v="0"/>
    <n v="0"/>
    <n v="1728172.8"/>
    <n v="0"/>
    <n v="0"/>
    <n v="5.7568725668020709E-2"/>
    <n v="198977.40550005008"/>
    <n v="0"/>
    <n v="0"/>
    <n v="99488.697528788034"/>
    <s v="PD-07/014.451/2017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884"/>
    <s v="Baía de Guanabara"/>
    <n v="50"/>
    <x v="2"/>
    <s v="EE"/>
    <n v="330039570275"/>
    <s v="28.304.087/0001-00"/>
    <s v="INDUSTRIA E COMÉRCIO DE PRÉ-MOLDADOS CRUZEIRO DO SUL"/>
    <x v="5"/>
    <m/>
    <s v="12/12/2017"/>
    <n v="147.72595556219457"/>
    <n v="-171.99791378478216"/>
    <n v="0"/>
    <n v="-24.271958219999998"/>
    <m/>
    <s v="ATENÇÃO: CRÉDITO 2026: -24,27195822"/>
    <s v=""/>
    <n v="6415.2000000000007"/>
    <n v="0"/>
    <n v="0"/>
    <n v="0"/>
    <n v="0"/>
    <n v="0"/>
    <n v="5.7568725668020709E-2"/>
    <n v="147.72595556219457"/>
    <n v="0"/>
    <n v="0"/>
    <n v="0"/>
    <s v="E07/101.174/2006"/>
    <s v="IN00071"/>
    <d v="1899-12-30T00:00:00"/>
    <d v="1899-12-30T00:00:00"/>
    <s v="RODOVIA PRESIDENTE DUTRA, 24000"/>
    <s v="AUSTIN"/>
    <n v="26335180"/>
    <s v="Nova Iguaçu"/>
    <s v="RJ"/>
    <n v="26672337"/>
    <s v="valdete@grupoartesul.com.br"/>
  </r>
  <r>
    <x v="885"/>
    <s v="Baía de Guanabara"/>
    <n v="50"/>
    <x v="2"/>
    <s v="EE"/>
    <n v="330005126798"/>
    <s v="30.741.128/0001-77"/>
    <s v="Quimisa galvanização ltda"/>
    <x v="5"/>
    <m/>
    <s v="12/12/2017"/>
    <n v="27.077335115033755"/>
    <n v="0"/>
    <n v="27.077335115033755"/>
    <m/>
    <m/>
    <s v="OK"/>
    <s v=""/>
    <n v="720"/>
    <n v="0"/>
    <n v="0"/>
    <n v="182.4"/>
    <n v="0"/>
    <n v="90"/>
    <n v="5.7568725668020709E-2"/>
    <n v="16.572206258217729"/>
    <n v="0"/>
    <n v="0"/>
    <n v="10.505128856816027"/>
    <s v="NÃO LOCALIZADO"/>
    <s v=""/>
    <d v="1899-12-30T00:00:00"/>
    <d v="1899-12-30T00:00:00"/>
    <s v="Estrada do Mugango nº 1.500"/>
    <s v="Ypiranga - Cabuçu"/>
    <n v="26293363"/>
    <s v="Nova Iguaçu"/>
    <s v="RJ"/>
    <s v="2882-7346"/>
    <s v="quimisarj@uol.com.br"/>
  </r>
  <r>
    <x v="886"/>
    <s v="Baía de Guanabara"/>
    <n v="50"/>
    <x v="2"/>
    <s v="EE"/>
    <n v="330005051410"/>
    <s v="28.149.680/0001-29"/>
    <s v="Cerâmica São Silvestre de Rio Bonito Ltda"/>
    <x v="5"/>
    <m/>
    <s v="12/12/2017"/>
    <n v="488.78088111430191"/>
    <n v="0"/>
    <n v="488.78088111430191"/>
    <m/>
    <m/>
    <s v="OK SEM CADASTRO REGLA"/>
    <s v=""/>
    <n v="6969.6"/>
    <n v="0"/>
    <n v="0"/>
    <n v="5702.4"/>
    <n v="0"/>
    <n v="30"/>
    <n v="5.7568725668020709E-2"/>
    <n v="160.50082557580748"/>
    <n v="0"/>
    <n v="0"/>
    <n v="328.28005553849442"/>
    <s v="NÃO LOCALIZADO"/>
    <s v=""/>
    <d v="1899-12-30T00:00:00"/>
    <d v="1899-12-30T00:00:00"/>
    <s v="Rodovia Br 101- Km: 270 - s/nº"/>
    <s v="Basílio"/>
    <n v="28800000"/>
    <s v="Rio Bonito"/>
    <s v="RJ"/>
    <s v="2734-8777"/>
    <s v="saosilvestrerio@ig.com.br"/>
  </r>
  <r>
    <x v="887"/>
    <s v="Baía de Guanabara"/>
    <n v="50"/>
    <x v="2"/>
    <s v="EE"/>
    <n v="330022731912"/>
    <s v="05.810.266/0001-13"/>
    <s v="Condomínio Village dos Oitis"/>
    <x v="1"/>
    <m/>
    <s v="12/12/2017"/>
    <n v="280.72502888447838"/>
    <n v="0"/>
    <n v="280.72502888447838"/>
    <m/>
    <m/>
    <s v="OK"/>
    <s v=""/>
    <n v="8176"/>
    <n v="0"/>
    <n v="0"/>
    <n v="1606"/>
    <n v="0"/>
    <n v="90"/>
    <n v="5.7568725668020709E-2"/>
    <n v="188.27780644969479"/>
    <n v="0"/>
    <n v="0"/>
    <n v="92.447222434783583"/>
    <s v="E-07/100.487/2002"/>
    <s v="PORTARIA SERLA 336"/>
    <d v="2004-03-26T00:00:00"/>
    <d v="2007-03-26T00:00:00"/>
    <s v="Rua Rosa Antunes nº 400"/>
    <s v="Vargem Pequena"/>
    <n v="22783225"/>
    <s v="Rio de Janeiro"/>
    <s v="RJ"/>
    <s v="3358-4292"/>
    <s v="ig@igig.com.br"/>
  </r>
  <r>
    <x v="888"/>
    <s v="Baía de Guanabara"/>
    <n v="50"/>
    <x v="2"/>
    <s v="EE"/>
    <n v="700000045897"/>
    <s v="31.069.347/0001-14"/>
    <s v="IMS COMERCIAL E INDUSTRIAL LTDA."/>
    <x v="5"/>
    <m/>
    <s v="12/12/2017"/>
    <n v="265.2701673456238"/>
    <n v="0"/>
    <n v="265.2701673456238"/>
    <m/>
    <m/>
    <s v="SEM DBO"/>
    <s v=""/>
    <n v="7680"/>
    <n v="0"/>
    <n v="0"/>
    <n v="1536"/>
    <n v="0"/>
    <n v="90"/>
    <n v="5.7568725668020709E-2"/>
    <n v="176.85373987975771"/>
    <n v="0"/>
    <n v="0"/>
    <n v="88.416427465866093"/>
    <s v="E-071009492005"/>
    <s v="IN000665"/>
    <d v="2008-06-13T00:00:00"/>
    <d v="2013-06-13T00:00:00"/>
    <s v="RUA OTÁVIO PAULINO, 10"/>
    <s v="TRÊS CORAÇÕES"/>
    <n v="26033220"/>
    <s v="Nova Iguaçu"/>
    <s v="RJ"/>
    <s v="2667-4549"/>
    <s v="jsouza@imscosmeticos.com.br"/>
  </r>
  <r>
    <x v="889"/>
    <s v="Baía de Guanabara"/>
    <n v="50"/>
    <x v="2"/>
    <s v="EE"/>
    <n v="330005079005"/>
    <s v="28.789.998/0002-55"/>
    <s v="KATRIUM INDÚSTRIAS QUÍMICAS S.A. (Ex-Pan Americana)"/>
    <x v="5"/>
    <m/>
    <s v="12/12/2017"/>
    <n v="49421.597998845275"/>
    <n v="0"/>
    <n v="49421.597998845275"/>
    <m/>
    <m/>
    <s v="SEM DBO"/>
    <s v=""/>
    <n v="613200"/>
    <n v="0"/>
    <n v="262800"/>
    <n v="350400"/>
    <n v="0"/>
    <n v="90"/>
    <n v="5.7568725668020709E-2"/>
    <n v="14120.459554662651"/>
    <n v="15129.056349657118"/>
    <n v="0"/>
    <n v="20172.0820945255"/>
    <s v="E07/503092/2010"/>
    <s v="IN040461"/>
    <d v="2017-07-18T00:00:00"/>
    <d v="2022-07-18T00:00:00"/>
    <s v="ESTRADA JOÃO PAULO, 530"/>
    <s v="HONÓRIO GURGEL"/>
    <n v="21512002"/>
    <s v="Rio de Janeiro"/>
    <s v="RJ"/>
    <n v="24729060"/>
    <s v="ccastro@katrium.com.br"/>
  </r>
  <r>
    <x v="890"/>
    <s v="Baía de Guanabara"/>
    <n v="50"/>
    <x v="2"/>
    <s v="EE"/>
    <n v="330005069387"/>
    <s v="74.386.137/0013-04"/>
    <s v="Para Automoveis Ltda"/>
    <x v="1"/>
    <m/>
    <s v="12/12/2017"/>
    <n v="226.93584524485675"/>
    <n v="0"/>
    <n v="226.93584524485675"/>
    <m/>
    <m/>
    <s v="OK SEM CADASTRO REGLA"/>
    <s v=""/>
    <n v="6570"/>
    <n v="0"/>
    <n v="0"/>
    <n v="1314"/>
    <n v="0"/>
    <n v="90"/>
    <n v="5.7568725668020709E-2"/>
    <n v="151.29056349657117"/>
    <n v="0"/>
    <n v="0"/>
    <n v="75.645281748285583"/>
    <s v="E-07/002.4311/2013"/>
    <s v="EM ANÁLISE"/>
    <d v="1899-12-30T00:00:00"/>
    <d v="1899-12-30T00:00:00"/>
    <s v="Av. das Américas 5655"/>
    <s v="Barra da Tijuca"/>
    <n v="22793080"/>
    <s v="Rio de Janeiro"/>
    <s v="RJ"/>
    <s v="2136-8500"/>
    <e v="#N/A"/>
  </r>
  <r>
    <x v="891"/>
    <s v="Baía de Guanabara"/>
    <n v="50"/>
    <x v="2"/>
    <s v="EE"/>
    <n v="330037881109"/>
    <s v="61.142.063/0003-39"/>
    <s v="Rassini-nik Autopeças Ltda"/>
    <x v="1"/>
    <m/>
    <s v="12/12/2017"/>
    <n v="268.95636067212087"/>
    <n v="0"/>
    <n v="268.95636067212087"/>
    <m/>
    <m/>
    <s v="OK"/>
    <s v=""/>
    <n v="4672"/>
    <n v="0"/>
    <n v="0"/>
    <n v="2803"/>
    <n v="0"/>
    <n v="90"/>
    <n v="5.7568725668020709E-2"/>
    <n v="107.58880975325599"/>
    <n v="0"/>
    <n v="0"/>
    <n v="161.36755091886488"/>
    <s v="E-071015462001"/>
    <s v="IN052311"/>
    <d v="2021-08-23T00:00:00"/>
    <d v="2021-08-23T00:00:00"/>
    <s v="Rodovia presidente Dutra Km 178"/>
    <s v="Rancho Novo"/>
    <n v="26030003"/>
    <s v="Nova Iguaçu"/>
    <s v="RJ"/>
    <s v="2667-2120 R:226"/>
    <s v="jcuri@rassini-nhk.com.br"/>
  </r>
  <r>
    <x v="892"/>
    <s v="Baía de Guanabara"/>
    <n v="50"/>
    <x v="2"/>
    <s v="EE"/>
    <n v="700000045473"/>
    <s v="30.161.582/0003-10"/>
    <s v="Ibrata Mineração Ltda."/>
    <x v="6"/>
    <m/>
    <s v="12/12/2017"/>
    <n v="435.23187437697334"/>
    <n v="0"/>
    <n v="435.23187437697334"/>
    <m/>
    <m/>
    <s v="OK"/>
    <s v=""/>
    <n v="12600"/>
    <n v="0"/>
    <n v="0"/>
    <n v="2520"/>
    <n v="0"/>
    <n v="90"/>
    <n v="5.7568725668020709E-2"/>
    <n v="290.15458291798222"/>
    <n v="0"/>
    <n v="0"/>
    <n v="145.07729145899111"/>
    <s v="E-07/100138/2003"/>
    <s v="IN028778"/>
    <d v="2014-11-12T00:00:00"/>
    <d v="2019-11-12T00:00:00"/>
    <s v="Estrada dos Bandeirantes 13840"/>
    <s v="Vargem Pequena"/>
    <n v="22783112"/>
    <s v="Rio de Janeiro"/>
    <s v="RJ"/>
    <s v="2196-9900"/>
    <s v="cristiano@ibratamineracao.com.br"/>
  </r>
  <r>
    <x v="893"/>
    <s v="Baía de Guanabara"/>
    <n v="50"/>
    <x v="2"/>
    <s v="EE"/>
    <n v="330008389498"/>
    <s v="02.256.554/0002-60"/>
    <s v="MAIS MIX LTDA"/>
    <x v="1"/>
    <m/>
    <s v="12/12/2017"/>
    <n v="432.1513445432152"/>
    <n v="0"/>
    <n v="432.1513445432152"/>
    <m/>
    <m/>
    <s v="OK"/>
    <s v=""/>
    <n v="6144"/>
    <n v="0"/>
    <n v="0"/>
    <n v="5049"/>
    <n v="0"/>
    <n v="90"/>
    <n v="5.7568725668020709E-2"/>
    <n v="141.48508039860872"/>
    <n v="0"/>
    <n v="0"/>
    <n v="290.66626414460649"/>
    <s v="E-075015532010"/>
    <s v="IN049987"/>
    <d v="2019-08-07T00:00:00"/>
    <d v="9999-01-01T00:00:00"/>
    <s v="ESTRADA DOS BANDEIRANTES"/>
    <s v="VARGEM PEQUENA"/>
    <n v="22783112"/>
    <s v="Rio de Janeiro"/>
    <s v="RJ"/>
    <s v="2442-2030"/>
    <s v="relva@riomix.com.br"/>
  </r>
  <r>
    <x v="894"/>
    <s v="Baía de Guanabara"/>
    <n v="50"/>
    <x v="2"/>
    <s v="EE"/>
    <n v="330005072094"/>
    <s v="33.645.516/0001-42"/>
    <s v="COUNTRY CLUB DA TIJUCA"/>
    <x v="1"/>
    <m/>
    <s v="12/12/2017"/>
    <n v="353.00783400066177"/>
    <n v="0"/>
    <n v="353.00783400066177"/>
    <m/>
    <m/>
    <s v="OK"/>
    <s v=""/>
    <n v="10950"/>
    <n v="0"/>
    <n v="0"/>
    <n v="1752"/>
    <n v="0"/>
    <n v="90"/>
    <n v="5.7568725668020709E-2"/>
    <n v="252.1439775116101"/>
    <n v="0"/>
    <n v="0"/>
    <n v="100.86385648905168"/>
    <s v="PROCESSO SERLA N/I"/>
    <s v="IN0005"/>
    <d v="2009-07-21T00:00:00"/>
    <d v="2014-07-21T00:00:00"/>
    <s v="Av. Brás de Pina, 846 s/ 207"/>
    <s v="Penha."/>
    <n v="21210670"/>
    <s v="Rio de Janeiro"/>
    <s v="RJ"/>
    <s v="2485-3668"/>
    <s v="solus@solussondagens.com.br"/>
  </r>
  <r>
    <x v="895"/>
    <s v="Baía de Guanabara"/>
    <n v="50"/>
    <x v="2"/>
    <s v="EE"/>
    <n v="330005063346"/>
    <s v="33.660.887/0001-01"/>
    <s v="Paissandu Atlético Clube"/>
    <x v="1"/>
    <m/>
    <s v="12/12/2017"/>
    <n v="80.824748858604423"/>
    <n v="0"/>
    <n v="80.824748858604423"/>
    <m/>
    <m/>
    <s v="OK SEM CADASTRO REGLA"/>
    <s v=""/>
    <n v="2340"/>
    <n v="0"/>
    <n v="0"/>
    <n v="468"/>
    <n v="0"/>
    <n v="90"/>
    <n v="5.7568725668020709E-2"/>
    <n v="53.883165905736284"/>
    <n v="0"/>
    <n v="0"/>
    <n v="26.941582952868142"/>
    <s v="NÃO LOCALIZADO"/>
    <s v=""/>
    <d v="1899-12-30T00:00:00"/>
    <d v="1899-12-30T00:00:00"/>
    <s v="Av. Afrânio de Melo Franco, nº 330"/>
    <s v="Leblon"/>
    <n v="22430060"/>
    <s v="Rio de Janeiro"/>
    <s v="RJ"/>
    <n v="25128858"/>
    <s v="operacional@paissandu.net"/>
  </r>
  <r>
    <x v="896"/>
    <s v="Baía de Guanabara"/>
    <n v="50"/>
    <x v="2"/>
    <s v="EE"/>
    <n v="330005071950"/>
    <s v="31.923.667/0001-90"/>
    <s v="Empresa Santa Teresinha Ltda"/>
    <x v="1"/>
    <m/>
    <s v="12/12/2017"/>
    <n v="100.01801609401979"/>
    <n v="0"/>
    <n v="100.01801609401979"/>
    <m/>
    <m/>
    <s v="OK"/>
    <s v=""/>
    <n v="3066"/>
    <n v="0"/>
    <n v="0"/>
    <n v="511"/>
    <n v="0"/>
    <n v="90"/>
    <n v="5.7568725668020709E-2"/>
    <n v="70.60156680013236"/>
    <n v="0"/>
    <n v="0"/>
    <n v="29.416449293887425"/>
    <s v="E-07/101767/2005"/>
    <s v="IN046802"/>
    <d v="2018-10-17T00:00:00"/>
    <d v="2023-10-17T00:00:00"/>
    <s v="– R. Jorge Alves Souza n° 23"/>
    <s v="Tomazinho"/>
    <n v="25530290"/>
    <s v="São João de Meriti"/>
    <s v="RJ"/>
    <s v="9675-6195"/>
    <s v="empstaterezinha@uol.com.br"/>
  </r>
  <r>
    <x v="897"/>
    <s v="Baía de Guanabara"/>
    <n v="50"/>
    <x v="2"/>
    <s v="EE"/>
    <n v="330005126526"/>
    <s v="33.632.464/0001-70"/>
    <s v="AGENA RESINAS E COLAS LTDA"/>
    <x v="5"/>
    <m/>
    <s v="12/12/2017"/>
    <n v="0"/>
    <n v="0"/>
    <n v="0"/>
    <m/>
    <m/>
    <s v="OK"/>
    <s v=""/>
    <n v="16556"/>
    <n v="0"/>
    <n v="0"/>
    <n v="13928"/>
    <n v="0"/>
    <n v="90"/>
    <n v="5.7568725668020709E-2"/>
    <n v="381.24428373110965"/>
    <n v="0"/>
    <n v="0"/>
    <n v="801.81492459419667"/>
    <s v="E07/101121/2006"/>
    <s v="IN039887"/>
    <d v="2017-05-29T00:00:00"/>
    <d v="2022-05-29T00:00:00"/>
    <s v="Estrada Adrianópolis, 3123 – Adrianópolis"/>
    <s v="Adrianópolis"/>
    <n v="26050000"/>
    <s v="Nova Iguaçu"/>
    <s v="RJ"/>
    <n v="26691910"/>
    <s v="mauricio@agena.com.br"/>
  </r>
  <r>
    <x v="898"/>
    <s v="Baía de Guanabara"/>
    <n v="50"/>
    <x v="2"/>
    <s v="EE"/>
    <n v="330005119236"/>
    <s v="42.120.394/0006-76"/>
    <s v="WAYNE INDÚSTRIA E COMÉRCIO LTDA (EX-Dresser)"/>
    <x v="5"/>
    <m/>
    <s v="01/08/2021"/>
    <n v="165.8056023742792"/>
    <n v="0"/>
    <n v="165.8056023742792"/>
    <m/>
    <m/>
    <s v="OK"/>
    <s v=""/>
    <n v="0"/>
    <n v="5760"/>
    <n v="0"/>
    <n v="0"/>
    <n v="86.4"/>
    <n v="50"/>
    <n v="5.7568725668020709E-2"/>
    <n v="0"/>
    <n v="165.8056023742792"/>
    <n v="0"/>
    <n v="0"/>
    <s v="E-07/100.882/2007"/>
    <s v="PORTARIA SERLA 707"/>
    <d v="2008-12-15T00:00:00"/>
    <d v="2013-12-15T00:00:00"/>
    <s v="Estrada do Timbó, 126"/>
    <s v="Bonsucesso"/>
    <n v="21061280"/>
    <s v="Rio de Janeiro"/>
    <s v="RJ"/>
    <s v="2598-7722"/>
    <s v="fabiano.barros@wayne.com; contabilidade@gontijo.com.br"/>
  </r>
  <r>
    <x v="899"/>
    <s v="Baía de Guanabara"/>
    <n v="50"/>
    <x v="2"/>
    <s v="EE"/>
    <n v="330005132925"/>
    <s v="09.341.891/0001-14"/>
    <s v="SNL INDUSTRIA E COMERCIO TEXTIL LTDA"/>
    <x v="5"/>
    <m/>
    <s v="12/12/2017"/>
    <n v="996.170250919306"/>
    <n v="0"/>
    <n v="996.170250919306"/>
    <m/>
    <m/>
    <s v="OK"/>
    <s v=""/>
    <n v="12960"/>
    <n v="2099"/>
    <n v="0"/>
    <n v="10860.48"/>
    <n v="188.96"/>
    <n v="40"/>
    <n v="5.7568725668020709E-2"/>
    <n v="298.43546481008474"/>
    <n v="72.502097070450972"/>
    <n v="0"/>
    <n v="625.23268903877022"/>
    <s v="E-071009622007"/>
    <s v="IN001842"/>
    <d v="2010-05-27T00:00:00"/>
    <d v="2014-07-28T00:00:00"/>
    <s v="RUA AGAI 1861"/>
    <s v="SANTA CRUZ"/>
    <n v="23065620"/>
    <s v="Rio de Janeiro"/>
    <s v="RJ"/>
    <s v="3198 5100"/>
    <s v="raul.alves@avantitapetes.com.br"/>
  </r>
  <r>
    <x v="900"/>
    <s v="Baía de Guanabara"/>
    <n v="50"/>
    <x v="2"/>
    <s v="EE"/>
    <n v="330005118930"/>
    <s v="32.094.187/0001-26"/>
    <s v="Condomínio Edifício Franco Hara Center bloco d"/>
    <x v="1"/>
    <m/>
    <s v="12/12/2017"/>
    <n v="181.55285318549051"/>
    <n v="0"/>
    <n v="181.55285318549051"/>
    <m/>
    <m/>
    <s v="OK"/>
    <s v=""/>
    <n v="3504"/>
    <n v="0"/>
    <n v="0"/>
    <n v="1752"/>
    <n v="0"/>
    <n v="90"/>
    <n v="5.7568725668020709E-2"/>
    <n v="80.688996696438807"/>
    <n v="0"/>
    <n v="0"/>
    <n v="100.86385648905168"/>
    <s v="PROCESSO SERLA N/I"/>
    <s v="PORTARIA SERLA 695"/>
    <d v="2008-12-01T00:00:00"/>
    <d v="2013-12-01T00:00:00"/>
    <s v="Rua Uruguai 380 bloco d"/>
    <s v="Tijuca"/>
    <n v="20510060"/>
    <s v="Rio de Janeiro"/>
    <s v="RJ"/>
    <n v="999999999"/>
    <s v="csfanzeres@hotmail.com"/>
  </r>
  <r>
    <x v="901"/>
    <s v="Baía de Guanabara"/>
    <n v="50"/>
    <x v="2"/>
    <s v="EE"/>
    <n v="330005080780"/>
    <s v="33.932.567/0001-55"/>
    <s v="Assistência Médico Hospitalar São Jorge Ltda"/>
    <x v="1"/>
    <m/>
    <s v="12/12/2017"/>
    <n v="122.91836160395769"/>
    <n v="0"/>
    <n v="122.91836160395769"/>
    <m/>
    <m/>
    <s v="OK"/>
    <s v=""/>
    <n v="3558.75"/>
    <n v="0"/>
    <n v="0"/>
    <n v="711.75"/>
    <n v="0"/>
    <n v="90"/>
    <n v="5.7568725668020709E-2"/>
    <n v="81.952536051980289"/>
    <n v="0"/>
    <n v="0"/>
    <n v="40.965825551977403"/>
    <s v="E-071012482008"/>
    <s v="IN000720"/>
    <d v="2008-12-30T00:00:00"/>
    <d v="2013-12-30T00:00:00"/>
    <s v="Rua Candido Benício, 3698"/>
    <s v="Jacarepagua"/>
    <n v="22733001"/>
    <s v="Rio de Janeiro"/>
    <s v="RJ"/>
    <s v="2423-3148/3392-1182/2435-5557"/>
    <s v="luizlima@stizone.com.br"/>
  </r>
  <r>
    <x v="902"/>
    <s v="Baía de Guanabara"/>
    <n v="50"/>
    <x v="2"/>
    <s v="EE"/>
    <n v="330003595367"/>
    <s v="01.637.895/0126-53"/>
    <s v="Votorantim Cimentos S/A"/>
    <x v="5"/>
    <m/>
    <s v="12/12/2017"/>
    <n v="486.34778466933358"/>
    <n v="0"/>
    <n v="486.34778466933358"/>
    <m/>
    <m/>
    <s v="OK"/>
    <s v=""/>
    <n v="10560"/>
    <n v="0"/>
    <n v="0"/>
    <n v="4224"/>
    <n v="0"/>
    <n v="90"/>
    <n v="5.7568725668020709E-2"/>
    <n v="243.17389233466679"/>
    <n v="0"/>
    <n v="0"/>
    <n v="243.17389233466679"/>
    <s v="E-07/101306/2006"/>
    <s v="IN025677"/>
    <d v="2013-12-17T00:00:00"/>
    <d v="2014-10-07T00:00:00"/>
    <s v="Estrada dos Bandeirantes nº 1873"/>
    <s v="Jacarepaguá"/>
    <n v="22710571"/>
    <s v="Rio de Janeiro"/>
    <s v="RJ"/>
    <n v="25802327"/>
    <s v="carlos.lima1@engemix.com.br"/>
  </r>
  <r>
    <x v="903"/>
    <s v="Baía de Guanabara"/>
    <n v="50"/>
    <x v="2"/>
    <s v="EE"/>
    <n v="330005070393"/>
    <s v="04.406.386/0002-78"/>
    <s v="NITJAP COMERCIO DE MOTOS LTDA"/>
    <x v="1"/>
    <m/>
    <s v="12/12/2017"/>
    <n v="230.81000310358314"/>
    <n v="0"/>
    <n v="230.81000310358314"/>
    <m/>
    <m/>
    <s v="OK"/>
    <s v=""/>
    <n v="6679.8"/>
    <n v="0"/>
    <n v="0"/>
    <n v="1337.4"/>
    <n v="0"/>
    <n v="90"/>
    <n v="5.7568725668020709E-2"/>
    <n v="153.81764220765416"/>
    <n v="0"/>
    <n v="0"/>
    <n v="76.992360895928996"/>
    <s v="E-07/101.165/2008"/>
    <s v="IN000030"/>
    <d v="2009-09-02T00:00:00"/>
    <d v="2014-09-02T00:00:00"/>
    <s v="RUA CAPITÃO JUVENAL FIGUEIREDO, Nº 3150 - PARTE"/>
    <s v="TRIBOBÓ"/>
    <n v="24744560"/>
    <s v="São Gonçalo"/>
    <s v="RJ"/>
    <n v="21136000"/>
    <s v="dicasamotos@dicasamotos.com.br"/>
  </r>
  <r>
    <x v="904"/>
    <s v="Baía de Guanabara"/>
    <n v="50"/>
    <x v="2"/>
    <s v="EE"/>
    <n v="330001190203"/>
    <s v="07.085.695/0002-81"/>
    <s v="CENTRAL DE TRATAMENTO DE RESÍDUOS NOVA IGUAÇU S/A"/>
    <x v="1"/>
    <m/>
    <s v="12/12/2017"/>
    <n v="5733.8162857591296"/>
    <n v="0"/>
    <n v="5733.8162857591296"/>
    <m/>
    <m/>
    <s v="OK"/>
    <s v=""/>
    <n v="44337.45"/>
    <n v="729970.8"/>
    <n v="0"/>
    <n v="8867.49"/>
    <n v="109.5"/>
    <n v="90"/>
    <n v="5.7568725668020709E-2"/>
    <n v="1020.9815691735751"/>
    <n v="4202.3439319987674"/>
    <n v="0"/>
    <n v="510.49078458678753"/>
    <s v="E-07/502.732/2009"/>
    <s v="IN050369"/>
    <d v="2019-09-25T00:00:00"/>
    <d v="2024-09-25T00:00:00"/>
    <s v="ESTRADA DE ADRIANÓPOLIS, Nº 5213"/>
    <s v="SANTA RITA"/>
    <n v="26053550"/>
    <s v="Nova Iguaçu"/>
    <s v="RJ"/>
    <n v="26666100"/>
    <s v="elis.maia@haztec.com.br "/>
  </r>
  <r>
    <x v="905"/>
    <s v="Baía de Guanabara"/>
    <n v="50"/>
    <x v="2"/>
    <s v="EE"/>
    <n v="330005071365"/>
    <s v="30.217.517/0001-06"/>
    <s v="LANCHONETE STOP DA DUTRA LTDA, KM 177."/>
    <x v="1"/>
    <m/>
    <s v="12/12/2017"/>
    <n v="692.56576147291503"/>
    <n v="0"/>
    <n v="692.56576147291503"/>
    <m/>
    <m/>
    <s v="OK SEM CADASTRO REGLA"/>
    <s v=""/>
    <n v="19856"/>
    <n v="0"/>
    <n v="0"/>
    <n v="4088"/>
    <n v="0"/>
    <n v="90"/>
    <n v="5.7568725668020709E-2"/>
    <n v="457.22372464780295"/>
    <n v="0"/>
    <n v="0"/>
    <n v="235.3420368251121"/>
    <s v="NÃO LOCALIZADO"/>
    <s v=""/>
    <d v="1899-12-30T00:00:00"/>
    <d v="1899-12-30T00:00:00"/>
    <s v="Rod. Presidente Dutra, Km 177"/>
    <s v="Jardim Tropical"/>
    <n v="26015003"/>
    <s v="Nova Iguaçu"/>
    <s v="RJ"/>
    <s v="2667-4662"/>
    <s v="miriamgiehl@ig.com.br"/>
  </r>
  <r>
    <x v="906"/>
    <s v="Baía de Guanabara"/>
    <n v="50"/>
    <x v="2"/>
    <s v="EE"/>
    <n v="330005222088"/>
    <s v="00.620.303/0001-07"/>
    <s v="HOTEL BARÃO DA TAQUARA LTDA."/>
    <x v="1"/>
    <m/>
    <s v="12/12/2017"/>
    <n v="941.36814730044853"/>
    <n v="0"/>
    <n v="941.36814730044853"/>
    <m/>
    <m/>
    <s v="OK SEM CADASTRO REGLA"/>
    <s v=""/>
    <n v="23360"/>
    <n v="0"/>
    <n v="0"/>
    <n v="7008"/>
    <n v="0"/>
    <n v="90"/>
    <n v="5.7568725668020709E-2"/>
    <n v="537.92316381825447"/>
    <n v="0"/>
    <n v="0"/>
    <n v="403.44498348219406"/>
    <s v="E-07/002.956/2015"/>
    <s v="EM ANÁLISE"/>
    <d v="1899-12-30T00:00:00"/>
    <d v="1899-12-30T00:00:00"/>
    <s v="RUA CANDIDO BENÍCIO, 2319"/>
    <s v="JACAREPAGUÁ"/>
    <n v="22733000"/>
    <s v="Rio de Janeiro"/>
    <s v="RJ"/>
    <n v="33923766"/>
    <s v="reservas@hotelbarao.com.br"/>
  </r>
  <r>
    <x v="907"/>
    <s v="Baía de Guanabara"/>
    <n v="50"/>
    <x v="2"/>
    <s v="EE"/>
    <n v="330005095620"/>
    <s v="21.233.698/0001-65"/>
    <s v="BR LOG 3091 EMPREENDIMENTOS E LOGÍSTICA Ltda."/>
    <x v="5"/>
    <m/>
    <s v="12/12/2017"/>
    <n v="3500.9020676150235"/>
    <n v="0"/>
    <n v="3500.9020676150235"/>
    <m/>
    <m/>
    <s v="OK SEM CADASTRO REGLA"/>
    <s v=""/>
    <n v="0"/>
    <n v="1238544"/>
    <n v="0"/>
    <n v="0"/>
    <n v="17292.240000000002"/>
    <n v="95"/>
    <n v="5.7568725668020709E-2"/>
    <n v="0"/>
    <n v="3500.9020676150235"/>
    <n v="0"/>
    <n v="0"/>
    <s v="E-07/101.591/2008"/>
    <s v="EM ANÁLISE"/>
    <d v="1899-12-30T00:00:00"/>
    <d v="1899-12-30T00:00:00"/>
    <s v="ESTRADA DOS BANDEIRANTES, Nº 3091"/>
    <s v="TAQUARA"/>
    <n v="22775111"/>
    <s v="Rio de Janeiro"/>
    <s v="RJ"/>
    <s v="2126-3350"/>
    <s v="lfagundes@mantecorp.com"/>
  </r>
  <r>
    <x v="908"/>
    <s v="Baía de Guanabara"/>
    <n v="50"/>
    <x v="2"/>
    <s v="EE"/>
    <n v="330005213330"/>
    <s v="03.767.873/0001-12"/>
    <s v="Centro Automotivo Muzema Ltda."/>
    <x v="1"/>
    <m/>
    <s v="12/12/2017"/>
    <n v="302.58112699314233"/>
    <n v="0"/>
    <n v="302.58112699314233"/>
    <m/>
    <m/>
    <s v="OK SEM CADASTRO REGLA"/>
    <s v=""/>
    <n v="8760"/>
    <n v="0"/>
    <n v="0"/>
    <n v="1752"/>
    <n v="0"/>
    <n v="90"/>
    <n v="5.7568725668020709E-2"/>
    <n v="201.71727050409064"/>
    <n v="0"/>
    <n v="0"/>
    <n v="100.86385648905168"/>
    <s v="E-07/101.978/2007"/>
    <s v="EM ANÁLISE"/>
    <d v="1899-12-30T00:00:00"/>
    <d v="1899-12-30T00:00:00"/>
    <s v="Av. Engenheiro Souza Filho, 400"/>
    <s v="Itanhagá"/>
    <n v="22753050"/>
    <s v="Rio de Janeiro"/>
    <s v="RJ"/>
    <e v="#N/A"/>
    <s v="lana@forza.com.br"/>
  </r>
  <r>
    <x v="909"/>
    <s v="Baía de Guanabara"/>
    <n v="50"/>
    <x v="2"/>
    <s v="EE"/>
    <n v="330005233446"/>
    <s v="03.797.808/0002-10"/>
    <s v="Auto Posto do Trabalho V Ltda."/>
    <x v="1"/>
    <m/>
    <s v="12/12/2017"/>
    <n v="45.382992059366259"/>
    <n v="0"/>
    <n v="45.382992059366259"/>
    <m/>
    <m/>
    <s v="OK SEM CADASTRO REGLA"/>
    <s v=""/>
    <n v="1314"/>
    <n v="0"/>
    <n v="0"/>
    <n v="262.8"/>
    <n v="0"/>
    <n v="90"/>
    <n v="5.7568725668020709E-2"/>
    <n v="30.262289688919331"/>
    <n v="0"/>
    <n v="0"/>
    <n v="15.120702370446926"/>
    <s v="E-07/100.019/2008"/>
    <s v=""/>
    <d v="1899-12-30T00:00:00"/>
    <d v="1899-12-30T00:00:00"/>
    <s v="Estrada do Pontal, 459"/>
    <s v="recreio dos band"/>
    <n v="22785560"/>
    <s v="Rio de Janeiro"/>
    <s v="RJ"/>
    <e v="#N/A"/>
    <s v="lana@forza.com.br"/>
  </r>
  <r>
    <x v="910"/>
    <s v="Baía de Guanabara"/>
    <n v="50"/>
    <x v="2"/>
    <s v="EE"/>
    <n v="330005247404"/>
    <s v="88.531.629/0002-90"/>
    <s v="LEGEP Mineração Ltda."/>
    <x v="1"/>
    <m/>
    <s v="12/12/2017"/>
    <n v="205.47656114867686"/>
    <n v="0"/>
    <n v="205.47656114867686"/>
    <m/>
    <m/>
    <s v="OK SEM CADASTRO REGLA"/>
    <s v=""/>
    <n v="4118.3999999999996"/>
    <n v="0"/>
    <n v="0"/>
    <n v="1921.92"/>
    <n v="0"/>
    <n v="90"/>
    <n v="5.7568725668020709E-2"/>
    <n v="94.838548983700932"/>
    <n v="0"/>
    <n v="0"/>
    <n v="110.63801216497595"/>
    <s v="E-07/100.206/2006"/>
    <s v="EM ANÁLISE"/>
    <d v="1899-12-30T00:00:00"/>
    <d v="1899-12-30T00:00:00"/>
    <s v="Avenida das Américas, nº 16551, Recreio dos Bandeirantes"/>
    <s v="Recreio dos Bandeira"/>
    <n v="22790701"/>
    <s v="Rio de Janeiro"/>
    <s v="RJ"/>
    <n v="24378574"/>
    <s v="exportrio@legep.com.br"/>
  </r>
  <r>
    <x v="911"/>
    <s v="Baía de Guanabara"/>
    <n v="50"/>
    <x v="2"/>
    <s v="EE"/>
    <n v="330041378050"/>
    <s v="08.146.691/0001-48"/>
    <s v="VITON 44 INDÚSTRIA, COMÉRCIO E EXPORTAÇÃO DE ALIMENTOS LTDA"/>
    <x v="5"/>
    <m/>
    <s v="12/12/2017"/>
    <n v="14721.811270733626"/>
    <n v="8383.8700000000008"/>
    <n v="23105.681270733628"/>
    <m/>
    <m/>
    <s v="OK"/>
    <s v="CI INEA/SERVREG Nº51/23 - ALTERAÇÃO Nº CNARH"/>
    <n v="207586.45"/>
    <n v="35040"/>
    <n v="0"/>
    <n v="172546.45"/>
    <n v="11232"/>
    <n v="100"/>
    <n v="5.7568725668020709E-2"/>
    <n v="4780.1949569793187"/>
    <n v="8.3370687134539203"/>
    <n v="0"/>
    <n v="9933.2792450408524"/>
    <s v="E-07/100.931/2007"/>
    <s v="IN005622"/>
    <d v="2023-10-27T00:00:00"/>
    <d v="2028-10-27T00:00:00"/>
    <s v="Avenida Isabel Domingues"/>
    <s v="Gardênia Azul"/>
    <n v="22763627"/>
    <s v="RIO DE JANEIRO"/>
    <n v="0"/>
    <s v="(21) 96822-9354"/>
    <s v="licenciamento@soloterra.net.br"/>
  </r>
  <r>
    <x v="912"/>
    <s v="Baía de Guanabara"/>
    <n v="50"/>
    <x v="2"/>
    <s v="EE"/>
    <n v="330005271372"/>
    <s v="56.998.701/0012-79"/>
    <s v="ABBOTT LABORATORIOS DO BRASIL LTDA."/>
    <x v="5"/>
    <m/>
    <s v="01/10/2020"/>
    <n v="2313.7285245286976"/>
    <n v="0"/>
    <n v="2313.7285245286976"/>
    <m/>
    <m/>
    <s v="OK"/>
    <s v=""/>
    <n v="66868"/>
    <n v="100126.8"/>
    <n v="0"/>
    <n v="13373.6"/>
    <n v="83.438999999999993"/>
    <n v="99"/>
    <n v="5.7568725668020709E-2"/>
    <n v="1539.8054480225287"/>
    <n v="4.0307949689174816"/>
    <n v="0"/>
    <n v="769.89228153725162"/>
    <s v="E07/500411/2009"/>
    <s v="IN051523"/>
    <d v="2020-09-01T00:00:00"/>
    <d v="2025-09-01T00:00:00"/>
    <s v="Esrada dos Bandeirantes, 2400."/>
    <s v="Taquara"/>
    <n v="22910104"/>
    <s v="Rio de Janeiro"/>
    <s v="RJ"/>
    <s v="(21)24482836"/>
    <s v="sylvio.claro@abbott.com"/>
  </r>
  <r>
    <x v="913"/>
    <s v="Baía de Guanabara"/>
    <n v="50"/>
    <x v="2"/>
    <s v="EE"/>
    <n v="330005290407"/>
    <s v="29.489.895/0001-51"/>
    <s v="JOY MOTÉIS E TURISMO LTDA"/>
    <x v="1"/>
    <m/>
    <s v="12/12/2017"/>
    <n v="882.52480623866086"/>
    <n v="0"/>
    <n v="882.52480623866086"/>
    <m/>
    <m/>
    <s v="OK"/>
    <s v=""/>
    <n v="25550"/>
    <n v="0"/>
    <n v="0"/>
    <n v="5110"/>
    <n v="0"/>
    <n v="0"/>
    <n v="5.7568725668020709E-2"/>
    <n v="588.34987082577391"/>
    <n v="0"/>
    <n v="0"/>
    <n v="294.17493541288695"/>
    <s v="E-07/101459/2005"/>
    <s v="IN00033"/>
    <d v="2009-09-03T00:00:00"/>
    <d v="2014-09-03T00:00:00"/>
    <s v="Estrada dos Bandeirantes, 5940"/>
    <s v="Jacarepaguá"/>
    <n v="22780083"/>
    <s v="Rio de Janeiro"/>
    <s v="RJ"/>
    <s v="2441-1705"/>
    <s v="solus@solussondagens.com.br"/>
  </r>
  <r>
    <x v="914"/>
    <s v="Baía de Guanabara"/>
    <n v="50"/>
    <x v="2"/>
    <s v="EE"/>
    <n v="330005293260"/>
    <s v="33.333.675/0001-01"/>
    <s v="Transportes Vila Isabel S A"/>
    <x v="1"/>
    <m/>
    <s v="12/12/2017"/>
    <n v="148.53375035720794"/>
    <n v="0"/>
    <n v="148.53375035720794"/>
    <m/>
    <m/>
    <s v="OK SEM CADASTRO REGLA"/>
    <s v=""/>
    <n v="4200"/>
    <n v="0"/>
    <n v="0"/>
    <n v="900"/>
    <n v="111"/>
    <n v="99"/>
    <n v="5.7568725668020709E-2"/>
    <n v="96.718194305994089"/>
    <n v="0"/>
    <n v="0"/>
    <n v="51.815556051213839"/>
    <s v="NÃO LOCALIZADO"/>
    <s v=""/>
    <d v="1899-12-30T00:00:00"/>
    <d v="1899-12-30T00:00:00"/>
    <s v="Rua Viana Drumond 45"/>
    <s v="Vila Isabel"/>
    <n v="20560070"/>
    <s v="Rio de Janeiro"/>
    <s v="RJ"/>
    <n v="25772141"/>
    <s v="contabilidade@vilaisabel.net"/>
  </r>
  <r>
    <x v="915"/>
    <s v="Baía de Guanabara"/>
    <n v="50"/>
    <x v="2"/>
    <s v="EE"/>
    <n v="330005231400"/>
    <s v="33.693.664/0001-32"/>
    <s v="POSTO DE GASOLINA SÃO RAFAEL LTDA"/>
    <x v="1"/>
    <m/>
    <s v="12/12/2017"/>
    <n v="173.14666160523512"/>
    <n v="0"/>
    <n v="173.14666160523512"/>
    <m/>
    <m/>
    <s v="OK"/>
    <s v=""/>
    <n v="4964"/>
    <n v="0"/>
    <n v="0"/>
    <n v="1022"/>
    <n v="0"/>
    <n v="0"/>
    <n v="5.7568725668020709E-2"/>
    <n v="114.31376301746029"/>
    <n v="0"/>
    <n v="0"/>
    <n v="58.832898587774849"/>
    <s v="E-071006172006"/>
    <s v="IN000037"/>
    <d v="2009-09-10T00:00:00"/>
    <d v="2014-09-10T00:00:00"/>
    <s v="Av.Pastor Martin Luther King, 4315."/>
    <s v="Tomás Coelho"/>
    <n v="21370540"/>
    <s v="Rio de Janeiro"/>
    <s v="RJ"/>
    <n v="22891842"/>
    <s v="postociel@ibest.com.br"/>
  </r>
  <r>
    <x v="916"/>
    <s v="Baía de Guanabara"/>
    <n v="50"/>
    <x v="2"/>
    <s v="EE"/>
    <n v="330005352615"/>
    <s v="28.850.659/0001-56"/>
    <s v="KS Academia Esportiva Ltda."/>
    <x v="1"/>
    <m/>
    <s v="12/12/2017"/>
    <n v="74.277317652616702"/>
    <n v="0"/>
    <n v="74.277317652616702"/>
    <m/>
    <m/>
    <s v="OK SEM CADASTRO REGLA"/>
    <s v=""/>
    <n v="2150.4"/>
    <n v="0"/>
    <n v="0"/>
    <n v="430.08"/>
    <n v="0"/>
    <n v="0"/>
    <n v="5.7568725668020709E-2"/>
    <n v="49.518211768411135"/>
    <n v="0"/>
    <n v="0"/>
    <n v="24.759105884205567"/>
    <s v="E07/101.329/2005"/>
    <s v="IN00065"/>
    <d v="1899-12-30T00:00:00"/>
    <d v="1899-12-30T00:00:00"/>
    <s v="Avenida Armando Lombardi n°663"/>
    <s v="Barra da Tijuca"/>
    <n v="22640020"/>
    <s v="Rio de Janeiro"/>
    <s v="RJ"/>
    <s v="2494-2540"/>
    <s v="carloscastroz@yahoo.com.br"/>
  </r>
  <r>
    <x v="917"/>
    <s v="Baía de Guanabara"/>
    <n v="50"/>
    <x v="2"/>
    <s v="EE"/>
    <n v="330005222592"/>
    <s v="04.718.462/0001-08"/>
    <s v="CONDOMÍNIO GOLDEN GARDEN"/>
    <x v="1"/>
    <m/>
    <s v="12/12/2017"/>
    <n v="228.24115449644921"/>
    <n v="0"/>
    <n v="228.24115449644921"/>
    <m/>
    <m/>
    <s v="OK SEM CADASTRO REGLA"/>
    <s v=""/>
    <n v="6605.04"/>
    <n v="0"/>
    <n v="0"/>
    <n v="1322.76"/>
    <n v="0"/>
    <n v="0"/>
    <n v="5.7568725668020709E-2"/>
    <n v="152.09463399555213"/>
    <n v="0"/>
    <n v="0"/>
    <n v="76.146520500897083"/>
    <s v="E07/101.337/2006"/>
    <s v="IN00059"/>
    <d v="1899-12-30T00:00:00"/>
    <d v="1899-12-30T00:00:00"/>
    <s v="Rua Eduardo Guinle, 55"/>
    <s v="Botafogo"/>
    <n v="22260090"/>
    <s v="Rio de Janeiro"/>
    <s v="RJ"/>
    <s v="2226-8521"/>
    <s v="lima.genival@yahoo.com.br"/>
  </r>
  <r>
    <x v="918"/>
    <s v="Baía de Guanabara"/>
    <n v="50"/>
    <x v="2"/>
    <s v="EE"/>
    <n v="330005289310"/>
    <s v="28.248.938/0001-44"/>
    <s v="Condomínio do Edifício do Shopping Center da Gávea"/>
    <x v="1"/>
    <m/>
    <s v="12/12/2017"/>
    <n v="1419.2784129674885"/>
    <n v="0"/>
    <n v="1419.2784129674885"/>
    <m/>
    <m/>
    <s v="OK SEM CADASTRO REGLA"/>
    <s v=""/>
    <n v="41012"/>
    <n v="0"/>
    <n v="0"/>
    <n v="8249.0000000000091"/>
    <n v="0"/>
    <n v="0"/>
    <n v="5.7568725668020709E-2"/>
    <n v="944.39646476414293"/>
    <n v="0"/>
    <n v="0"/>
    <n v="474.88194820334553"/>
    <s v="E07/502.110/2009"/>
    <s v="IN00053"/>
    <d v="1899-12-30T00:00:00"/>
    <d v="1899-12-30T00:00:00"/>
    <s v="Rua Marques de São Vicente, 52"/>
    <s v="Gávea"/>
    <n v="22451041"/>
    <s v="Rio de Janeiro"/>
    <s v="RJ"/>
    <s v="2609-8901"/>
    <s v="operacional@shoppingdagavea.com.br"/>
  </r>
  <r>
    <x v="919"/>
    <s v="Baía de Guanabara"/>
    <n v="50"/>
    <x v="2"/>
    <s v="EE"/>
    <n v="330005313121"/>
    <s v="32.203.580/0001-00"/>
    <s v="BIASIBETTI´S CHURRASCARIA E LANCHONETE LTDA"/>
    <x v="1"/>
    <m/>
    <s v="06/03/2018"/>
    <n v="1449.8683559491014"/>
    <n v="-71.78"/>
    <n v="1378.0883559491015"/>
    <m/>
    <m/>
    <s v="OK"/>
    <s v=""/>
    <n v="21900"/>
    <n v="0"/>
    <n v="0"/>
    <n v="16425"/>
    <n v="0"/>
    <n v="0"/>
    <n v="5.7568725668020709E-2"/>
    <n v="504.30203685186143"/>
    <n v="0"/>
    <n v="0"/>
    <n v="945.5663190972399"/>
    <s v="E-07/180439/2008"/>
    <s v="IN042162"/>
    <d v="2017-11-22T00:00:00"/>
    <d v="2022-11-22T00:00:00"/>
    <s v="RODOVIA AMARAL PEIXOTO KM 26,5- LOTE 31"/>
    <s v="FAZENDA SÃO JOAQUIM"/>
    <n v="24800000"/>
    <s v="Itaboraí"/>
    <s v="RJ"/>
    <n v="26359521"/>
    <s v="vacaria@vacariadosul.com.br"/>
  </r>
  <r>
    <x v="920"/>
    <s v="Baía de Guanabara"/>
    <n v="50"/>
    <x v="2"/>
    <s v="EE"/>
    <n v="330030308020"/>
    <s v="00.132.200/0001-06"/>
    <s v="Laundry Jeans Lavanderia Ltda"/>
    <x v="1"/>
    <m/>
    <s v="12/12/2017"/>
    <n v="92.844036447267683"/>
    <n v="0"/>
    <n v="92.844036447267683"/>
    <m/>
    <m/>
    <s v="OK"/>
    <s v=""/>
    <n v="2688"/>
    <n v="0"/>
    <n v="0"/>
    <n v="537.6"/>
    <n v="0"/>
    <n v="33"/>
    <n v="5.7568725668020709E-2"/>
    <n v="61.892543473507551"/>
    <n v="0"/>
    <n v="0"/>
    <n v="30.951492973760139"/>
    <s v="E07/503.069/2009"/>
    <s v="IN00057"/>
    <d v="1899-12-30T00:00:00"/>
    <d v="1899-12-30T00:00:00"/>
    <s v="Rua Paraná, 1078"/>
    <s v="Água Santa"/>
    <n v="20745250"/>
    <s v="Rio de Janeiro"/>
    <s v="RJ"/>
    <s v="2592-2776 / 2501-4611"/>
    <s v="adm@laundryjeans.com.br"/>
  </r>
  <r>
    <x v="921"/>
    <s v="Baía de Guanabara"/>
    <n v="50"/>
    <x v="2"/>
    <s v="EE"/>
    <n v="330005348774"/>
    <s v="33.556.309/0001-11"/>
    <s v="VIAÇÃO VERDUM S.A."/>
    <x v="1"/>
    <m/>
    <s v="12/12/2017"/>
    <n v="221.3073517519901"/>
    <n v="0"/>
    <n v="221.3073517519901"/>
    <m/>
    <m/>
    <s v="OK"/>
    <s v=""/>
    <n v="4810.7"/>
    <n v="0"/>
    <n v="0"/>
    <n v="1919.9"/>
    <n v="0"/>
    <n v="0"/>
    <n v="5.7568725668020709E-2"/>
    <n v="110.77376432714156"/>
    <n v="0"/>
    <n v="0"/>
    <n v="110.53358742484853"/>
    <s v="E-07/101712/2006"/>
    <s v="IN00072"/>
    <d v="2009-12-18T00:00:00"/>
    <d v="2014-12-18T00:00:00"/>
    <s v="RUA TORRES DE OLIVEIRA, 355"/>
    <s v="PIEDADE"/>
    <n v="20740380"/>
    <s v="Rio de Janeiro"/>
    <s v="RJ"/>
    <n v="21329797"/>
    <s v="verdum@viacaoverdum.com.br"/>
  </r>
  <r>
    <x v="922"/>
    <s v="Baía de Guanabara"/>
    <n v="50"/>
    <x v="2"/>
    <s v="EE"/>
    <n v="330005313040"/>
    <s v="00.938.574/0001-05"/>
    <s v="CONCESSIONÁRIA RIO-TERESÓPOLIS S.A. (RH V)"/>
    <x v="1"/>
    <m/>
    <s v="12/12/2017"/>
    <n v="357.62340751429269"/>
    <n v="0"/>
    <n v="357.62340751429269"/>
    <m/>
    <m/>
    <s v="OK SEM CADASTRO REGLA"/>
    <s v=""/>
    <n v="12180"/>
    <n v="0"/>
    <n v="0"/>
    <n v="1340.1"/>
    <n v="0"/>
    <n v="0"/>
    <n v="5.7568725668020709E-2"/>
    <n v="280.47440950817258"/>
    <n v="0"/>
    <n v="0"/>
    <n v="77.148998006120081"/>
    <s v="E07/100049/2007"/>
    <s v="IN00039"/>
    <d v="2009-09-15T00:00:00"/>
    <d v="2014-09-15T00:00:00"/>
    <s v="Rodovia BR-116/RJ, s/nº, Km 133,5 - Pça Eng. Berman"/>
    <s v="PIABETA"/>
    <n v="25915000"/>
    <s v="Magé"/>
    <s v="RJ"/>
    <n v="27778300"/>
    <s v="hercules@crt.com.br"/>
  </r>
  <r>
    <x v="923"/>
    <s v="Baía de Guanabara"/>
    <n v="50"/>
    <x v="2"/>
    <s v="EE"/>
    <n v="330005378843"/>
    <s v="33.304.981/0020-82"/>
    <s v="SUPERMERCADOS MUNDIAL LTDA."/>
    <x v="1"/>
    <m/>
    <s v="12/12/2017"/>
    <n v="942.53770438987544"/>
    <n v="0"/>
    <n v="942.53770438987544"/>
    <m/>
    <m/>
    <s v="OK"/>
    <s v=""/>
    <n v="27287.4"/>
    <n v="0"/>
    <n v="0"/>
    <n v="5457.48"/>
    <n v="0"/>
    <n v="0"/>
    <n v="5.7568725668020709E-2"/>
    <n v="628.35498876857935"/>
    <n v="0"/>
    <n v="0"/>
    <n v="314.18271562129604"/>
    <s v="E-07/101581/2006"/>
    <s v="IN001464"/>
    <d v="2010-03-10T00:00:00"/>
    <d v="2015-03-10T00:00:00"/>
    <s v="Av. Brás de Pina, 846 s/ 207"/>
    <s v="Penha."/>
    <n v="21210670"/>
    <s v="Rio de Janeiro"/>
    <s v="RJ"/>
    <s v="2485-3668"/>
    <s v="solus@solussondagens.com.br"/>
  </r>
  <r>
    <x v="924"/>
    <s v="Baía de Guanabara"/>
    <n v="50"/>
    <x v="2"/>
    <s v="EE"/>
    <n v="330031377719"/>
    <s v="01.870.834/0001-10"/>
    <s v="Condomínio Shopping Center Tijuca"/>
    <x v="1"/>
    <m/>
    <s v="12/12/2017"/>
    <n v="1763.3683741612708"/>
    <n v="0"/>
    <n v="1763.3683741612708"/>
    <m/>
    <m/>
    <s v="OK"/>
    <s v=""/>
    <n v="76577"/>
    <n v="0"/>
    <n v="0"/>
    <n v="0"/>
    <n v="0"/>
    <n v="0"/>
    <n v="5.7568725668020709E-2"/>
    <n v="1763.3683741612708"/>
    <n v="0"/>
    <n v="0"/>
    <n v="0"/>
    <s v="E07/100.999/2005"/>
    <s v="IN01432"/>
    <d v="2010-03-03T00:00:00"/>
    <d v="2015-03-02T00:00:00"/>
    <s v="Avenida Maracanã - 987"/>
    <s v="Maracanã"/>
    <n v="20921440"/>
    <s v="Rio de Janeiro"/>
    <s v="RJ"/>
    <s v="3534-8671"/>
    <s v="virginia.sodre@infinitytech.com.br"/>
  </r>
  <r>
    <x v="925"/>
    <s v="Baía de Guanabara"/>
    <n v="50"/>
    <x v="2"/>
    <s v="EE"/>
    <n v="330005727015"/>
    <s v="31.107.584/0001-22"/>
    <s v="STONE TIME LAVANDERIA LTDA ME"/>
    <x v="1"/>
    <m/>
    <s v="12/12/2017"/>
    <n v="176.49869576332455"/>
    <n v="0"/>
    <n v="176.49869576332455"/>
    <m/>
    <m/>
    <s v="OK"/>
    <s v=""/>
    <n v="5110"/>
    <n v="0"/>
    <n v="0"/>
    <n v="1022"/>
    <n v="0"/>
    <n v="0"/>
    <n v="5.7568725668020709E-2"/>
    <n v="117.6657971755497"/>
    <n v="0"/>
    <n v="0"/>
    <n v="58.832898587774849"/>
    <s v="E-07/501.240/2010"/>
    <s v="IN002827"/>
    <d v="2010-10-07T00:00:00"/>
    <d v="2013-09-28T00:00:00"/>
    <s v="Rua Ana Leonidia n°150"/>
    <s v="Engenho de Dentro"/>
    <n v="20730390"/>
    <s v="Rio de Janeiro"/>
    <s v="RJ"/>
    <s v="3899-5726"/>
    <s v="stlavanderia@yahoo.com.br"/>
  </r>
  <r>
    <x v="926"/>
    <s v="Baía de Guanabara"/>
    <n v="50"/>
    <x v="2"/>
    <s v="EE"/>
    <n v="330005713901"/>
    <s v="42.430.355/0001-60"/>
    <s v="Bar e Restaurante Rancho das Morangas LTDA"/>
    <x v="1"/>
    <m/>
    <s v="12/12/2017"/>
    <n v="126.41659039822547"/>
    <n v="0"/>
    <n v="126.41659039822547"/>
    <m/>
    <m/>
    <s v="OK"/>
    <s v=""/>
    <n v="3485.04"/>
    <n v="0"/>
    <n v="0"/>
    <n v="801.84"/>
    <n v="0"/>
    <n v="0"/>
    <n v="5.7568725668020709E-2"/>
    <n v="80.250412787903741"/>
    <n v="0"/>
    <n v="0"/>
    <n v="46.166177610321725"/>
    <s v="E-07/500.938/2009"/>
    <s v="IN002681"/>
    <d v="2010-09-15T00:00:00"/>
    <d v="2015-09-14T00:00:00"/>
    <s v="ESTRADA DO CATONHO, 1520"/>
    <s v="SULACAP"/>
    <n v="22725000"/>
    <s v="Rio de Janeiro"/>
    <s v="RJ"/>
    <n v="24351131"/>
    <s v="extraspoco@ig.com.br"/>
  </r>
  <r>
    <x v="927"/>
    <s v="Baía de Guanabara"/>
    <n v="50"/>
    <x v="2"/>
    <s v="EE"/>
    <n v="330038809541"/>
    <s v="42.310.775/0001-03"/>
    <s v="Aguas do Rio 1 S.A RIO BONITO - RH V"/>
    <x v="0"/>
    <m/>
    <s v="01/11/2021"/>
    <n v="67030.794138898098"/>
    <n v="0"/>
    <n v="67030.794138898098"/>
    <m/>
    <m/>
    <s v=""/>
    <s v="SEI-120800/008380/2021- INTEGRAL BLOCO 1"/>
    <n v="1940602"/>
    <n v="0"/>
    <n v="0"/>
    <n v="388120.4"/>
    <n v="0"/>
    <n v="0"/>
    <n v="5.7568725668020709E-2"/>
    <n v="44687.199573423401"/>
    <n v="0"/>
    <n v="0"/>
    <n v="22343.594565474694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928"/>
    <s v="Baía de Guanabara"/>
    <n v="50"/>
    <x v="2"/>
    <s v="EE"/>
    <n v="330039675298"/>
    <s v="42.310.775/0001-03"/>
    <s v="Aguas do Rio 1 S.A MARICÁ"/>
    <x v="0"/>
    <m/>
    <s v="01/11/2021"/>
    <n v="241959.07426115454"/>
    <n v="23.296488942869473"/>
    <n v="241982.37075009741"/>
    <m/>
    <m/>
    <s v=""/>
    <s v="SEI-120800/008380/2021- INTEGRAL BLOCO 1"/>
    <n v="7004933.9999999981"/>
    <n v="0"/>
    <n v="0"/>
    <n v="1400986.7999999998"/>
    <n v="0"/>
    <n v="0"/>
    <n v="5.7568725668020709E-2"/>
    <n v="161306.04950743637"/>
    <n v="0"/>
    <n v="0"/>
    <n v="80653.024753718171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929"/>
    <s v="Baía de Guanabara"/>
    <n v="50"/>
    <x v="2"/>
    <s v="EE"/>
    <n v="330005272000"/>
    <s v="31.671.480/0001-46"/>
    <s v="CLINICA SÃO GONÇALO LTDA"/>
    <x v="1"/>
    <m/>
    <s v="12/12/2017"/>
    <n v="3336.7985885048211"/>
    <n v="0"/>
    <n v="3336.7985885048211"/>
    <m/>
    <m/>
    <s v="OK"/>
    <s v=""/>
    <n v="42705"/>
    <n v="0"/>
    <n v="0"/>
    <n v="40880"/>
    <n v="0"/>
    <n v="0"/>
    <n v="5.7568725668020709E-2"/>
    <n v="983.38866272771259"/>
    <n v="0"/>
    <n v="0"/>
    <n v="2353.4099257771086"/>
    <s v="E07/500.992/2009"/>
    <s v="IN002697"/>
    <d v="2010-09-15T00:00:00"/>
    <d v="2015-09-15T00:00:00"/>
    <s v="RUA MARQUES DO PARANÁ Nº 233"/>
    <s v="CENTRO"/>
    <n v="24000000"/>
    <s v="Niterói"/>
    <s v="RJ"/>
    <n v="88898988"/>
    <s v="financeiro@hcsg.com.br"/>
  </r>
  <r>
    <x v="930"/>
    <s v="Baía de Guanabara"/>
    <n v="50"/>
    <x v="2"/>
    <s v="EE"/>
    <n v="330008308676"/>
    <s v="28.509.164/0001-68"/>
    <s v="Viação Nossa Senhora do Amparo Ltda."/>
    <x v="1"/>
    <m/>
    <s v="12/12/2017"/>
    <n v="245.96675563976919"/>
    <n v="26.819087104852599"/>
    <n v="272.78584274462179"/>
    <m/>
    <m/>
    <s v="OK"/>
    <s v=""/>
    <n v="7011.8399999999992"/>
    <n v="0"/>
    <n v="0"/>
    <n v="1467.8399999999992"/>
    <n v="0"/>
    <n v="0"/>
    <n v="5.7568725668020709E-2"/>
    <n v="161.46507735522172"/>
    <n v="0"/>
    <n v="0"/>
    <n v="84.501678284547481"/>
    <s v="SEI-070007/000326/2022"/>
    <s v="IN101536"/>
    <d v="2024-11-01T00:00:00"/>
    <d v="2029-11-01T00:00:00"/>
    <s v="Rua Prefeito Joaquim Mendes, 34"/>
    <s v="Araçatiba"/>
    <n v="24902100"/>
    <s v="Maricá"/>
    <s v="RJ"/>
    <n v="994359474"/>
    <s v="juridico@vnsamparo.com.br"/>
  </r>
  <r>
    <x v="931"/>
    <s v="Baía de Guanabara"/>
    <n v="50"/>
    <x v="2"/>
    <s v="EE"/>
    <n v="330005378410"/>
    <s v="33.412.792/0033-48"/>
    <s v="Construtora Queiroz Galvão S/A"/>
    <x v="1"/>
    <m/>
    <s v="12/12/2017"/>
    <n v="54.718563826755442"/>
    <n v="0"/>
    <n v="54.718563826755442"/>
    <m/>
    <m/>
    <s v="OK"/>
    <s v=""/>
    <n v="1584"/>
    <n v="0"/>
    <n v="0"/>
    <n v="317"/>
    <n v="0"/>
    <n v="0"/>
    <n v="5.7568725668020709E-2"/>
    <n v="36.475561726499386"/>
    <n v="0"/>
    <n v="0"/>
    <n v="18.24300210025606"/>
    <s v="E07/100.744/2006"/>
    <s v="IN002322"/>
    <d v="2010-07-29T00:00:00"/>
    <d v="2015-07-29T00:00:00"/>
    <s v="Avenida Presidente Roosevelt nº 1888"/>
    <s v="Marambaia"/>
    <n v="24722070"/>
    <s v="São Gonçalo"/>
    <s v="RJ"/>
    <n v="26231251"/>
    <s v="lcouto@queirozgalvao.com"/>
  </r>
  <r>
    <x v="932"/>
    <s v="Baía de Guanabara"/>
    <n v="50"/>
    <x v="2"/>
    <s v="EE"/>
    <n v="330005716838"/>
    <s v="33.024.266/0001-23"/>
    <s v="Hélio Barki Empreendimentos Imobiliários Ltda"/>
    <x v="1"/>
    <m/>
    <s v="01/04/2023"/>
    <n v="87.079790792235443"/>
    <n v="-22.72"/>
    <n v="64.359790792235444"/>
    <m/>
    <m/>
    <s v="OK"/>
    <s v=""/>
    <n v="2540.4"/>
    <n v="0"/>
    <n v="0"/>
    <n v="496.4"/>
    <n v="0"/>
    <n v="0"/>
    <n v="5.7568725668020709E-2"/>
    <n v="58.498739419367183"/>
    <n v="0"/>
    <n v="0"/>
    <n v="28.581051372868256"/>
    <s v="E07/100.958/2006"/>
    <s v="IN053168"/>
    <d v="2023-02-23T00:00:00"/>
    <d v="2028-02-23T00:00:00"/>
    <s v="Estrada do Engenho D'água, box 30"/>
    <s v="Jacarepaguá"/>
    <s v="22.765-240"/>
    <s v="Rio de Janeiro"/>
    <s v="RJ"/>
    <s v="(21) 7848-4083"/>
    <s v="helio@barki.com.br"/>
  </r>
  <r>
    <x v="933"/>
    <s v="Baía de Guanabara"/>
    <n v="50"/>
    <x v="2"/>
    <s v="EE"/>
    <n v="330005352534"/>
    <s v="02.992.430/0001-62"/>
    <s v="LB Beneficiamento Têxtil Ltda."/>
    <x v="1"/>
    <m/>
    <s v="12/12/2017"/>
    <n v="409.37630872143006"/>
    <n v="0"/>
    <n v="409.37630872143006"/>
    <m/>
    <m/>
    <s v="OK"/>
    <s v=""/>
    <n v="8210"/>
    <n v="4752"/>
    <n v="0"/>
    <n v="3141"/>
    <n v="570.24"/>
    <n v="86"/>
    <n v="5.7568725668020709E-2"/>
    <n v="189.0505495266375"/>
    <n v="39.493436716181122"/>
    <n v="0"/>
    <n v="180.83232247861145"/>
    <s v="E07/180.121/2004"/>
    <s v="IN002328"/>
    <d v="2010-07-29T00:00:00"/>
    <d v="2015-07-28T00:00:00"/>
    <s v="Rua Santa Paula, 119"/>
    <s v="Tribóbó"/>
    <n v="24755320"/>
    <s v="São Gonçalo"/>
    <s v="RJ"/>
    <n v="27013010"/>
    <s v="lfbar81@hotmail.com"/>
  </r>
  <r>
    <x v="934"/>
    <s v="Baía de Guanabara"/>
    <n v="50"/>
    <x v="2"/>
    <s v="EE"/>
    <n v="330005556458"/>
    <s v="00.771.482/0001-83"/>
    <s v="RIOPET EMBALAGENS LTDA"/>
    <x v="1"/>
    <m/>
    <s v="12/12/2017"/>
    <n v="121.04915875567733"/>
    <n v="0"/>
    <n v="121.04915875567733"/>
    <m/>
    <m/>
    <s v="OK"/>
    <s v=""/>
    <n v="3504"/>
    <n v="0"/>
    <n v="0"/>
    <n v="701"/>
    <n v="0"/>
    <n v="0"/>
    <n v="5.7568725668020709E-2"/>
    <n v="80.688996696438807"/>
    <n v="0"/>
    <n v="0"/>
    <n v="40.360162059238512"/>
    <s v="PD-07/014.54/2016"/>
    <s v="IN000099"/>
    <d v="2016-11-20T00:00:00"/>
    <d v="2021-11-20T00:00:00"/>
    <s v="Rua Dr. Walmir N°175"/>
    <s v="Carolina"/>
    <n v="26012840"/>
    <s v="Nova Iguaçu"/>
    <s v="RJ"/>
    <s v="2667-7384"/>
    <s v="zilda@riopet.com.br"/>
  </r>
  <r>
    <x v="935"/>
    <s v="Baía de Guanabara"/>
    <n v="50"/>
    <x v="2"/>
    <s v="EE"/>
    <n v="330005824053"/>
    <s v="27.790.765/0001-29"/>
    <s v="Condomínio Jardim Ubá III"/>
    <x v="1"/>
    <m/>
    <s v="12/12/2017"/>
    <n v="841.97667964719312"/>
    <n v="0"/>
    <n v="841.97667964719312"/>
    <m/>
    <m/>
    <s v="OK"/>
    <s v=""/>
    <n v="24387.84"/>
    <n v="0"/>
    <n v="0"/>
    <n v="4870.5600000000004"/>
    <n v="0"/>
    <n v="0"/>
    <n v="5.7568725668020709E-2"/>
    <n v="561.58580993112241"/>
    <n v="0"/>
    <n v="0"/>
    <n v="280.39086971607071"/>
    <s v="E07/180.504/2008"/>
    <s v="IN002150"/>
    <d v="2010-08-04T00:00:00"/>
    <d v="2015-08-04T00:00:00"/>
    <s v="Estrada Francisco da Cruz Nunes, 3300"/>
    <s v="Itaipu"/>
    <n v="24350310"/>
    <s v="Niterói"/>
    <s v="RJ"/>
    <s v="2709 2212"/>
    <s v="guilhermearquitetura@yahoo.com.br"/>
  </r>
  <r>
    <x v="936"/>
    <s v="Baía de Guanabara"/>
    <n v="50"/>
    <x v="2"/>
    <s v="EE"/>
    <n v="330005824134"/>
    <s v="04.800.921/0001-90"/>
    <s v="Condomínio Residencial Village Santa Mônica"/>
    <x v="1"/>
    <m/>
    <s v="01/09/2019"/>
    <n v="1235.5326402393227"/>
    <n v="0"/>
    <n v="1235.5326402393227"/>
    <m/>
    <m/>
    <s v="SEM DBO"/>
    <s v=""/>
    <n v="35770"/>
    <n v="0"/>
    <n v="0"/>
    <n v="7154"/>
    <n v="0"/>
    <n v="0"/>
    <n v="5.7568725668020709E-2"/>
    <n v="823.69190765088604"/>
    <n v="0"/>
    <n v="0"/>
    <n v="411.84073258843665"/>
    <s v="E07/101.249/2007"/>
    <s v="IN050027"/>
    <d v="2019-08-16T00:00:00"/>
    <d v="2024-08-16T00:00:00"/>
    <s v="– Estrada Amaral Peixoto, 10000"/>
    <s v="Calaboca"/>
    <n v="24340005"/>
    <s v="Niterói"/>
    <s v="RJ"/>
    <s v="(21) 3602-8129"/>
    <s v="carlosgrilloivo@ig.com.br"/>
  </r>
  <r>
    <x v="937"/>
    <s v="Baía de Guanabara"/>
    <n v="50"/>
    <x v="2"/>
    <s v="EE"/>
    <n v="330005379068"/>
    <s v="39.180.625/0001-18"/>
    <s v="FABRICA DE GELO RAMIA E MARQUES LTDA"/>
    <x v="1"/>
    <m/>
    <s v="12/12/2017"/>
    <n v="21463.001616928392"/>
    <n v="0"/>
    <n v="21463.001616928392"/>
    <m/>
    <m/>
    <s v="OK"/>
    <s v=""/>
    <n v="270760"/>
    <n v="0"/>
    <n v="0"/>
    <n v="264520"/>
    <n v="0"/>
    <n v="0"/>
    <n v="5.7568725668020709E-2"/>
    <n v="6234.9192862084637"/>
    <n v="0"/>
    <n v="0"/>
    <n v="15228.082330719926"/>
    <s v="E07/500.851/2011"/>
    <s v="IN038346"/>
    <d v="2017-01-18T00:00:00"/>
    <d v="2022-01-18T00:00:00"/>
    <s v="RODOVIA AMARAL PEIXOTO KM35,2"/>
    <s v="MANOEL RIBEIRO"/>
    <n v="24900000"/>
    <s v="Maricá"/>
    <s v="RJ"/>
    <n v="26340299"/>
    <s v="helio@gelotimo.com.br"/>
  </r>
  <r>
    <x v="938"/>
    <s v="Baía de Guanabara"/>
    <n v="50"/>
    <x v="2"/>
    <s v="EE"/>
    <n v="330005691231"/>
    <s v="08.825.818/0001-55"/>
    <s v="Kamal Brasil Empreendimentos e Participações Ltda."/>
    <x v="1"/>
    <m/>
    <s v="12/12/2017"/>
    <n v="751.62839448897012"/>
    <n v="0"/>
    <n v="751.62839448897012"/>
    <m/>
    <m/>
    <s v="OK"/>
    <s v=""/>
    <n v="23040"/>
    <n v="0"/>
    <n v="0"/>
    <n v="3840"/>
    <n v="0"/>
    <n v="30"/>
    <n v="5.7568725668020709E-2"/>
    <n v="530.56121963927308"/>
    <n v="0"/>
    <n v="0"/>
    <n v="221.06717484969707"/>
    <s v="E07/180.069/2008"/>
    <s v="IN002463"/>
    <d v="2010-08-19T00:00:00"/>
    <d v="2015-08-18T00:00:00"/>
    <s v="Av. Teixeira e Sousa-199/205"/>
    <s v="Centro"/>
    <n v="28907410"/>
    <s v="Cabo Frio"/>
    <s v="RJ"/>
    <s v="3731-3628"/>
    <s v="cristinakamal@gmail.com"/>
  </r>
  <r>
    <x v="939"/>
    <s v="Baía de Guanabara"/>
    <n v="50"/>
    <x v="2"/>
    <s v="EE"/>
    <n v="330005073902"/>
    <s v="42.593.962/0001-41"/>
    <s v="Lubrizol do Brasil Aditivos Ltda"/>
    <x v="5"/>
    <m/>
    <s v="12/12/2017"/>
    <n v="3254.0941943239231"/>
    <n v="0"/>
    <n v="3254.0941943239231"/>
    <m/>
    <m/>
    <s v="OK"/>
    <s v=""/>
    <n v="68240"/>
    <n v="45552"/>
    <n v="0"/>
    <n v="22688"/>
    <n v="2505.36"/>
    <n v="86"/>
    <n v="5.7568725668020709E-2"/>
    <n v="1571.3939319110659"/>
    <n v="376.57649784741506"/>
    <n v="0"/>
    <n v="1306.1237645654423"/>
    <s v="E07/100.452/2004"/>
    <s v="IN039896"/>
    <d v="2017-05-30T00:00:00"/>
    <d v="2022-05-30T00:00:00"/>
    <s v="Estrada Belford Roxo"/>
    <s v="Boa Esperança"/>
    <n v="26110260"/>
    <s v="Belford Roxo"/>
    <s v="RJ"/>
    <n v="27625800"/>
    <s v="andrea.toledo@lubrizol.com"/>
  </r>
  <r>
    <x v="940"/>
    <s v="Baía de Guanabara"/>
    <n v="50"/>
    <x v="2"/>
    <s v="EE"/>
    <n v="330032379030"/>
    <s v="42.424.267/0001-56"/>
    <s v="Corning Comunicações Ópticas S.A (ex-Bargoa)"/>
    <x v="5"/>
    <m/>
    <s v="12/12/2017"/>
    <n v="1959.843522710966"/>
    <n v="0"/>
    <n v="1959.843522710966"/>
    <m/>
    <m/>
    <s v="OK"/>
    <s v=""/>
    <n v="35587.5"/>
    <n v="0"/>
    <n v="0"/>
    <n v="19808.550000000003"/>
    <n v="0"/>
    <n v="0"/>
    <n v="5.7568725668020709E-2"/>
    <n v="819.49403309776471"/>
    <n v="0"/>
    <n v="0"/>
    <n v="1140.3494896132013"/>
    <s v="E07/100.390/2006"/>
    <s v="IN003511"/>
    <d v="2010-12-27T00:00:00"/>
    <d v="2015-12-26T00:00:00"/>
    <s v="Estrada do Camorim, 633"/>
    <s v="Jacarepaguá"/>
    <n v="22780070"/>
    <s v="Rio de Janeiro"/>
    <s v="RJ"/>
    <s v="3416-5162"/>
    <s v="cnogueira@bargoa.com.br"/>
  </r>
  <r>
    <x v="941"/>
    <s v="Baía de Guanabara"/>
    <n v="50"/>
    <x v="2"/>
    <s v="EE"/>
    <n v="330005713308"/>
    <s v="11.238.213/0001-72"/>
    <s v="Parahy Mineradora Ltda"/>
    <x v="5"/>
    <m/>
    <s v="12/12/2017"/>
    <n v="4147.4478461137951"/>
    <n v="0"/>
    <n v="4147.4478461137951"/>
    <m/>
    <m/>
    <s v="OK"/>
    <s v=""/>
    <n v="54556"/>
    <n v="0"/>
    <n v="0"/>
    <n v="50221"/>
    <n v="0"/>
    <n v="0"/>
    <n v="5.7568725668020709E-2"/>
    <n v="1256.2922785766489"/>
    <n v="0"/>
    <n v="0"/>
    <n v="2891.1555675371465"/>
    <s v="E07/508.047/2011"/>
    <s v="IN018552"/>
    <d v="2011-12-27T00:00:00"/>
    <d v="2016-12-27T00:00:00"/>
    <s v="Estrada Rio Friburgo (RJ 122), Km 23, s/n"/>
    <s v="Maraporã"/>
    <n v="28680000"/>
    <s v="Cachoeiras de Macacu"/>
    <s v="RJ"/>
    <s v="3974-3030"/>
    <s v="maris@arcoly.com.br"/>
  </r>
  <r>
    <x v="942"/>
    <s v="Baía de Guanabara"/>
    <n v="50"/>
    <x v="2"/>
    <s v="EE"/>
    <n v="330005552622"/>
    <s v="40.263.170/0008-50"/>
    <s v="Essencis Soluções Ambientais S.A."/>
    <x v="1"/>
    <m/>
    <s v="12/12/2017"/>
    <n v="406.11825682945539"/>
    <n v="0"/>
    <n v="406.11825682945539"/>
    <m/>
    <m/>
    <s v="OK"/>
    <s v=""/>
    <n v="10257"/>
    <n v="9110"/>
    <n v="0"/>
    <n v="1147"/>
    <n v="331.12799999999999"/>
    <n v="80"/>
    <n v="5.7568725668020709E-2"/>
    <n v="236.18787722014403"/>
    <n v="103.89217395274616"/>
    <n v="0"/>
    <n v="66.038205656565168"/>
    <s v="E07/100.863/2004"/>
    <s v="IN002149"/>
    <d v="2010-07-08T00:00:00"/>
    <d v="2015-07-08T00:00:00"/>
    <s v="Rodovia Rio-Teresópolis (BR 116), Km 121,5"/>
    <s v="Iriri"/>
    <n v="25900000"/>
    <s v="Magé"/>
    <s v="RJ"/>
    <n v="26339800"/>
    <s v="mmeirelhes@essencis.com.br"/>
  </r>
  <r>
    <x v="943"/>
    <s v="Baía de Guanabara"/>
    <n v="50"/>
    <x v="2"/>
    <s v="EE"/>
    <n v="330005109516"/>
    <s v="30.740.773/0001-75"/>
    <s v="Principal Comércio e Industria de Café Ltda"/>
    <x v="5"/>
    <m/>
    <s v="01/09/2019"/>
    <n v="711.06982542348953"/>
    <n v="0"/>
    <n v="711.06982542348953"/>
    <m/>
    <m/>
    <s v="OK"/>
    <s v=""/>
    <n v="20586"/>
    <n v="0"/>
    <n v="0"/>
    <n v="4117.2"/>
    <n v="0"/>
    <n v="0"/>
    <n v="5.7568725668020709E-2"/>
    <n v="474.04655028232634"/>
    <n v="0"/>
    <n v="0"/>
    <n v="237.02327514116317"/>
    <s v="E-07/509.321/2010"/>
    <s v="IN049099"/>
    <d v="2019-04-17T00:00:00"/>
    <d v="2024-04-17T00:00:00"/>
    <s v="Estrada Plínio Casado, 1416"/>
    <s v="California"/>
    <n v="26220410"/>
    <s v="Nova Iguaçu"/>
    <s v="RJ"/>
    <n v="21079000"/>
    <s v="rafaeldesouza@3coracoes.com.br"/>
  </r>
  <r>
    <x v="944"/>
    <s v="Baía de Guanabara"/>
    <n v="50"/>
    <x v="2"/>
    <s v="EE"/>
    <n v="330005783780"/>
    <s v="31.199.029/0001-78"/>
    <s v="NEVER INDUSTRIA E COMÉRCIO LTDA"/>
    <x v="5"/>
    <m/>
    <s v="12/12/2017"/>
    <n v="114.90898403618644"/>
    <n v="0"/>
    <n v="114.90898403618644"/>
    <m/>
    <m/>
    <s v="OK"/>
    <s v=""/>
    <n v="3326.4"/>
    <n v="0"/>
    <n v="0"/>
    <n v="665.28"/>
    <n v="0"/>
    <n v="0"/>
    <n v="5.7568725668020709E-2"/>
    <n v="76.605989357457631"/>
    <n v="0"/>
    <n v="0"/>
    <n v="38.302994678728815"/>
    <s v="E07/502.905/2010"/>
    <s v="IN015613"/>
    <d v="2011-02-01T00:00:00"/>
    <d v="2016-02-01T00:00:00"/>
    <s v="Estrada do Vigário Geral, 371"/>
    <s v="Vigário Geral"/>
    <n v="21241100"/>
    <s v="Rio de Janeiro"/>
    <s v="RJ"/>
    <s v="2196-7279"/>
    <s v="solus@solussondagens.com.br"/>
  </r>
  <r>
    <x v="945"/>
    <s v="Baía de Guanabara"/>
    <n v="50"/>
    <x v="2"/>
    <s v="EE"/>
    <n v="330005555303"/>
    <s v="27.364.421/0023-63"/>
    <s v="CONCREVIT CONCRETO VITÓRIA LTDA"/>
    <x v="5"/>
    <m/>
    <s v="01/09/2022"/>
    <n v="3448.2824410648291"/>
    <n v="0"/>
    <n v="3448.2824410648291"/>
    <m/>
    <m/>
    <n v="0"/>
    <s v=""/>
    <n v="46076.160000000003"/>
    <n v="0"/>
    <n v="0"/>
    <n v="41467.919999999998"/>
    <n v="0"/>
    <n v="0"/>
    <n v="5.7568725668020709E-2"/>
    <n v="1061.0180145384186"/>
    <n v="0"/>
    <n v="0"/>
    <n v="2387.2644265264103"/>
    <s v="E07/100.181/2008"/>
    <s v="IN052884"/>
    <d v="2022-07-05T00:00:00"/>
    <d v="2027-07-05T00:00:00"/>
    <s v="RODOVIA PRESIDENTE DUTRA, N° 13.005"/>
    <s v="VILA NOVA"/>
    <n v="26221190"/>
    <s v="Nova Iguaçu"/>
    <s v="RJ"/>
    <s v="(21) 2589-8080"/>
    <s v="regis@concrevit.com.br"/>
  </r>
  <r>
    <x v="946"/>
    <s v="Baía de Guanabara"/>
    <n v="50"/>
    <x v="2"/>
    <s v="EE"/>
    <n v="330005756970"/>
    <s v="04.094.302/0001-27"/>
    <s v="INSTITUTO DE CIÊNCIAS NÁUTICAS - ICN"/>
    <x v="1"/>
    <m/>
    <s v="12/12/2017"/>
    <n v="743.0029109544472"/>
    <n v="0"/>
    <n v="743.0029109544472"/>
    <m/>
    <m/>
    <s v="OK"/>
    <s v=""/>
    <n v="22776"/>
    <n v="0"/>
    <n v="0"/>
    <n v="3796"/>
    <n v="0"/>
    <n v="0"/>
    <n v="5.7568725668020709E-2"/>
    <n v="524.47325728984583"/>
    <n v="0"/>
    <n v="0"/>
    <n v="218.5296536646014"/>
    <s v="E07/508.744/2010"/>
    <s v="IN003413"/>
    <d v="2010-12-15T00:00:00"/>
    <d v="2015-12-15T00:00:00"/>
    <s v="Lote 16 A da quadra 50 do loteamento Chácaras de Inoã"/>
    <s v="Chácaras de Inoã"/>
    <n v="24900000"/>
    <s v="Maricá"/>
    <s v="RJ"/>
    <n v="37329956"/>
    <s v="amaury@cienciasnauticas.org.br"/>
  </r>
  <r>
    <x v="947"/>
    <s v="Baía de Guanabara"/>
    <n v="50"/>
    <x v="2"/>
    <s v="EE"/>
    <n v="330005569606"/>
    <s v="33.983.230/0001-77"/>
    <s v="Fazenda Clube Marapendi"/>
    <x v="1"/>
    <m/>
    <s v="12/12/2017"/>
    <n v="594.03057668870429"/>
    <n v="0"/>
    <n v="594.03057668870429"/>
    <m/>
    <m/>
    <s v="OK"/>
    <s v=""/>
    <n v="17194"/>
    <n v="0"/>
    <n v="0"/>
    <n v="3441"/>
    <n v="0"/>
    <n v="0"/>
    <n v="5.7568725668020709E-2"/>
    <n v="395.93684466703428"/>
    <n v="0"/>
    <n v="0"/>
    <n v="198.09373202166998"/>
    <s v="E07/002.5713/2016"/>
    <s v="IN036142"/>
    <d v="2016-08-26T00:00:00"/>
    <d v="2021-08-26T00:00:00"/>
    <s v="Av. das Américas, 3.979"/>
    <s v="Barra da Tijuca"/>
    <n v="22631004"/>
    <s v="Rio de Janeiro"/>
    <s v="RJ"/>
    <n v="24315211"/>
    <s v="sf@sfconsultoriambiental.com.br"/>
  </r>
  <r>
    <x v="948"/>
    <s v="Baía de Guanabara"/>
    <n v="50"/>
    <x v="2"/>
    <s v="EE"/>
    <n v="330005704406"/>
    <s v="33.069.212/0001-84"/>
    <s v="MERCK S/A"/>
    <x v="1"/>
    <m/>
    <s v="12/12/2017"/>
    <n v="499.26512502309254"/>
    <n v="0"/>
    <n v="499.26512502309254"/>
    <m/>
    <m/>
    <s v="OK"/>
    <s v=""/>
    <n v="14454"/>
    <n v="0"/>
    <n v="0"/>
    <n v="2891"/>
    <n v="0"/>
    <n v="0"/>
    <n v="5.7568725668020709E-2"/>
    <n v="332.83297420804894"/>
    <n v="0"/>
    <n v="0"/>
    <n v="166.43215081504357"/>
    <s v="E07/101.244/2005"/>
    <s v="IN002857"/>
    <d v="2010-09-30T00:00:00"/>
    <d v="2013-09-30T00:00:00"/>
    <s v="ESTRADA DOS BANDEIRANTES, 1099"/>
    <s v="JACAREPAGUÁ"/>
    <n v="22710571"/>
    <s v="Rio de Janeiro"/>
    <s v="RJ"/>
    <n v="24442199"/>
    <s v="elizeu.r.netto@merck.com.br"/>
  </r>
  <r>
    <x v="949"/>
    <s v="Baía de Guanabara"/>
    <n v="50"/>
    <x v="2"/>
    <s v="EE"/>
    <n v="330005886598"/>
    <s v="27.763.903/0001-80"/>
    <s v="Clube Português de Niterói"/>
    <x v="1"/>
    <m/>
    <s v="12/12/2017"/>
    <n v="493.54264926411116"/>
    <n v="0"/>
    <n v="493.54264926411116"/>
    <m/>
    <m/>
    <s v="OK"/>
    <s v=""/>
    <n v="6552"/>
    <n v="0"/>
    <n v="0"/>
    <n v="5952.24"/>
    <n v="0"/>
    <n v="0"/>
    <n v="5.7568725668020709E-2"/>
    <n v="150.87286453606157"/>
    <n v="0"/>
    <n v="0"/>
    <n v="342.66978472804959"/>
    <s v="E07/500.325/2010"/>
    <s v="IN002097"/>
    <d v="2010-06-05T00:00:00"/>
    <d v="2015-06-05T00:00:00"/>
    <s v="Rua Professora Lara Vilella, 176"/>
    <s v="Ingá"/>
    <n v="24210590"/>
    <s v="Niterói"/>
    <s v="RJ"/>
    <n v="27174225"/>
    <s v="cpn176@yahoo.com.br"/>
  </r>
  <r>
    <x v="950"/>
    <s v="Baía de Guanabara"/>
    <n v="50"/>
    <x v="2"/>
    <s v="EE"/>
    <n v="330005884625"/>
    <s v="29.280.740/0001-00"/>
    <s v="CONDOMÍNIO MIRANTE CINCO ESTRELAS"/>
    <x v="1"/>
    <m/>
    <s v="12/12/2017"/>
    <n v="756.4737024308813"/>
    <n v="0"/>
    <n v="756.4737024308813"/>
    <m/>
    <m/>
    <s v="OK"/>
    <s v=""/>
    <n v="16425"/>
    <n v="0"/>
    <n v="0"/>
    <n v="6570"/>
    <n v="0"/>
    <n v="0"/>
    <n v="5.7568725668020709E-2"/>
    <n v="378.23685121544065"/>
    <n v="0"/>
    <n v="0"/>
    <n v="378.23685121544065"/>
    <s v="E07/101.042/2007"/>
    <s v="IN001994"/>
    <d v="2010-06-22T00:00:00"/>
    <d v="2015-06-22T00:00:00"/>
    <s v="RUA ALCEU AMOROSO LIMA, 105"/>
    <s v="BARRA DA TIJUCA"/>
    <n v="22631010"/>
    <s v="Rio de Janeiro"/>
    <s v="RJ"/>
    <s v="3433-6000"/>
    <s v="mirante5estrelas@hotmail.com"/>
  </r>
  <r>
    <x v="951"/>
    <s v="Baía de Guanabara"/>
    <n v="50"/>
    <x v="2"/>
    <s v="EE"/>
    <n v="330005716676"/>
    <s v="01.582.283/0001-90"/>
    <s v="Industria de Radiadores Nobre Ltda"/>
    <x v="1"/>
    <m/>
    <s v="12/12/2017"/>
    <n v="68.074488089049396"/>
    <n v="0"/>
    <n v="68.074488089049396"/>
    <m/>
    <m/>
    <s v="OK"/>
    <s v=""/>
    <n v="1971"/>
    <n v="0"/>
    <n v="0"/>
    <n v="394.2"/>
    <n v="0"/>
    <n v="0"/>
    <n v="5.7568725668020709E-2"/>
    <n v="45.382992059366259"/>
    <n v="0"/>
    <n v="0"/>
    <n v="22.69149602968313"/>
    <s v="E-07/501.083/2010"/>
    <s v="IN002569"/>
    <d v="2010-08-30T00:00:00"/>
    <d v="2015-08-30T00:00:00"/>
    <s v="Rua Américo Ribeiro nº 315"/>
    <s v="Santa Cruz da Serra"/>
    <n v="25255100"/>
    <s v="Duque de Caxias"/>
    <s v="RJ"/>
    <s v="3651-7750"/>
    <s v="contaspagar@radiadoresnobre.com.br"/>
  </r>
  <r>
    <x v="952"/>
    <s v="Baía de Guanabara"/>
    <n v="50"/>
    <x v="2"/>
    <s v="EE"/>
    <n v="330005109192"/>
    <s v="10.851.270/0001-60"/>
    <s v="VPKI RESTAURANTE LTDA."/>
    <x v="1"/>
    <m/>
    <s v="12/12/2017"/>
    <n v="319.39351015365304"/>
    <n v="0"/>
    <n v="319.39351015365304"/>
    <m/>
    <m/>
    <s v="OK"/>
    <s v=""/>
    <n v="6570"/>
    <n v="0"/>
    <n v="0"/>
    <n v="2920"/>
    <n v="0"/>
    <n v="0"/>
    <n v="5.7568725668020709E-2"/>
    <n v="151.29056349657117"/>
    <n v="0"/>
    <n v="0"/>
    <n v="168.10294665708187"/>
    <s v="E07/101.735/2008"/>
    <s v="IN003045"/>
    <d v="2011-01-07T00:00:00"/>
    <d v="2016-01-07T00:00:00"/>
    <s v="Av. Visconde de Pirajá, 644 - loja A - Ipanema"/>
    <s v="Ipanema"/>
    <n v="21740300"/>
    <s v="Rio de Janeiro"/>
    <s v="RJ"/>
    <s v="3289-5400"/>
    <s v="ipanema@kilograma.com.br"/>
  </r>
  <r>
    <x v="953"/>
    <s v="Baía de Guanabara"/>
    <n v="50"/>
    <x v="2"/>
    <s v="EE"/>
    <n v="330005719934"/>
    <s v="48.090.120/0001-53"/>
    <s v="SAFRAN HELICOPTER ENGINES INDUSTRIA E COMERCIO DO BRASIL LTDA"/>
    <x v="5"/>
    <m/>
    <s v="01/03/2019"/>
    <n v="810.84766461521644"/>
    <n v="0"/>
    <n v="810.84766461521644"/>
    <m/>
    <m/>
    <s v="OK"/>
    <s v=""/>
    <n v="23474.880000000001"/>
    <n v="0"/>
    <n v="0"/>
    <n v="4694.9799999999996"/>
    <n v="0"/>
    <n v="0"/>
    <n v="5.7568725668020709E-2"/>
    <n v="540.56510974347759"/>
    <n v="0"/>
    <n v="0"/>
    <n v="270.2825548717388"/>
    <s v="E-07/002.9807/2015"/>
    <s v="IN047176"/>
    <d v="2019-11-16T00:00:00"/>
    <d v="2023-11-16T00:00:00"/>
    <s v="RUA CAPITÃO GUYNEMER, 1.626 - - XERÉM - DUQUE DE CAXIAS"/>
    <s v="Xerém"/>
    <s v="25.250-615"/>
    <s v="Duque de Caxias "/>
    <s v="RJ "/>
    <s v="(21) 36517299"/>
    <s v="andrea.vasquez@safrangroup.com"/>
  </r>
  <r>
    <x v="954"/>
    <s v="Baía de Guanabara"/>
    <n v="50"/>
    <x v="2"/>
    <s v="EE"/>
    <n v="330005828474"/>
    <s v="60.869.336/0127-19"/>
    <s v="HOLCIM (BRASIL) S.A. - MAGÉ"/>
    <x v="1"/>
    <m/>
    <s v="12/12/2017"/>
    <n v="467.71841103060615"/>
    <n v="0"/>
    <n v="467.71841103060615"/>
    <m/>
    <m/>
    <s v="OK"/>
    <s v=""/>
    <n v="6739.2"/>
    <n v="0"/>
    <n v="0"/>
    <n v="5428.8"/>
    <n v="0"/>
    <n v="0"/>
    <n v="5.7568725668020709E-2"/>
    <n v="155.19604877733579"/>
    <n v="0"/>
    <n v="0"/>
    <n v="312.52236225327039"/>
    <s v="E07/502.947/2010"/>
    <s v="IN016351"/>
    <d v="2011-04-26T00:00:00"/>
    <d v="2016-04-26T00:00:00"/>
    <s v="Rodovia BR 116, km 125,8"/>
    <s v="Suruí"/>
    <n v="25900000"/>
    <s v="Magé"/>
    <s v="RJ"/>
    <n v="36322858"/>
    <s v="milton.fugimoto@holcim.com"/>
  </r>
  <r>
    <x v="955"/>
    <s v="Baía de Guanabara"/>
    <n v="50"/>
    <x v="2"/>
    <s v="EE"/>
    <n v="330041233833"/>
    <s v=" 30.872.270/0004-04"/>
    <s v="PF CONSUMER HEALTHCARE BRAZIL IMPORTADORA E DISTRIBUIDORA DE MEDICAMENTOS LTDA"/>
    <x v="5"/>
    <m/>
    <s v="12/12/2017"/>
    <n v="144.12702632383181"/>
    <n v="0"/>
    <n v="144.12702632383181"/>
    <m/>
    <m/>
    <s v="OK"/>
    <s v=""/>
    <n v="0"/>
    <n v="114318"/>
    <n v="0"/>
    <n v="0"/>
    <n v="685.91"/>
    <n v="98"/>
    <n v="5.7568725668020709E-2"/>
    <n v="0"/>
    <n v="144.12702632383181"/>
    <n v="0"/>
    <n v="0"/>
    <s v="E-07/505.227/2009"/>
    <s v="IN039301"/>
    <d v="2017-04-11T00:00:00"/>
    <d v="2022-04-11T00:00:00"/>
    <s v="Estrada dos Bandeirantes, 8.464"/>
    <s v="Jacarepaguá"/>
    <n v="22783110"/>
    <s v="Rio de Janeiro"/>
    <s v="RJ"/>
    <s v="2141-6372"/>
    <s v="eliane.s.corlindo@gsk.com"/>
  </r>
  <r>
    <x v="956"/>
    <s v="Baía de Guanabara"/>
    <n v="50"/>
    <x v="2"/>
    <s v="EE"/>
    <n v="330005224102"/>
    <s v="02.799.903/0001-00"/>
    <s v="CER - CENTRO EDUCACIONAL RIO LTDA."/>
    <x v="1"/>
    <m/>
    <s v="12/12/2017"/>
    <n v="159.02843674001119"/>
    <n v="0"/>
    <n v="159.02843674001119"/>
    <m/>
    <m/>
    <s v="OK"/>
    <s v=""/>
    <n v="4604"/>
    <n v="0"/>
    <n v="0"/>
    <n v="921"/>
    <n v="0"/>
    <n v="0"/>
    <n v="5.7568725668020709E-2"/>
    <n v="106.01199617733229"/>
    <n v="0"/>
    <n v="0"/>
    <n v="53.016440562678895"/>
    <s v="PD-07/014.58/2016"/>
    <s v="IN000021"/>
    <d v="2016-07-28T00:00:00"/>
    <d v="2021-07-28T00:00:00"/>
    <s v="Est. dos Tres Rios, 1801."/>
    <s v="Jacarepaguá"/>
    <n v="22745005"/>
    <s v="Rio de Janeiro"/>
    <s v="RJ"/>
    <n v="33926127"/>
    <s v="financeiro.cer@gmail.com"/>
  </r>
  <r>
    <x v="957"/>
    <s v="Baía de Guanabara"/>
    <n v="50"/>
    <x v="2"/>
    <s v="EE"/>
    <n v="330005196303"/>
    <s v="07.055.959/0001-73"/>
    <s v="Salf Empreendimentos Imobiliários Ltda"/>
    <x v="1"/>
    <m/>
    <s v="12/12/2017"/>
    <n v="1064.0776594241515"/>
    <n v="0"/>
    <n v="1064.0776594241515"/>
    <m/>
    <m/>
    <s v="OK"/>
    <s v=""/>
    <n v="30806"/>
    <n v="0"/>
    <n v="0"/>
    <n v="6161.2"/>
    <n v="0"/>
    <n v="0"/>
    <n v="5.7568725668020709E-2"/>
    <n v="709.38858710743852"/>
    <n v="0"/>
    <n v="0"/>
    <n v="354.6890723167129"/>
    <s v="E07/503.527/2009"/>
    <s v="IN016425"/>
    <d v="2011-05-02T00:00:00"/>
    <d v="2016-05-02T00:00:00"/>
    <s v="Estrada do Catonho n° 1950"/>
    <s v="Jardim Sulacap"/>
    <n v="22725421"/>
    <s v="Rio de Janeiro"/>
    <s v="RJ"/>
    <s v="88892236/78381000/99112631"/>
    <s v="arlyson@agrioimoveis.com.br"/>
  </r>
  <r>
    <x v="958"/>
    <s v="Baía de Guanabara"/>
    <n v="50"/>
    <x v="2"/>
    <s v="EE"/>
    <n v="330005800545"/>
    <s v="28.033.553/0001-60"/>
    <s v="HOTEL ROSA DA VILA LTDA."/>
    <x v="1"/>
    <m/>
    <s v="01/05/2021"/>
    <n v="363.09526389696828"/>
    <n v="0"/>
    <n v="363.09526389696828"/>
    <m/>
    <m/>
    <s v="OK"/>
    <s v=""/>
    <n v="10512"/>
    <n v="0"/>
    <n v="0"/>
    <n v="2102.4"/>
    <n v="0"/>
    <n v="0"/>
    <n v="5.7568725668020709E-2"/>
    <n v="242.06699008931645"/>
    <n v="0"/>
    <n v="0"/>
    <n v="121.02827380765184"/>
    <s v="E07/100.621/2008"/>
    <s v="IN051747"/>
    <d v="2020-11-16T00:00:00"/>
    <d v="2025-11-16T00:00:00"/>
    <s v="AVENIDA MARECHAL RONDON 2221"/>
    <s v="SAMPAIO"/>
    <n v="20950071"/>
    <s v="Rio de Janeiro"/>
    <s v="RJ"/>
    <s v="2501-4096"/>
    <s v="hotel@rosadavila.com.br"/>
  </r>
  <r>
    <x v="959"/>
    <s v="Baía de Guanabara"/>
    <n v="50"/>
    <x v="2"/>
    <s v="EE"/>
    <n v="330005635595"/>
    <s v="32.094.146/0001-30"/>
    <s v="CONDOMÍNIO DO EDIFICIO BANDEIRANTE BARTOLOMEU BUENO"/>
    <x v="1"/>
    <m/>
    <s v="12/12/2017"/>
    <n v="477.06972686186089"/>
    <n v="52.05"/>
    <n v="529.11972686186084"/>
    <m/>
    <m/>
    <s v="OK"/>
    <s v=""/>
    <n v="13811.6"/>
    <n v="0"/>
    <n v="0"/>
    <n v="2762.32"/>
    <n v="0"/>
    <n v="0"/>
    <n v="5.7568725668020709E-2"/>
    <n v="318.04648457457392"/>
    <n v="0"/>
    <n v="0"/>
    <n v="159.02324228728696"/>
    <s v="E07/100236/2008"/>
    <s v=" IN097458"/>
    <d v="2023-03-07T00:00:00"/>
    <d v="2028-03-07T00:00:00"/>
    <s v="RUA URUGUAI, 556"/>
    <s v="TIJUCA"/>
    <n v="20510060"/>
    <s v="Rio de Janeiro"/>
    <s v="RJ"/>
    <s v="2571-0033"/>
    <s v="jmorrot@terra.com.br"/>
  </r>
  <r>
    <x v="960"/>
    <s v="Baía de Guanabara"/>
    <n v="50"/>
    <x v="2"/>
    <s v="EE"/>
    <n v="330007447826"/>
    <s v="07.526.557/0068-17"/>
    <s v="AMBEV S.A. (ex-CACHOEIRAS DE MACACU BEBIDAS)"/>
    <x v="5"/>
    <m/>
    <s v="07/03/2018"/>
    <n v="215715.70974991441"/>
    <n v="0"/>
    <n v="215715.70974991441"/>
    <m/>
    <m/>
    <s v="OK"/>
    <s v=""/>
    <n v="3950208"/>
    <n v="1866240"/>
    <n v="0"/>
    <n v="2083968"/>
    <n v="52560"/>
    <n v="96"/>
    <n v="5.7568725668020709E-2"/>
    <n v="90963.37820499533"/>
    <n v="4780.9509745706555"/>
    <n v="0"/>
    <n v="119971.38057034844"/>
    <s v="PD-07/006.82/2018"/>
    <s v="IN001535"/>
    <d v="2018-08-01T00:00:00"/>
    <d v="2023-08-01T00:00:00"/>
    <s v="Rodovia Rj 122 Km 35 GALPÃO C"/>
    <s v="Porto do Taboado"/>
    <n v="28680000"/>
    <s v="Cachoeiras de Macacu"/>
    <s v="RJ"/>
    <n v="26499100"/>
    <s v="IVAN.PAULA@AMBEV.COM.BR"/>
  </r>
  <r>
    <x v="961"/>
    <s v="Baía de Guanabara"/>
    <n v="50"/>
    <x v="2"/>
    <s v="EE"/>
    <n v="330005062374"/>
    <s v="45.349.495/0004-40"/>
    <s v="CRUZOLEO DERIVADOS DE PETRÓLEO LTDA."/>
    <x v="1"/>
    <m/>
    <s v="12/12/2017"/>
    <n v="144.07481395376811"/>
    <n v="0"/>
    <n v="144.07481395376811"/>
    <m/>
    <m/>
    <s v="OK"/>
    <s v=""/>
    <n v="3484.8"/>
    <n v="0"/>
    <n v="0"/>
    <n v="1108.8"/>
    <n v="0"/>
    <n v="0"/>
    <n v="5.7568725668020709E-2"/>
    <n v="80.250412787903741"/>
    <n v="0"/>
    <n v="0"/>
    <n v="63.824401165864373"/>
    <s v="E07/100.855/2008"/>
    <s v="IN016767"/>
    <d v="2011-05-30T00:00:00"/>
    <d v="2016-05-30T00:00:00"/>
    <s v="RODOVIA RIO MAGÉ, 6635 KM 5,5"/>
    <s v="JARDIM ANHANGÁ"/>
    <n v="25265007"/>
    <s v="Duque de Caxias"/>
    <s v="RJ"/>
    <s v="3650-9522"/>
    <s v="cruzoleorj@cruzoleo.com.br"/>
  </r>
  <r>
    <x v="962"/>
    <s v="Baía de Guanabara"/>
    <n v="50"/>
    <x v="2"/>
    <s v="EE"/>
    <n v="330005062293"/>
    <s v="27.785.666/0001-59"/>
    <s v="CONDOMÍNIO DO EDIFÍCIO BARÃO DO INGÁ"/>
    <x v="1"/>
    <m/>
    <s v="31/05/2023"/>
    <n v="405.12622179824507"/>
    <n v="0"/>
    <n v="405.12622179824507"/>
    <m/>
    <m/>
    <s v="OK"/>
    <s v=""/>
    <n v="12848"/>
    <n v="0"/>
    <n v="0"/>
    <n v="1898"/>
    <n v="0"/>
    <n v="0"/>
    <n v="5.7568725668020709E-2"/>
    <n v="295.85617372893802"/>
    <n v="0"/>
    <n v="0"/>
    <n v="109.27004806930707"/>
    <s v="PD-07/014.274/2018"/>
    <s v="IN013028"/>
    <d v="2023-03-23T00:00:00"/>
    <d v="2028-03-23T00:00:00"/>
    <s v="RUA TIRADENTES, 111"/>
    <s v="CENTRO"/>
    <n v="22610070"/>
    <s v="Niterói"/>
    <s v="RJ"/>
    <s v="2622-5251"/>
    <s v="condominiobaraodoinga@hotmail.com"/>
  </r>
  <r>
    <x v="963"/>
    <s v="Baía de Guanabara"/>
    <n v="50"/>
    <x v="2"/>
    <s v="EE"/>
    <n v="330005800111"/>
    <s v="05.078.363/0003-25"/>
    <s v="MMP 2002 COMÉRCIODE ROUPAS LTDA"/>
    <x v="1"/>
    <m/>
    <s v="12/12/2017"/>
    <n v="232.89849790613107"/>
    <n v="0"/>
    <n v="232.89849790613107"/>
    <m/>
    <m/>
    <s v="OK"/>
    <s v=""/>
    <n v="6742.56"/>
    <n v="0"/>
    <n v="0"/>
    <n v="1348.5119999999999"/>
    <n v="0"/>
    <n v="0"/>
    <n v="5.7568725668020709E-2"/>
    <n v="155.26914609542496"/>
    <n v="0"/>
    <n v="0"/>
    <n v="77.629351810706112"/>
    <s v="E07/100.735/2007"/>
    <s v="IN015683"/>
    <d v="2011-02-10T00:00:00"/>
    <d v="2016-02-10T00:00:00"/>
    <s v="AVENIDA 22 DE MAIO, N° 9000 QDR D LOTE 4"/>
    <s v="ENGENHO VELHO"/>
    <n v="24800000"/>
    <s v="Itaboraí"/>
    <s v="RJ"/>
    <s v="2645-0779"/>
    <s v="naoinformado@naoinformado.com"/>
  </r>
  <r>
    <x v="964"/>
    <s v="Baía de Guanabara"/>
    <n v="50"/>
    <x v="2"/>
    <s v="EE"/>
    <n v="330005090319"/>
    <s v="31.928.567/0001-56"/>
    <s v="AUTO VIAÇÃO VERA CRUZ LTDA"/>
    <x v="1"/>
    <m/>
    <s v="12/12/2017"/>
    <n v="117.5404874873968"/>
    <n v="0"/>
    <n v="117.5404874873968"/>
    <m/>
    <m/>
    <s v="OK"/>
    <s v=""/>
    <n v="3544.15"/>
    <n v="0"/>
    <n v="0"/>
    <n v="624.15"/>
    <n v="0"/>
    <n v="0"/>
    <n v="5.7568725668020709E-2"/>
    <n v="81.607934409559888"/>
    <n v="0"/>
    <n v="0"/>
    <n v="35.932553077836921"/>
    <s v="E07/101.470/2008"/>
    <s v="IN002094"/>
    <d v="2010-07-05T00:00:00"/>
    <d v="2015-07-05T00:00:00"/>
    <s v="ESTRADA RETIRO DA IMPRENSA Nº 2325"/>
    <s v="HELIÓPOLIS"/>
    <n v="26112180"/>
    <s v="Belford Roxo"/>
    <s v="RJ"/>
    <n v="27868050"/>
    <s v="fcft@viacaoveracruz.com.br"/>
  </r>
  <r>
    <x v="965"/>
    <s v="Baía de Guanabara"/>
    <n v="50"/>
    <x v="2"/>
    <s v="EE"/>
    <n v="330005727791"/>
    <s v="30.755.458/0001-11"/>
    <s v="PEDREIRA SÃO PEDRO LTDA"/>
    <x v="5"/>
    <m/>
    <s v="01/04/2019"/>
    <n v="1504.6143105995966"/>
    <n v="0"/>
    <n v="1504.6143105995966"/>
    <m/>
    <m/>
    <s v="OK"/>
    <s v=""/>
    <n v="26136"/>
    <n v="0"/>
    <n v="0"/>
    <n v="15681.6"/>
    <n v="0"/>
    <n v="0"/>
    <n v="5.7568725668020709E-2"/>
    <n v="601.84154725023348"/>
    <n v="0"/>
    <n v="0"/>
    <n v="902.772763349363"/>
    <s v="E07/100.858/2005"/>
    <s v="IN003527"/>
    <d v="2011-03-03T00:00:00"/>
    <d v="2016-03-03T00:00:00"/>
    <s v="ESTRADA SÃO JOSÉ, S/N"/>
    <s v="COMENDADOR SOARES"/>
    <n v="26030650"/>
    <s v="Nova Iguaçu"/>
    <s v="RJ"/>
    <n v="26673649"/>
    <s v="rosemary@grupoestrutural.com.br"/>
  </r>
  <r>
    <x v="966"/>
    <s v="Baía de Guanabara"/>
    <n v="50"/>
    <x v="2"/>
    <s v="EE"/>
    <n v="330005220620"/>
    <s v="33.906.702/0001-98"/>
    <s v="INST. PRESBITERIANO ÁLVARO REIS DE ASSIST. À CRIANÇA E AO ADOLESCENTE."/>
    <x v="1"/>
    <m/>
    <s v="12/12/2017"/>
    <n v="790.55793760846325"/>
    <n v="0"/>
    <n v="790.55793760846325"/>
    <m/>
    <m/>
    <s v="OK"/>
    <s v=""/>
    <n v="22886"/>
    <n v="0"/>
    <n v="0"/>
    <n v="4578"/>
    <n v="0"/>
    <n v="0"/>
    <n v="5.7568725668020709E-2"/>
    <n v="527.0107784749415"/>
    <n v="0"/>
    <n v="0"/>
    <n v="263.54715913352175"/>
    <s v="E07/102.828/2008"/>
    <s v="IN036539"/>
    <d v="2016-09-23T00:00:00"/>
    <d v="2021-09-23T00:00:00"/>
    <s v="Rua Edgard Werneck, 846."/>
    <s v="Jacarepaguá"/>
    <n v="22763010"/>
    <s v="Rio de Janeiro"/>
    <s v="RJ"/>
    <s v="2445-0458"/>
    <s v="inpar@inpar.org.br"/>
  </r>
  <r>
    <x v="967"/>
    <s v="Baía de Guanabara"/>
    <n v="50"/>
    <x v="2"/>
    <s v="EE"/>
    <n v="330005793158"/>
    <s v="10.386.644/0001-13"/>
    <s v="ZRC EMPREENDIMENTOS IMOBILIARIOS LTDA"/>
    <x v="1"/>
    <m/>
    <s v="12/12/2017"/>
    <n v="201.71727050409066"/>
    <n v="0"/>
    <n v="201.71727050409066"/>
    <m/>
    <m/>
    <s v="OK"/>
    <s v=""/>
    <n v="5840"/>
    <n v="0"/>
    <n v="0"/>
    <n v="1168"/>
    <n v="0"/>
    <n v="0"/>
    <n v="5.7568725668020709E-2"/>
    <n v="134.47818033606043"/>
    <n v="0"/>
    <n v="0"/>
    <n v="67.239090168030216"/>
    <s v="E07/509.713/2010"/>
    <s v="IN015729"/>
    <d v="2011-02-10T00:00:00"/>
    <d v="2016-02-09T00:00:00"/>
    <s v="Av Almirante Barroso, 97 sala 1205 a 1209"/>
    <s v="Centro"/>
    <n v="20031005"/>
    <s v="Rio de Janeiro"/>
    <s v="RJ"/>
    <s v="00000000"/>
    <s v="marcogirelli.68@libero.it"/>
  </r>
  <r>
    <x v="968"/>
    <s v="Baía de Guanabara"/>
    <n v="50"/>
    <x v="2"/>
    <s v="EE"/>
    <n v="330005901309"/>
    <s v="33.915.398/0001-45"/>
    <s v="LAVANDERIA BARONESA DO RIO LTDA"/>
    <x v="1"/>
    <m/>
    <s v="12/12/2017"/>
    <n v="211.00062990141615"/>
    <n v="0"/>
    <n v="211.00062990141615"/>
    <m/>
    <m/>
    <s v="OK"/>
    <s v=""/>
    <n v="5740.8"/>
    <n v="0"/>
    <n v="0"/>
    <n v="1368.96"/>
    <n v="0"/>
    <n v="0"/>
    <n v="5.7568725668020709E-2"/>
    <n v="132.19127852727047"/>
    <n v="0"/>
    <n v="0"/>
    <n v="78.809351374145677"/>
    <s v="E-07/101324/2004"/>
    <s v="IN016907"/>
    <d v="2011-06-17T00:00:00"/>
    <d v="2016-06-17T00:00:00"/>
    <s v="RUA BARÃO DE SÃO FELIX, N° 132"/>
    <s v="CENTRO"/>
    <n v="20221421"/>
    <s v="Rio de Janeiro"/>
    <s v="RJ"/>
    <s v="2263-1499"/>
    <s v="lavanderiabaronesadorio@gmail.com"/>
  </r>
  <r>
    <x v="969"/>
    <s v="Baía de Guanabara"/>
    <n v="50"/>
    <x v="2"/>
    <s v="EE"/>
    <n v="330005206201"/>
    <s v="27.132.497/0001-58"/>
    <s v="ITAVEMA-RIO VEÍCULOS E PEÇAS LTDA."/>
    <x v="1"/>
    <m/>
    <s v="12/12/2017"/>
    <n v="215.53266362294511"/>
    <n v="0"/>
    <n v="215.53266362294511"/>
    <m/>
    <m/>
    <s v="OK"/>
    <s v=""/>
    <n v="6240"/>
    <n v="0"/>
    <n v="0"/>
    <n v="1248"/>
    <n v="0"/>
    <n v="0"/>
    <n v="5.7568725668020709E-2"/>
    <n v="143.68844241529675"/>
    <n v="0"/>
    <n v="0"/>
    <n v="71.844221207648374"/>
    <s v="E07/102.560/2008"/>
    <s v="IN016741"/>
    <d v="2011-06-01T00:00:00"/>
    <d v="2016-06-01T00:00:00"/>
    <s v="RUA VINTE E QUATRO DE MAIO, 833."/>
    <s v="Engenho Novo."/>
    <n v="20950091"/>
    <s v="Rio de Janeiro"/>
    <s v="RJ"/>
    <s v="2197-8400"/>
    <s v="diretoria.rj@itavema.com.br"/>
  </r>
  <r>
    <x v="970"/>
    <s v="Baía de Guanabara"/>
    <n v="50"/>
    <x v="2"/>
    <s v="EE"/>
    <n v="330005805695"/>
    <s v="33.301.086/0001-41"/>
    <s v="La Mole Serviços de Alimentação Ltda"/>
    <x v="5"/>
    <m/>
    <s v="12/12/2017"/>
    <n v="470.78849839035161"/>
    <n v="0"/>
    <n v="470.78849839035161"/>
    <m/>
    <m/>
    <s v="OK"/>
    <s v=""/>
    <n v="13625"/>
    <n v="0"/>
    <n v="0"/>
    <n v="2728"/>
    <n v="0"/>
    <n v="0"/>
    <n v="5.7568725668020709E-2"/>
    <n v="313.74413171276092"/>
    <n v="0"/>
    <n v="0"/>
    <n v="157.04436667759066"/>
    <s v="PD-07/014.24/2016"/>
    <s v="IN000017"/>
    <d v="2016-07-20T00:00:00"/>
    <d v="2021-07-20T00:00:00"/>
    <s v="Avenida Armando Lombardi, 205, sala 303 parte"/>
    <s v="Barra da Tijuca"/>
    <n v="2640020"/>
    <s v="Rio de Janeiro"/>
    <s v="RJ"/>
    <s v="3139-9050"/>
    <s v="rosanelima@lamole.com.br"/>
  </r>
  <r>
    <x v="971"/>
    <s v="Baía de Guanabara"/>
    <n v="50"/>
    <x v="2"/>
    <s v="EE"/>
    <n v="330005801274"/>
    <s v="04.037.298/0001-65"/>
    <s v="GRD63 DOCERIA LTDA"/>
    <x v="1"/>
    <m/>
    <s v="12/12/2017"/>
    <n v="68.982983328157729"/>
    <n v="0"/>
    <n v="68.982983328157729"/>
    <m/>
    <m/>
    <s v="OK"/>
    <s v=""/>
    <n v="1267.2"/>
    <n v="0"/>
    <n v="0"/>
    <n v="691.2"/>
    <n v="0"/>
    <n v="0"/>
    <n v="5.7568725668020709E-2"/>
    <n v="29.186714865607151"/>
    <n v="0"/>
    <n v="0"/>
    <n v="39.796268462550579"/>
    <s v="E07/100.442/2007"/>
    <s v="IN016746"/>
    <d v="2011-05-30T00:00:00"/>
    <d v="2016-05-30T00:00:00"/>
    <s v="RUA FELIPE CAMARÃO, N° 63"/>
    <s v="Vila Isabel"/>
    <n v="20511010"/>
    <s v="Rio de Janeiro"/>
    <s v="RJ"/>
    <s v="3902-5564"/>
    <s v="gustavo@lecado.com.br"/>
  </r>
  <r>
    <x v="972"/>
    <s v="Baía de Guanabara"/>
    <n v="50"/>
    <x v="2"/>
    <s v="EE"/>
    <n v="330005783608"/>
    <s v="33.390.659/0001-50"/>
    <s v="Escola Americana do Rio de Janeiro"/>
    <x v="1"/>
    <m/>
    <s v="12/12/2017"/>
    <n v="357.2057085537831"/>
    <n v="0"/>
    <n v="357.2057085537831"/>
    <m/>
    <m/>
    <s v="OK"/>
    <s v=""/>
    <n v="5475"/>
    <n v="0"/>
    <n v="0"/>
    <n v="4015"/>
    <n v="0"/>
    <n v="0"/>
    <n v="5.7568725668020709E-2"/>
    <n v="126.07198875580505"/>
    <n v="0"/>
    <n v="0"/>
    <n v="231.13371979797807"/>
    <s v="E-07/504418/2010"/>
    <s v="IN003408"/>
    <d v="2010-12-15T00:00:00"/>
    <d v="2015-12-15T00:00:00"/>
    <s v="Estrada da Gávea nº132"/>
    <s v="Gávea"/>
    <n v="22451262"/>
    <s v="Rio de Janeiro"/>
    <s v="RJ"/>
    <s v="2125-9028"/>
    <s v="olyntho.novis@earj.com.br"/>
  </r>
  <r>
    <x v="973"/>
    <s v="Baía de Guanabara"/>
    <n v="50"/>
    <x v="2"/>
    <s v="EE"/>
    <n v="330005295204"/>
    <s v="73.706.004/0001-63"/>
    <s v="BILL STOP COMBUSTÍVEIS LTDA"/>
    <x v="1"/>
    <m/>
    <s v="12/12/2017"/>
    <n v="191.38966370549119"/>
    <n v="0"/>
    <n v="191.38966370549119"/>
    <m/>
    <m/>
    <s v="OK"/>
    <s v=""/>
    <n v="5518.8"/>
    <n v="0"/>
    <n v="0"/>
    <n v="1116.9000000000001"/>
    <n v="0"/>
    <n v="0"/>
    <n v="5.7568725668020709E-2"/>
    <n v="127.08490873504081"/>
    <n v="0"/>
    <n v="0"/>
    <n v="64.304754970450375"/>
    <s v="E07/102383/2008"/>
    <s v="IN016752"/>
    <d v="2011-07-07T00:00:00"/>
    <d v="2016-05-28T00:00:00"/>
    <s v="ESTRADA FRANCISCO DA CRUZ NUNES, 9163"/>
    <s v="ITAIPU"/>
    <n v="24350000"/>
    <s v="Niterói"/>
    <s v="RJ"/>
    <s v="2608-1381 2609-9226"/>
    <s v="billstop@ibest.com.br"/>
  </r>
  <r>
    <x v="974"/>
    <s v="Baía de Guanabara"/>
    <n v="50"/>
    <x v="2"/>
    <s v="EE"/>
    <n v="330005065551"/>
    <s v="28.662.500/0001-08"/>
    <s v="Linave Transportes Ltda."/>
    <x v="1"/>
    <m/>
    <s v="12/12/2017"/>
    <n v="159.69675507682652"/>
    <n v="0"/>
    <n v="159.69675507682652"/>
    <m/>
    <m/>
    <s v="OK:"/>
    <s v=""/>
    <n v="3650"/>
    <n v="0"/>
    <n v="0"/>
    <n v="1314"/>
    <n v="0"/>
    <n v="0"/>
    <n v="5.7568725668020709E-2"/>
    <n v="84.051473328540936"/>
    <n v="0"/>
    <n v="0"/>
    <n v="75.645281748285583"/>
    <s v="E07/101.031/2008"/>
    <s v="IN016762"/>
    <d v="2011-05-30T00:00:00"/>
    <d v="2016-05-30T00:00:00"/>
    <s v="Av. Gov. Roberto Silveira n°1710"/>
    <s v="Posse"/>
    <n v="26285060"/>
    <s v="Nova Iguaçu"/>
    <s v="RJ"/>
    <s v="2768-4744"/>
    <s v="linave.transportes@gmail.com"/>
  </r>
  <r>
    <x v="975"/>
    <s v="Baía de Guanabara"/>
    <n v="50"/>
    <x v="2"/>
    <s v="EE"/>
    <n v="330005819211"/>
    <s v="31.918.501/0001-85"/>
    <s v="Industria e Comercio de Bebidas Lincoln Ltda-ME"/>
    <x v="5"/>
    <m/>
    <s v="12/12/2017"/>
    <n v="252.14397751161013"/>
    <n v="0"/>
    <n v="252.14397751161013"/>
    <m/>
    <m/>
    <s v="OK"/>
    <s v=""/>
    <n v="3285"/>
    <n v="0"/>
    <n v="0"/>
    <n v="3066"/>
    <n v="0"/>
    <n v="0"/>
    <n v="5.7568725668020709E-2"/>
    <n v="75.645281748285583"/>
    <n v="0"/>
    <n v="0"/>
    <n v="176.49869576332455"/>
    <s v="E07/102.635/2008"/>
    <s v="IN016670"/>
    <d v="2011-05-23T00:00:00"/>
    <d v="2016-05-23T00:00:00"/>
    <s v="Rua Goias nº832- Galpão"/>
    <s v="Parque José Bonifáci"/>
    <n v="25515350"/>
    <s v="São João de Meriti"/>
    <s v="RJ"/>
    <s v="2751-0278"/>
    <s v="atendimento@bebidaslincoln.com.br"/>
  </r>
  <r>
    <x v="976"/>
    <s v="Baía de Guanabara"/>
    <n v="50"/>
    <x v="2"/>
    <s v="EE"/>
    <n v="330005811822"/>
    <s v="30.774.038/0003-44"/>
    <s v="EXPRESSO NOSSA SENHORA DA GLÓRIA LTDA"/>
    <x v="1"/>
    <m/>
    <s v="12/12/2017"/>
    <n v="391.35259857544156"/>
    <n v="0"/>
    <n v="391.35259857544156"/>
    <m/>
    <m/>
    <s v="OK"/>
    <s v=""/>
    <n v="11330"/>
    <n v="0"/>
    <n v="0"/>
    <n v="2266"/>
    <n v="0"/>
    <n v="0"/>
    <n v="5.7568725668020709E-2"/>
    <n v="260.90521320829862"/>
    <n v="0"/>
    <n v="0"/>
    <n v="130.44738536714294"/>
    <s v="PD-07/014.102/2016"/>
    <s v="IN000059"/>
    <d v="2016-08-30T00:00:00"/>
    <d v="2021-08-30T00:00:00"/>
    <s v="RUA COSMORAMA, 500 - PARTE"/>
    <s v="COSMORAMA"/>
    <n v="26582020"/>
    <s v="Mesquita"/>
    <s v="RJ"/>
    <n v="26969996"/>
    <s v="solus@solussondagens.com.br"/>
  </r>
  <r>
    <x v="977"/>
    <s v="Baía de Guanabara"/>
    <n v="50"/>
    <x v="2"/>
    <s v="EE"/>
    <n v="330005063850"/>
    <s v="01.384.129/0001-03"/>
    <s v="ACQUA FITNESS ESCOLA DE NATAÇÃO LTDA"/>
    <x v="1"/>
    <m/>
    <s v="12/12/2017"/>
    <n v="177.07303183402522"/>
    <n v="0"/>
    <n v="177.07303183402522"/>
    <m/>
    <m/>
    <s v="OK"/>
    <s v=""/>
    <n v="5126.3999999999996"/>
    <n v="0"/>
    <n v="0"/>
    <n v="1025.28"/>
    <n v="0"/>
    <n v="0"/>
    <n v="5.7568725668020709E-2"/>
    <n v="118.04172624000833"/>
    <n v="0"/>
    <n v="0"/>
    <n v="59.031305594016892"/>
    <s v="PD-07/014-103/2016"/>
    <s v="IN000060"/>
    <d v="2016-08-30T00:00:00"/>
    <d v="2021-08-30T00:00:00"/>
    <s v="Av. Ailton Henrique da Costa 55."/>
    <s v="Recr. dos Bandeirant"/>
    <n v="22795290"/>
    <s v="Rio de Janeiro"/>
    <s v="RJ"/>
    <s v="2490-1000"/>
    <s v="acquafit@gmail.com"/>
  </r>
  <r>
    <x v="978"/>
    <s v="Baía de Guanabara"/>
    <n v="50"/>
    <x v="2"/>
    <s v="EE"/>
    <n v="330038259703"/>
    <s v="61.286.613/0001-21 "/>
    <s v="FRIGORÍFICO JAHU LTDA"/>
    <x v="5"/>
    <m/>
    <s v="12/12/2017"/>
    <n v="1714.6333479438151"/>
    <n v="0"/>
    <n v="1714.6333479438151"/>
    <m/>
    <m/>
    <s v="SEM DBO"/>
    <s v=""/>
    <n v="52560"/>
    <n v="0"/>
    <n v="0"/>
    <n v="8760"/>
    <n v="0"/>
    <n v="0"/>
    <n v="5.7568725668020709E-2"/>
    <n v="1210.3245079725693"/>
    <n v="0"/>
    <n v="0"/>
    <n v="504.30883997124573"/>
    <s v="E07/506.910/2010"/>
    <s v="IN003508"/>
    <d v="2010-12-27T00:00:00"/>
    <d v="2015-12-27T00:00:00"/>
    <s v="Av. Calombé, 3.010"/>
    <s v="Figueira"/>
    <n v="0"/>
    <s v="Duque de Caxias"/>
    <s v="RJ"/>
    <s v="3527-9393"/>
    <s v="sms@frigorificojahu.com.br"/>
  </r>
  <r>
    <x v="979"/>
    <s v="Baía de Guanabara"/>
    <n v="50"/>
    <x v="2"/>
    <s v="EE"/>
    <n v="330005792348"/>
    <s v="11.463.456/0001-04"/>
    <s v="Maranata Mineradora Comércio e Industria Ltda Me"/>
    <x v="5"/>
    <m/>
    <s v="12/12/2017"/>
    <n v="2267.301285068058"/>
    <n v="0"/>
    <n v="2267.301285068058"/>
    <m/>
    <m/>
    <s v="SEM DBO"/>
    <s v=""/>
    <n v="30960"/>
    <n v="0"/>
    <n v="6624"/>
    <n v="20376"/>
    <n v="0"/>
    <n v="0"/>
    <n v="5.7568725668020709E-2"/>
    <n v="712.93902827176998"/>
    <n v="381.33826599722431"/>
    <n v="0"/>
    <n v="1173.0239907990635"/>
    <s v="E07/510.389/2010"/>
    <s v="IN017210"/>
    <d v="2011-07-21T00:00:00"/>
    <d v="2016-07-21T00:00:00"/>
    <s v="Estrada Bom Jardim do Faraó"/>
    <n v="0"/>
    <n v="28680000"/>
    <s v="Cachoeiras de Macacu"/>
    <s v="RJ"/>
    <n v="23349613"/>
    <s v="shure.marcus@hotmail.com"/>
  </r>
  <r>
    <x v="980"/>
    <s v="Baía de Guanabara"/>
    <n v="50"/>
    <x v="2"/>
    <s v="EE"/>
    <n v="330005846880"/>
    <s v="30.066.989/0001-05"/>
    <s v="Ivel Industria de Perfumes e Cosméticos Ltda"/>
    <x v="5"/>
    <m/>
    <s v="12/12/2017"/>
    <n v="237.55584131581293"/>
    <n v="0"/>
    <n v="237.55584131581293"/>
    <m/>
    <m/>
    <s v="OK"/>
    <s v=""/>
    <n v="5069"/>
    <n v="0"/>
    <n v="0"/>
    <n v="2099"/>
    <n v="0"/>
    <n v="0"/>
    <n v="5.7568725668020709E-2"/>
    <n v="116.72597451440313"/>
    <n v="0"/>
    <n v="0"/>
    <n v="120.82986680140978"/>
    <s v="PD-07/014.109/2016"/>
    <s v="IN000046"/>
    <d v="2016-08-26T00:00:00"/>
    <d v="2016-08-26T00:00:00"/>
    <s v="Rua da Viga N°125"/>
    <s v="da Viga"/>
    <n v="26013440"/>
    <s v="Nova Iguaçu"/>
    <s v="RJ"/>
    <n v="218781001"/>
    <s v="mcerqueira@skafe.com.br"/>
  </r>
  <r>
    <x v="981"/>
    <s v="Baía de Guanabara"/>
    <n v="50"/>
    <x v="2"/>
    <s v="EE"/>
    <n v="330005794804"/>
    <s v="30.748.487/0001-56"/>
    <s v="ESAM - Empresa Santo Antônio de Mineração Ltda."/>
    <x v="5"/>
    <m/>
    <s v="12/12/2017"/>
    <n v="129.19428848561421"/>
    <n v="0"/>
    <n v="129.19428848561421"/>
    <m/>
    <m/>
    <s v="OK"/>
    <s v=""/>
    <n v="2400"/>
    <n v="0"/>
    <n v="0"/>
    <n v="1284"/>
    <n v="0"/>
    <n v="0"/>
    <n v="5.7568725668020709E-2"/>
    <n v="55.272014949430648"/>
    <n v="0"/>
    <n v="0"/>
    <n v="73.922273536183553"/>
    <s v="E07/100.065/2009"/>
    <s v="IN016773"/>
    <d v="2011-06-01T00:00:00"/>
    <d v="2016-06-01T00:00:00"/>
    <s v="Av. Abílio Augusto Távora, 3793"/>
    <s v="Centro"/>
    <n v="26262020"/>
    <s v="Nova Iguaçu"/>
    <s v="RJ"/>
    <s v="2667-7164"/>
    <s v="adm.financeiro@pedreiraesam.com.br"/>
  </r>
  <r>
    <x v="982"/>
    <s v="Baía de Guanabara"/>
    <n v="50"/>
    <x v="2"/>
    <s v="EE"/>
    <n v="330005739293"/>
    <s v="01.903.824/0001-34"/>
    <s v="Dutra 1 Ind. E Comercio de Mármores e Granitos Ltda ME."/>
    <x v="1"/>
    <m/>
    <s v="01/09/2019"/>
    <n v="128.09782871427655"/>
    <n v="0"/>
    <n v="128.09782871427655"/>
    <m/>
    <m/>
    <s v="OK"/>
    <s v=""/>
    <n v="3708.4"/>
    <n v="0"/>
    <n v="0"/>
    <n v="741.68"/>
    <n v="0"/>
    <n v="0"/>
    <n v="5.7568725668020709E-2"/>
    <n v="85.398552476184364"/>
    <n v="0"/>
    <n v="0"/>
    <n v="42.699276238092182"/>
    <s v="E07/101.854/2007"/>
    <s v="IN003228"/>
    <d v="2010-11-22T00:00:00"/>
    <d v="2015-11-22T00:00:00"/>
    <s v="Rua Goiás N° 146"/>
    <s v="Parque J Bonifácio"/>
    <n v="25555550"/>
    <s v="São João de Meriti"/>
    <s v="RJ"/>
    <s v="2751-5924"/>
    <s v="marm.dutra@ig.com.br"/>
  </r>
  <r>
    <x v="983"/>
    <s v="Baía de Guanabara"/>
    <n v="50"/>
    <x v="2"/>
    <s v="EE"/>
    <n v="330005065470"/>
    <s v="31.130.537/0004-42"/>
    <s v="CASA DO ALEMÃO IND. E COM. DE LANCHES"/>
    <x v="1"/>
    <m/>
    <s v="12/12/2017"/>
    <n v="315.18519312651904"/>
    <n v="0"/>
    <n v="315.18519312651904"/>
    <m/>
    <m/>
    <s v="OK"/>
    <s v=""/>
    <n v="9125"/>
    <n v="0"/>
    <n v="0"/>
    <n v="1825"/>
    <n v="0"/>
    <n v="0"/>
    <n v="5.7568725668020709E-2"/>
    <n v="210.12346208434602"/>
    <n v="0"/>
    <n v="0"/>
    <n v="105.06173104217301"/>
    <s v="PD-07/014.172/2016"/>
    <s v="IN000086"/>
    <d v="2016-09-30T00:00:00"/>
    <d v="2021-09-30T00:00:00"/>
    <s v="Rod. Presidente Dutra, Km 06"/>
    <s v="Jardim Meriti"/>
    <n v="25586140"/>
    <s v="São João de Meriti"/>
    <s v="RJ"/>
    <n v="95697366"/>
    <s v="financeiro@casadoalemao.com.br"/>
  </r>
  <r>
    <x v="984"/>
    <s v="Baía de Guanabara"/>
    <n v="50"/>
    <x v="2"/>
    <s v="EE"/>
    <n v="330006755438"/>
    <s v="04.565.030/0001-04"/>
    <s v="TRANSMOTA COMÉRCIO TRANSPORTES E SERVIÇOS LTDA - Santa Candida"/>
    <x v="1"/>
    <m/>
    <s v="12/12/2017"/>
    <n v="7892.8395577890906"/>
    <n v="0"/>
    <n v="7892.8395577890906"/>
    <m/>
    <m/>
    <s v="OK"/>
    <s v=""/>
    <n v="98431.2"/>
    <n v="0"/>
    <n v="0"/>
    <n v="97730.4"/>
    <n v="0"/>
    <n v="0"/>
    <n v="5.7568725668020709E-2"/>
    <n v="2266.62252425723"/>
    <n v="0"/>
    <n v="0"/>
    <n v="5626.2170335318606"/>
    <s v="PD-07/014.381/2017"/>
    <s v="IN001384"/>
    <d v="2018-06-27T00:00:00"/>
    <d v="2020-06-27T00:00:00"/>
    <s v="RUA DONA ELIZABETH, 89."/>
    <s v="SANTA CANDIDA"/>
    <n v="23575310"/>
    <s v="Itaguaí"/>
    <s v="RJ"/>
    <s v="(21) 37823054"/>
    <s v="alex@transmota.com.br"/>
  </r>
  <r>
    <x v="985"/>
    <s v="Baía de Guanabara"/>
    <n v="50"/>
    <x v="2"/>
    <s v="EE"/>
    <n v="330005930163"/>
    <s v="33.263.906/0001-58"/>
    <s v="RODOVIÁRIA A. MATIAS LTDA."/>
    <x v="1"/>
    <m/>
    <s v="12/12/2017"/>
    <n v="100.18509567822362"/>
    <n v="0"/>
    <n v="100.18509567822362"/>
    <m/>
    <m/>
    <s v="OK"/>
    <s v=""/>
    <n v="2890.8"/>
    <n v="0"/>
    <n v="0"/>
    <n v="584"/>
    <n v="0"/>
    <n v="0"/>
    <n v="5.7568725668020709E-2"/>
    <n v="66.560329357202136"/>
    <n v="0"/>
    <n v="0"/>
    <n v="33.624766321021482"/>
    <s v="E07/100.103/2006"/>
    <s v="IN017214"/>
    <d v="2011-07-21T00:00:00"/>
    <d v="2016-07-21T00:00:00"/>
    <s v="RUA DR. BULHÕES, 766/770"/>
    <s v="ENGENHO DE DENTRO"/>
    <n v="20730420"/>
    <s v="Rio de Janeiro"/>
    <s v="RJ"/>
    <n v="24250911"/>
    <s v="fernandes.silviar@gmail.com"/>
  </r>
  <r>
    <x v="986"/>
    <s v="Baía de Guanabara"/>
    <n v="50"/>
    <x v="2"/>
    <s v="EE"/>
    <n v="330005065390"/>
    <s v="31.130.537/0002-80"/>
    <s v="CASA DO ALEMÃO IND. E COM. DE LANCHES"/>
    <x v="1"/>
    <m/>
    <s v="12/12/2017"/>
    <n v="261.52131917505028"/>
    <n v="0"/>
    <n v="261.52131917505028"/>
    <m/>
    <m/>
    <s v="OK"/>
    <s v=""/>
    <n v="6988.8"/>
    <n v="0"/>
    <n v="0"/>
    <n v="1747.2"/>
    <n v="0"/>
    <n v="0"/>
    <n v="5.7568725668020709E-2"/>
    <n v="160.93940948434255"/>
    <n v="0"/>
    <n v="0"/>
    <n v="100.5819096907077"/>
    <s v="PD-07/014.165/2016"/>
    <s v="IN000085"/>
    <d v="2016-09-30T00:00:00"/>
    <d v="2021-09-30T00:00:00"/>
    <s v="Rodovia BR-040, 12.888"/>
    <s v="Jardim Primavera"/>
    <n v="0"/>
    <s v="Duque de Caxias"/>
    <s v="RJ"/>
    <n v="95697366"/>
    <s v="financeiro@casadoalemao.com.br"/>
  </r>
  <r>
    <x v="987"/>
    <s v="Baía de Guanabara"/>
    <n v="50"/>
    <x v="2"/>
    <s v="EE"/>
    <n v="330005065209"/>
    <s v="31.130.537/0003-61"/>
    <s v="CASA DO ALEMÃO IND. E COM. DE LANCHES"/>
    <x v="1"/>
    <m/>
    <s v="12/12/2017"/>
    <n v="305.34452094318181"/>
    <n v="-60.51"/>
    <n v="244.83452094318181"/>
    <m/>
    <m/>
    <s v="OK"/>
    <s v=""/>
    <n v="7800"/>
    <n v="0"/>
    <n v="0"/>
    <n v="2184"/>
    <n v="0"/>
    <n v="0"/>
    <n v="5.7568725668020709E-2"/>
    <n v="179.61442408422459"/>
    <n v="0"/>
    <n v="0"/>
    <n v="125.73009685895722"/>
    <s v="PD-07/014.170/2016"/>
    <s v="IN000082"/>
    <d v="2016-09-30T00:00:00"/>
    <d v="2021-09-30T00:00:00"/>
    <s v="Rodovia BR-040, Km13"/>
    <s v="Campos Elísios"/>
    <n v="0"/>
    <s v="Duque de Caxias"/>
    <s v="RJ"/>
    <n v="95697366"/>
    <s v="financeiro@casadoalemao.com.br"/>
  </r>
  <r>
    <x v="988"/>
    <s v="Baía de Guanabara"/>
    <n v="50"/>
    <x v="2"/>
    <s v="EE"/>
    <n v="330005828121"/>
    <s v="28.556.710/0001-11"/>
    <s v="GERAL DE TURISMO LTDA"/>
    <x v="1"/>
    <m/>
    <s v="12/12/2017"/>
    <n v="201.71727050409066"/>
    <n v="0"/>
    <n v="201.71727050409066"/>
    <m/>
    <m/>
    <s v="OK"/>
    <s v=""/>
    <n v="5840"/>
    <n v="0"/>
    <n v="0"/>
    <n v="1168"/>
    <n v="0"/>
    <n v="0"/>
    <n v="5.7568725668020709E-2"/>
    <n v="134.47818033606043"/>
    <n v="0"/>
    <n v="0"/>
    <n v="67.239090168030216"/>
    <s v="E07/180.313/2008"/>
    <s v="IN017042"/>
    <d v="2011-07-06T00:00:00"/>
    <d v="2016-07-06T00:00:00"/>
    <s v="RUA ANDRADE NEVES Nº 134"/>
    <s v="CENTRO"/>
    <n v="24210001"/>
    <s v="Niterói"/>
    <s v="RJ"/>
    <n v="26202155"/>
    <s v="adm@niteroipalacehotel.com.br"/>
  </r>
  <r>
    <x v="989"/>
    <s v="Baía de Guanabara"/>
    <n v="50"/>
    <x v="2"/>
    <s v="EE"/>
    <n v="330005943737"/>
    <s v="29.130.887/0001-14"/>
    <s v="STATUS MOTEL LTDA."/>
    <x v="1"/>
    <m/>
    <s v="12/12/2017"/>
    <n v="387.06074175620563"/>
    <n v="0"/>
    <n v="387.06074175620563"/>
    <m/>
    <m/>
    <s v="OK"/>
    <s v=""/>
    <n v="12636.3"/>
    <n v="0"/>
    <n v="0"/>
    <n v="1668.78"/>
    <n v="0"/>
    <n v="0"/>
    <n v="5.7568725668020709E-2"/>
    <n v="290.98998083900142"/>
    <n v="0"/>
    <n v="0"/>
    <n v="96.070760917204225"/>
    <s v="PD- 07/014.323/2016"/>
    <s v="IN000551"/>
    <d v="2017-08-24T00:00:00"/>
    <d v="2022-08-24T00:00:00"/>
    <s v="Estrada Celso Peçanha, 8001"/>
    <s v="Itaipu"/>
    <n v="24220080"/>
    <s v="Niterói"/>
    <s v="RJ"/>
    <s v="2719-0000"/>
    <s v="jgarciamorelle@yahoo.com"/>
  </r>
  <r>
    <x v="990"/>
    <s v="Baía de Guanabara"/>
    <n v="50"/>
    <x v="2"/>
    <s v="EE"/>
    <n v="330005937257"/>
    <s v="33.555.921/0001-70"/>
    <s v="FACULDADES CATÓLICAS - PUC"/>
    <x v="1"/>
    <m/>
    <s v="12/12/2017"/>
    <n v="685.32912698208645"/>
    <n v="0"/>
    <n v="685.32912698208645"/>
    <m/>
    <m/>
    <s v="OK"/>
    <s v=""/>
    <n v="9129"/>
    <n v="0"/>
    <n v="0"/>
    <n v="8253"/>
    <n v="0"/>
    <n v="0"/>
    <n v="5.7568725668020709E-2"/>
    <n v="210.21744435046068"/>
    <n v="0"/>
    <n v="0"/>
    <n v="475.1116826316258"/>
    <s v="E07/100.673/2005"/>
    <s v="IN017262"/>
    <d v="2011-07-27T00:00:00"/>
    <d v="2016-07-27T00:00:00"/>
    <s v="RUA MARQUÊS DE SAO VICENTE 225"/>
    <s v="GÁVEA"/>
    <n v="22451900"/>
    <s v="Rio de Janeiro"/>
    <s v="RJ"/>
    <s v="3527-1065"/>
    <s v="tavares@puc-rio.br"/>
  </r>
  <r>
    <x v="991"/>
    <s v="Baía de Guanabara"/>
    <n v="50"/>
    <x v="2"/>
    <s v="EE"/>
    <n v="330005298491"/>
    <s v="05.970.460/0001-66"/>
    <s v="CONDOMÍNIO CENTRO EMPRESARIAL MARIO HENRIQUE SIMONSEN"/>
    <x v="1"/>
    <m/>
    <s v="12/12/2017"/>
    <n v="5733.8476131811676"/>
    <n v="0"/>
    <n v="5733.8476131811676"/>
    <m/>
    <m/>
    <s v="OK"/>
    <s v=""/>
    <n v="75600"/>
    <n v="0"/>
    <n v="0"/>
    <n v="69360"/>
    <n v="0"/>
    <n v="0"/>
    <n v="5.7568725668020709E-2"/>
    <n v="1740.8752851378295"/>
    <n v="0"/>
    <n v="0"/>
    <n v="3992.9723280433386"/>
    <s v="PD-07/014.80/2016"/>
    <s v="IN000127"/>
    <d v="2016-11-24T00:00:00"/>
    <d v="2021-11-24T00:00:00"/>
    <s v="AVENIDA DAS AMÉRICAS, 3431"/>
    <s v="BARRA DA TIJUCA"/>
    <n v="22640102"/>
    <s v="Rio de Janeiro"/>
    <s v="RJ"/>
    <s v="3431-3431"/>
    <s v="helio.silva@cemhs.com.br"/>
  </r>
  <r>
    <x v="992"/>
    <s v="Baía de Guanabara"/>
    <n v="50"/>
    <x v="2"/>
    <s v="EE"/>
    <n v="330005837112"/>
    <s v="42.350.025/0001-65"/>
    <s v="Summer Time Moteis e Hoteis Ltda"/>
    <x v="1"/>
    <m/>
    <s v="12/12/2017"/>
    <n v="534.75909419239429"/>
    <n v="0"/>
    <n v="534.75909419239429"/>
    <m/>
    <m/>
    <s v="OK"/>
    <s v=""/>
    <n v="15458"/>
    <n v="0"/>
    <n v="0"/>
    <n v="3106"/>
    <n v="0"/>
    <n v="0"/>
    <n v="5.7568725668020709E-2"/>
    <n v="355.95261167225436"/>
    <n v="0"/>
    <n v="0"/>
    <n v="178.80648252013998"/>
    <s v="E07/002.6691/2016"/>
    <s v="IN036140"/>
    <d v="2016-08-26T00:00:00"/>
    <d v="2021-08-26T00:00:00"/>
    <s v="Estrada da Barra da Tijuca, n° 109"/>
    <s v="Barra da Tijuca"/>
    <n v="22641002"/>
    <s v="Rio de Janeiro"/>
    <s v="RJ"/>
    <n v="24932177"/>
    <s v="thiago@sfconsultoriambiental.com.br"/>
  </r>
  <r>
    <x v="993"/>
    <s v="Baía de Guanabara"/>
    <n v="50"/>
    <x v="2"/>
    <s v="EE"/>
    <n v="330005949778"/>
    <s v="04.190.605/0001-43"/>
    <s v="IKO DE PIABETA REFRESCOS LTDA-ME."/>
    <x v="5"/>
    <m/>
    <s v="12/12/2017"/>
    <n v="547.66599207214051"/>
    <n v="0"/>
    <n v="547.66599207214051"/>
    <m/>
    <m/>
    <s v="OK"/>
    <s v=""/>
    <n v="8580"/>
    <n v="0"/>
    <n v="0"/>
    <n v="6081"/>
    <n v="0"/>
    <n v="0"/>
    <n v="5.7568725668020709E-2"/>
    <n v="197.58205079504577"/>
    <n v="0"/>
    <n v="0"/>
    <n v="350.08394127709471"/>
    <s v="PD-07/014.140/2016"/>
    <s v="IN000077"/>
    <d v="2016-09-30T00:00:00"/>
    <d v="2021-09-30T00:00:00"/>
    <s v="Rua E, s/nº, lote 10, quadra 05"/>
    <s v="Piabetá"/>
    <n v="24935000"/>
    <s v="Magé"/>
    <s v="RJ"/>
    <n v="26597539"/>
    <s v="ykorefrescos@yahoo.com.br"/>
  </r>
  <r>
    <x v="994"/>
    <s v="Baía de Guanabara"/>
    <n v="50"/>
    <x v="2"/>
    <s v="EE"/>
    <n v="330005811318"/>
    <s v="29.950.060/0001-57"/>
    <s v="NORTEC QUÍMICA S.A."/>
    <x v="5"/>
    <m/>
    <s v="12/12/2017"/>
    <n v="2541.6877322268037"/>
    <n v="0"/>
    <n v="2541.6877322268037"/>
    <m/>
    <m/>
    <s v="OK"/>
    <s v=""/>
    <n v="73584"/>
    <n v="0"/>
    <n v="0"/>
    <n v="14716.8"/>
    <n v="0"/>
    <n v="0"/>
    <n v="5.7568725668020709E-2"/>
    <n v="1694.4584881512023"/>
    <n v="0"/>
    <n v="0"/>
    <n v="847.22924407560117"/>
    <s v="E07/100.210/2007"/>
    <s v="IN017038"/>
    <d v="2011-07-06T00:00:00"/>
    <d v="2016-07-06T00:00:00"/>
    <s v="RUA Dezessete Nº 200"/>
    <s v="Xerém"/>
    <n v="25250612"/>
    <s v="Duque de Caxias"/>
    <s v="RJ"/>
    <s v="3651-7300"/>
    <s v="josericardo@nortecquimica.com.br"/>
  </r>
  <r>
    <x v="995"/>
    <s v="Baía de Guanabara"/>
    <n v="50"/>
    <x v="2"/>
    <s v="EE"/>
    <n v="330005076405"/>
    <s v="77.376.093/0001-88"/>
    <s v="GB Armazéns Gerais LTDA"/>
    <x v="1"/>
    <m/>
    <s v="12/12/2017"/>
    <n v="315.18519312651904"/>
    <n v="0"/>
    <n v="315.18519312651904"/>
    <m/>
    <m/>
    <s v="OK"/>
    <s v=""/>
    <n v="9125"/>
    <n v="0"/>
    <n v="0"/>
    <n v="1825"/>
    <n v="0"/>
    <n v="0"/>
    <n v="5.7568725668020709E-2"/>
    <n v="210.12346208434602"/>
    <n v="0"/>
    <n v="0"/>
    <n v="105.06173104217301"/>
    <s v="E07/101.801/2005"/>
    <s v="IN016680"/>
    <d v="2011-05-23T00:00:00"/>
    <d v="2016-05-23T00:00:00"/>
    <s v="Rua Visconde de Pirajá, nº 608 / 801"/>
    <s v="Ipanema"/>
    <n v="22410002"/>
    <s v="Rio de Janeiro"/>
    <s v="RJ"/>
    <s v="3205-9393"/>
    <s v="jurandir@gbarmazens.com.br"/>
  </r>
  <r>
    <x v="996"/>
    <s v="Baía de Guanabara"/>
    <n v="50"/>
    <x v="2"/>
    <s v="EE"/>
    <n v="330008451711"/>
    <s v="27.082.087/0001-40"/>
    <s v="Condomínio Residencial Terras Alphaville Maricá 2"/>
    <x v="1"/>
    <m/>
    <s v="01/04/2023"/>
    <n v="49.570424138474827"/>
    <n v="-3261.92"/>
    <n v="0"/>
    <n v="-3212.3495760000001"/>
    <m/>
    <s v="ATENÇÃO: NOVA OUTORGA: TRANSFERENCIA DE TITULARIDADE / CRÉDITO 2026: -3212,349576"/>
    <s v="CI INEA/SERVREG Nº4  /2023 - ALTERAÇÃO TITULARIDADE"/>
    <n v="0"/>
    <n v="6394.8"/>
    <n v="0"/>
    <n v="0"/>
    <n v="1234"/>
    <n v="87"/>
    <n v="5.7568725668020709E-2"/>
    <n v="0"/>
    <n v="49.570424138474827"/>
    <n v="0"/>
    <n v="0"/>
    <s v="PD-07/007.155/2020"/>
    <s v=" IN012247 "/>
    <d v="2022-07-20T00:00:00"/>
    <d v="2027-07-20T00:00:00"/>
    <s v="Rua Maria Benjamim, n° 22 – Loja B"/>
    <s v="Pilares"/>
    <s v="24.942-375"/>
    <s v="Rio de Janeiro"/>
    <s v="RJ"/>
    <s v="(21) 3471-0511"/>
    <s v="tiago@alphamarica2.com.br"/>
  </r>
  <r>
    <x v="997"/>
    <s v="Baía de Guanabara"/>
    <n v="50"/>
    <x v="2"/>
    <s v="EE"/>
    <n v="330005068810"/>
    <s v="30.741.987/0001-66"/>
    <s v="Transportadora Tingua Ltda"/>
    <x v="1"/>
    <m/>
    <s v="12/12/2017"/>
    <n v="121.02827380765183"/>
    <n v="0"/>
    <n v="121.02827380765183"/>
    <m/>
    <m/>
    <s v="OK"/>
    <s v=""/>
    <n v="3504"/>
    <n v="0"/>
    <n v="0"/>
    <n v="700.8"/>
    <n v="0"/>
    <n v="0"/>
    <n v="5.7568725668020709E-2"/>
    <n v="80.688996696438807"/>
    <n v="0"/>
    <n v="0"/>
    <n v="40.339277111213029"/>
    <s v="E07/101.117/2008"/>
    <s v="IN017259"/>
    <d v="2011-07-27T00:00:00"/>
    <d v="2016-07-27T00:00:00"/>
    <s v="Av. Henrique Duque Estrada Meyer N°1221"/>
    <s v="Posse"/>
    <n v="26030380"/>
    <s v="Nova Iguaçu"/>
    <s v="RJ"/>
    <s v="3452-9350"/>
    <s v="contabilidade@transportadoratingua.com.br"/>
  </r>
  <r>
    <x v="998"/>
    <s v="Baía de Guanabara"/>
    <n v="50"/>
    <x v="2"/>
    <s v="EE"/>
    <n v="330005969701"/>
    <s v="21.074.121/0001-58"/>
    <s v="NOBREDO COMÉRCIO E LOGÍSTICA LTDA (ex-M.H.M. DIST)"/>
    <x v="1"/>
    <m/>
    <s v="06/01/2022"/>
    <n v="186.8054176138985"/>
    <n v="0"/>
    <n v="186.8054176138985"/>
    <m/>
    <m/>
    <s v="ALTERAÇÃO: TROCA DE TITULARIDADE"/>
    <s v="CI INEA/SERVREG SEI Nº2/22 - ALTERAÇÃO TITULARIDADE"/>
    <n v="4992"/>
    <n v="0"/>
    <n v="0"/>
    <n v="1248"/>
    <n v="0"/>
    <n v="0"/>
    <n v="5.7568725668020709E-2"/>
    <n v="114.96119640625014"/>
    <n v="0"/>
    <n v="0"/>
    <n v="71.844221207648374"/>
    <s v="E07/504.512/2011"/>
    <s v="IN017813"/>
    <d v="2011-10-05T00:00:00"/>
    <d v="2016-10-05T00:00:00"/>
    <s v="Rua Olímpia de Campos, 88"/>
    <s v="Rio do Ouro"/>
    <n v="24756660"/>
    <s v="São Gonçalo"/>
    <s v="RJ"/>
    <s v="000000000"/>
    <s v="alex.souza@multiplaconsultoria.com.br"/>
  </r>
  <r>
    <x v="999"/>
    <s v="Baía de Guanabara"/>
    <n v="50"/>
    <x v="2"/>
    <s v="EE"/>
    <n v="330010072692"/>
    <s v="01.920.177/0001-79"/>
    <s v="Comercial Milano Brasil Ltda."/>
    <x v="5"/>
    <m/>
    <s v="12/12/2017"/>
    <n v="1762.9820026227994"/>
    <n v="0"/>
    <n v="1762.9820026227994"/>
    <m/>
    <m/>
    <s v="OK"/>
    <s v=""/>
    <n v="36192"/>
    <n v="22963"/>
    <n v="0"/>
    <n v="7488"/>
    <n v="231.26"/>
    <n v="62"/>
    <n v="5.7568725668020709E-2"/>
    <n v="833.40340848273388"/>
    <n v="498.50282442016248"/>
    <n v="0"/>
    <n v="431.07576971990295"/>
    <s v="E07/506.909/2010"/>
    <s v="IN039862"/>
    <d v="2017-05-30T00:00:00"/>
    <d v="2022-05-30T00:00:00"/>
    <s v="Estrada Velha do Pilar, 3010"/>
    <s v="Chácara Rio Petrópol"/>
    <n v="25543260"/>
    <s v="Duque de Caxias"/>
    <s v="RJ"/>
    <n v="91069835"/>
    <s v="bruno.souza@frescatto.com"/>
  </r>
  <r>
    <x v="1000"/>
    <s v="Baía de Guanabara"/>
    <n v="50"/>
    <x v="2"/>
    <s v="EE"/>
    <n v="330039677401"/>
    <s v="42.644.220/0001-06"/>
    <s v="Aguas do Rio 4 Duque de Caxias (Imbariê)"/>
    <x v="0"/>
    <m/>
    <s v="26/12/2017"/>
    <n v="152465.17223315308"/>
    <n v="4292.7420139157766"/>
    <n v="156457.44"/>
    <n v="300.43286494223867"/>
    <s v="DÉBITO: REVISÃO OUT IN101644"/>
    <s v="OK"/>
    <s v=""/>
    <n v="3626640"/>
    <n v="6331728"/>
    <n v="0"/>
    <n v="725328"/>
    <n v="0"/>
    <n v="0"/>
    <n v="5.7568725668020709E-2"/>
    <n v="83512.422377529307"/>
    <n v="27196.543888096126"/>
    <n v="0"/>
    <n v="41756.205967527654"/>
    <s v="SEI-070002/017703/2024"/>
    <s v="IN101644"/>
    <d v="2025-01-15T00:00:00"/>
    <d v="2056-08-10T00:00:00"/>
    <s v="Av. Pres. Vargas, 2655, 7° andar."/>
    <s v="Cidade Nova"/>
    <n v="20210030"/>
    <s v="Duque de Caxias"/>
    <s v="RJ"/>
    <s v="2232-3600"/>
    <s v="daniella.silva@aguasdorio.com.br"/>
  </r>
  <r>
    <x v="1001"/>
    <s v="Baía de Guanabara"/>
    <n v="50"/>
    <x v="2"/>
    <s v="EE"/>
    <n v="330005985901"/>
    <s v="42.285.148/0001-60"/>
    <s v="COESA TRANSPORTES LTDA"/>
    <x v="1"/>
    <m/>
    <s v="12/12/2017"/>
    <n v="340.40376786728507"/>
    <n v="0"/>
    <n v="340.40376786728507"/>
    <m/>
    <m/>
    <s v="OK"/>
    <s v=""/>
    <n v="5475"/>
    <n v="0"/>
    <n v="0"/>
    <n v="3723"/>
    <n v="0"/>
    <n v="0"/>
    <n v="5.7568725668020709E-2"/>
    <n v="126.07198875580505"/>
    <n v="0"/>
    <n v="0"/>
    <n v="214.33177911148005"/>
    <s v="E07/100.023/2006"/>
    <s v="IN017839"/>
    <d v="2011-10-10T00:00:00"/>
    <d v="2016-10-10T00:00:00"/>
    <s v="Estrada das Palmeiras, 151"/>
    <s v="Itaúna"/>
    <n v="24475001"/>
    <s v="São Gonçalo"/>
    <s v="RJ"/>
    <s v="2601-4114"/>
    <s v="nao cadastrado"/>
  </r>
  <r>
    <x v="1002"/>
    <s v="Baía de Guanabara"/>
    <n v="50"/>
    <x v="2"/>
    <s v="EE"/>
    <n v="330005219885"/>
    <s v="30.927.990/0001-79"/>
    <s v="SUMATEX PRODUTOS QUIMICOS Ltda"/>
    <x v="5"/>
    <m/>
    <s v="12/12/2017"/>
    <n v="513.92695209629778"/>
    <n v="127.3"/>
    <n v="641.22695209629774"/>
    <m/>
    <m/>
    <s v="OK"/>
    <s v=""/>
    <n v="14878.649999999998"/>
    <n v="0"/>
    <n v="0"/>
    <n v="2975.7299999999996"/>
    <n v="0"/>
    <n v="0"/>
    <n v="5.7568725668020709E-2"/>
    <n v="342.61796806419852"/>
    <n v="0"/>
    <n v="0"/>
    <n v="171.30898403209923"/>
    <s v="SEI-070002/014825/2021"/>
    <s v=" IN097376"/>
    <d v="2024-03-07T00:00:00"/>
    <d v="2029-03-07T00:00:00"/>
    <s v="AV.BRASIL 20001"/>
    <s v="COELHO NETO"/>
    <n v="21530001"/>
    <s v="Rio de Janeiro"/>
    <s v="RJ"/>
    <n v="34489167"/>
    <s v="qualidade@sumatex.com.br"/>
  </r>
  <r>
    <x v="1003"/>
    <s v="Baía de Guanabara"/>
    <n v="50"/>
    <x v="2"/>
    <s v="EE"/>
    <n v="330005068739"/>
    <s v="30.741.805/0001-57"/>
    <s v="Viação São José Ltda"/>
    <x v="1"/>
    <m/>
    <s v="12/12/2017"/>
    <n v="317.73315678562744"/>
    <n v="0"/>
    <n v="317.73315678562744"/>
    <m/>
    <m/>
    <s v="OK"/>
    <s v=""/>
    <n v="9198"/>
    <n v="0"/>
    <n v="0"/>
    <n v="1840"/>
    <n v="0"/>
    <n v="0"/>
    <n v="5.7568725668020709E-2"/>
    <n v="211.80470040039708"/>
    <n v="0"/>
    <n v="0"/>
    <n v="105.92845638523039"/>
    <s v="E07/101.118/2008"/>
    <s v="IN017624"/>
    <d v="2011-09-14T00:00:00"/>
    <d v="2016-09-14T00:00:00"/>
    <s v="Estrada plínio Casado n°4"/>
    <s v="Califórnia"/>
    <n v="26262020"/>
    <s v="Nova Iguaçu"/>
    <s v="RJ"/>
    <s v="2765-9909"/>
    <s v="financeiro.saojose@gmail.com"/>
  </r>
  <r>
    <x v="1004"/>
    <s v="Baía de Guanabara"/>
    <n v="50"/>
    <x v="2"/>
    <s v="EE"/>
    <n v="330006060880"/>
    <s v="00.880.446/0001-58"/>
    <s v="COMPANHIA DE CONCESSÃO RODOVIÁRIA JUIZ DE FORA - RIO"/>
    <x v="1"/>
    <m/>
    <s v="01/04/2019"/>
    <n v="5085.046260295645"/>
    <n v="0"/>
    <n v="5085.046260295645"/>
    <m/>
    <m/>
    <s v="OK:"/>
    <s v=""/>
    <n v="65700"/>
    <n v="0"/>
    <n v="0"/>
    <n v="62050"/>
    <n v="0"/>
    <n v="0"/>
    <n v="5.7568725668020709E-2"/>
    <n v="1512.9056349657114"/>
    <n v="0"/>
    <n v="0"/>
    <n v="3572.1406253299333"/>
    <s v="E- 07/002.16018/2014"/>
    <s v="IN047947"/>
    <d v="2019-01-08T00:00:00"/>
    <d v="2024-01-08T00:00:00"/>
    <s v="Rod Washington Luiz, 13.892"/>
    <s v="Jardim Primavera"/>
    <n v="25215005"/>
    <s v="Duque de Caxias"/>
    <s v="RJ"/>
    <n v="26761400"/>
    <s v="regularizacao@saogeraldopocos.com.br"/>
  </r>
  <r>
    <x v="1005"/>
    <s v="Baía de Guanabara"/>
    <n v="50"/>
    <x v="2"/>
    <s v="EE"/>
    <n v="330039675107"/>
    <s v="42.310.775/0001-03"/>
    <s v="Aguas do Rio 1 S.A INTER. DE GUAPIMIRIM / MAGÉ"/>
    <x v="0"/>
    <m/>
    <s v="01/11/2021"/>
    <n v="141608.00920268666"/>
    <n v="0"/>
    <n v="141608.00920268666"/>
    <m/>
    <m/>
    <s v=""/>
    <s v="SEI-120800/008380/2021- INTEGRAL BLOCO 1"/>
    <n v="4099680"/>
    <n v="0"/>
    <n v="0"/>
    <n v="819936"/>
    <n v="0"/>
    <n v="0"/>
    <n v="5.7568725668020709E-2"/>
    <n v="94405.342949282436"/>
    <n v="0"/>
    <n v="0"/>
    <n v="47202.666253404212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006"/>
    <s v="Baía de Guanabara"/>
    <n v="50"/>
    <x v="2"/>
    <s v="EE"/>
    <n v="330039697003"/>
    <s v="42.310.775/0001-03"/>
    <s v="Aguas do Rio 1 S.A INTERM. DE CACH. MACACU E ITABORAÍ"/>
    <x v="0"/>
    <m/>
    <s v="01/11/2021"/>
    <n v="661773.95001626119"/>
    <n v="0"/>
    <n v="507670.8"/>
    <n v="154103.17642156221"/>
    <s v="DÉBITO: revisão out  IN101645"/>
    <s v=""/>
    <s v="SEI-120800/008380/2021- INTEGRAL BLOCO 1 / SEI-070007/000548/2023 "/>
    <n v="18765672"/>
    <n v="2064731.9999999995"/>
    <n v="0"/>
    <n v="3753134.4000000004"/>
    <n v="0"/>
    <n v="0"/>
    <n v="5.7568725668020709E-2"/>
    <n v="432126.32933762297"/>
    <n v="13584.456009826716"/>
    <n v="0"/>
    <n v="216063.16466881151"/>
    <n v="0"/>
    <s v="IN101645"/>
    <d v="2025-01-15T00:00:00"/>
    <d v="2056-08-10T00:00:00"/>
    <s v="Avenida Barão de Tefé nº 34, sala 701"/>
    <s v="Saúde"/>
    <s v="20.220-903"/>
    <s v="Rio de Janeiro"/>
    <s v="RJ"/>
    <s v="(21)97289-8318"/>
    <s v="daniella.silva@aguasdorio.com.br"/>
  </r>
  <r>
    <x v="1007"/>
    <s v="Baía de Guanabara"/>
    <n v="50"/>
    <x v="2"/>
    <s v="EE"/>
    <n v="330001368207"/>
    <s v="06.349.897/0001-40"/>
    <s v="CONDOMÍNIO SUNFLOWER"/>
    <x v="1"/>
    <m/>
    <s v="01/03/2019"/>
    <n v="356.21367352257283"/>
    <n v="0"/>
    <n v="356.21367352257283"/>
    <m/>
    <m/>
    <s v="OK"/>
    <s v=""/>
    <n v="7548.2"/>
    <n v="0"/>
    <n v="0"/>
    <n v="3168.2"/>
    <n v="0"/>
    <n v="0"/>
    <n v="5.7568725668020709E-2"/>
    <n v="173.82542241606319"/>
    <n v="0"/>
    <n v="0"/>
    <n v="182.38825110650964"/>
    <s v="E-07/002.4787/2015"/>
    <s v="IN047950"/>
    <d v="2019-01-09T00:00:00"/>
    <d v="2024-01-09T00:00:00"/>
    <s v="AVENIDA DAS AMÉRICAS, 17.500 - - RECREIO DOS BANDEIRANTES - RIO DE JANEIRO"/>
    <s v="Recreio dos Bandeirantes"/>
    <s v="22.783-116"/>
    <s v="Rio de Janeiro "/>
    <s v="RJ"/>
    <s v="(21) 78486877"/>
    <s v="sind.sunflower@gmail.com"/>
  </r>
  <r>
    <x v="1008"/>
    <s v="Baía de Guanabara"/>
    <n v="50"/>
    <x v="2"/>
    <s v="EE"/>
    <n v="330006070508"/>
    <s v="10.982.899/0001-49"/>
    <s v="Agropecuária e Mineradora Ouro Branco Ltda"/>
    <x v="5"/>
    <m/>
    <s v="12/12/2017"/>
    <n v="913.54939653051019"/>
    <n v="0"/>
    <n v="913.54939653051019"/>
    <m/>
    <m/>
    <s v="OK"/>
    <s v=""/>
    <n v="13392"/>
    <n v="0"/>
    <n v="0"/>
    <n v="10512"/>
    <n v="0"/>
    <n v="0"/>
    <n v="5.7568725668020709E-2"/>
    <n v="308.38714254422558"/>
    <n v="0"/>
    <n v="0"/>
    <n v="605.16225398628467"/>
    <s v="E07/506.194/2011"/>
    <s v="IN018296"/>
    <d v="2011-11-29T00:00:00"/>
    <d v="2016-11-29T00:00:00"/>
    <s v="Rodovia Rio Friburgo, s/n, km 4,5, Fazenda Ouro Branco, Zona Rural"/>
    <n v="0"/>
    <n v="25940000"/>
    <s v="Guapimirim"/>
    <s v="RJ"/>
    <n v="22211655"/>
    <s v="francinirsanches@uol.com.br"/>
  </r>
  <r>
    <x v="1009"/>
    <s v="Baía de Guanabara"/>
    <n v="50"/>
    <x v="2"/>
    <s v="EE"/>
    <n v="330006042474"/>
    <s v="32.154.700/0001-27"/>
    <s v="Hospital de Clínicas Rio Mar Barra Ltda"/>
    <x v="1"/>
    <m/>
    <s v="12/12/2017"/>
    <n v="317.71227183760197"/>
    <n v="0"/>
    <n v="317.71227183760197"/>
    <m/>
    <m/>
    <s v="ATENÇÃO: NÃO PAGA DESDE 2013 - RENOVAÇÃO EM 2017 ATÉ 2022"/>
    <s v=""/>
    <n v="9198"/>
    <n v="0"/>
    <n v="0"/>
    <n v="1839.6"/>
    <n v="0"/>
    <n v="0"/>
    <n v="5.7568725668020709E-2"/>
    <n v="211.80470040039708"/>
    <n v="0"/>
    <n v="0"/>
    <n v="105.90757143720491"/>
    <s v="PD-07/014437/2017"/>
    <s v="IN000666"/>
    <d v="2017-10-18T00:00:00"/>
    <d v="2022-10-18T00:00:00"/>
    <s v="Avenida Candido Portinari, 555"/>
    <s v="Barra da Tijuca"/>
    <n v="22793312"/>
    <s v="Rio de Janeiro"/>
    <s v="RJ"/>
    <n v="38684218"/>
    <s v="thiago@sfconsultoriambiental.com.br"/>
  </r>
  <r>
    <x v="1010"/>
    <s v="Baía de Guanabara"/>
    <n v="50"/>
    <x v="2"/>
    <s v="EE"/>
    <n v="330006043799"/>
    <s v="11.122.584/0001-94"/>
    <s v="PPX INDÚSTRIA E COMÉRCIO DE ALUMÍNIO LTDA."/>
    <x v="5"/>
    <m/>
    <s v="12/12/2017"/>
    <n v="2219.5165239857615"/>
    <n v="0"/>
    <n v="2219.5165239857615"/>
    <m/>
    <m/>
    <s v="OK"/>
    <s v=""/>
    <n v="36783"/>
    <n v="0"/>
    <n v="0"/>
    <n v="23841"/>
    <n v="0"/>
    <n v="0"/>
    <n v="5.7568725668020709E-2"/>
    <n v="847.02039459534626"/>
    <n v="0"/>
    <n v="0"/>
    <n v="1372.496129390415"/>
    <s v="E07/500.760/2011"/>
    <s v="IN018095"/>
    <d v="2011-11-09T00:00:00"/>
    <d v="2016-11-09T00:00:00"/>
    <s v="RUA EUSTÁQUIO DE AZEVEDO, 273"/>
    <s v="CHÁCARAS RIO-PETRÓPO"/>
    <n v="25251600"/>
    <s v="Duque de Caxias"/>
    <s v="RJ"/>
    <s v="2672-7400"/>
    <s v="elma@ppxaluminio.com.br"/>
  </r>
  <r>
    <x v="1011"/>
    <s v="Baía de Guanabara"/>
    <n v="50"/>
    <x v="2"/>
    <s v="EE"/>
    <n v="330006163697"/>
    <s v="33.417.031/0002-82"/>
    <s v="MINERAÇÃO SPAR LTDA."/>
    <x v="1"/>
    <m/>
    <s v="12/12/2017"/>
    <n v="455.9393003442359"/>
    <n v="0"/>
    <n v="455.9393003442359"/>
    <m/>
    <m/>
    <s v="OK"/>
    <s v=""/>
    <n v="15840"/>
    <n v="0"/>
    <n v="0"/>
    <n v="1584"/>
    <n v="0"/>
    <n v="0"/>
    <n v="5.7568725668020709E-2"/>
    <n v="364.75561726499382"/>
    <n v="0"/>
    <n v="0"/>
    <n v="91.183683079242087"/>
    <s v="E07/504.353/2011"/>
    <s v="AVB003169"/>
    <d v="2016-10-17T00:00:00"/>
    <d v="2016-12-29T00:00:00"/>
    <s v="RUA DA QUITANDA, 30 SALA 802"/>
    <s v="CENTRO"/>
    <n v="20011030"/>
    <s v="Rio de Janeiro"/>
    <s v="RJ"/>
    <s v="2508-9081"/>
    <s v="spar@riospar.com.br"/>
  </r>
  <r>
    <x v="1012"/>
    <s v="Baía de Guanabara"/>
    <n v="50"/>
    <x v="2"/>
    <s v="EE"/>
    <n v="330006163506"/>
    <s v="29.353.919/0001-40"/>
    <s v="CRAC INDUSTRIAS ALIMENTICIAS LTDA"/>
    <x v="5"/>
    <m/>
    <s v="01/10/2020"/>
    <n v="5873.1084466150633"/>
    <n v="0"/>
    <n v="5873.1084466150633"/>
    <m/>
    <m/>
    <s v="OK"/>
    <s v=""/>
    <n v="74805"/>
    <n v="0"/>
    <n v="0"/>
    <n v="72097"/>
    <n v="0"/>
    <n v="0"/>
    <n v="5.7568725668020709E-2"/>
    <n v="1722.5696281934972"/>
    <n v="0"/>
    <n v="0"/>
    <n v="4150.5388184215662"/>
    <s v="E07/002.6743/2014"/>
    <s v="IN037158"/>
    <d v="2016-10-21T00:00:00"/>
    <d v="2021-10-21T00:00:00"/>
    <s v="RUA MARTINS SARAZATE, 22, MARAMBAIA"/>
    <s v="MARAMBAIA"/>
    <n v="24722320"/>
    <s v="São Gonçalo"/>
    <s v="RJ"/>
    <n v="99880843"/>
    <s v="crac@crac.com.br"/>
  </r>
  <r>
    <x v="1013"/>
    <s v="Baía de Guanabara"/>
    <n v="50"/>
    <x v="2"/>
    <s v="EE"/>
    <n v="330005830029"/>
    <s v="40.206.278/0001-34"/>
    <s v="WALDIR LIMA EDITORA LTDA"/>
    <x v="5"/>
    <m/>
    <s v="12/12/2017"/>
    <n v="1512.9160774397244"/>
    <n v="0"/>
    <n v="1512.9160774397244"/>
    <m/>
    <m/>
    <s v="OK"/>
    <s v=""/>
    <n v="24638"/>
    <n v="0"/>
    <n v="0"/>
    <n v="16425"/>
    <n v="0"/>
    <n v="0"/>
    <n v="5.7568725668020709E-2"/>
    <n v="567.35005558615455"/>
    <n v="0"/>
    <n v="0"/>
    <n v="945.56602185356985"/>
    <s v="PD-07/014.420/2016"/>
    <s v="IN000293"/>
    <d v="2017-04-28T00:00:00"/>
    <d v="2022-04-28T00:00:00"/>
    <s v="RUA VINTE E QUATRO DE MAIO, 247"/>
    <s v="RIACHUELO"/>
    <n v="20730000"/>
    <s v="Rio de Janeiro"/>
    <s v="RJ"/>
    <s v="3982-5023"/>
    <s v="mario.silva@grupoccaa.com.br"/>
  </r>
  <r>
    <x v="1014"/>
    <s v="Baía de Guanabara"/>
    <n v="50"/>
    <x v="2"/>
    <s v="EE"/>
    <n v="330006030034"/>
    <s v="78.958.717/0006-42"/>
    <s v="ROMAGNOLE PRODUTOS ELETRICOS S/A"/>
    <x v="1"/>
    <m/>
    <s v="12/12/2017"/>
    <n v="235.2584970330102"/>
    <n v="0"/>
    <n v="235.2584970330102"/>
    <m/>
    <m/>
    <s v="OK:"/>
    <s v=""/>
    <n v="6811.2"/>
    <n v="0"/>
    <n v="0"/>
    <n v="1362.24"/>
    <n v="0"/>
    <n v="0"/>
    <n v="5.7568725668020709E-2"/>
    <n v="156.83551719733589"/>
    <n v="0"/>
    <n v="0"/>
    <n v="78.422979835674312"/>
    <s v="E07/501.741/2009"/>
    <s v="IN018101"/>
    <d v="2011-11-09T00:00:00"/>
    <d v="2016-11-09T00:00:00"/>
    <s v="QDA . C LOTES 01, 02 E 05 POLO INDUSTRIAL"/>
    <s v="POLO INDUSTRIAL"/>
    <n v="24800000"/>
    <s v="Itaboraí"/>
    <s v="RJ"/>
    <s v="2736 4895"/>
    <s v="adrianar@romagnole.com.br"/>
  </r>
  <r>
    <x v="1015"/>
    <s v="Baía de Guanabara"/>
    <n v="50"/>
    <x v="2"/>
    <s v="EE"/>
    <n v="330005860360"/>
    <s v="30.117.923/0001-99"/>
    <s v="Associacao Atletica Banco do Brasil"/>
    <x v="1"/>
    <m/>
    <s v="06/03/2018"/>
    <n v="505.87521107315661"/>
    <n v="0"/>
    <n v="505.87521107315661"/>
    <m/>
    <m/>
    <s v="OK"/>
    <s v=""/>
    <n v="6652.8"/>
    <n v="0"/>
    <n v="0"/>
    <n v="6126.34"/>
    <n v="0"/>
    <n v="0"/>
    <n v="5.7568725668020709E-2"/>
    <n v="153.19109376688974"/>
    <n v="0"/>
    <n v="0"/>
    <n v="352.6841173062669"/>
    <s v="E07/180407/2008"/>
    <s v="IN019002"/>
    <d v="2012-02-23T00:00:00"/>
    <d v="2017-02-23T00:00:00"/>
    <s v="Rua Helio da Silva Carneiro, 78"/>
    <s v="São Francisco"/>
    <n v="24360540"/>
    <s v="Niterói"/>
    <s v="RJ"/>
    <n v="27144714"/>
    <s v="aabbnit@aabbnit.com.br"/>
  </r>
  <r>
    <x v="1016"/>
    <s v="Baía de Guanabara"/>
    <n v="50"/>
    <x v="2"/>
    <s v="EE"/>
    <n v="330009779656"/>
    <s v="27.364.421/0021-00"/>
    <s v="CONCREVIT CONCRETO VITÓRIA LTDA"/>
    <x v="5"/>
    <n v="2024"/>
    <d v="2024-07-01T00:00:00"/>
    <n v="3818.4069223633442"/>
    <m/>
    <n v="3818.4069223633442"/>
    <m/>
    <m/>
    <s v="OK"/>
    <s v=""/>
    <n v="47377"/>
    <n v="0"/>
    <n v="0"/>
    <n v="47377"/>
    <n v="0"/>
    <n v="0"/>
    <n v="5.7568725668020709E-2"/>
    <n v="1090.9879149549813"/>
    <n v="0"/>
    <n v="0"/>
    <n v="2727.4593449134404"/>
    <s v="EXT-PD/014.12485/2021"/>
    <s v="IN005675"/>
    <d v="2023-11-07T00:00:00"/>
    <d v="2028-11-07T00:00:00"/>
    <s v="ESTRADA DA LIGAÇÃO, Nº 739"/>
    <s v="TAQUARA"/>
    <n v="22713470"/>
    <s v="Rio de Janeiro"/>
    <s v="RJ"/>
    <s v="3347-6082"/>
    <s v="contasapagar.rj@concrevit.com.br"/>
  </r>
  <r>
    <x v="1017"/>
    <s v="Baía de Guanabara"/>
    <n v="50"/>
    <x v="2"/>
    <s v="EE"/>
    <n v="330005802912"/>
    <s v="30.378.152/0001-93"/>
    <s v="Frigo Rio Comercio e Representações Ltda"/>
    <x v="1"/>
    <m/>
    <s v="12/12/2017"/>
    <n v="52.953785718602461"/>
    <n v="0"/>
    <n v="52.953785718602461"/>
    <m/>
    <m/>
    <s v="OK"/>
    <s v=""/>
    <n v="1533"/>
    <n v="0"/>
    <n v="0"/>
    <n v="306.60000000000002"/>
    <n v="0"/>
    <n v="0"/>
    <n v="5.7568725668020709E-2"/>
    <n v="35.306004637072554"/>
    <n v="0"/>
    <n v="0"/>
    <n v="17.647781081529903"/>
    <s v="E07/102.565/2008"/>
    <s v="IN016686"/>
    <d v="2011-05-23T00:00:00"/>
    <d v="1899-12-30T00:00:00"/>
    <s v="Rua Maria Gonzaga nº19"/>
    <s v="Eden"/>
    <n v="25535482"/>
    <s v="São João de Meriti"/>
    <s v="RJ"/>
    <s v="2756-0826"/>
    <s v="marcia@frigoeden.com.br"/>
  </r>
  <r>
    <x v="1018"/>
    <s v="Baía de Guanabara"/>
    <n v="50"/>
    <x v="2"/>
    <s v="EE"/>
    <n v="330006063390"/>
    <s v="00.886.231/0001-44"/>
    <s v="Auto Posto Cubango Ltda"/>
    <x v="1"/>
    <m/>
    <s v="12/12/2017"/>
    <n v="105.90757143720492"/>
    <n v="0"/>
    <n v="105.90757143720492"/>
    <m/>
    <m/>
    <s v="OK"/>
    <s v=""/>
    <n v="3066"/>
    <n v="0"/>
    <n v="0"/>
    <n v="613.20000000000005"/>
    <n v="0"/>
    <n v="0"/>
    <n v="5.7568725668020709E-2"/>
    <n v="70.60156680013236"/>
    <n v="0"/>
    <n v="0"/>
    <n v="35.306004637072554"/>
    <s v="E07/506.953/2009"/>
    <s v="IN018301"/>
    <d v="2011-11-29T00:00:00"/>
    <d v="2016-11-29T00:00:00"/>
    <s v="Rua Noronha Torrezão N°531"/>
    <s v="Cubango"/>
    <n v="24240181"/>
    <s v="Niterói"/>
    <s v="RJ"/>
    <s v="7894-5458"/>
    <s v="sebastiao.barbosa@hotmail.com"/>
  </r>
  <r>
    <x v="1019"/>
    <s v="Baía de Guanabara"/>
    <n v="50"/>
    <x v="2"/>
    <s v="EE"/>
    <n v="330006181750"/>
    <s v="86.931.193/0001-10"/>
    <s v="Lagoa Azul Lavanderia e Tinturaria Ltda-me"/>
    <x v="1"/>
    <m/>
    <s v="12/12/2017"/>
    <n v="357.2057085537831"/>
    <n v="0"/>
    <n v="357.2057085537831"/>
    <m/>
    <m/>
    <s v="OK"/>
    <s v=""/>
    <n v="9125"/>
    <n v="0"/>
    <n v="0"/>
    <n v="2555"/>
    <n v="0"/>
    <n v="0"/>
    <n v="5.7568725668020709E-2"/>
    <n v="210.12346208434602"/>
    <n v="0"/>
    <n v="0"/>
    <n v="147.08224646943711"/>
    <s v="E07/500.874/2011"/>
    <s v="IN018630"/>
    <d v="2011-12-30T00:00:00"/>
    <d v="2016-12-30T00:00:00"/>
    <s v="Rua João Machado, nº:245"/>
    <s v="Irajá"/>
    <n v="21361490"/>
    <s v="Rio de Janeiro"/>
    <s v="RJ"/>
    <s v="3391-0958"/>
    <s v="lavanderialagoaazul@ymail.com"/>
  </r>
  <r>
    <x v="1020"/>
    <s v="Baía de Guanabara"/>
    <n v="50"/>
    <x v="2"/>
    <s v="EE"/>
    <n v="330005224021"/>
    <s v="05.046.439/0001-79"/>
    <s v="LAVACQUA LAVANDERIA LTDA."/>
    <x v="1"/>
    <m/>
    <s v="12/12/2017"/>
    <n v="477.18973496016099"/>
    <n v="0"/>
    <n v="477.18973496016099"/>
    <m/>
    <m/>
    <s v="OK"/>
    <s v=""/>
    <n v="13815"/>
    <n v="0"/>
    <n v="0"/>
    <n v="2763"/>
    <n v="0"/>
    <n v="0"/>
    <n v="5.7568725668020709E-2"/>
    <n v="318.12997079811157"/>
    <n v="0"/>
    <n v="0"/>
    <n v="159.05976416204942"/>
    <s v="PD-07/014.436/2016"/>
    <s v="IN000247"/>
    <d v="2017-03-30T00:00:00"/>
    <d v="2022-03-30T00:00:00"/>
    <s v="Est. do Macembú, 633- Lote 4, PA 24766."/>
    <s v="Taquara"/>
    <n v="22710241"/>
    <s v="Rio de Janeiro"/>
    <s v="RJ"/>
    <s v="2268-9377"/>
    <s v="cleusa.zanatta@hotmail.com"/>
  </r>
  <r>
    <x v="1021"/>
    <s v="Baía de Guanabara"/>
    <n v="50"/>
    <x v="2"/>
    <s v="EE"/>
    <n v="330005265720"/>
    <s v="27.785.690/0001-98"/>
    <s v="CONDOMÍNIO JARDIM UBÁ II"/>
    <x v="1"/>
    <m/>
    <s v="12/12/2017"/>
    <n v="1185.064163335752"/>
    <n v="0"/>
    <n v="1185.064163335752"/>
    <m/>
    <m/>
    <s v="OK"/>
    <s v=""/>
    <n v="51460.62"/>
    <n v="0"/>
    <n v="0"/>
    <n v="0.876"/>
    <n v="0"/>
    <n v="0"/>
    <n v="5.7568725668020709E-2"/>
    <n v="1185.0119509656884"/>
    <n v="0"/>
    <n v="0"/>
    <n v="5.2212370063697951E-2"/>
    <s v="E-07/505.975/2009"/>
    <s v="IN018718"/>
    <d v="2012-01-09T00:00:00"/>
    <d v="2017-01-09T00:00:00"/>
    <s v="AVENIDA EWERTON XAVIER 808"/>
    <s v="ITAIPU"/>
    <n v="24346040"/>
    <s v="Niterói"/>
    <s v="RJ"/>
    <n v="26082844"/>
    <s v="conduba2@hotmail.com"/>
  </r>
  <r>
    <x v="1022"/>
    <s v="Baía de Guanabara"/>
    <n v="50"/>
    <x v="2"/>
    <s v="EE"/>
    <n v="330029021210"/>
    <s v="39.252.879/0001-02"/>
    <s v="Condominio Monan Grande"/>
    <x v="1"/>
    <m/>
    <s v="01/09/2019"/>
    <n v="1077.9452649130694"/>
    <n v="0"/>
    <n v="1077.9452649130694"/>
    <m/>
    <m/>
    <s v="OK"/>
    <s v=""/>
    <n v="31207.5"/>
    <n v="0"/>
    <n v="0"/>
    <n v="6241.5"/>
    <n v="0"/>
    <n v="0"/>
    <n v="5.7568725668020709E-2"/>
    <n v="718.63017660871299"/>
    <n v="0"/>
    <n v="0"/>
    <n v="359.31508830435649"/>
    <s v="E07/500.544/2010"/>
    <s v="IN050030"/>
    <d v="2019-08-16T00:00:00"/>
    <d v="2024-08-16T00:00:00"/>
    <s v="Estrada Monan Grande 900"/>
    <s v="Pendotiba"/>
    <n v="24320040"/>
    <s v="Niterói"/>
    <s v="RJ"/>
    <s v="(21) 2716-2105"/>
    <s v="marcelo.aidar@gmail.com"/>
  </r>
  <r>
    <x v="1023"/>
    <s v="Baía de Guanabara"/>
    <n v="50"/>
    <x v="2"/>
    <s v="EE"/>
    <n v="330005801940"/>
    <s v="08.817.073/0001-82"/>
    <s v="CONDOMÍNIO VILLAGE DAS PEDRAS"/>
    <x v="1"/>
    <m/>
    <s v="12/12/2017"/>
    <n v="546.20404571035692"/>
    <n v="0"/>
    <n v="546.20404571035692"/>
    <m/>
    <m/>
    <s v="OK"/>
    <s v=""/>
    <n v="15789.9"/>
    <n v="0"/>
    <n v="0"/>
    <n v="3171.9960000000001"/>
    <n v="0"/>
    <n v="0"/>
    <n v="5.7568725668020709E-2"/>
    <n v="363.59650264957975"/>
    <n v="0"/>
    <n v="0"/>
    <n v="182.6075430607772"/>
    <s v="E07/512.007/2010"/>
    <s v="IN018650"/>
    <d v="2011-12-30T00:00:00"/>
    <d v="2016-12-30T00:00:00"/>
    <s v="Rua 12 s/n"/>
    <s v="São José do Imbaçaí"/>
    <n v="24900000"/>
    <s v="Maricá"/>
    <s v="RJ"/>
    <n v="26348822"/>
    <s v="feelsffi@ig.com.br"/>
  </r>
  <r>
    <x v="1024"/>
    <s v="Baía de Guanabara"/>
    <n v="50"/>
    <x v="2"/>
    <s v="EE"/>
    <n v="330006412239"/>
    <s v="33.055.732/0007-23"/>
    <s v="ALIANÇA S/A –INDUSTRIA NAVAL E EMPRESA NAVEGAÇÃO"/>
    <x v="5"/>
    <m/>
    <s v="12/12/2017"/>
    <n v="964.47734229064122"/>
    <n v="0"/>
    <n v="964.47734229064122"/>
    <m/>
    <m/>
    <s v="OK"/>
    <s v=""/>
    <n v="21352.5"/>
    <n v="0"/>
    <n v="0"/>
    <n v="8212.5"/>
    <n v="0"/>
    <n v="0"/>
    <n v="5.7568725668020709E-2"/>
    <n v="491.69433136385629"/>
    <n v="0"/>
    <n v="0"/>
    <n v="472.78301092678493"/>
    <s v="E07/512.266/2011"/>
    <s v="IN019000"/>
    <d v="2012-02-23T00:00:00"/>
    <d v="2017-02-23T00:00:00"/>
    <s v="Estrada do Guaxindiba S/N , no Lote 38 B"/>
    <s v="Guaxindiba"/>
    <n v="24722030"/>
    <s v="São Gonçalo"/>
    <s v="RJ"/>
    <s v="2624-9300"/>
    <s v="accosta@estaleiroaliaca.com.br"/>
  </r>
  <r>
    <x v="1025"/>
    <s v="Baía de Guanabara"/>
    <n v="50"/>
    <x v="2"/>
    <s v="EE"/>
    <n v="330006406859"/>
    <s v="03.649.551/0001-79"/>
    <s v="Geloin Comercio e Fabricação de Gelo Ltda-Me"/>
    <x v="1"/>
    <m/>
    <s v="12/12/2017"/>
    <n v="395.03879190193868"/>
    <n v="0"/>
    <n v="395.03879190193868"/>
    <m/>
    <m/>
    <s v="OK"/>
    <s v=""/>
    <n v="5840"/>
    <n v="0"/>
    <n v="0"/>
    <n v="4526"/>
    <n v="0"/>
    <n v="0"/>
    <n v="5.7568725668020709E-2"/>
    <n v="134.47818033606043"/>
    <n v="0"/>
    <n v="0"/>
    <n v="260.56061156587828"/>
    <s v="E07/503.120/2009"/>
    <s v="IN019032"/>
    <d v="2012-02-28T00:00:00"/>
    <d v="2017-02-28T00:00:00"/>
    <s v="Rua Francisco Fragoso, 73"/>
    <s v="Encantado"/>
    <n v="20745010"/>
    <s v="Rio de Janeiro"/>
    <s v="RJ"/>
    <s v="3276-7758 / 2269-7942"/>
    <s v="catiageloin@gmail.com"/>
  </r>
  <r>
    <x v="1026"/>
    <s v="Baía de Guanabara"/>
    <n v="50"/>
    <x v="2"/>
    <s v="EE"/>
    <n v="330006410538"/>
    <s v="28.726.412/0001-22"/>
    <s v="TASA LUBRIFICANTES LTDA."/>
    <x v="5"/>
    <m/>
    <s v="12/12/2017"/>
    <n v="5606.7039702097827"/>
    <n v="0"/>
    <n v="5606.7039702097827"/>
    <m/>
    <m/>
    <s v="OK"/>
    <s v=""/>
    <n v="87815.35"/>
    <n v="0"/>
    <n v="0"/>
    <n v="62265.350000000006"/>
    <n v="0"/>
    <n v="0"/>
    <n v="5.7568725668020709E-2"/>
    <n v="2022.1671174364888"/>
    <n v="0"/>
    <n v="0"/>
    <n v="3584.5368527732935"/>
    <s v="PD-07/014.521/2016"/>
    <s v="IN006506"/>
    <d v="2024-01-04T00:00:00"/>
    <d v="2029-01-04T00:00:00"/>
    <s v="Rodovia Presidente Dutra BR 116, 20.000 km 183"/>
    <s v="Comendador Soares"/>
    <n v="26030003"/>
    <s v="Nova Iguaçu"/>
    <s v="RJ"/>
    <s v="2667 - 1122"/>
    <s v="jose.carlos@tasa.com.br"/>
  </r>
  <r>
    <x v="1027"/>
    <s v="Baía de Guanabara"/>
    <n v="50"/>
    <x v="2"/>
    <s v="EE"/>
    <n v="330005807043"/>
    <s v="27.865.757/0033-81"/>
    <s v="GLOBO COMUNICAÇÃO E PARTICIPAÇÕES S/A - Jardim Botanico"/>
    <x v="1"/>
    <m/>
    <s v="12/12/2017"/>
    <n v="2005.6442137308418"/>
    <n v="0"/>
    <n v="2005.6442137308418"/>
    <m/>
    <m/>
    <s v="OK"/>
    <s v=""/>
    <n v="24888"/>
    <n v="0"/>
    <n v="0"/>
    <n v="24884"/>
    <n v="0"/>
    <n v="0"/>
    <n v="5.7568725668020709E-2"/>
    <n v="573.10385876717419"/>
    <n v="0"/>
    <n v="0"/>
    <n v="1432.5403549636676"/>
    <s v="E07/510.093/2010"/>
    <s v="IN018983"/>
    <d v="2012-02-23T00:00:00"/>
    <d v="2017-02-23T00:00:00"/>
    <s v="Rua Von Martius, 22"/>
    <s v="Jardim Botânico"/>
    <n v="22460040"/>
    <s v="Rio de Janeiro"/>
    <s v="RJ"/>
    <n v="25402751"/>
    <s v="juliana.correa@g.globo"/>
  </r>
  <r>
    <x v="1028"/>
    <s v="Baía de Guanabara"/>
    <n v="50"/>
    <x v="2"/>
    <s v="EE"/>
    <n v="330006496742"/>
    <s v="13.683.862/0001-08"/>
    <s v="MEGALAV INDUSTRIA COMERCIO E SERVIÇOS DE BENEFICIAMENTO TEXTIL LTDA"/>
    <x v="5"/>
    <m/>
    <s v="01/03/2019"/>
    <n v="483.28813978360097"/>
    <n v="0"/>
    <n v="483.28813978360097"/>
    <m/>
    <m/>
    <s v="OK"/>
    <s v=""/>
    <n v="9125"/>
    <n v="0"/>
    <n v="0"/>
    <n v="4745"/>
    <n v="0"/>
    <n v="0"/>
    <n v="5.7568725668020709E-2"/>
    <n v="210.12346208434602"/>
    <n v="0"/>
    <n v="0"/>
    <n v="273.16467769925492"/>
    <s v="PD-07/014.395/2017"/>
    <s v="IN001395"/>
    <d v="2018-06-29T00:00:00"/>
    <d v="2023-06-29T00:00:00"/>
    <s v="ESTRADA MERINGUAVA, Nº: 165, LJ. A E B "/>
    <s v="TAQUARA "/>
    <s v="22.723-410"/>
    <s v="Rio de Janeiro"/>
    <s v="RJ"/>
    <s v="(21) 78317572"/>
    <s v="adm.megalav@gmail.com"/>
  </r>
  <r>
    <x v="1029"/>
    <s v="Baía de Guanabara"/>
    <n v="50"/>
    <x v="2"/>
    <s v="EE"/>
    <n v="330006404309"/>
    <s v="13.663.543/0001-30"/>
    <s v="PEDRA SUL EXTRAÇÃO E BRITAMENTO LTDA."/>
    <x v="6"/>
    <m/>
    <s v="12/12/2017"/>
    <n v="51.429184512742474"/>
    <n v="0"/>
    <n v="51.429184512742474"/>
    <m/>
    <m/>
    <s v="OK"/>
    <s v=""/>
    <n v="2233.44"/>
    <n v="0"/>
    <n v="0"/>
    <n v="0"/>
    <n v="0"/>
    <n v="0"/>
    <n v="5.7568725668020709E-2"/>
    <n v="51.429184512742474"/>
    <n v="0"/>
    <n v="0"/>
    <n v="0"/>
    <s v="E07/510.750/2011"/>
    <s v="IN018984"/>
    <d v="2012-02-23T00:00:00"/>
    <d v="2017-02-23T00:00:00"/>
    <s v="Estrada Sítio da Pedra, S/Nº, Km 1,8."/>
    <s v="Ipiíba"/>
    <n v="24738795"/>
    <s v="São Gonçalo"/>
    <s v="RJ"/>
    <s v="3119-5665"/>
    <s v="marciosaraujo2003@ig.com.br"/>
  </r>
  <r>
    <x v="1030"/>
    <s v="Baía de Guanabara"/>
    <n v="50"/>
    <x v="2"/>
    <s v="EE"/>
    <n v="330006396799"/>
    <s v="33.647.553/0001-90"/>
    <s v="FLUMINENSE FOOTBALL CLUB"/>
    <x v="1"/>
    <m/>
    <s v="12/12/2017"/>
    <n v="1080.0546446636429"/>
    <n v="0"/>
    <n v="1080.0546446636429"/>
    <m/>
    <m/>
    <s v="OK"/>
    <s v=""/>
    <n v="18615"/>
    <n v="0"/>
    <n v="0"/>
    <n v="11315"/>
    <n v="0"/>
    <n v="0"/>
    <n v="5.7568725668020709E-2"/>
    <n v="428.66355822296009"/>
    <n v="0"/>
    <n v="0"/>
    <n v="651.39108644068278"/>
    <s v="E07/512.369/2011"/>
    <s v="IN019009"/>
    <d v="2012-02-23T00:00:00"/>
    <d v="2017-02-23T00:00:00"/>
    <s v="Rua Alvaro Chaves nº 41"/>
    <s v="Laranjeiras"/>
    <n v="22231220"/>
    <s v="Rio de Janeiro"/>
    <s v="RJ"/>
    <s v="2553-7240"/>
    <s v="ricardo.conceicao@fluminense.com.br"/>
  </r>
  <r>
    <x v="1031"/>
    <s v="Baía de Guanabara"/>
    <n v="50"/>
    <x v="2"/>
    <s v="EE"/>
    <n v="330006032240"/>
    <s v="31.252.109/0001-40"/>
    <s v="Prodoctor Sistema Integrado de Saude Ltda"/>
    <x v="1"/>
    <m/>
    <s v="12/12/2017"/>
    <n v="252.15441998562281"/>
    <n v="0"/>
    <n v="252.15441998562281"/>
    <m/>
    <m/>
    <s v="OK"/>
    <s v=""/>
    <n v="7300"/>
    <n v="0"/>
    <n v="0"/>
    <n v="1460"/>
    <n v="0"/>
    <n v="0"/>
    <n v="5.7568725668020709E-2"/>
    <n v="168.10294665708187"/>
    <n v="0"/>
    <n v="0"/>
    <n v="84.051473328540936"/>
    <s v="E07/507.614/2009"/>
    <s v="IN019011"/>
    <d v="2012-02-23T00:00:00"/>
    <d v="2017-02-23T00:00:00"/>
    <s v="Estrada do Galeão, 1845"/>
    <s v="ILHA DO GOVERNADOR"/>
    <n v="21931002"/>
    <s v="Rio de Janeiro"/>
    <s v="RJ"/>
    <s v="3393-8629"/>
    <s v="prodoctorsis@ig.com.br"/>
  </r>
  <r>
    <x v="1032"/>
    <s v="Baía de Guanabara"/>
    <n v="50"/>
    <x v="2"/>
    <s v="EE"/>
    <n v="330006411500"/>
    <s v="33.476.276/0003-61"/>
    <s v="SOCIEDADE BENEFICÊNCIA HUMBOLDT"/>
    <x v="1"/>
    <m/>
    <s v="12/12/2017"/>
    <n v="104.32031538726847"/>
    <n v="0"/>
    <n v="104.32031538726847"/>
    <m/>
    <m/>
    <s v="OK"/>
    <s v=""/>
    <n v="3020.16"/>
    <n v="0"/>
    <n v="0"/>
    <n v="604.03200000000004"/>
    <n v="0"/>
    <n v="0"/>
    <n v="5.7568725668020709E-2"/>
    <n v="69.546876924845648"/>
    <n v="0"/>
    <n v="0"/>
    <n v="34.773438462422824"/>
    <s v="E07/512.457/2011"/>
    <s v="IN018994"/>
    <d v="2012-02-23T00:00:00"/>
    <d v="2017-02-23T00:00:00"/>
    <s v="Rua Edgar Werneck, 204"/>
    <s v="Jacarepaguá"/>
    <n v="22763010"/>
    <s v="Rio de Janeiro"/>
    <s v="RJ"/>
    <s v="2111-1300"/>
    <s v="sonia.silva@retirohumboldt.com.br"/>
  </r>
  <r>
    <x v="1033"/>
    <s v="Baía de Guanabara"/>
    <n v="50"/>
    <x v="2"/>
    <s v="EE"/>
    <n v="330005222754"/>
    <s v="13.091.720/0001-51"/>
    <s v="ECONIT Engenharia Ambiental S/A(Vital Engenharia Ambiental)"/>
    <x v="1"/>
    <m/>
    <s v="12/12/2017"/>
    <n v="1109.9827751841547"/>
    <n v="0"/>
    <n v="1109.9827751841547"/>
    <m/>
    <m/>
    <s v="SEM DBO"/>
    <s v=""/>
    <n v="32135"/>
    <n v="0"/>
    <n v="0"/>
    <n v="6427"/>
    <n v="0"/>
    <n v="0"/>
    <n v="5.7568725668020709E-2"/>
    <n v="739.98503596476553"/>
    <n v="0"/>
    <n v="0"/>
    <n v="369.99773921938908"/>
    <s v="PD- 07/014.519/2016"/>
    <s v="IN000619"/>
    <d v="2017-09-20T00:00:00"/>
    <d v="2022-09-20T00:00:00"/>
    <s v="Estrada Amaral Peixoto n° 4500"/>
    <s v="Baldeador"/>
    <n v="24140005"/>
    <s v="Niterói"/>
    <s v="RJ"/>
    <s v="2627-6198"/>
    <s v="lantonio@vitalambiental.com.br"/>
  </r>
  <r>
    <x v="1034"/>
    <s v="Baía de Guanabara"/>
    <n v="50"/>
    <x v="2"/>
    <s v="EE"/>
    <n v="330006496904"/>
    <s v="28.134.203/0001-90"/>
    <s v="Mineradora Le Petit Ltda"/>
    <x v="5"/>
    <m/>
    <s v="12/12/2017"/>
    <n v="1795.8026984448397"/>
    <n v="0"/>
    <n v="1795.8026984448397"/>
    <m/>
    <m/>
    <s v="SEM DBO"/>
    <s v=""/>
    <n v="25110"/>
    <n v="0"/>
    <n v="11040"/>
    <n v="10110"/>
    <n v="0"/>
    <n v="0"/>
    <n v="5.7568725668020709E-2"/>
    <n v="578.22067103341658"/>
    <n v="635.56029583736961"/>
    <n v="0"/>
    <n v="582.02173157405366"/>
    <s v="E07/507.956/2011"/>
    <s v="IN019211"/>
    <d v="2012-03-23T00:00:00"/>
    <d v="2017-03-23T00:00:00"/>
    <s v="Estrada Barbosão, S/N"/>
    <n v="0"/>
    <n v="24800000"/>
    <s v="Itaboraí"/>
    <s v="RJ"/>
    <s v="9321-1815"/>
    <s v="mrpnit@hotmail.com"/>
  </r>
  <r>
    <x v="1035"/>
    <s v="Baía de Guanabara"/>
    <n v="50"/>
    <x v="2"/>
    <s v="EE"/>
    <n v="330006496823"/>
    <s v="29.553.609/0001-70"/>
    <s v="Auto Ônibus Fagundes Ltda"/>
    <x v="1"/>
    <m/>
    <s v="12/12/2017"/>
    <n v="298.37280996600828"/>
    <n v="0"/>
    <n v="298.37280996600828"/>
    <m/>
    <m/>
    <s v="OK"/>
    <s v=""/>
    <n v="8637.36"/>
    <n v="0"/>
    <n v="0"/>
    <n v="1727.91"/>
    <n v="0"/>
    <n v="0"/>
    <n v="5.7568725668020709E-2"/>
    <n v="198.89780252065094"/>
    <n v="0"/>
    <n v="0"/>
    <n v="99.475007445357335"/>
    <s v="E07/502.003/2012"/>
    <s v="IN019497"/>
    <d v="2012-05-02T00:00:00"/>
    <d v="2017-05-02T00:00:00"/>
    <s v="Rua Padre Afonso Rodrigues 326"/>
    <s v="Vista Alegre"/>
    <n v="24736210"/>
    <s v="São Gonçalo"/>
    <s v="RJ"/>
    <n v="27024444"/>
    <s v="edilmo@rioita.com.br"/>
  </r>
  <r>
    <x v="1036"/>
    <s v="Baía de Guanabara"/>
    <n v="50"/>
    <x v="2"/>
    <s v="EE"/>
    <n v="330006514074"/>
    <s v="29.971.512/0001-87"/>
    <s v="ELETROMATRIX INDUSTRIA GALVÂNICA LTDA"/>
    <x v="5"/>
    <m/>
    <s v="12/12/2017"/>
    <n v="94.232885490962047"/>
    <n v="0"/>
    <n v="94.232885490962047"/>
    <m/>
    <m/>
    <s v="OK"/>
    <s v=""/>
    <n v="2112"/>
    <n v="0"/>
    <n v="0"/>
    <n v="792"/>
    <n v="0"/>
    <n v="0"/>
    <n v="5.7568725668020709E-2"/>
    <n v="48.641043951341004"/>
    <n v="0"/>
    <n v="0"/>
    <n v="45.591841539621043"/>
    <s v="E07/509.163/2011"/>
    <s v="IN019517"/>
    <d v="2012-05-02T00:00:00"/>
    <d v="2017-05-02T00:00:00"/>
    <s v="Rua Américo da Rocha, 1520"/>
    <s v="Honório Gurgel"/>
    <n v="21555300"/>
    <s v="Rio de Janeiro"/>
    <s v="RJ"/>
    <s v="3350-9205"/>
    <s v="eletromatrix@uol.com.br"/>
  </r>
  <r>
    <x v="1037"/>
    <s v="Baía de Guanabara"/>
    <n v="50"/>
    <x v="2"/>
    <s v="EE"/>
    <n v="330039601847"/>
    <s v="33.041.260/0803-38"/>
    <s v="VIA S.A / GRUPO CASAS BAHIA S.A."/>
    <x v="1"/>
    <n v="2024"/>
    <s v="30/01/2023"/>
    <n v="1460.6267994019422"/>
    <n v="79.44"/>
    <n v="1540.0667994019423"/>
    <m/>
    <m/>
    <s v="ALTERAÇÃO: NOVA TITULARIDADE. VERIFICAR SE ESSA ALTERAÇÃO PROCEDE"/>
    <s v="CI INEA/SERVREG Nº13/23 - ALTERAÇÃO"/>
    <n v="42369.200000000012"/>
    <n v="0"/>
    <n v="0"/>
    <n v="8424.2000000000116"/>
    <n v="0"/>
    <n v="0"/>
    <n v="5.7568725668020709E-2"/>
    <n v="975.65634062940148"/>
    <n v="0"/>
    <n v="0"/>
    <n v="484.97045877254072"/>
    <s v="E07/501.866/2010"/>
    <s v="IN099388"/>
    <d v="2024-06-17T00:00:00"/>
    <d v="2029-06-17T00:00:00"/>
    <s v="Rod. Anhanguera, S/N, km 32 + 350 m"/>
    <s v="Castanho"/>
    <n v="13203850"/>
    <s v="Jundiaí"/>
    <s v="SP"/>
    <n v="38684218"/>
    <s v="elaine.guimaraes@via.com.br"/>
  </r>
  <r>
    <x v="1038"/>
    <s v="Baía de Guanabara"/>
    <n v="50"/>
    <x v="2"/>
    <s v="EE"/>
    <n v="330006605207"/>
    <s v="08.742.706/0003-00"/>
    <s v="Medral Fabricação e Comercio de Equipamentos Eletricos"/>
    <x v="5"/>
    <m/>
    <s v="12/12/2017"/>
    <n v="311.32147774180538"/>
    <n v="0"/>
    <n v="311.32147774180538"/>
    <m/>
    <m/>
    <s v="OK"/>
    <s v=""/>
    <n v="7787.02"/>
    <n v="5599.8"/>
    <n v="0"/>
    <n v="2187.2199999999998"/>
    <n v="212.21"/>
    <n v="98"/>
    <n v="5.7568725668020709E-2"/>
    <n v="179.30772127275148"/>
    <n v="6.0984048234399202"/>
    <n v="0"/>
    <n v="125.91535164561397"/>
    <s v="E07/508.901/2011"/>
    <s v="IN020097"/>
    <d v="2012-07-03T00:00:00"/>
    <d v="2017-07-03T00:00:00"/>
    <s v="Rod. RJ 104 Km 23,5"/>
    <s v="manilha"/>
    <n v="24800000"/>
    <s v="Itaboraí"/>
    <s v="RJ"/>
    <n v="23659295"/>
    <s v="andre@medralequipamentos.com.br"/>
  </r>
  <r>
    <x v="1039"/>
    <s v="Baía de Guanabara"/>
    <n v="50"/>
    <x v="2"/>
    <s v="EE"/>
    <n v="330005712689"/>
    <s v="10.320.709/0001-28"/>
    <s v="RED LAV LAVANDERIA INDUSTRIAL HOSPITALAR LTDA ME"/>
    <x v="1"/>
    <m/>
    <s v="12/12/2017"/>
    <n v="5408.648087476432"/>
    <n v="0"/>
    <n v="5408.648087476432"/>
    <m/>
    <m/>
    <s v="OK"/>
    <s v=""/>
    <n v="72270"/>
    <n v="0"/>
    <n v="0"/>
    <n v="65043"/>
    <n v="0"/>
    <n v="0"/>
    <n v="5.7568725668020709E-2"/>
    <n v="1664.1961984622828"/>
    <n v="0"/>
    <n v="0"/>
    <n v="3744.4518890141489"/>
    <s v="E07/505.461/2010"/>
    <s v="IN001259"/>
    <d v="2018-05-14T00:00:00"/>
    <d v="2023-05-14T00:00:00"/>
    <s v="Av. Automóvel Clube s/n"/>
    <s v="Santa Cruz da Serra"/>
    <n v="25255030"/>
    <s v="Duque de Caxias"/>
    <s v="RJ"/>
    <s v="2675-8190"/>
    <s v="sbarros@redelav.com.br"/>
  </r>
  <r>
    <x v="1040"/>
    <s v="Baía de Guanabara"/>
    <n v="50"/>
    <x v="2"/>
    <s v="EE"/>
    <n v="330006624171"/>
    <s v="33.130.543/0008-59"/>
    <s v="CASAS GUANABARA COMESTIVEIS LTDA (VILA ISABEL)"/>
    <x v="1"/>
    <m/>
    <s v="12/12/2017"/>
    <n v="226.93584524485675"/>
    <n v="0"/>
    <n v="226.93584524485675"/>
    <m/>
    <m/>
    <s v="OK"/>
    <s v=""/>
    <n v="4380"/>
    <n v="0"/>
    <n v="0"/>
    <n v="2190"/>
    <n v="0"/>
    <n v="0"/>
    <n v="5.7568725668020709E-2"/>
    <n v="100.86385648905168"/>
    <n v="0"/>
    <n v="0"/>
    <n v="126.07198875580505"/>
    <s v="E07/506.817/2012"/>
    <s v="IN020453"/>
    <d v="2012-08-13T00:00:00"/>
    <d v="2017-08-13T00:00:00"/>
    <s v="Av. Maxwell , 520 –complemento: com ent supl pela rua Barão de Vassour"/>
    <s v="Vila Iabel"/>
    <n v="20541100"/>
    <s v="Rio de Janeiro"/>
    <s v="RJ"/>
    <s v="8756-9669"/>
    <s v="nandasa@gmail.com"/>
  </r>
  <r>
    <x v="1041"/>
    <s v="Baía de Guanabara"/>
    <n v="50"/>
    <x v="2"/>
    <s v="EE"/>
    <n v="330006604227"/>
    <s v="08.909.994/0001-75"/>
    <s v="ART IMPERADOR COMÉRCIO E INDÚSTRIA DE GELO E PESCADO LTDA."/>
    <x v="5"/>
    <m/>
    <s v="12/12/2017"/>
    <n v="1197.7204418391925"/>
    <n v="0"/>
    <n v="1197.7204418391925"/>
    <m/>
    <m/>
    <s v="OK"/>
    <s v=""/>
    <n v="24637.5"/>
    <n v="0"/>
    <n v="0"/>
    <n v="10950"/>
    <n v="0"/>
    <n v="0"/>
    <n v="5.7568725668020709E-2"/>
    <n v="567.33961311214182"/>
    <n v="0"/>
    <n v="0"/>
    <n v="630.3808287270507"/>
    <s v="E07/504583/2009"/>
    <s v="IN020195"/>
    <d v="2012-07-11T00:00:00"/>
    <d v="2015-07-11T00:00:00"/>
    <s v="Lotemaneto Nucleo Agrobrasil Nossa Senhora do Carmo, 33 lt 43 a 45 46A"/>
    <s v="Centro"/>
    <n v="28680000"/>
    <s v="Cachoeiras de Macacu"/>
    <s v="RJ"/>
    <s v="7715-9291"/>
    <s v="artimperador@gmail.com"/>
  </r>
  <r>
    <x v="1042"/>
    <s v="Baía de Guanabara"/>
    <n v="50"/>
    <x v="2"/>
    <s v="EE"/>
    <n v="330006265341"/>
    <s v="39.118.211/0001-69"/>
    <s v="HEKOS SOLUCOES AMBIENTAIS AS"/>
    <x v="1"/>
    <m/>
    <s v="12/12/2017"/>
    <n v="327.16271081913135"/>
    <n v="0"/>
    <n v="327.16271081913135"/>
    <m/>
    <m/>
    <s v="OK"/>
    <s v=""/>
    <n v="7188"/>
    <n v="0"/>
    <n v="0"/>
    <n v="2808"/>
    <n v="0"/>
    <n v="0"/>
    <n v="5.7568725668020709E-2"/>
    <n v="165.51321310192247"/>
    <n v="0"/>
    <n v="0"/>
    <n v="161.64949771720885"/>
    <s v="PD- 07/014457/2016"/>
    <s v="IN000258"/>
    <d v="2017-03-30T00:00:00"/>
    <d v="2022-03-30T00:00:00"/>
    <s v="Estrada do Cadungo lt. 436 - Núcleo Colonial São Bento"/>
    <s v="Recantus"/>
    <n v="26163700"/>
    <s v="Belford Roxo"/>
    <s v="RJ"/>
    <n v="26611716"/>
    <s v="mpires@bob-ambiental.com.br"/>
  </r>
  <r>
    <x v="1043"/>
    <s v="Baía de Guanabara"/>
    <n v="50"/>
    <x v="2"/>
    <s v="EE"/>
    <n v="330006390243"/>
    <s v="12.945.179/0001-39"/>
    <s v="MOBARA VEÍCULOS LTDA."/>
    <x v="1"/>
    <m/>
    <s v="12/12/2017"/>
    <n v="114.95075393223739"/>
    <n v="0"/>
    <n v="114.95075393223739"/>
    <m/>
    <m/>
    <s v="OK"/>
    <s v=""/>
    <n v="2496"/>
    <n v="0"/>
    <n v="0"/>
    <n v="998.4"/>
    <n v="0"/>
    <n v="0"/>
    <n v="5.7568725668020709E-2"/>
    <n v="57.475376966118695"/>
    <n v="0"/>
    <n v="0"/>
    <n v="57.475376966118695"/>
    <s v="E07/512344/2011"/>
    <s v="IN019010"/>
    <d v="2012-02-23T00:00:00"/>
    <d v="2017-02-23T00:00:00"/>
    <s v="Estrada do Gabinal, 1.177"/>
    <s v="Freguesia"/>
    <n v="21040231"/>
    <s v="Rio de Janeiro"/>
    <s v="RJ"/>
    <s v="00000000"/>
    <s v="andre.chagas@grupoab.com.br"/>
  </r>
  <r>
    <x v="1044"/>
    <s v="Baía de Guanabara"/>
    <n v="50"/>
    <x v="2"/>
    <s v="EE"/>
    <n v="330006601040"/>
    <s v="06.057.223/0072-65"/>
    <s v="SENDAS DISTRIBUIDORA S/A - JOSÉ HIGINO"/>
    <x v="1"/>
    <m/>
    <s v="12/12/2017"/>
    <n v="1972.165642045999"/>
    <n v="0"/>
    <n v="1972.165642045999"/>
    <m/>
    <m/>
    <s v="OK"/>
    <s v=""/>
    <n v="30744"/>
    <n v="0"/>
    <n v="0"/>
    <n v="21960"/>
    <n v="0"/>
    <n v="0"/>
    <n v="5.7568725668020709E-2"/>
    <n v="707.95796816769325"/>
    <n v="0"/>
    <n v="0"/>
    <n v="1264.2076738783057"/>
    <s v="E07/510.043/2011"/>
    <s v="IN020022"/>
    <d v="2012-06-25T00:00:00"/>
    <d v="2017-06-25T00:00:00"/>
    <s v="Rua Jose Higino 115-parte"/>
    <s v="Tijuca"/>
    <n v="20520201"/>
    <s v="Rio de Janeiro"/>
    <s v="RJ"/>
    <s v="3877-0244"/>
    <s v="osvaldo@indecoweb.com.br"/>
  </r>
  <r>
    <x v="1045"/>
    <s v="Baía de Guanabara"/>
    <n v="50"/>
    <x v="2"/>
    <s v="EE"/>
    <n v="330009199730"/>
    <s v="01.775.021/0001-41"/>
    <s v="A.M. SOUZA SERVIÇOS DE FRETES ME_PAC1_FREGUESIA"/>
    <x v="9"/>
    <m/>
    <s v="01/11/2022"/>
    <n v="3048.9309073956288"/>
    <n v="0"/>
    <n v="3048.9309073956288"/>
    <m/>
    <m/>
    <s v="REVISÃO: CRÉDITO PARA 2023"/>
    <s v=""/>
    <n v="37960"/>
    <n v="0"/>
    <n v="0"/>
    <n v="37777.5"/>
    <n v="0"/>
    <n v="0"/>
    <n v="5.7568725668020709E-2"/>
    <n v="874.12905713241832"/>
    <n v="0"/>
    <n v="0"/>
    <n v="2174.8018502632103"/>
    <s v="PD-07/007.490/2019"/>
    <s v="IN012171"/>
    <d v="2022-07-13T00:00:00"/>
    <d v="2027-07-13T00:00:00"/>
    <s v="Rua Ernani de Freitas, 116"/>
    <s v="Jacarepaguá"/>
    <n v="22743370"/>
    <s v="Rio de Janeiro"/>
    <s v="RJ"/>
    <s v="(21) 2425-3854"/>
    <s v="regularizacao@saogeraldopocos.com.br"/>
  </r>
  <r>
    <x v="1046"/>
    <s v="Baía de Guanabara"/>
    <n v="50"/>
    <x v="2"/>
    <s v="EE"/>
    <n v="330006705848"/>
    <s v="11.016.135/0001-61"/>
    <s v="TIME CLEAN INDUSTRIA E MANUTENÇÃO DE ROUPAS LTDA. - ME"/>
    <x v="1"/>
    <m/>
    <s v="12/12/2017"/>
    <n v="323.29899543441769"/>
    <n v="0"/>
    <n v="323.29899543441769"/>
    <m/>
    <m/>
    <s v="OK"/>
    <s v=""/>
    <n v="9360"/>
    <n v="0"/>
    <n v="0"/>
    <n v="1872"/>
    <n v="0"/>
    <n v="0"/>
    <n v="5.7568725668020709E-2"/>
    <n v="215.53266362294514"/>
    <n v="0"/>
    <n v="0"/>
    <n v="107.76633181147257"/>
    <s v="E07/511.985/2011"/>
    <s v="IN020470"/>
    <d v="2012-08-14T00:00:00"/>
    <d v="2017-08-14T00:00:00"/>
    <s v="RUA CAPIVARI, 152 LT 18 QD 12"/>
    <s v="VILAR DOS TELES"/>
    <n v="25570001"/>
    <s v="São João de Meriti"/>
    <s v="RJ"/>
    <s v="3755-2956"/>
    <s v="anselmo@timeclean.com.br"/>
  </r>
  <r>
    <x v="1047"/>
    <s v="Baía de Guanabara"/>
    <n v="50"/>
    <x v="2"/>
    <s v="EE"/>
    <n v="330005095892"/>
    <s v="30.110.597/0001-98"/>
    <s v="VIAÇÃO PENDOTIBA S.A"/>
    <x v="1"/>
    <m/>
    <s v="12/12/2017"/>
    <n v="269.36361715861773"/>
    <n v="0"/>
    <n v="269.36361715861773"/>
    <m/>
    <m/>
    <s v="OK"/>
    <s v=""/>
    <n v="7826.33"/>
    <n v="0"/>
    <n v="0"/>
    <n v="1548.33"/>
    <n v="0"/>
    <n v="0"/>
    <n v="5.7568725668020709E-2"/>
    <n v="180.22665898587258"/>
    <n v="0"/>
    <n v="0"/>
    <n v="89.136958172745139"/>
    <s v="E07/101.618/2008"/>
    <s v="IN017844"/>
    <d v="2011-10-06T00:00:00"/>
    <d v="2016-10-06T00:00:00"/>
    <s v="AV EWERTON XAVIER Nº 7698"/>
    <s v="VARZEA DAS MOÇAS"/>
    <n v="24315375"/>
    <s v="Niterói"/>
    <s v="RJ"/>
    <n v="27034350"/>
    <s v="viacao.pendotiba@viacaopendotiba.com.br"/>
  </r>
  <r>
    <x v="1048"/>
    <s v="Baía de Guanabara"/>
    <n v="50"/>
    <x v="2"/>
    <s v="EE"/>
    <n v="330006586903"/>
    <s v="34.292.649/0001-45"/>
    <s v="Dig Distribuidora Guanabarina de Veículos Ltda"/>
    <x v="1"/>
    <m/>
    <s v="12/12/2017"/>
    <n v="513.03874824589604"/>
    <n v="0"/>
    <n v="513.03874824589604"/>
    <m/>
    <m/>
    <s v="OK"/>
    <s v=""/>
    <n v="14833.6"/>
    <n v="0"/>
    <n v="0"/>
    <n v="2978.4"/>
    <n v="0"/>
    <n v="0"/>
    <n v="5.7568725668020709E-2"/>
    <n v="341.58376743072472"/>
    <n v="0"/>
    <n v="0"/>
    <n v="171.4549808151713"/>
    <s v="E07/511.928/2011"/>
    <s v="IN019898"/>
    <d v="2012-06-20T00:00:00"/>
    <d v="2017-06-20T00:00:00"/>
    <s v="Av. Brasil, 15148"/>
    <s v="Parada de Lucas"/>
    <n v="21241050"/>
    <s v="Rio de Janeiro"/>
    <s v="RJ"/>
    <n v="34488246"/>
    <s v="vi_goulart@live.com"/>
  </r>
  <r>
    <x v="1049"/>
    <s v="Baía de Guanabara"/>
    <n v="50"/>
    <x v="2"/>
    <s v="EE"/>
    <n v="330007030160"/>
    <s v="008.563.717-34"/>
    <s v="Cecilia Almeida e Silva Gouveia Vieira"/>
    <x v="1"/>
    <m/>
    <s v="12/12/2017"/>
    <n v="2072.6326845225663"/>
    <n v="0"/>
    <n v="2072.6326845225663"/>
    <m/>
    <m/>
    <s v="OK"/>
    <s v=""/>
    <n v="27212"/>
    <n v="0"/>
    <n v="0"/>
    <n v="25118"/>
    <n v="0"/>
    <n v="0"/>
    <n v="5.7568725668020709E-2"/>
    <n v="626.62153808246455"/>
    <n v="0"/>
    <n v="0"/>
    <n v="1446.0111464401018"/>
    <s v="E07/500.726/2011"/>
    <s v="IN021778"/>
    <d v="2012-12-10T00:00:00"/>
    <d v="2017-12-10T00:00:00"/>
    <s v="Rua David Campista 333"/>
    <s v="Humaita"/>
    <n v="22261010"/>
    <s v="Rio de Janeiro"/>
    <s v="RJ"/>
    <s v="2221-7380"/>
    <s v="jaqueline@gvcapital.com.br"/>
  </r>
  <r>
    <x v="1050"/>
    <s v="Baía de Guanabara"/>
    <n v="50"/>
    <x v="2"/>
    <s v="EE"/>
    <n v="330005791295"/>
    <s v="30.751.572/0001-73"/>
    <s v="Evanil Transportes e Turismo Ltda"/>
    <x v="1"/>
    <m/>
    <s v="12/12/2017"/>
    <n v="828.99668444935787"/>
    <n v="0"/>
    <n v="828.99668444935787"/>
    <m/>
    <m/>
    <s v="AVALIAR CANCELAR: RENOVAÇÃO EM ANÁLISE - Processo nº: PD-07/014.212/2018 Notificação: 58276/2020"/>
    <s v=""/>
    <n v="24000"/>
    <n v="0"/>
    <n v="0"/>
    <n v="4800"/>
    <n v="0"/>
    <n v="0"/>
    <n v="5.7568725668020709E-2"/>
    <n v="552.65749465023009"/>
    <n v="0"/>
    <n v="0"/>
    <n v="276.33918979912772"/>
    <s v="E07/510.318/2010"/>
    <s v="IN021424"/>
    <d v="2012-11-14T00:00:00"/>
    <d v="2017-11-14T00:00:00"/>
    <s v="Rua Frederico de Castro Pereira, 900"/>
    <s v="Jardim Tropical"/>
    <n v="26015060"/>
    <s v="Nova Iguaçu"/>
    <s v="RJ"/>
    <s v="31258700 e (24)-21064022"/>
    <s v="evanil@evanil.com.br"/>
  </r>
  <r>
    <x v="1051"/>
    <s v="Baía de Guanabara"/>
    <n v="50"/>
    <x v="2"/>
    <s v="EE"/>
    <n v="330006929444"/>
    <s v="26.344.823/0001-28"/>
    <s v="Condomínio Ecológico Residencial Pedra do Vale LTDA"/>
    <x v="1"/>
    <m/>
    <s v="12/12/2017"/>
    <n v="706.02611047533628"/>
    <n v="0"/>
    <n v="706.02611047533628"/>
    <m/>
    <m/>
    <s v="ALTERAÇÃO: NOVA TITULARIDADE (Antiga Pedra do Pilar Imobiliária LTDA - CNPJ:09.355.845/0001-74)"/>
    <s v="CI INEA/SERVREG N° 27/23 - Alteração"/>
    <n v="20440"/>
    <n v="0"/>
    <n v="0"/>
    <n v="4088"/>
    <n v="0"/>
    <n v="0"/>
    <n v="5.7568725668020709E-2"/>
    <n v="470.68407365022421"/>
    <n v="0"/>
    <n v="0"/>
    <n v="235.3420368251121"/>
    <s v="E07/506.532/2012"/>
    <s v="IN021468"/>
    <d v="2012-11-23T00:00:00"/>
    <d v="2014-11-23T00:00:00"/>
    <s v="Rua Domício da Gama"/>
    <s v="Centro"/>
    <n v="24900000"/>
    <s v="Maricá"/>
    <s v="RJ"/>
    <n v="26372020"/>
    <s v="pedradopilar@gmail.com"/>
  </r>
  <r>
    <x v="1052"/>
    <s v="Baía de Guanabara"/>
    <n v="50"/>
    <x v="2"/>
    <s v="EE"/>
    <n v="330006911154"/>
    <s v="03.462.383/0001-08"/>
    <s v="PEREIRA TRANSPORTE DE ÁGUA"/>
    <x v="1"/>
    <m/>
    <s v="12/12/2017"/>
    <n v="2800.4417957884775"/>
    <n v="0"/>
    <n v="2800.4417957884775"/>
    <m/>
    <m/>
    <s v="OK"/>
    <s v=""/>
    <n v="34750"/>
    <n v="0"/>
    <n v="0"/>
    <n v="34745"/>
    <n v="0"/>
    <n v="0"/>
    <n v="5.7568725668020709E-2"/>
    <n v="800.20678359623469"/>
    <n v="0"/>
    <n v="0"/>
    <n v="2000.2350121922427"/>
    <s v="E-07/101372/2003"/>
    <s v="IN040293"/>
    <d v="2017-06-29T00:00:00"/>
    <d v="2022-06-29T00:00:00"/>
    <s v="Rua Aimores 790"/>
    <s v="Jardim Catarina"/>
    <n v="24715430"/>
    <s v="São Gonçalo"/>
    <s v="RJ"/>
    <n v="27015619"/>
    <s v="contato@pereiratransportesagua.com.br"/>
  </r>
  <r>
    <x v="1053"/>
    <s v="Baía de Guanabara"/>
    <n v="50"/>
    <x v="2"/>
    <s v="EE"/>
    <n v="330006888748"/>
    <s v="10.338.365/0001-84"/>
    <s v="RAMIREZ E SILVA SG TRANSPORTES LTDA-ME"/>
    <x v="9"/>
    <m/>
    <s v="01/07/2022"/>
    <n v="2453.5428090852683"/>
    <n v="0"/>
    <n v="2453.5428090852683"/>
    <m/>
    <m/>
    <s v="RENOVAÇÃO: CRÉDITO PARA 2023"/>
    <s v=""/>
    <n v="30888"/>
    <n v="0"/>
    <n v="0"/>
    <n v="30264"/>
    <n v="0"/>
    <n v="0"/>
    <n v="5.7568725668020709E-2"/>
    <n v="711.27867490374433"/>
    <n v="0"/>
    <n v="0"/>
    <n v="1742.264134181524"/>
    <s v="PD-07/007.139/2018"/>
    <s v="IN010662"/>
    <d v="2021-11-26T00:00:00"/>
    <d v="2026-11-26T00:00:00"/>
    <s v="Avenida Carlos Lacerda s/n. lote 02 quadra 08"/>
    <s v="Areal"/>
    <n v="24800678"/>
    <s v="Itaboraí"/>
    <s v="RJ"/>
    <s v="(21) 78950524"/>
    <s v="geotorresbr@yahoo.com.br"/>
  </r>
  <r>
    <x v="1054"/>
    <s v="Baía de Guanabara"/>
    <n v="50"/>
    <x v="2"/>
    <s v="EE"/>
    <n v="330007087005"/>
    <s v="14.344.399/0001-32"/>
    <s v="Onitauá Mineradora Ltda."/>
    <x v="5"/>
    <m/>
    <s v="12/12/2017"/>
    <n v="4276.8823115017021"/>
    <n v="0"/>
    <n v="4276.8823115017021"/>
    <m/>
    <m/>
    <s v="SEM DBO"/>
    <s v=""/>
    <n v="56280"/>
    <n v="0"/>
    <n v="7200"/>
    <n v="44580"/>
    <n v="0"/>
    <n v="0"/>
    <n v="5.7568725668020709E-2"/>
    <n v="1295.9841222990722"/>
    <n v="414.49312098767251"/>
    <n v="0"/>
    <n v="2566.4050682149577"/>
    <s v="E-07/501.021/2012"/>
    <s v="IN022201"/>
    <d v="2013-01-16T00:00:00"/>
    <d v="2018-01-16T00:00:00"/>
    <s v="Estrada Rio Friburgo (RJ 122), km 26 lote 16 a 23"/>
    <s v="Papucaia"/>
    <n v="28685000"/>
    <s v="Cachoeiras de Macacu"/>
    <s v="RJ"/>
    <s v="2227-2122"/>
    <s v="erica@leguian.com.br"/>
  </r>
  <r>
    <x v="1055"/>
    <s v="Baía de Guanabara"/>
    <n v="50"/>
    <x v="2"/>
    <s v="EE"/>
    <n v="330007087277"/>
    <s v="13.035.144/0001-25"/>
    <s v="MINERAÇÃO RIO GUAPURUVU LTDA"/>
    <x v="5"/>
    <m/>
    <s v="12/12/2017"/>
    <n v="1404.3665600772963"/>
    <n v="0"/>
    <n v="1404.3665600772963"/>
    <m/>
    <m/>
    <s v="OK"/>
    <s v=""/>
    <n v="29580"/>
    <n v="11100"/>
    <n v="0"/>
    <n v="11760"/>
    <n v="321.89999999999998"/>
    <n v="93"/>
    <n v="5.7568725668020709E-2"/>
    <n v="681.16257985100333"/>
    <n v="46.197505032359942"/>
    <n v="0"/>
    <n v="677.00647519393306"/>
    <s v="E07/500.604/2012"/>
    <s v="IN022211"/>
    <d v="2013-01-16T00:00:00"/>
    <d v="2017-01-16T00:00:00"/>
    <s v="RODOVIA RIO TERESÓPOLIS KM 113, S/Nº"/>
    <s v="CITROLÂNDIA"/>
    <n v="25900000"/>
    <s v="Magé"/>
    <s v="RJ"/>
    <n v="78271768"/>
    <s v="tatianeacosta@gmail.com"/>
  </r>
  <r>
    <x v="1056"/>
    <s v="Baía de Guanabara"/>
    <n v="50"/>
    <x v="2"/>
    <s v="EE"/>
    <n v="330007087196"/>
    <s v="29.919.164/0001-07"/>
    <s v="AFE TINTAS LTDA"/>
    <x v="5"/>
    <m/>
    <s v="12/12/2017"/>
    <n v="183.83975499428047"/>
    <n v="0"/>
    <n v="183.83975499428047"/>
    <m/>
    <m/>
    <s v="OK"/>
    <s v=""/>
    <n v="2280.96"/>
    <n v="0"/>
    <n v="0"/>
    <n v="2280.96"/>
    <n v="0"/>
    <n v="0"/>
    <n v="5.7568725668020709E-2"/>
    <n v="52.52564428408013"/>
    <n v="0"/>
    <n v="0"/>
    <n v="131.31411071020034"/>
    <s v="E-07/101093/2007"/>
    <s v="IN022202"/>
    <d v="2013-01-16T00:00:00"/>
    <d v="2018-01-16T00:00:00"/>
    <s v="Estrada Senador Salgado Filho , 1349 - Olinda"/>
    <s v="Olinda"/>
    <n v="26515000"/>
    <s v="Nilópolis"/>
    <s v="RJ"/>
    <s v="2691-3064"/>
    <s v="afetintas@afetintas.com.br"/>
  </r>
  <r>
    <x v="1057"/>
    <s v="Baía de Guanabara"/>
    <n v="50"/>
    <x v="2"/>
    <s v="EE"/>
    <n v="330006709401"/>
    <s v="30.255.822/0001-84"/>
    <s v="ARE EMBALAGENS LTDA"/>
    <x v="5"/>
    <m/>
    <s v="12/12/2017"/>
    <n v="3219.519162867743"/>
    <n v="0"/>
    <n v="3219.519162867743"/>
    <m/>
    <m/>
    <s v="OK"/>
    <s v=""/>
    <n v="92232"/>
    <n v="0"/>
    <n v="0"/>
    <n v="19032"/>
    <n v="0"/>
    <n v="0"/>
    <n v="5.7568725668020709E-2"/>
    <n v="2123.8739045030798"/>
    <n v="0"/>
    <n v="0"/>
    <n v="1095.6452583646633"/>
    <s v="E07/510.000/2011"/>
    <s v="IN022368"/>
    <d v="2013-02-01T00:00:00"/>
    <d v="2018-02-01T00:00:00"/>
    <s v="RUA MERCÚRIO 1728"/>
    <s v="PAVUNA"/>
    <n v="21523470"/>
    <s v="Rio de Janeiro"/>
    <s v="RJ"/>
    <n v="24749674"/>
    <s v="igor.marques@gpssa.com.br"/>
  </r>
  <r>
    <x v="1058"/>
    <s v="Baía de Guanabara"/>
    <n v="50"/>
    <x v="2"/>
    <s v="EE"/>
    <n v="330007203528"/>
    <s v="20.281.243/0001-52"/>
    <s v="HERMES EQUIPAMENTOS E TRANSPORTES LTDA-ME (ex-Alessandro Mello Frauches)"/>
    <x v="1"/>
    <m/>
    <s v="12/12/2017"/>
    <n v="6366.1498571265638"/>
    <n v="0"/>
    <n v="6366.1498571265638"/>
    <m/>
    <m/>
    <s v="OK"/>
    <s v=""/>
    <n v="89221"/>
    <n v="0"/>
    <n v="0"/>
    <n v="74895"/>
    <n v="0"/>
    <n v="0"/>
    <n v="5.7568725668020709E-2"/>
    <n v="2054.5358770584885"/>
    <n v="0"/>
    <n v="0"/>
    <n v="4311.6139800680749"/>
    <s v="E07/002.16691/2014"/>
    <s v="IN038320"/>
    <d v="2017-01-18T00:00:00"/>
    <d v="2019-01-18T00:00:00"/>
    <s v="Av. Amaral Peixoto, Km. 36"/>
    <s v="Sítio Da Mangabeira"/>
    <n v="24900000"/>
    <s v="Maricá"/>
    <s v="RJ"/>
    <n v="26372231"/>
    <s v="dinho.frauches@bol.com.br"/>
  </r>
  <r>
    <x v="1059"/>
    <s v="Baía de Guanabara"/>
    <n v="50"/>
    <x v="2"/>
    <s v="EE"/>
    <n v="330006706305"/>
    <s v="04.198.018/0001-09"/>
    <s v="Posto de abastecimento a Gás Santa Amélia Ltda"/>
    <x v="1"/>
    <m/>
    <s v="12/12/2017"/>
    <n v="155.43622567962879"/>
    <n v="0"/>
    <n v="155.43622567962879"/>
    <m/>
    <m/>
    <s v="OK"/>
    <s v=""/>
    <n v="4500"/>
    <n v="0"/>
    <n v="0"/>
    <n v="900"/>
    <n v="0"/>
    <n v="0"/>
    <n v="5.7568725668020709E-2"/>
    <n v="103.62066962841494"/>
    <n v="0"/>
    <n v="0"/>
    <n v="51.815556051213839"/>
    <s v="E07/101.377/2008"/>
    <s v="IN020600"/>
    <d v="2012-08-24T00:00:00"/>
    <d v="2017-08-24T00:00:00"/>
    <s v="Rua Santa Amélia, n° 45"/>
    <s v="Tijuca"/>
    <n v="20260030"/>
    <s v="Rio de Janeiro"/>
    <s v="RJ"/>
    <n v="38684218"/>
    <s v="suzana.doro@postosliber.com.br"/>
  </r>
  <r>
    <x v="1060"/>
    <s v="Baía de Guanabara"/>
    <n v="50"/>
    <x v="2"/>
    <s v="EE"/>
    <n v="330005348855"/>
    <s v="33.043.951/0001-05"/>
    <s v="IFF - Essências e Fragrâncias Ltda"/>
    <x v="1"/>
    <m/>
    <s v="12/12/2017"/>
    <n v="308.57867000533338"/>
    <n v="-20.53"/>
    <n v="288.04867000533341"/>
    <m/>
    <m/>
    <s v="OK"/>
    <s v=""/>
    <n v="9504"/>
    <n v="19008"/>
    <n v="0"/>
    <n v="0"/>
    <n v="0"/>
    <n v="92"/>
    <n v="5.7568725668020709E-2"/>
    <n v="218.85337035899633"/>
    <n v="89.725299646337049"/>
    <n v="0"/>
    <n v="0"/>
    <s v="E07/511247/2012"/>
    <s v="IN021427"/>
    <d v="2012-11-14T00:00:00"/>
    <d v="2017-11-14T00:00:00"/>
    <s v="Avenida Brasil, 22.351"/>
    <s v="Guadalupe"/>
    <n v="21670000"/>
    <s v="Rio de Janeiro"/>
    <s v="RJ"/>
    <s v="3868-4218"/>
    <s v="nelson.macedo@iff.com"/>
  </r>
  <r>
    <x v="1061"/>
    <s v="Baía de Guanabara"/>
    <n v="50"/>
    <x v="2"/>
    <s v="EE"/>
    <n v="330033292478"/>
    <s v="20.594.759/0001-57"/>
    <s v="CONDOMINIO RESIDENCIAL PENDOTIBA LIFE"/>
    <x v="1"/>
    <m/>
    <s v="01/09/2022"/>
    <n v="220.05425487046134"/>
    <n v="0"/>
    <n v="220.05425487046134"/>
    <m/>
    <m/>
    <s v="RENOVAÇÃO: NOVA OUTORGA/MUDANÇA TITULARIDADE E NOVA SOLICITAÇÃO DE OUTORGA"/>
    <s v="CI INEA/SERVREG SEI Nº14/22 - ALTERAÇÃO"/>
    <n v="0"/>
    <n v="23250.79"/>
    <n v="0"/>
    <n v="0"/>
    <n v="518.851"/>
    <n v="84"/>
    <n v="5.7568725668020709E-2"/>
    <n v="0"/>
    <n v="220.05425487046134"/>
    <n v="0"/>
    <n v="0"/>
    <s v="PD-07/014.152/2019"/>
    <s v="IN012252"/>
    <d v="2022-07-20T00:00:00"/>
    <d v="2027-07-20T00:00:00"/>
    <s v="Estrada da Paciência, 3355"/>
    <s v="MARIA PAULA"/>
    <s v="24756-660"/>
    <s v="SÃO GONÇALO"/>
    <s v="RJ"/>
    <s v="(21) 96427499"/>
    <s v="projetos@faceambiental.com.br"/>
  </r>
  <r>
    <x v="1062"/>
    <s v="Baía de Guanabara"/>
    <n v="50"/>
    <x v="2"/>
    <s v="EE"/>
    <n v="330007092190"/>
    <s v="32.161.440/0001-17"/>
    <s v="CARVAS CHURRASCARIA E LANCHONETE LTDA - ME."/>
    <x v="1"/>
    <m/>
    <s v="12/12/2017"/>
    <n v="907.743380979427"/>
    <n v="0"/>
    <n v="907.743380979427"/>
    <m/>
    <m/>
    <s v="OK"/>
    <s v=""/>
    <n v="26280"/>
    <n v="0"/>
    <n v="0"/>
    <n v="5256"/>
    <n v="0"/>
    <n v="0"/>
    <n v="5.7568725668020709E-2"/>
    <n v="605.16225398628467"/>
    <n v="0"/>
    <n v="0"/>
    <n v="302.58112699314233"/>
    <s v="E07/513460/2012"/>
    <s v="IN022485"/>
    <d v="2013-02-21T00:00:00"/>
    <d v="2018-02-21T00:00:00"/>
    <s v="Rodovia BR-101-Km.280- S/Nº - Lt. 01 e 02."/>
    <s v="Duques"/>
    <n v="24890000"/>
    <s v="Tanguá"/>
    <s v="RJ"/>
    <s v="3637- 4487"/>
    <s v="carvas.churrascaria@hotmail.com"/>
  </r>
  <r>
    <x v="1063"/>
    <s v="Baía de Guanabara"/>
    <n v="50"/>
    <x v="2"/>
    <s v="EE"/>
    <n v="330007432985"/>
    <s v="25.909.094/0001-47"/>
    <s v="MAIO EMPREENDIMENTOS E CONSTRUÇÕES LTDA."/>
    <x v="1"/>
    <m/>
    <s v="12/12/2017"/>
    <n v="1185.7429241465804"/>
    <n v="0"/>
    <n v="1185.7429241465804"/>
    <m/>
    <m/>
    <s v="OK"/>
    <s v=""/>
    <n v="34328.25"/>
    <n v="0"/>
    <n v="0"/>
    <n v="6865.65"/>
    <n v="0"/>
    <n v="0"/>
    <n v="5.7568725668020709E-2"/>
    <n v="790.49528276438696"/>
    <n v="0"/>
    <n v="0"/>
    <n v="395.24764138219348"/>
    <s v="E07/002.1498/2013"/>
    <s v="IN023218"/>
    <d v="2013-05-22T00:00:00"/>
    <d v="2018-05-22T00:00:00"/>
    <s v="AVENIDA 22 DE MAIO S/N - CENTRO"/>
    <s v="SANTO EXPEDITO"/>
    <n v="24800097"/>
    <s v="Itaboraí"/>
    <s v="RJ"/>
    <n v="78535913"/>
    <s v="erica.costa@paranasa.com.br"/>
  </r>
  <r>
    <x v="1064"/>
    <s v="Baía de Guanabara"/>
    <n v="50"/>
    <x v="2"/>
    <s v="EE"/>
    <n v="330007434333"/>
    <s v="16.699.603/0001-63"/>
    <s v="FJL Incorporadora e Construtora Ltda."/>
    <x v="1"/>
    <m/>
    <s v="12/12/2017"/>
    <n v="1002.299983164784"/>
    <n v="0"/>
    <n v="1002.299983164784"/>
    <m/>
    <m/>
    <s v="OK"/>
    <s v=""/>
    <n v="24637.5"/>
    <n v="0"/>
    <n v="0"/>
    <n v="7555.5"/>
    <n v="0"/>
    <n v="0"/>
    <n v="5.7568725668020709E-2"/>
    <n v="567.33961311214182"/>
    <n v="0"/>
    <n v="0"/>
    <n v="434.96037005264208"/>
    <s v="E07/514231/2012"/>
    <s v="IN023370"/>
    <d v="2013-06-06T00:00:00"/>
    <d v="2014-06-06T00:00:00"/>
    <s v="Av. das Américas, 10101, sl. 244"/>
    <s v="Barra da Tijuca"/>
    <n v="22793082"/>
    <s v="Rio de Janeiro"/>
    <s v="RJ"/>
    <s v="3472-0755"/>
    <s v="leonardo@praticaengenharia.com.br"/>
  </r>
  <r>
    <x v="1065"/>
    <s v="Baía de Guanabara"/>
    <n v="50"/>
    <x v="2"/>
    <s v="EE"/>
    <n v="330005974705"/>
    <s v="03.235.862/0001-91"/>
    <s v="FRUTTAR INDÚSTRIA E COMÉRCIO DE SUCOS NATURAIS LTDA"/>
    <x v="5"/>
    <m/>
    <s v="12/12/2017"/>
    <n v="409.45984851353205"/>
    <n v="0"/>
    <n v="409.45984851353205"/>
    <m/>
    <m/>
    <s v="OK"/>
    <s v=""/>
    <n v="11854.08"/>
    <n v="0"/>
    <n v="0"/>
    <n v="2370.8200000000002"/>
    <n v="0"/>
    <n v="0"/>
    <n v="5.7568725668020709E-2"/>
    <n v="272.97671316702559"/>
    <n v="0"/>
    <n v="0"/>
    <n v="136.48313534650643"/>
    <s v="E07/101861/2007"/>
    <s v="IN023272"/>
    <d v="2013-05-27T00:00:00"/>
    <d v="2015-06-21T00:00:00"/>
    <s v="Avenida Brasil, n° 32001"/>
    <s v="Bangú"/>
    <n v="21860570"/>
    <s v="Rio de Janeiro"/>
    <s v="RJ"/>
    <s v="3423-8380"/>
    <s v="italo@fruttar.com.br"/>
  </r>
  <r>
    <x v="1066"/>
    <s v="Baía de Guanabara"/>
    <n v="50"/>
    <x v="2"/>
    <s v="EE"/>
    <n v="330007510617"/>
    <s v="10.788.628/0001-57"/>
    <s v="Delta Construções SA"/>
    <x v="1"/>
    <m/>
    <s v="12/12/2017"/>
    <n v="757.29865787788776"/>
    <n v="0"/>
    <n v="757.29865787788776"/>
    <m/>
    <m/>
    <s v="OK"/>
    <s v=""/>
    <n v="17155"/>
    <n v="0"/>
    <n v="0"/>
    <n v="6292.6"/>
    <n v="0"/>
    <n v="0"/>
    <n v="5.7568725668020709E-2"/>
    <n v="395.03879190193868"/>
    <n v="0"/>
    <n v="0"/>
    <n v="362.25986597594914"/>
    <s v="E07/508.343/2012"/>
    <s v="IN024014"/>
    <d v="2013-07-30T00:00:00"/>
    <d v="2018-07-30T00:00:00"/>
    <s v="Rua José Rosendo s/n Quadra 06 Lote 20"/>
    <n v="0"/>
    <n v="24715200"/>
    <s v="São Gonçalo"/>
    <s v="RJ"/>
    <n v="123349613"/>
    <s v="eduardo.martins@deltaconstrucao.com.br"/>
  </r>
  <r>
    <x v="1067"/>
    <s v="Baía de Guanabara"/>
    <n v="50"/>
    <x v="2"/>
    <s v="EE"/>
    <n v="330007427396"/>
    <s v="33.657.362/0001-09"/>
    <s v="Gávea Golf and Country Club"/>
    <x v="1"/>
    <m/>
    <s v="12/12/2017"/>
    <n v="10814.324156400002"/>
    <n v="0"/>
    <n v="23151.68"/>
    <n v="-14306.491730659678"/>
    <s v="CRÉDITO: REVISÃO OUT Nº IN101429"/>
    <s v="OK"/>
    <s v=""/>
    <n v="469616.29999999993"/>
    <n v="0"/>
    <n v="0"/>
    <n v="0"/>
    <n v="0"/>
    <n v="0"/>
    <n v="5.7568725668020709E-2"/>
    <n v="10814.324156400002"/>
    <n v="0"/>
    <n v="0"/>
    <n v="0"/>
    <s v="PD-07/014.106/2018"/>
    <s v="IN101429"/>
    <d v="2024-10-29T00:00:00"/>
    <d v="2029-10-29T00:00:00"/>
    <s v="Estrada da Gávea, n° 800"/>
    <s v="São Conrado"/>
    <n v="22610002"/>
    <s v="Rio de Janeiro"/>
    <s v="RJ"/>
    <s v="3323-6050"/>
    <s v="gaveagolf@gaveagolf.com.br"/>
  </r>
  <r>
    <x v="1068"/>
    <s v="Baía de Guanabara"/>
    <n v="50"/>
    <x v="2"/>
    <s v="EE"/>
    <n v="330007534800"/>
    <s v="05.159.036/0001-36"/>
    <s v="ITAFRIO – INDUSTRIA E COMERCIO DE PESCADOS LTDA"/>
    <x v="5"/>
    <m/>
    <s v="12/12/2017"/>
    <n v="635.42454367520395"/>
    <n v="0"/>
    <n v="635.42454367520395"/>
    <m/>
    <m/>
    <s v="OK"/>
    <s v=""/>
    <n v="9344"/>
    <n v="0"/>
    <n v="0"/>
    <n v="7300"/>
    <n v="0"/>
    <n v="0"/>
    <n v="5.7568725668020709E-2"/>
    <n v="215.16717703249924"/>
    <n v="0"/>
    <n v="0"/>
    <n v="420.25736664270477"/>
    <s v="E07/5090.03/2012"/>
    <s v="IN024492"/>
    <d v="2013-09-12T00:00:00"/>
    <d v="2018-09-12T00:00:00"/>
    <s v="Avenida 22 de maio – Pólo Industrial nº:9000 – Lotes 07 e 08 quadra F."/>
    <s v="Engenho Velho"/>
    <n v="24800000"/>
    <s v="Itaboraí"/>
    <s v="RJ"/>
    <s v="3637-3131"/>
    <s v="itafriogeloeagua@gmail.com"/>
  </r>
  <r>
    <x v="1069"/>
    <s v="Baía de Guanabara"/>
    <n v="50"/>
    <x v="2"/>
    <s v="EE"/>
    <n v="330007580666"/>
    <s v="93.189.694/0015-33"/>
    <s v="Weatherford Industria e Comercio Ltda."/>
    <x v="1"/>
    <m/>
    <s v="12/12/2017"/>
    <n v="250.0450402350495"/>
    <n v="0"/>
    <n v="250.0450402350495"/>
    <m/>
    <m/>
    <s v="OK"/>
    <s v=""/>
    <n v="7665"/>
    <n v="0"/>
    <n v="0"/>
    <n v="1277.5"/>
    <n v="0"/>
    <n v="0"/>
    <n v="5.7568725668020709E-2"/>
    <n v="176.49869576332455"/>
    <n v="0"/>
    <n v="0"/>
    <n v="73.546344471724936"/>
    <s v="E07/002.10834/2013"/>
    <s v="IN024473"/>
    <d v="2013-09-12T00:00:00"/>
    <d v="2018-09-12T00:00:00"/>
    <s v="Rua Mario Melo, s/s/n, quadra 03"/>
    <s v="Vila Santa Cruz"/>
    <n v="25240110"/>
    <s v="Duque de Caxias"/>
    <s v="RJ"/>
    <s v="2773-9738"/>
    <s v="luciana.dantas@la.weatherford.com"/>
  </r>
  <r>
    <x v="1070"/>
    <s v="Baía de Guanabara"/>
    <n v="50"/>
    <x v="2"/>
    <s v="EE"/>
    <n v="330026693977"/>
    <s v="31.023.302/0001-09"/>
    <s v="THOR GRANITOS E MÁRMORES LTDA"/>
    <x v="1"/>
    <m/>
    <s v="01/01/2022"/>
    <n v="158.05728665682642"/>
    <n v="0"/>
    <n v="158.05728665682642"/>
    <m/>
    <m/>
    <s v="REVISÃO: CRÉDITO 2023"/>
    <s v=""/>
    <n v="3564"/>
    <n v="0"/>
    <n v="0"/>
    <n v="1320"/>
    <n v="0"/>
    <n v="0"/>
    <n v="5.7568725668020709E-2"/>
    <n v="82.067403266120436"/>
    <n v="0"/>
    <n v="0"/>
    <n v="75.989883390705984"/>
    <s v="E07/509935/2011"/>
    <s v="IN024471"/>
    <d v="2013-09-12T00:00:00"/>
    <d v="2018-09-12T00:00:00"/>
    <s v="ROD. MANILHA MAGÉ (BR-493), KM 1, S/Nº"/>
    <s v="Aldeia Velha"/>
    <n v="24857500"/>
    <s v="Itaboraí"/>
    <s v="RJ"/>
    <s v="21 996831014"/>
    <s v="ernani@thorgranitos.com.br"/>
  </r>
  <r>
    <x v="1071"/>
    <s v="Baía de Guanabara"/>
    <n v="50"/>
    <x v="2"/>
    <s v="EE"/>
    <n v="330006009183"/>
    <s v="62.691.043/0006-22"/>
    <s v="WICKBOLD E NOSSO PÃO INDUSTRIAS ALIMENTÍCIAS LTDA."/>
    <x v="5"/>
    <m/>
    <s v="12/12/2017"/>
    <n v="552.50085754003896"/>
    <n v="0"/>
    <n v="552.50085754003896"/>
    <m/>
    <m/>
    <s v="OK"/>
    <s v=""/>
    <n v="14188"/>
    <n v="0"/>
    <n v="0"/>
    <n v="3922"/>
    <n v="0"/>
    <n v="0"/>
    <n v="5.7568725668020709E-2"/>
    <n v="326.71368443658355"/>
    <n v="0"/>
    <n v="0"/>
    <n v="225.78717310345539"/>
    <s v="PD-07/014.205/2016"/>
    <s v="IN000170"/>
    <d v="2017-01-30T00:00:00"/>
    <d v="2022-01-30T00:00:00"/>
    <s v="Estrada da Curicica, 190"/>
    <s v="Jacarepaguá"/>
    <n v="22780320"/>
    <s v="Rio de Janeiro"/>
    <s v="RJ"/>
    <s v="3534-4457"/>
    <s v="wanderlea.gomes@wickbold.com.br"/>
  </r>
  <r>
    <x v="1072"/>
    <s v="Baía de Guanabara"/>
    <n v="50"/>
    <x v="2"/>
    <s v="EE"/>
    <n v="330027435971"/>
    <s v="22.588.298/0001-35"/>
    <s v="CONDOMÍNIO RESIDENCIAL JARDINS DO LAGO"/>
    <x v="1"/>
    <m/>
    <s v="13/07/2021"/>
    <n v="1556.9519903514472"/>
    <n v="0"/>
    <n v="1556.9519903514472"/>
    <m/>
    <m/>
    <s v="ALTERAÇÃO: EX-AMETISTA IMOVEIS"/>
    <s v="CI INEA/SERVREG SEI Nº27/21 - ALTERAÇÃO"/>
    <n v="61466"/>
    <n v="0"/>
    <n v="0"/>
    <n v="2458.64"/>
    <n v="0"/>
    <n v="0"/>
    <n v="5.7568725668020709E-2"/>
    <n v="1415.4146975827748"/>
    <n v="0"/>
    <n v="0"/>
    <n v="141.53729276867239"/>
    <s v="PD-07/007.140/2018"/>
    <s v="IN021198"/>
    <d v="2013-11-11T00:00:00"/>
    <d v="2018-11-11T00:00:00"/>
    <s v="Rua Gildásio Amado,55 - s/ 509"/>
    <s v="Barra da Tijuca"/>
    <n v="22631020"/>
    <s v="Rio de Janeiro"/>
    <s v="RJ"/>
    <s v="2492-4144"/>
    <s v="condjardinsdolago@bol.com.br"/>
  </r>
  <r>
    <x v="1073"/>
    <s v="Baía de Guanabara"/>
    <n v="50"/>
    <x v="2"/>
    <s v="EE"/>
    <n v="330005377871"/>
    <s v="75.609.123/0051-92"/>
    <s v="OURO VERDE TRANSPORTE E LOCAÇÃO LTDA."/>
    <x v="1"/>
    <m/>
    <s v="12/12/2017"/>
    <n v="529.50652976398635"/>
    <n v="0"/>
    <n v="529.50652976398635"/>
    <m/>
    <m/>
    <s v="OK"/>
    <s v=""/>
    <n v="15330"/>
    <n v="0"/>
    <n v="0"/>
    <n v="3066"/>
    <n v="0"/>
    <n v="0"/>
    <n v="5.7568725668020709E-2"/>
    <n v="353.00783400066183"/>
    <n v="0"/>
    <n v="0"/>
    <n v="176.49869576332455"/>
    <s v="E07/101131/2005"/>
    <s v="IN002861"/>
    <d v="2010-10-07T00:00:00"/>
    <d v="2015-03-10T00:00:00"/>
    <s v="Av. Brasil, 33809- Sitio, 251."/>
    <s v="Bangu"/>
    <n v="21352002"/>
    <s v="Rio de Janeiro"/>
    <s v="RJ"/>
    <s v="3465-0777"/>
    <s v="maria.souza@ouroverde.net.br"/>
  </r>
  <r>
    <x v="1074"/>
    <s v="Baía de Guanabara"/>
    <n v="50"/>
    <x v="2"/>
    <s v="EE"/>
    <n v="330007622504"/>
    <s v="21.985.961/0001-72"/>
    <s v="CONDOMÍNIO RESIDENDIAL JARDIM MARAMBAIA"/>
    <x v="1"/>
    <m/>
    <s v="12/12/2017"/>
    <n v="592.71482496309909"/>
    <n v="0"/>
    <n v="592.71482496309909"/>
    <m/>
    <m/>
    <s v="OK SEM CADASTRO REGLA"/>
    <s v=""/>
    <n v="12568.41"/>
    <n v="0"/>
    <n v="0"/>
    <n v="5268.41"/>
    <n v="0"/>
    <n v="0"/>
    <n v="5.7568725668020709E-2"/>
    <n v="289.4131672630777"/>
    <n v="0"/>
    <n v="0"/>
    <n v="303.30165770002134"/>
    <s v="E07/514889/2012"/>
    <s v="IN025000"/>
    <d v="2013-10-31T00:00:00"/>
    <d v="2016-10-31T00:00:00"/>
    <s v="Rodovia Amaral Peixoto s/n Km 21"/>
    <s v="Jardim Marambaia"/>
    <n v="24900000"/>
    <s v="Itaboraí"/>
    <s v="RJ"/>
    <s v="99154-8168"/>
    <s v="residencialjm2017@gmail.com"/>
  </r>
  <r>
    <x v="1075"/>
    <s v="Baía de Guanabara"/>
    <n v="50"/>
    <x v="2"/>
    <s v="EE"/>
    <n v="330030308020"/>
    <s v="32.551.251/0001-50"/>
    <s v="CONDOMÍNIO LÍRIOS DO CAMPO I"/>
    <x v="1"/>
    <m/>
    <s v="12/12/2017"/>
    <n v="663.41037402934603"/>
    <n v="0"/>
    <n v="663.41037402934603"/>
    <m/>
    <m/>
    <s v="OK"/>
    <s v=""/>
    <n v="19206.3"/>
    <n v="0"/>
    <n v="0"/>
    <n v="3841.26"/>
    <n v="0"/>
    <n v="0"/>
    <n v="5.7568725668020709E-2"/>
    <n v="442.27010186155979"/>
    <n v="0"/>
    <n v="0"/>
    <n v="221.14027216778629"/>
    <s v="E07/002.15107/2013"/>
    <s v="IN025127"/>
    <d v="2013-11-11T00:00:00"/>
    <d v="2018-11-11T00:00:00"/>
    <s v="ESTRADA FRANCISCO DA CRUZ NUNES 1150"/>
    <s v="Piratininga"/>
    <n v="24350310"/>
    <s v="Niterói"/>
    <s v="RJ"/>
    <n v="98721462"/>
    <s v="joaupecarneiro@ig.com.br"/>
  </r>
  <r>
    <x v="1076"/>
    <s v="Baía de Guanabara"/>
    <n v="50"/>
    <x v="2"/>
    <s v="EE"/>
    <n v="330031459014"/>
    <s v="03.244.026/0001-73"/>
    <s v="BIOFRIBRA INDÚSTRIA E COMÉRCIO LTDA"/>
    <x v="1"/>
    <m/>
    <s v="12/12/2017"/>
    <n v="149.71374992064747"/>
    <n v="0"/>
    <n v="149.71374992064747"/>
    <m/>
    <m/>
    <s v="OK"/>
    <s v=""/>
    <n v="4277"/>
    <n v="3801"/>
    <n v="0"/>
    <n v="476"/>
    <n v="14191.2"/>
    <n v="89"/>
    <n v="5.7568725668020709E-2"/>
    <n v="98.493414888159791"/>
    <n v="23.819283223058999"/>
    <n v="0"/>
    <n v="27.401051809428679"/>
    <s v="E07/506.265/2011"/>
    <s v="IN025585"/>
    <d v="2013-12-16T00:00:00"/>
    <d v="2018-12-16T00:00:00"/>
    <s v="Av. 22 de maio, 9000, lotes 6 e 7 Qd D"/>
    <s v="Engenho Velho"/>
    <n v="24800000"/>
    <s v="Itaboraí"/>
    <s v="RJ"/>
    <s v="2645-8001"/>
    <s v="claudio.costalima@gmail.com"/>
  </r>
  <r>
    <x v="1077"/>
    <s v="Baía de Guanabara"/>
    <n v="50"/>
    <x v="2"/>
    <s v="EE"/>
    <n v="330007011297"/>
    <s v="36.433.522/0001-24"/>
    <s v="Pavelka Produtos Alimenticios LTDA"/>
    <x v="5"/>
    <m/>
    <s v="12/12/2017"/>
    <n v="169.77374249912023"/>
    <n v="0"/>
    <n v="169.77374249912023"/>
    <m/>
    <m/>
    <s v="OK"/>
    <s v=""/>
    <n v="3358"/>
    <n v="0"/>
    <n v="0"/>
    <n v="1606"/>
    <n v="0"/>
    <n v="0"/>
    <n v="5.7568725668020709E-2"/>
    <n v="77.326520064336648"/>
    <n v="0"/>
    <n v="0"/>
    <n v="92.447222434783583"/>
    <s v="E07/506.915/2009"/>
    <s v="IN021841"/>
    <d v="2012-12-17T00:00:00"/>
    <d v="2017-12-17T00:00:00"/>
    <s v="Estrada Ayrton Senna 999"/>
    <s v="Quitandinha"/>
    <n v="25650340"/>
    <s v="Petrópolis"/>
    <s v="RJ"/>
    <s v="2242-7990"/>
    <s v="rpavelka@terra.com.br"/>
  </r>
  <r>
    <x v="1078"/>
    <s v="Baía de Guanabara"/>
    <n v="50"/>
    <x v="2"/>
    <s v="EE"/>
    <n v="330007781130"/>
    <s v="35.820.448/0153-20"/>
    <s v="White Martins Gases Industriais Ltda"/>
    <x v="5"/>
    <m/>
    <s v="12/12/2017"/>
    <n v="1971.069182274661"/>
    <n v="0"/>
    <n v="1971.069182274661"/>
    <m/>
    <m/>
    <s v="ATENÇÃO: 1 POÇO VIROU UI E OUTRO SERÁ TAMPONADO VER PASTA; ALTERAÇÃO: CNPJ"/>
    <s v="CI INEA/SERVREG Nº48/23 - ALTERAÇÃO DE CNPJ"/>
    <n v="57064"/>
    <n v="0"/>
    <n v="0"/>
    <n v="11413"/>
    <n v="0"/>
    <n v="0"/>
    <n v="5.7568725668020709E-2"/>
    <n v="1314.0391598670988"/>
    <n v="0"/>
    <n v="0"/>
    <n v="657.03002240756223"/>
    <s v="PD-07/014.262/2016"/>
    <s v="IN000376"/>
    <d v="2017-05-31T00:00:00"/>
    <d v="2022-05-31T00:00:00"/>
    <s v="Rua Guianas N°80"/>
    <s v="Campos Elyseos"/>
    <n v="25225170"/>
    <s v="Duque de Caxias"/>
    <s v="RJ"/>
    <s v="2485-8191"/>
    <s v="jose_pinheiro@praxair.com"/>
  </r>
  <r>
    <x v="1079"/>
    <s v="Baía de Guanabara"/>
    <n v="50"/>
    <x v="2"/>
    <s v="EE"/>
    <n v="330007788739"/>
    <s v="33.051.624/0001-97"/>
    <s v="TAMOIO MINERAÇÃO S/A"/>
    <x v="1"/>
    <m/>
    <s v="12/12/2017"/>
    <n v="1094.2668517949814"/>
    <n v="0"/>
    <n v="1094.2668517949814"/>
    <m/>
    <m/>
    <s v="OK"/>
    <s v=""/>
    <n v="31680"/>
    <n v="0"/>
    <n v="0"/>
    <n v="6336"/>
    <n v="0"/>
    <n v="0"/>
    <n v="5.7568725668020709E-2"/>
    <n v="729.51123452998763"/>
    <n v="0"/>
    <n v="0"/>
    <n v="364.75561726499382"/>
    <s v="E07/512277/2012"/>
    <s v="IN026281"/>
    <d v="2014-02-24T00:00:00"/>
    <d v="2019-02-24T00:00:00"/>
    <s v="ESTRADA DA LIGAÇÃO 1397"/>
    <s v="JACAREPAGUÁ"/>
    <n v="22731470"/>
    <s v="Rio de Janeiro"/>
    <s v="RJ"/>
    <s v="2446-5800"/>
    <s v="financeiro@tamoio.com.br"/>
  </r>
  <r>
    <x v="1080"/>
    <s v="Baía de Guanabara"/>
    <n v="50"/>
    <x v="2"/>
    <s v="EE"/>
    <n v="330032629916"/>
    <s v="31.678.030/0005-09"/>
    <s v="ÍMPÉRIO DA BANHA AUTO SERVIÇO LTDA"/>
    <x v="1"/>
    <m/>
    <s v="12/12/2017"/>
    <n v="690.89496563087675"/>
    <n v="0"/>
    <n v="690.89496563087675"/>
    <m/>
    <m/>
    <s v="OK"/>
    <s v=""/>
    <n v="9198"/>
    <n v="0"/>
    <n v="0"/>
    <n v="8322"/>
    <n v="0"/>
    <n v="0"/>
    <n v="5.7568725668020709E-2"/>
    <n v="211.80470040039708"/>
    <n v="0"/>
    <n v="0"/>
    <n v="479.09026523047964"/>
    <s v="E07/180650/2008"/>
    <s v="IN002800"/>
    <d v="2010-09-24T00:00:00"/>
    <d v="2015-09-23T00:00:00"/>
    <s v="RODOVIA AMARAL PEIXOTO KM 28"/>
    <s v="OUTEIRO DAS PEDRAS"/>
    <n v="24800000"/>
    <s v="Itaboraí"/>
    <s v="RJ"/>
    <n v="26351103"/>
    <s v="atendimento@pomardelivery.com.br"/>
  </r>
  <r>
    <x v="1081"/>
    <s v="Baía de Guanabara"/>
    <n v="50"/>
    <x v="2"/>
    <s v="EE"/>
    <n v="330007991615"/>
    <s v="11.340.483/0001-90"/>
    <s v="Kajocopy Industria e Comercio de Papeis Ltda - ME"/>
    <x v="1"/>
    <m/>
    <s v="12/12/2017"/>
    <n v="66.382807298985568"/>
    <n v="0"/>
    <n v="66.382807298985568"/>
    <m/>
    <m/>
    <s v="OK"/>
    <s v=""/>
    <n v="1921.92"/>
    <n v="0"/>
    <n v="0"/>
    <n v="384.38400000000001"/>
    <n v="0"/>
    <n v="0"/>
    <n v="5.7568725668020709E-2"/>
    <n v="44.255204865990379"/>
    <n v="0"/>
    <n v="0"/>
    <n v="22.127602432995189"/>
    <s v="E07/002.6220/2013"/>
    <s v="IN027182"/>
    <d v="2014-06-11T00:00:00"/>
    <d v="2019-06-11T00:00:00"/>
    <s v="Rua Francisco Vieira dos Santos, s/nº Lote 04 Quadra 11"/>
    <s v="Chácaras do Pinhão"/>
    <n v="24890000"/>
    <s v="Tanguá"/>
    <s v="RJ"/>
    <n v="37490370"/>
    <s v="demarchi.rj@uol.com.br"/>
  </r>
  <r>
    <x v="1082"/>
    <s v="Baía de Guanabara"/>
    <n v="50"/>
    <x v="2"/>
    <s v="EE"/>
    <n v="330007987260"/>
    <s v="30.617.294/0001-66"/>
    <s v="MOTEL PARADISE LTDA."/>
    <x v="1"/>
    <m/>
    <s v="12/12/2017"/>
    <n v="578.69058236398973"/>
    <n v="0"/>
    <n v="578.69058236398973"/>
    <m/>
    <m/>
    <s v="OK"/>
    <s v=""/>
    <n v="16753.5"/>
    <n v="0"/>
    <n v="0"/>
    <n v="3350.7"/>
    <n v="0"/>
    <n v="0"/>
    <n v="5.7568725668020709E-2"/>
    <n v="385.78675992665137"/>
    <n v="0"/>
    <n v="0"/>
    <n v="192.90382243733842"/>
    <s v="E07/508.065/2012"/>
    <s v="IN027175"/>
    <d v="2014-06-11T00:00:00"/>
    <d v="2019-06-11T00:00:00"/>
    <s v="Av. Baronesa de Mesquita, 4.700"/>
    <s v="Centro"/>
    <n v="26551470"/>
    <s v="Mesquita"/>
    <s v="RJ"/>
    <s v="2796-0335"/>
    <s v="criscosmai@bol.com.br"/>
  </r>
  <r>
    <x v="1083"/>
    <s v="Baía de Guanabara"/>
    <n v="50"/>
    <x v="2"/>
    <s v="EE"/>
    <n v="330029983402"/>
    <s v="02.907.585/0004-04"/>
    <s v="Jotun Brasil Importação, Exportação e Indústria de Tintas Ltda."/>
    <x v="1"/>
    <m/>
    <s v="12/12/2017"/>
    <n v="969.26016736405586"/>
    <n v="0"/>
    <n v="227.11336730307332"/>
    <n v="742.15016736405585"/>
    <s v="DÉBITO: REVISÃO AA Nº IN100492 e revisão vazão pontos em renovação"/>
    <s v="OK: Renovação de Outorga em Andamento: SEI-070002/003962/2024"/>
    <s v=""/>
    <n v="18250"/>
    <n v="8820"/>
    <n v="0"/>
    <n v="9430"/>
    <m/>
    <n v="99"/>
    <n v="5.7568725668020709E-2"/>
    <n v="420.25169737655119"/>
    <n v="6.135386938069308"/>
    <n v="0"/>
    <n v="542.87308304943531"/>
    <s v="E07/002.17336/2013"/>
    <s v="IN027551"/>
    <d v="2014-07-18T00:00:00"/>
    <d v="2019-07-18T00:00:00"/>
    <s v="Avenida Santa Luzia, 2084"/>
    <s v="Santa Luzia"/>
    <n v="24722315"/>
    <s v="São Gonçalo"/>
    <s v="RJ"/>
    <n v="31473850"/>
    <s v="rena.chrisman@jotun.com.br"/>
  </r>
  <r>
    <x v="1084"/>
    <s v="Baía de Guanabara"/>
    <n v="50"/>
    <x v="2"/>
    <s v="EE"/>
    <n v="330008261181"/>
    <s v="72.418.130/0001-50"/>
    <s v="TRANSGONZAGA LOGISTICA LTDA"/>
    <x v="1"/>
    <m/>
    <s v="12/12/2017"/>
    <n v="4559.7267140186059"/>
    <n v="16.100000000000001"/>
    <n v="4575.8267140186063"/>
    <m/>
    <m/>
    <s v="OK"/>
    <s v=""/>
    <n v="56575"/>
    <n v="0"/>
    <n v="0"/>
    <n v="56574.927000000003"/>
    <n v="0"/>
    <n v="0"/>
    <n v="5.7568725668020709E-2"/>
    <n v="1302.7802618673084"/>
    <n v="0"/>
    <n v="0"/>
    <n v="3256.9464521512978"/>
    <s v="E07/515112/2012"/>
    <s v="IN027631"/>
    <d v="2014-07-28T00:00:00"/>
    <d v="2016-07-28T00:00:00"/>
    <s v="Avenida Venancia nº:225"/>
    <s v="Xerem"/>
    <n v="25245500"/>
    <s v="Duque de Caxias"/>
    <s v="RJ"/>
    <s v="3777-3732"/>
    <s v="joedagua@r7.com"/>
  </r>
  <r>
    <x v="1085"/>
    <s v="Baía de Guanabara"/>
    <n v="50"/>
    <x v="2"/>
    <s v="EE"/>
    <n v="330008264369"/>
    <s v="65.354.649/0006-60"/>
    <s v="ATEX DO BRASIL LOCAÇÃO DE EQUIPAMENTOS LTDA"/>
    <x v="1"/>
    <m/>
    <s v="12/12/2017"/>
    <n v="479.09026523047964"/>
    <n v="0"/>
    <n v="479.09026523047964"/>
    <m/>
    <m/>
    <s v="OK"/>
    <s v=""/>
    <n v="13870"/>
    <n v="0"/>
    <n v="0"/>
    <n v="2774"/>
    <n v="0"/>
    <n v="0"/>
    <n v="5.7568725668020709E-2"/>
    <n v="319.3935101536531"/>
    <n v="0"/>
    <n v="0"/>
    <n v="159.69675507682655"/>
    <s v="E07/002.15752/2013"/>
    <s v="IN027876"/>
    <d v="2014-08-25T00:00:00"/>
    <d v="2019-08-25T00:00:00"/>
    <s v="Rodovia Washington Luiz nº:19.954"/>
    <s v="Santo Antonio da Ser"/>
    <n v="25251745"/>
    <s v="Duque de Caxias"/>
    <s v="RJ"/>
    <s v="3681-3611"/>
    <s v="denis.nascimento@atex.com.br"/>
  </r>
  <r>
    <x v="1086"/>
    <s v="Baía de Guanabara"/>
    <n v="50"/>
    <x v="2"/>
    <s v="EE"/>
    <n v="330038374553"/>
    <s v="19.728.926/0001-26"/>
    <s v="Action Tratamento de Resíduos LTDA - ME"/>
    <x v="13"/>
    <m/>
    <s v="01/09/2022"/>
    <n v="685.51709151431578"/>
    <n v="0"/>
    <n v="685.51709151431578"/>
    <m/>
    <m/>
    <s v="RENOVAÇÃO: DÉBITO 2023"/>
    <s v=""/>
    <n v="1056"/>
    <n v="262800"/>
    <n v="0"/>
    <n v="211.2"/>
    <n v="3285"/>
    <n v="96"/>
    <n v="5.7568725668020709E-2"/>
    <n v="24.320521975670502"/>
    <n v="649.04152978781633"/>
    <n v="0"/>
    <n v="12.155039750828882"/>
    <s v="PD-07/014.460/2019"/>
    <s v="IN012255"/>
    <d v="2022-07-21T00:00:00"/>
    <d v="2027-07-21T00:00:00"/>
    <s v="Av. Princesa Isabel, 412 - Casa 5"/>
    <s v="Copacabana"/>
    <n v="22011010"/>
    <s v="Rio de Janeiro"/>
    <s v="RJ"/>
    <s v="(21) 27366666"/>
    <s v="jackson@actionshop.com.br"/>
  </r>
  <r>
    <x v="1087"/>
    <s v="Baía de Guanabara"/>
    <n v="50"/>
    <x v="2"/>
    <s v="EE"/>
    <n v="330008190144"/>
    <s v="07.090.691/0001-00"/>
    <s v="Central de Tratamento de Resíduo Alcantara S/A"/>
    <x v="1"/>
    <m/>
    <s v="12/12/2017"/>
    <n v="94.30598280905123"/>
    <n v="0"/>
    <n v="94.30598280905123"/>
    <m/>
    <m/>
    <s v="OK"/>
    <s v=""/>
    <n v="0"/>
    <n v="16381.2"/>
    <n v="0"/>
    <n v="0"/>
    <n v="16381.2"/>
    <n v="90"/>
    <n v="5.7568725668020709E-2"/>
    <n v="0"/>
    <n v="94.30598280905123"/>
    <n v="0"/>
    <n v="0"/>
    <s v="E07/002.14148/2013"/>
    <s v="IN027642"/>
    <d v="2014-07-31T00:00:00"/>
    <d v="2019-07-31T00:00:00"/>
    <s v="Estrada do Anaia S/N"/>
    <s v="Anaia Pequeno"/>
    <n v="24440971"/>
    <s v="São Gonçalo"/>
    <s v="RJ"/>
    <s v="99982-4230"/>
    <s v="elis.maia@haztec.com.br "/>
  </r>
  <r>
    <x v="1088"/>
    <s v="Baía de Guanabara"/>
    <n v="50"/>
    <x v="2"/>
    <s v="EE"/>
    <n v="330005278890"/>
    <s v="27.895.762/0001-50"/>
    <s v="CASALITE IND E COM DE MATERIAIS DE CONSTRUÇÃO LTDA"/>
    <x v="5"/>
    <m/>
    <s v="12/12/2017"/>
    <n v="1988.194839655554"/>
    <n v="0"/>
    <n v="1988.194839655554"/>
    <m/>
    <m/>
    <s v="OK"/>
    <s v=""/>
    <n v="27240"/>
    <n v="0"/>
    <n v="0"/>
    <n v="23640"/>
    <n v="0"/>
    <n v="0"/>
    <n v="5.7568725668020709E-2"/>
    <n v="627.26897147125442"/>
    <n v="0"/>
    <n v="0"/>
    <n v="1360.9258681842996"/>
    <s v="E07/504097/2009"/>
    <s v="IN027648"/>
    <d v="2014-07-30T00:00:00"/>
    <d v="2019-07-30T00:00:00"/>
    <s v="AV MASCARENHAS DE MORAES, 521"/>
    <s v="CAMPOS ELYSEOS"/>
    <n v="25230030"/>
    <s v="Duque de Caxias"/>
    <s v="RJ"/>
    <n v="78119070"/>
    <s v="alesantosrj@bol.com.br"/>
  </r>
  <r>
    <x v="1089"/>
    <s v="Baía de Guanabara"/>
    <n v="50"/>
    <x v="2"/>
    <s v="EE"/>
    <n v="330008320102"/>
    <s v="29.546.140/0001-41"/>
    <s v="Cerâmica Santa Isabel Ltda. - EPP"/>
    <x v="5"/>
    <m/>
    <s v="12/12/2017"/>
    <n v="933.26478746656267"/>
    <n v="0"/>
    <n v="933.26478746656267"/>
    <m/>
    <m/>
    <s v="OK"/>
    <s v=""/>
    <n v="26956.799999999999"/>
    <n v="0"/>
    <n v="0"/>
    <n v="5428.8"/>
    <n v="0"/>
    <n v="0"/>
    <n v="5.7568725668020709E-2"/>
    <n v="620.74242521329222"/>
    <n v="0"/>
    <n v="0"/>
    <n v="312.52236225327039"/>
    <s v="E07/002.7306/2013"/>
    <s v="IN028174"/>
    <d v="2014-09-26T00:00:00"/>
    <d v="2019-09-26T00:00:00"/>
    <s v="Av. Carlos Lacerda, 1134"/>
    <s v="Venda das Pedras"/>
    <n v="24800000"/>
    <s v="Itaboraí"/>
    <s v="RJ"/>
    <s v="7850-1421"/>
    <s v="contato@ceramicasantaizabel.com.br"/>
  </r>
  <r>
    <x v="1090"/>
    <s v="Baía de Guanabara"/>
    <n v="50"/>
    <x v="2"/>
    <s v="EE"/>
    <n v="330008295914"/>
    <s v="14.165.616/0001-27"/>
    <s v="CONSÓRCIO PIPE RACK"/>
    <x v="5"/>
    <m/>
    <s v="12/12/2017"/>
    <n v="3768.4069243993736"/>
    <n v="0"/>
    <n v="3768.4069243993736"/>
    <m/>
    <m/>
    <s v="OK"/>
    <s v=""/>
    <n v="46756.5"/>
    <n v="0"/>
    <n v="0"/>
    <n v="46756.5"/>
    <n v="0"/>
    <n v="0"/>
    <n v="5.7568725668020709E-2"/>
    <n v="1076.6921680315409"/>
    <n v="0"/>
    <n v="0"/>
    <n v="2691.7147563678327"/>
    <s v="E07.002/7046/2013"/>
    <s v="IN028260"/>
    <d v="2014-09-26T00:00:00"/>
    <d v="2019-09-26T00:00:00"/>
    <s v="ESTRADA VARGEM GRANDE, Nº 179 FAZENDA VIVEIROS"/>
    <s v="ALTO DO JACU"/>
    <n v="24841375"/>
    <s v="Itaboraí"/>
    <s v="RJ"/>
    <s v="31432-0060"/>
    <m/>
  </r>
  <r>
    <x v="1091"/>
    <s v="Baía de Guanabara"/>
    <n v="50"/>
    <x v="2"/>
    <s v="EE"/>
    <n v="330008343668"/>
    <s v="20.361.187/0001-66"/>
    <s v="SPE - Imobiliária Lafin Ltda"/>
    <x v="5"/>
    <m/>
    <s v="01/03/2021"/>
    <n v="325.24129560078728"/>
    <n v="0"/>
    <n v="325.24129560078728"/>
    <m/>
    <m/>
    <s v="ALTERAÇÃO: RAZÃO SOCIAL E CNPJ - Carta Ref.: Notificacão N° SEORHNOT/010854107 - Proc. Nº E-07/002.16365/2013 - informando a venda do imóvel;"/>
    <s v="CI INEA/SEREG SEI Nº 9 - ALTERAÇÃO"/>
    <n v="9504"/>
    <n v="0"/>
    <n v="0"/>
    <n v="1848"/>
    <n v="0"/>
    <n v="0"/>
    <n v="5.7568725668020709E-2"/>
    <n v="218.85337035899633"/>
    <n v="0"/>
    <n v="0"/>
    <n v="106.38792524179094"/>
    <s v="E07.002/16365/2013"/>
    <s v="IN028314"/>
    <d v="2014-10-01T00:00:00"/>
    <d v="2019-10-01T00:00:00"/>
    <s v="Avenida Quintino Bocaiuva, 311 - sala 411"/>
    <s v="Niteroi"/>
    <s v="24360-022"/>
    <s v="São Gonçalo"/>
    <s v="RJ"/>
    <s v="(21) 26130104"/>
    <s v="tex_oli@hotmail.com"/>
  </r>
  <r>
    <x v="1092"/>
    <s v="Baía de Guanabara"/>
    <n v="50"/>
    <x v="2"/>
    <s v="EE"/>
    <n v="330008341886"/>
    <s v="12.449.136/0001-62"/>
    <s v="Transportes Água Santa Ltda-ME"/>
    <x v="1"/>
    <m/>
    <s v="01/04/2019"/>
    <n v="16707.53027894882"/>
    <n v="0"/>
    <n v="16707.53027894882"/>
    <m/>
    <m/>
    <s v="OK"/>
    <s v=""/>
    <n v="241849"/>
    <n v="0"/>
    <n v="0"/>
    <n v="193479.2"/>
    <n v="0"/>
    <n v="0"/>
    <n v="5.7568725668020709E-2"/>
    <n v="5569.1802404742775"/>
    <n v="0"/>
    <n v="0"/>
    <n v="11138.350038474542"/>
    <s v="E07/510980/2012"/>
    <s v="IN028400"/>
    <d v="2014-10-13T00:00:00"/>
    <d v="2016-10-13T00:00:00"/>
    <s v="ESTRADA COMANDANTE LUIZ SOUTO, 1.282"/>
    <n v="0"/>
    <n v="0"/>
    <s v="Rio de Janeiro"/>
    <n v="0"/>
    <s v="3477-6085"/>
    <s v="transportesaguasanta@globo.com"/>
  </r>
  <r>
    <x v="1093"/>
    <s v="Baía de Guanabara"/>
    <n v="50"/>
    <x v="2"/>
    <s v="EE"/>
    <n v="330007887397"/>
    <s v="10.850.542/0001-07"/>
    <s v="Aguas de Prata Transporte de Água Potável Ltda."/>
    <x v="1"/>
    <m/>
    <s v="12/12/2017"/>
    <n v="7666.7391104652534"/>
    <n v="0"/>
    <n v="7666.7391104652534"/>
    <m/>
    <m/>
    <s v="OK"/>
    <s v=""/>
    <n v="95542.399999999994"/>
    <n v="0"/>
    <n v="0"/>
    <n v="94958.399999999994"/>
    <n v="0"/>
    <n v="0"/>
    <n v="5.7568725668020709E-2"/>
    <n v="2200.1039647960788"/>
    <n v="0"/>
    <n v="0"/>
    <n v="5466.6351456691746"/>
    <s v="PD-07/014.794/2018"/>
    <s v="IN006047"/>
    <d v="2020-04-07T00:00:00"/>
    <d v="2025-04-07T00:00:00"/>
    <s v="ESTRADA DE REALENGO, 1.295"/>
    <n v="0"/>
    <n v="0"/>
    <s v="Rio de Janeiro"/>
    <n v="0"/>
    <s v="99797-2490"/>
    <s v="aguasdprata@gmail.com"/>
  </r>
  <r>
    <x v="1094"/>
    <s v="Baía de Guanabara"/>
    <n v="50"/>
    <x v="2"/>
    <s v="EE"/>
    <n v="330008313327"/>
    <s v="05.375.527/0001-14"/>
    <s v="COND0MÍNIO BOSQUE DO RECREIO"/>
    <x v="1"/>
    <m/>
    <s v="12/12/2017"/>
    <n v="1207.7243319433971"/>
    <n v="0"/>
    <n v="1207.7243319433971"/>
    <m/>
    <m/>
    <s v="OK"/>
    <s v=""/>
    <n v="23899.200000000001"/>
    <n v="0"/>
    <n v="0"/>
    <n v="11419.199999999997"/>
    <n v="0"/>
    <n v="0"/>
    <n v="5.7568725668020709E-2"/>
    <n v="550.33926541940184"/>
    <n v="0"/>
    <n v="0"/>
    <n v="657.38506652399531"/>
    <s v="E07.002/8570/2014"/>
    <s v="IN028378"/>
    <d v="2014-10-08T00:00:00"/>
    <d v="2019-10-08T00:00:00"/>
    <n v="0"/>
    <n v="0"/>
    <n v="0"/>
    <s v="Rio de Janeiro"/>
    <n v="0"/>
    <n v="24874115"/>
    <s v="dani_hoertel@hotmail.com"/>
  </r>
  <r>
    <x v="1095"/>
    <s v="Baía de Guanabara"/>
    <n v="50"/>
    <x v="2"/>
    <s v="EE"/>
    <n v="330008312789"/>
    <s v="33.304.981/0022-44"/>
    <s v="SUPERMERCADOS MUNDIAL LTDA. CURICICA"/>
    <x v="1"/>
    <m/>
    <s v="12/12/2017"/>
    <n v="443.16815462665545"/>
    <n v="0"/>
    <n v="443.16815462665545"/>
    <m/>
    <m/>
    <s v="OK"/>
    <s v=""/>
    <n v="12441.6"/>
    <n v="0"/>
    <n v="0"/>
    <n v="2721.6"/>
    <n v="0"/>
    <n v="0"/>
    <n v="5.7568725668020709E-2"/>
    <n v="286.48927453951069"/>
    <n v="0"/>
    <n v="0"/>
    <n v="156.67888008714476"/>
    <s v="E07/100265/2006"/>
    <s v="IN028127"/>
    <d v="2014-09-18T00:00:00"/>
    <d v="2019-09-18T00:00:00"/>
    <s v="ESTRADA DOS BANDEIRANTES, 5450 - LOJAS A - N"/>
    <s v="CURICICA"/>
    <n v="0"/>
    <s v="Rio de Janeiro"/>
    <n v="0"/>
    <n v="24852006"/>
    <s v="solus@solussondagens.com.br"/>
  </r>
  <r>
    <x v="1096"/>
    <s v="Baía de Guanabara"/>
    <n v="50"/>
    <x v="2"/>
    <s v="EE"/>
    <n v="330008311979"/>
    <s v="09.429.039/0001-01"/>
    <s v="CONDOMINIO DO EDIFÍCIO LE MONDE OFFICE"/>
    <x v="1"/>
    <m/>
    <s v="12/12/2017"/>
    <n v="10746.945227529037"/>
    <n v="0"/>
    <n v="10746.945227529037"/>
    <m/>
    <m/>
    <s v="OK"/>
    <s v=""/>
    <n v="170886"/>
    <n v="0"/>
    <n v="0"/>
    <n v="118326"/>
    <n v="0"/>
    <n v="0"/>
    <n v="5.7568725668020709E-2"/>
    <n v="3935.0688096426979"/>
    <n v="0"/>
    <n v="0"/>
    <n v="6811.8764178863394"/>
    <s v="E07.002/19475/2013"/>
    <s v="IN028333"/>
    <d v="2014-10-06T00:00:00"/>
    <d v="2019-10-06T00:00:00"/>
    <n v="0"/>
    <n v="0"/>
    <n v="0"/>
    <s v="Rio de Janeiro"/>
    <n v="0"/>
    <n v="32825015"/>
    <s v="gerencia@lemonderj.com.br / adm1@lemonderj.com.br"/>
  </r>
  <r>
    <x v="1097"/>
    <s v="Baía de Guanabara"/>
    <n v="50"/>
    <x v="2"/>
    <s v="EE"/>
    <n v="330008381403"/>
    <s v="01.730.520/0015-18"/>
    <s v="INGREDION BRASIL - Ingredientes Industriais Ltda"/>
    <x v="5"/>
    <m/>
    <s v="12/12/2017"/>
    <n v="15147.831917932024"/>
    <n v="0"/>
    <n v="15147.831917932024"/>
    <m/>
    <m/>
    <s v="OK"/>
    <s v=""/>
    <n v="438000"/>
    <n v="105120"/>
    <n v="0"/>
    <n v="87600"/>
    <n v="2417.7600000000002"/>
    <n v="99"/>
    <n v="5.7568725668020709E-2"/>
    <n v="10086.04104726275"/>
    <n v="18.765125800893038"/>
    <n v="0"/>
    <n v="5043.0257448683806"/>
    <s v="E07.002/17504/2013"/>
    <s v="IN028751"/>
    <d v="2014-11-07T00:00:00"/>
    <d v="2019-11-07T00:00:00"/>
    <s v="RUA JOAQUIM LEMOS 48"/>
    <s v="Trindade"/>
    <n v="24456680"/>
    <s v="São Gonçalo"/>
    <s v="RJ"/>
    <n v="997448045"/>
    <s v="jose.aguiar@ingredion.com"/>
  </r>
  <r>
    <x v="1098"/>
    <s v="Baía de Guanabara"/>
    <n v="50"/>
    <x v="2"/>
    <s v="EE"/>
    <n v="330008398802"/>
    <s v="14.787.798/0001-78"/>
    <s v="Família abreu com. e transportes de água ltda"/>
    <x v="1"/>
    <m/>
    <s v="01/04/2023"/>
    <n v="1830.6387917513393"/>
    <n v="444.15"/>
    <n v="2274.7887917513394"/>
    <m/>
    <m/>
    <s v="RENOVAÇÃO: DÉBITO 2024"/>
    <s v=""/>
    <n v="23337.599999999999"/>
    <n v="0"/>
    <n v="0"/>
    <n v="22464"/>
    <n v="0"/>
    <n v="0"/>
    <n v="5.7568725668020709E-2"/>
    <n v="537.41148259163026"/>
    <n v="0"/>
    <n v="0"/>
    <n v="1293.227309159709"/>
    <s v="E-07/002.3870/2016"/>
    <s v="IN052857"/>
    <d v="2022-06-28T00:00:00"/>
    <d v="2027-06-28T00:00:00"/>
    <s v="Estrada Eugênio Costa - Estrada Eugênio Costa"/>
    <s v="Picos"/>
    <s v="24.806-100"/>
    <s v="Rio de Janeiro"/>
    <s v="RJ"/>
    <s v="(21) 97220-1238"/>
    <s v="geotorresbr@yahoo.com.br"/>
  </r>
  <r>
    <x v="1099"/>
    <s v="Baía de Guanabara"/>
    <n v="50"/>
    <x v="2"/>
    <s v="EE"/>
    <n v="330008400726"/>
    <s v="33.304.981/0023-25"/>
    <s v="SUPERMERCADOS MUNDIAL LTDA."/>
    <x v="1"/>
    <m/>
    <s v="12/12/2017"/>
    <n v="1180.0726607576626"/>
    <n v="0"/>
    <n v="1180.0726607576626"/>
    <m/>
    <m/>
    <s v="OK"/>
    <s v=""/>
    <n v="34164"/>
    <n v="0"/>
    <n v="0"/>
    <n v="6832.8"/>
    <n v="0"/>
    <n v="0"/>
    <n v="5.7568725668020709E-2"/>
    <n v="786.71510717177512"/>
    <n v="0"/>
    <n v="0"/>
    <n v="393.35755358588756"/>
    <s v="E07/002.6658/2014"/>
    <s v="IN029125"/>
    <d v="2014-12-12T00:00:00"/>
    <d v="2019-12-12T00:00:00"/>
    <s v="AV. DAS AMÉRICAS, 13701."/>
    <s v="RECREIO DOS BANDEIRA"/>
    <n v="22790701"/>
    <s v="Rio de Janeiro"/>
    <s v="RJ"/>
    <n v="21317000"/>
    <s v="menezes@supermecardosmundial.com.br"/>
  </r>
  <r>
    <x v="1100"/>
    <s v="Baía de Guanabara"/>
    <n v="50"/>
    <x v="2"/>
    <s v="EE"/>
    <n v="330008484210"/>
    <s v="42.146.914/0001-05"/>
    <s v="ENVIRO TRATAMENTOS E PROJETOS"/>
    <x v="1"/>
    <m/>
    <s v="23/01/2023"/>
    <n v="430.47010622716414"/>
    <n v="0"/>
    <n v="430.47010622716414"/>
    <m/>
    <m/>
    <s v="RENOVAÇÃO: CRÉDITO 2023 / OUTORGA COM RAZÃO SOCIAL E CNPJ DIFERENTES DO CNARH"/>
    <s v="CI INEA/SERVREG Nº11/23 - ALTERAÇÃO"/>
    <n v="0"/>
    <n v="70080"/>
    <n v="0"/>
    <n v="0"/>
    <n v="1401.6"/>
    <n v="89"/>
    <n v="5.7568725668020709E-2"/>
    <n v="0"/>
    <n v="430.47010622716414"/>
    <n v="0"/>
    <n v="0"/>
    <s v="PD-07/014.1221/2019"/>
    <s v="IN012248"/>
    <d v="2022-07-20T00:00:00"/>
    <d v="2032-07-20T00:00:00"/>
    <s v="Estrada da Curicica, 1.280"/>
    <s v="Curicica"/>
    <n v="22780194"/>
    <s v="Rio de Janeiro"/>
    <s v="RJ"/>
    <s v="(21) 99222-8755"/>
    <s v="igor@envirotratamentos.com.br"/>
  </r>
  <r>
    <x v="1101"/>
    <s v="Baía de Guanabara"/>
    <n v="50"/>
    <x v="2"/>
    <s v="EE"/>
    <n v="330008591300"/>
    <s v="14.362.953/0001-04"/>
    <s v="ARGOPAR-IT PARTICIPAÇÕES S/A"/>
    <x v="1"/>
    <m/>
    <s v="12/12/2017"/>
    <n v="3028.7456051290028"/>
    <n v="0"/>
    <n v="3028.7456051290028"/>
    <m/>
    <m/>
    <s v="OK"/>
    <s v=""/>
    <n v="78379.199999999997"/>
    <n v="0"/>
    <n v="0"/>
    <n v="21259.200000000001"/>
    <n v="0"/>
    <n v="0"/>
    <n v="5.7568725668020709E-2"/>
    <n v="1804.8772083619106"/>
    <n v="0"/>
    <n v="0"/>
    <n v="1223.8683967670925"/>
    <s v="E07.002/17035/2013"/>
    <s v="IN030058"/>
    <d v="2015-03-12T00:00:00"/>
    <d v="2020-03-12T00:00:00"/>
    <s v="BR-101 KM-295 - MANILHA, ITABORAÍ-RJ (OBRA ITABORAÍ PLAZA SHOPPING)"/>
    <s v="Três Pontes"/>
    <n v="24855148"/>
    <s v="Itaboraí"/>
    <s v="RJ"/>
    <s v="3796-9038"/>
    <s v="marcelo.assaf@argoadm.com.br"/>
  </r>
  <r>
    <x v="1102"/>
    <s v="Baía de Guanabara"/>
    <n v="50"/>
    <x v="2"/>
    <s v="EE"/>
    <n v="330005799946"/>
    <s v="33.535.568/0001-66"/>
    <s v="TEL TRANSPORTES ESTRELA SOCIEDADE ANONIMA"/>
    <x v="1"/>
    <m/>
    <s v="12/12/2017"/>
    <n v="151.29056349657117"/>
    <n v="0"/>
    <n v="151.29056349657117"/>
    <m/>
    <m/>
    <s v="OK"/>
    <s v=""/>
    <n v="4380"/>
    <n v="0"/>
    <n v="0"/>
    <n v="876"/>
    <n v="0"/>
    <n v="0"/>
    <n v="5.7568725668020709E-2"/>
    <n v="100.86385648905168"/>
    <n v="0"/>
    <n v="0"/>
    <n v="50.426707007519475"/>
    <s v="E07/101853/2007"/>
    <s v="IN017358"/>
    <d v="2011-08-11T00:00:00"/>
    <d v="2014-08-11T00:00:00"/>
    <s v="Rua Saravata, 210"/>
    <s v="Marechal Hermes"/>
    <n v="21550380"/>
    <s v="Rio de Janeiro"/>
    <s v="RJ"/>
    <s v="9807-1437"/>
    <s v="renato@alphapart.com.br"/>
  </r>
  <r>
    <x v="1103"/>
    <s v="Baía de Guanabara"/>
    <n v="50"/>
    <x v="2"/>
    <s v="EE"/>
    <n v="330008346179"/>
    <s v="33.303.231/0001-23"/>
    <s v="INDUSTRIA DE PLASTICO E VIDRO BRAÇO LTDA"/>
    <x v="1"/>
    <m/>
    <s v="12/12/2017"/>
    <n v="798.47333291011989"/>
    <n v="0"/>
    <n v="798.47333291011989"/>
    <m/>
    <m/>
    <s v="REVISÃO: NOVA OUTORGA - CRÉDITO 2023"/>
    <s v=""/>
    <n v="14600"/>
    <n v="0"/>
    <n v="0"/>
    <n v="8030"/>
    <n v="0"/>
    <n v="0"/>
    <n v="5.7568725668020709E-2"/>
    <n v="336.19545084015107"/>
    <n v="0"/>
    <n v="0"/>
    <n v="462.27788206996883"/>
    <s v="PD-07/007.4/2020"/>
    <s v="IN011642"/>
    <d v="2022-03-29T00:00:00"/>
    <d v="2027-03-29T00:00:00"/>
    <s v="Rodovia Washington Luiz, 17479"/>
    <s v="Parque Eldorado"/>
    <n v="25240005"/>
    <s v="Duque de Caxias"/>
    <s v="RJ"/>
    <s v="(21) 3219-1999"/>
    <s v="monteiroquimico@hotmail.com"/>
  </r>
  <r>
    <x v="1104"/>
    <s v="Baía de Guanabara"/>
    <n v="50"/>
    <x v="2"/>
    <s v="EE"/>
    <n v="330008802018"/>
    <s v="02.189.534/0001-33"/>
    <s v="POINT SABOR INDUSTRIA E COMERCIO LTDA - EPP"/>
    <x v="5"/>
    <m/>
    <s v="12/12/2017"/>
    <n v="1514.9210324501703"/>
    <n v="0"/>
    <n v="1514.9210324501703"/>
    <m/>
    <m/>
    <s v="SEM DBO"/>
    <s v=""/>
    <n v="20673.599999999999"/>
    <n v="0"/>
    <n v="0"/>
    <n v="18045.599999999999"/>
    <n v="0"/>
    <n v="0"/>
    <n v="5.7568725668020709E-2"/>
    <n v="476.06194776678507"/>
    <n v="0"/>
    <n v="0"/>
    <n v="1038.8590846833852"/>
    <s v="E07.002/6421/2014"/>
    <s v="IN030676"/>
    <d v="2015-05-26T00:00:00"/>
    <d v="2020-05-26T00:00:00"/>
    <s v="Rua Agrícola, 17 E 41,"/>
    <s v="Bangu"/>
    <n v="21810090"/>
    <s v="Rio de Janeiro"/>
    <s v="RJ"/>
    <s v="7821-6009"/>
    <s v="jorgemuzzy@uol.com.br"/>
  </r>
  <r>
    <x v="1105"/>
    <s v="Baía de Guanabara"/>
    <n v="50"/>
    <x v="2"/>
    <s v="EE"/>
    <n v="330008832510"/>
    <s v="19.152.817/0001-03"/>
    <s v="AGUA VITALLY INDUSTRIA COMERCIO E DISTRIBUICAO DE BEBIDAS LTDA"/>
    <x v="5"/>
    <m/>
    <s v="12/12/2017"/>
    <n v="2470.3134223497282"/>
    <n v="0"/>
    <n v="2470.3134223497282"/>
    <m/>
    <m/>
    <s v="SEM DBO"/>
    <s v=""/>
    <n v="30650.400000000001"/>
    <n v="0"/>
    <n v="1056"/>
    <n v="29594.400000000001"/>
    <n v="0"/>
    <n v="0"/>
    <n v="5.7568725668020709E-2"/>
    <n v="705.80681852106886"/>
    <n v="60.796083702169888"/>
    <n v="0"/>
    <n v="1703.7105201264894"/>
    <s v="E07.002/16796/2014"/>
    <s v="IN030865"/>
    <d v="2015-06-12T00:00:00"/>
    <d v="2020-06-12T00:00:00"/>
    <s v="AVENIDA BEIRA RIO, 12"/>
    <s v="AUSTIN"/>
    <n v="26087190"/>
    <s v="Nova Iguaçu"/>
    <s v="RJ"/>
    <s v="7862-4473"/>
    <s v="agenor.ambiente@gmail.com"/>
  </r>
  <r>
    <x v="1106"/>
    <s v="Baía de Guanabara"/>
    <n v="50"/>
    <x v="2"/>
    <s v="EE"/>
    <n v="330008532398"/>
    <s v="02.567.180/0001-13"/>
    <s v="CHRISTOVAO AGUAS BOAS TRASPORTE LTDA - EPP"/>
    <x v="1"/>
    <m/>
    <s v="12/12/2017"/>
    <n v="2537.8971141601787"/>
    <n v="0"/>
    <n v="2537.8971141601787"/>
    <m/>
    <m/>
    <s v="OK:"/>
    <s v=""/>
    <n v="32010.5"/>
    <n v="0"/>
    <n v="0"/>
    <n v="31280.5"/>
    <n v="0"/>
    <n v="0"/>
    <n v="5.7568725668020709E-2"/>
    <n v="737.12379808527487"/>
    <n v="0"/>
    <n v="0"/>
    <n v="1800.773316074904"/>
    <s v="E07.002/6970/2013"/>
    <s v="IN030738"/>
    <d v="2015-05-27T00:00:00"/>
    <d v="2017-05-27T00:00:00"/>
    <s v="AV. GUIA LOPES S\N, LOTE 19, Q. B - PARTE."/>
    <s v="JACAREPAGUA"/>
    <n v="22740240"/>
    <s v="Rio de Janeiro"/>
    <s v="RJ"/>
    <n v="-18287"/>
    <s v="juicanaba@gmail.com"/>
  </r>
  <r>
    <x v="1107"/>
    <s v="Baía de Guanabara"/>
    <n v="50"/>
    <x v="2"/>
    <s v="EE"/>
    <n v="330008649821"/>
    <s v="17.588.988/0001-54"/>
    <s v="FERNANDES CAPTAÇÃO E TRANSPORTES DE ÁGUA LTDA-ME"/>
    <x v="1"/>
    <m/>
    <s v="12/12/2017"/>
    <n v="1783.5482036660833"/>
    <n v="0"/>
    <n v="1415.4146975827748"/>
    <n v="456.29"/>
    <s v="DÉBITO: REVISÃO OUT IN101072 (2024 E 2025)"/>
    <s v="OK:"/>
    <s v=""/>
    <n v="22155.5"/>
    <n v="0"/>
    <n v="0"/>
    <n v="22119"/>
    <n v="0"/>
    <n v="0"/>
    <n v="5.7568725668020709E-2"/>
    <n v="510.18556061513311"/>
    <n v="0"/>
    <n v="0"/>
    <n v="1273.3626430509501"/>
    <s v="PD-07/007.39/2020"/>
    <s v="IN101072"/>
    <d v="2024-10-01T00:00:00"/>
    <d v="2026-10-01T00:00:00"/>
    <s v="Estrada João Pinto, 112 A QD 42 LT 01"/>
    <s v="Parque Xerem"/>
    <n v="25245520"/>
    <s v="Duque de Caxias"/>
    <s v="RJ"/>
    <s v="2675-8983"/>
    <s v="davicapo@gmail.com"/>
  </r>
  <r>
    <x v="1108"/>
    <s v="Baía de Guanabara"/>
    <n v="50"/>
    <x v="2"/>
    <s v="EE"/>
    <n v="330008986070"/>
    <s v="10.946.329/0001-01"/>
    <s v="Ki-Água Distribuição e Comércio Ltda (1)"/>
    <x v="1"/>
    <m/>
    <s v="06/03/2018"/>
    <n v="14040.773035471437"/>
    <n v="0"/>
    <n v="14040.773035471437"/>
    <m/>
    <m/>
    <s v="OK"/>
    <s v=""/>
    <n v="187727"/>
    <n v="0"/>
    <n v="0"/>
    <n v="168805"/>
    <n v="0"/>
    <n v="0"/>
    <n v="5.7568725668020709E-2"/>
    <n v="4322.8814095278203"/>
    <n v="0"/>
    <n v="0"/>
    <n v="9717.8916259436155"/>
    <s v="PD-07/014.138/2017"/>
    <s v="IN000581"/>
    <d v="2017-08-31T00:00:00"/>
    <d v="2019-08-31T00:00:00"/>
    <s v="Rua Ticiana 05"/>
    <s v="São João de Meriti"/>
    <n v="25555520"/>
    <s v="São João de Meriti"/>
    <s v="RJ"/>
    <n v="78754615"/>
    <s v="monteiroquimico@hotmail.com"/>
  </r>
  <r>
    <x v="1109"/>
    <s v="Baía de Guanabara"/>
    <n v="50"/>
    <x v="2"/>
    <s v="EE"/>
    <n v="330008998915"/>
    <s v="04.285.109/0001-73"/>
    <s v="VALGROUP RJ INDUSTRIA R-PET LTDA"/>
    <x v="5"/>
    <m/>
    <s v="12/12/2017"/>
    <n v="5953.3170895069161"/>
    <n v="0"/>
    <n v="5953.3170895069161"/>
    <m/>
    <m/>
    <s v="ATENÇÃO: ALTERAÇÃO RAZÃO SOCIAL (antiga CPR - INDUSTRIA E COMERCIO DE PLÁSTICO LTDA)"/>
    <s v=""/>
    <n v="105120"/>
    <n v="58400"/>
    <n v="0"/>
    <n v="46720"/>
    <e v="#REF!"/>
    <n v="0"/>
    <n v="5.7568725668020709E-2"/>
    <n v="2420.6490159451387"/>
    <n v="843.05225447050532"/>
    <n v="0"/>
    <n v="2689.6158190912724"/>
    <s v="EXT-PD/007.13417/2021"/>
    <s v="IN013321 "/>
    <d v="2023-06-07T00:00:00"/>
    <d v="2028-06-07T00:00:00"/>
    <s v="Estrada Beira Rio s/n."/>
    <s v="Xerém"/>
    <n v="25251000"/>
    <s v="Duque de Caxias"/>
    <s v="RJ"/>
    <s v="3651-7600"/>
    <s v="rogeria.rezende@cprpet.com.br"/>
  </r>
  <r>
    <x v="1110"/>
    <s v="Baía de Guanabara"/>
    <n v="50"/>
    <x v="2"/>
    <s v="EE"/>
    <n v="330008937452"/>
    <s v="08.797.760/0002-64"/>
    <s v="Cury Construtora e Incorporadora S.A."/>
    <x v="1"/>
    <m/>
    <s v="12/12/2017"/>
    <n v="16137.674029599606"/>
    <n v="0"/>
    <n v="16137.674029599606"/>
    <m/>
    <m/>
    <s v="OK"/>
    <s v=""/>
    <n v="0"/>
    <n v="0"/>
    <n v="140160"/>
    <n v="0"/>
    <n v="52560"/>
    <n v="0"/>
    <n v="5.7568725668020709E-2"/>
    <n v="0"/>
    <n v="8068.837014799803"/>
    <n v="8068.837014799803"/>
    <n v="0"/>
    <s v="E07.002/6227/2015"/>
    <s v="IN031623"/>
    <d v="2015-08-28T00:00:00"/>
    <d v="2020-08-28T00:00:00"/>
    <s v="Rua Buenos Aires, 48 - 5º andar"/>
    <s v="Centro"/>
    <n v="20070022"/>
    <s v="Rio de Janeiro"/>
    <s v="RJ"/>
    <s v="3543-6888"/>
    <s v="LEONARDO.MENDES@CURY.NET"/>
  </r>
  <r>
    <x v="1111"/>
    <s v="Baía de Guanabara"/>
    <n v="50"/>
    <x v="2"/>
    <s v="EE"/>
    <n v="330008859397"/>
    <s v="08.343.492/0001-20"/>
    <s v="MRV ENGENHARIA E PARTICIPAÇÕES S/A - SERRA SALVATORI"/>
    <x v="1"/>
    <m/>
    <s v="12/12/2017"/>
    <n v="12103.245079725692"/>
    <n v="0"/>
    <n v="12103.245079725692"/>
    <m/>
    <m/>
    <s v="OK:"/>
    <s v=""/>
    <n v="0"/>
    <n v="0"/>
    <n v="105120"/>
    <n v="0"/>
    <n v="14191200"/>
    <n v="0"/>
    <n v="5.7568725668020709E-2"/>
    <n v="0"/>
    <n v="6051.6225398628458"/>
    <n v="6051.6225398628458"/>
    <n v="0"/>
    <s v="E07.002/12923/2013"/>
    <s v="IN031346"/>
    <d v="2015-08-12T00:00:00"/>
    <d v="2020-08-12T00:00:00"/>
    <s v="AVENIDA DAS AMÉRICAS, Nº 7.935/ BL 01 - SL 704"/>
    <s v="BARRA DA TIJUCA"/>
    <n v="22793081"/>
    <s v="Rio de Janeiro"/>
    <s v="RJ"/>
    <n v="32891356"/>
    <s v="ariel.lima@mrlengenharia.com.br"/>
  </r>
  <r>
    <x v="1112"/>
    <s v="Baía de Guanabara"/>
    <n v="50"/>
    <x v="2"/>
    <s v="EE"/>
    <n v="330008987719"/>
    <s v="04.704.005/0001-56"/>
    <s v="Paulo Roberto Baptista senra Transportes ME"/>
    <x v="1"/>
    <m/>
    <s v="12/12/2017"/>
    <n v="3618.5678647905729"/>
    <n v="0"/>
    <n v="3618.5678647905729"/>
    <m/>
    <m/>
    <s v="OK"/>
    <s v=""/>
    <n v="44986.25"/>
    <n v="0"/>
    <n v="0"/>
    <n v="44862.15"/>
    <n v="0"/>
    <n v="0"/>
    <n v="5.7568725668020709E-2"/>
    <n v="1035.9143070117925"/>
    <n v="0"/>
    <n v="0"/>
    <n v="2582.6535577787804"/>
    <s v="PD-07/014.286/2017"/>
    <s v="IN000862"/>
    <d v="2017-12-15T00:00:00"/>
    <d v="2019-12-15T00:00:00"/>
    <s v="Rua Florianópolis, 1416 casa 107"/>
    <s v="Jacarepaguá"/>
    <n v="21321050"/>
    <s v="Rio de Janeiro"/>
    <s v="RJ"/>
    <s v="3904-0397"/>
    <s v="aquamix.ambiental@hotmail.com"/>
  </r>
  <r>
    <x v="1113"/>
    <s v="Baía de Guanabara"/>
    <n v="50"/>
    <x v="2"/>
    <s v="EE"/>
    <n v="330008976784"/>
    <s v="40.197.840/0001-00"/>
    <s v="Brasil Sul Industria e Comercio Ltda."/>
    <x v="5"/>
    <m/>
    <s v="12/12/2017"/>
    <n v="1024.2396210655497"/>
    <n v="0"/>
    <n v="1024.2396210655497"/>
    <m/>
    <m/>
    <s v="OK"/>
    <s v=""/>
    <n v="19140.599999999999"/>
    <n v="0"/>
    <n v="0"/>
    <n v="10135.32"/>
    <n v="0"/>
    <n v="0"/>
    <n v="5.7568725668020709E-2"/>
    <n v="440.76638560372527"/>
    <n v="0"/>
    <n v="0"/>
    <n v="583.47323546182452"/>
    <s v="E07/501.042/2012"/>
    <s v="IN031705"/>
    <d v="2015-09-10T00:00:00"/>
    <d v="2020-09-10T00:00:00"/>
    <s v="Estrada dos Pachecos, 821"/>
    <s v="Pacheco"/>
    <n v="24732570"/>
    <s v="São Gonçalo"/>
    <s v="RJ"/>
    <n v="36062598"/>
    <s v="grupobrasilsul@uol.com.br"/>
  </r>
  <r>
    <x v="1114"/>
    <s v="Baía de Guanabara"/>
    <n v="50"/>
    <x v="2"/>
    <s v="EE"/>
    <n v="330022571966"/>
    <s v="12.872.260/0001-36"/>
    <s v="M &amp; R Água Transportes Ltda - ME (SAFIRA)"/>
    <x v="1"/>
    <m/>
    <s v="01/06/2022"/>
    <n v="1807.508711813121"/>
    <n v="0"/>
    <n v="1807.508711813121"/>
    <m/>
    <m/>
    <s v="OK"/>
    <s v=""/>
    <n v="22557"/>
    <n v="0"/>
    <n v="0"/>
    <n v="22374.5"/>
    <n v="0"/>
    <n v="0"/>
    <n v="5.7568725668020709E-2"/>
    <n v="519.42954234169258"/>
    <n v="0"/>
    <n v="0"/>
    <n v="1288.0791694714283"/>
    <s v="PD-07/014.977/2017"/>
    <s v="IN011730"/>
    <d v="2022-04-06T00:00:00"/>
    <d v="2027-04-06T00:00:00"/>
    <s v="Rua Estanho, lt 14, qd 45"/>
    <s v="Parque Alian"/>
    <n v="25550530"/>
    <s v="São João de Meriti"/>
    <s v="RJ"/>
    <s v="(21) 999328829"/>
    <s v="condeleandro@gmail.com"/>
  </r>
  <r>
    <x v="1115"/>
    <s v="Baía de Guanabara"/>
    <n v="50"/>
    <x v="2"/>
    <s v="EE"/>
    <n v="330009211293"/>
    <s v="20.803.705/0001-54"/>
    <s v="Transportes Aguas Líder Ltda-ME"/>
    <x v="1"/>
    <m/>
    <s v="12/12/2017"/>
    <n v="4227.7320756081044"/>
    <n v="412.71"/>
    <n v="4640.4420756081045"/>
    <m/>
    <m/>
    <n v="0"/>
    <s v=""/>
    <n v="52560"/>
    <n v="0"/>
    <n v="0"/>
    <n v="52414"/>
    <n v="0"/>
    <n v="0"/>
    <n v="5.7568725668020709E-2"/>
    <n v="1210.3248884444672"/>
    <n v="0"/>
    <n v="0"/>
    <n v="3017.407187163637"/>
    <s v="PD-07/014.864/2017"/>
    <s v=" IN097533"/>
    <d v="2024-03-08T00:00:00"/>
    <d v="2029-03-08T00:00:00"/>
    <s v="Rua Sepetiba, s/n°, Lote 563, Quadra 40"/>
    <s v="Jardim JoséBonifácio"/>
    <n v="25565250"/>
    <s v="São João de Meriti"/>
    <s v="RJ"/>
    <n v="77516754"/>
    <s v="leoferreira13@gmail.com"/>
  </r>
  <r>
    <x v="1116"/>
    <s v="Baía de Guanabara"/>
    <n v="50"/>
    <x v="2"/>
    <s v="EE"/>
    <n v="330009199730"/>
    <s v="01.775.021/0001-41"/>
    <s v="A.M. SOUZA SERVIÇOS DE FRETES ME - DUQUE DE CAXIAS"/>
    <x v="1"/>
    <m/>
    <s v="12/12/2017"/>
    <n v="20802.462923252548"/>
    <n v="0"/>
    <n v="20802.462923252548"/>
    <m/>
    <m/>
    <s v="OK"/>
    <s v=""/>
    <n v="259150"/>
    <n v="0"/>
    <n v="0"/>
    <n v="257690"/>
    <n v="0"/>
    <n v="0"/>
    <n v="5.7568725668020709E-2"/>
    <n v="5967.5710665343058"/>
    <n v="0"/>
    <n v="0"/>
    <n v="14834.891856718243"/>
    <s v="E07/002.7803/2014"/>
    <s v="IN032518"/>
    <d v="2015-12-08T00:00:00"/>
    <d v="2017-12-08T00:00:00"/>
    <s v="Rua Ernani de Freitas, 116"/>
    <s v="Jacarepaguá"/>
    <n v="22743370"/>
    <s v="Rio de Janeiro"/>
    <s v="RJ"/>
    <s v="2425-3854"/>
    <s v="ane@aguasouza.com.br"/>
  </r>
  <r>
    <x v="1117"/>
    <s v="Baía de Guanabara"/>
    <n v="50"/>
    <x v="2"/>
    <s v="EE"/>
    <n v="330009102249"/>
    <s v="10.668.235/0001-00"/>
    <s v="FABIO LO DUCA TRANSPORTE E COMERCIO EIRELI - ME"/>
    <x v="1"/>
    <m/>
    <s v="12/12/2017"/>
    <n v="1739.851922684581"/>
    <n v="0"/>
    <n v="1739.851922684581"/>
    <m/>
    <m/>
    <s v="OK:"/>
    <s v=""/>
    <n v="26280"/>
    <n v="0"/>
    <n v="0"/>
    <n v="19710"/>
    <n v="0"/>
    <n v="0"/>
    <n v="5.7568725668020709E-2"/>
    <n v="605.16225398628467"/>
    <n v="0"/>
    <n v="0"/>
    <n v="1134.6896686982964"/>
    <s v="E07.002/11420/2013"/>
    <s v="IN032396"/>
    <d v="2015-11-10T00:00:00"/>
    <d v="2017-11-10T00:00:00"/>
    <s v="Avenida Mascarenhas de Morais, nº 1026"/>
    <s v="Chácaras Rio Petropo"/>
    <n v="25230030"/>
    <s v="Duque de Caxias"/>
    <s v="RJ"/>
    <n v="94407575"/>
    <s v="aguasduca@hotmail.com"/>
  </r>
  <r>
    <x v="1118"/>
    <s v="Baía de Guanabara"/>
    <n v="50"/>
    <x v="2"/>
    <s v="EE"/>
    <n v="330009246089"/>
    <s v="05.914.303/0001-33"/>
    <s v="JOSE ANTONIO DE MELO TAVARES TRANSPORTES - ME."/>
    <x v="1"/>
    <m/>
    <s v="01/09/2020"/>
    <n v="10738.413726260629"/>
    <n v="0"/>
    <n v="10738.413726260629"/>
    <m/>
    <m/>
    <s v="OK:"/>
    <s v=""/>
    <n v="134903.88"/>
    <n v="0"/>
    <n v="0"/>
    <n v="132570.6"/>
    <n v="0"/>
    <n v="0"/>
    <n v="5.7568725668020709E-2"/>
    <n v="3106.5002666278619"/>
    <n v="0"/>
    <n v="0"/>
    <n v="7631.9134596327667"/>
    <s v="E-07/002.15479/2013"/>
    <s v="IN051482"/>
    <d v="2020-08-18T00:00:00"/>
    <d v="2025-08-18T00:00:00"/>
    <s v="RUA ANTONIO CARLOS MONTEIRO DA SILVA, S/N - Q. 32 - L.38- PARTE."/>
    <s v="JARDIM MERITI"/>
    <n v="25555091"/>
    <s v="São João de Meriti"/>
    <s v="RJ"/>
    <n v="39040397"/>
    <s v="sylviosantarosa@uol.com.br"/>
  </r>
  <r>
    <x v="1119"/>
    <s v="Baía de Guanabara"/>
    <n v="50"/>
    <x v="2"/>
    <s v="EE"/>
    <n v="330008961914"/>
    <s v="13.959.986/0001-73"/>
    <s v="SERTENGE S/A - INOÃ"/>
    <x v="1"/>
    <m/>
    <s v="12/12/2017"/>
    <n v="129.08986374548681"/>
    <n v="0"/>
    <n v="129.08986374548681"/>
    <m/>
    <m/>
    <s v="OK"/>
    <s v=""/>
    <n v="0"/>
    <n v="112118.39999999999"/>
    <n v="0"/>
    <n v="0"/>
    <n v="605.43899999999996"/>
    <n v="98"/>
    <n v="5.7568725668020709E-2"/>
    <n v="0"/>
    <n v="129.08986374548681"/>
    <n v="0"/>
    <n v="0"/>
    <s v="E07/002.4608/2015"/>
    <s v="IN031352"/>
    <d v="2015-07-31T00:00:00"/>
    <d v="2019-07-31T00:00:00"/>
    <s v="Rua São José 90 1304, Centro"/>
    <n v="0"/>
    <n v="20010020"/>
    <s v="Rio de Janeiro"/>
    <s v="RJ"/>
    <n v="22249682"/>
    <s v="victornaoum@ecologicambiental.com"/>
  </r>
  <r>
    <x v="1120"/>
    <s v="Baía de Guanabara"/>
    <n v="50"/>
    <x v="2"/>
    <s v="EE"/>
    <n v="330008961833"/>
    <s v="13.959.986/0001-73"/>
    <s v="SERTENGE S/A - ITAIPUAÇU"/>
    <x v="1"/>
    <m/>
    <s v="12/12/2017"/>
    <n v="130.14455362077348"/>
    <n v="0"/>
    <n v="130.14455362077348"/>
    <m/>
    <m/>
    <s v="OK"/>
    <s v=""/>
    <n v="0"/>
    <n v="113040"/>
    <n v="0"/>
    <n v="0"/>
    <n v="610.41600000000005"/>
    <n v="98"/>
    <n v="5.7568725668020709E-2"/>
    <n v="0"/>
    <n v="130.14455362077348"/>
    <n v="0"/>
    <n v="0"/>
    <s v="E07/002.4607/2015"/>
    <s v="IN031351"/>
    <d v="2015-07-31T00:00:00"/>
    <d v="2019-07-31T00:00:00"/>
    <s v="Rua São José 90 1304, Centro"/>
    <n v="0"/>
    <n v="20010020"/>
    <s v="Rio de Janeiro"/>
    <s v="RJ"/>
    <n v="22249682"/>
    <s v="victornaoum@ecologicambiental.com"/>
  </r>
  <r>
    <x v="1121"/>
    <s v="Baía de Guanabara"/>
    <n v="50"/>
    <x v="2"/>
    <s v="EE"/>
    <n v="330009327836"/>
    <s v="02.088.671/0001-81"/>
    <s v="Condomínio do Edifício Barra Garden Shopping Center"/>
    <x v="1"/>
    <m/>
    <s v="12/12/2017"/>
    <n v="112.45500264319264"/>
    <n v="0"/>
    <n v="112.45500264319264"/>
    <m/>
    <m/>
    <s v="OK"/>
    <s v=""/>
    <n v="3241"/>
    <n v="0"/>
    <n v="0"/>
    <n v="657"/>
    <n v="0"/>
    <n v="0"/>
    <n v="5.7568725668020709E-2"/>
    <n v="74.632361769049851"/>
    <n v="0"/>
    <n v="0"/>
    <n v="37.822640874142792"/>
    <s v="E07/002.12404/2014"/>
    <s v="IN033263"/>
    <d v="2016-02-01T00:00:00"/>
    <d v="2021-02-01T00:00:00"/>
    <s v="Avenida das Américas, n° 3.255"/>
    <s v="Barra da Tijuca"/>
    <n v="22631002"/>
    <s v="Rio de Janeiro"/>
    <s v="RJ"/>
    <n v="21369191"/>
    <s v="superintendente@barragarden.com.br"/>
  </r>
  <r>
    <x v="1122"/>
    <s v="Baía de Guanabara"/>
    <n v="50"/>
    <x v="2"/>
    <s v="EE"/>
    <n v="330027994954"/>
    <s v="00.074.569/0048-65"/>
    <s v="RIO DE JANEIRO REFRESCOS LTDA_Caxias"/>
    <x v="5"/>
    <m/>
    <d v="2024-10-08T00:00:00"/>
    <n v="85780.01141137263"/>
    <n v="-690.9"/>
    <n v="85089.111411372636"/>
    <m/>
    <m/>
    <s v="OK"/>
    <s v=""/>
    <n v="1357624.7999999998"/>
    <n v="417589.19999999995"/>
    <n v="0"/>
    <n v="940035.59999999986"/>
    <n v="0"/>
    <n v="98"/>
    <n v="5.7568725668020709E-2"/>
    <n v="31262.691868520589"/>
    <n v="400.66796827880512"/>
    <n v="0"/>
    <n v="54116.651574573232"/>
    <s v="E07/002.12990/2014"/>
    <s v="IN002244"/>
    <d v="2018-11-14T00:00:00"/>
    <d v="2023-11-14T00:00:00"/>
    <s v="RUA ANDRÉ ROCHA, Nº 2299"/>
    <s v="TAQUARA"/>
    <n v="22710561"/>
    <s v="Rio de Janeiro"/>
    <s v="RJ"/>
    <n v="24291612"/>
    <s v="hvieira@koandina.com"/>
  </r>
  <r>
    <x v="1123"/>
    <s v="Baía de Guanabara"/>
    <n v="50"/>
    <x v="2"/>
    <s v="EE"/>
    <n v="330027388280"/>
    <s v="14.707.721/0001-40"/>
    <s v="Multiline Rafa e Tati Transportes de Água Ltda"/>
    <x v="1"/>
    <m/>
    <s v="12/12/2017"/>
    <n v="4266.9828461376255"/>
    <n v="0"/>
    <n v="4266.9828461376255"/>
    <m/>
    <m/>
    <s v="OK"/>
    <s v=""/>
    <n v="53477"/>
    <n v="0"/>
    <n v="0"/>
    <n v="52729"/>
    <n v="0"/>
    <n v="0"/>
    <n v="5.7568725668020709E-2"/>
    <n v="1231.4391904263289"/>
    <n v="0"/>
    <n v="0"/>
    <n v="3035.5436557112967"/>
    <s v="E07/002.4041/2013"/>
    <s v="IN033858"/>
    <d v="2016-03-31T00:00:00"/>
    <d v="2018-03-31T00:00:00"/>
    <s v="Rua Floriana, 190 casa 01"/>
    <s v="Coelho da Rocha"/>
    <n v="25550630"/>
    <s v="São João de Meriti"/>
    <s v="RJ"/>
    <s v="(21) 27513447"/>
    <s v="contato@multilinetransportedeagua.com.br"/>
  </r>
  <r>
    <x v="1124"/>
    <s v="Baía de Guanabara"/>
    <n v="50"/>
    <x v="2"/>
    <s v="EE"/>
    <n v="330026234271"/>
    <s v="09.814.801/0001-65"/>
    <s v="Zingano Transportes Ltda-ME (Duque de Caxias)"/>
    <x v="1"/>
    <m/>
    <s v="12/12/2017"/>
    <n v="6794.2077518567839"/>
    <n v="0"/>
    <n v="6794.2077518567839"/>
    <m/>
    <m/>
    <s v="OK"/>
    <s v=""/>
    <n v="84315"/>
    <n v="0"/>
    <n v="0"/>
    <n v="84293"/>
    <n v="0"/>
    <n v="0"/>
    <n v="5.7568725668020709E-2"/>
    <n v="1941.5691931886718"/>
    <n v="0"/>
    <n v="0"/>
    <n v="4852.6385586681126"/>
    <s v="E07/002.5244/2013"/>
    <s v="IN033884"/>
    <d v="2016-03-31T00:00:00"/>
    <d v="2018-03-31T00:00:00"/>
    <s v="Estrada do Encanamento, s/n° , Área 93-lado ímpar"/>
    <s v="Campo Grande"/>
    <n v="23060000"/>
    <s v="Rio de Janeiro"/>
    <s v="RJ"/>
    <s v="9966-8232"/>
    <s v="contato@zingano.net"/>
  </r>
  <r>
    <x v="1125"/>
    <s v="Baía de Guanabara"/>
    <n v="50"/>
    <x v="2"/>
    <s v="EE"/>
    <n v="330009308963"/>
    <s v="14.400.818/0001-06"/>
    <s v="CARDÃO ADMINISTRADORA DE IMÓVEIS E PARTICIPAÇÕES LTDA."/>
    <x v="1"/>
    <m/>
    <s v="12/12/2017"/>
    <n v="554.72510450475238"/>
    <n v="0"/>
    <n v="554.72510450475238"/>
    <m/>
    <m/>
    <s v="OK"/>
    <s v=""/>
    <n v="13140"/>
    <n v="0"/>
    <n v="0"/>
    <n v="4380"/>
    <n v="0"/>
    <n v="0"/>
    <n v="5.7568725668020709E-2"/>
    <n v="302.58112699314233"/>
    <n v="0"/>
    <n v="0"/>
    <n v="252.1439775116101"/>
    <s v="E07/002.403/2015"/>
    <s v="IN033764"/>
    <d v="2016-03-30T00:00:00"/>
    <d v="2021-03-30T00:00:00"/>
    <s v="RUA NELSON VIANA - 652. LOJA-02"/>
    <s v="CENTRO"/>
    <n v="25805290"/>
    <s v="Três Rios"/>
    <s v="RJ"/>
    <s v="3383-4701"/>
    <s v="antonio@cardaorio.com.br"/>
  </r>
  <r>
    <x v="1126"/>
    <s v="Baía de Guanabara"/>
    <n v="50"/>
    <x v="2"/>
    <s v="EE"/>
    <n v="330026268842"/>
    <s v="13.662.845/0001-94"/>
    <s v="Rafa Vianna Transporte Rodoviário de Cargas Ltda ME"/>
    <x v="1"/>
    <m/>
    <s v="01/08/2021"/>
    <n v="7692.5006938546812"/>
    <n v="0"/>
    <n v="7692.5006938546812"/>
    <m/>
    <m/>
    <s v="OK"/>
    <s v=""/>
    <n v="95484"/>
    <n v="0"/>
    <n v="0"/>
    <n v="95429.25"/>
    <n v="0"/>
    <n v="0"/>
    <n v="5.7568725668020709E-2"/>
    <n v="2198.7568856484354"/>
    <n v="0"/>
    <n v="0"/>
    <n v="5493.7438082062463"/>
    <s v="PD-07/014.1395/2019"/>
    <s v="IN009397"/>
    <d v="2021-06-24T00:00:00"/>
    <d v="2026-06-24T00:00:00"/>
    <s v="Rua Cristovão Sardinha s/n lote 19, Quadra 16, Guaxindiba"/>
    <s v="Guaxindiba"/>
    <n v="24722350"/>
    <s v="São Gonçalo"/>
    <s v="RJ"/>
    <s v="(21) 26232985"/>
    <s v="mellolc@globo.com"/>
  </r>
  <r>
    <x v="1127"/>
    <s v="Baía de Guanabara"/>
    <n v="50"/>
    <x v="2"/>
    <s v="EE"/>
    <n v="330005691231"/>
    <s v="08.825.818/0001-55"/>
    <s v="Ki-Água Distribuição e Comércio Ltda (2)"/>
    <x v="1"/>
    <m/>
    <s v="12/12/2017"/>
    <n v="3908.3360761700842"/>
    <n v="0"/>
    <n v="3908.3360761700842"/>
    <m/>
    <m/>
    <s v="OK"/>
    <s v=""/>
    <n v="48910"/>
    <n v="0"/>
    <n v="0"/>
    <n v="48326"/>
    <n v="0"/>
    <n v="0"/>
    <n v="5.7568725668020709E-2"/>
    <n v="1126.2730346440285"/>
    <n v="0"/>
    <n v="0"/>
    <n v="2782.0630415260557"/>
    <s v="E07/002.4124/2015"/>
    <s v="IN033758"/>
    <d v="2016-03-22T00:00:00"/>
    <d v="2018-03-22T00:00:00"/>
    <n v="0"/>
    <n v="0"/>
    <n v="0"/>
    <s v="São João de Meriti"/>
    <n v="0"/>
    <n v="78754615"/>
    <s v="monteiroquimico@hotmail.com"/>
  </r>
  <r>
    <x v="1128"/>
    <s v="Baía de Guanabara"/>
    <n v="50"/>
    <x v="2"/>
    <s v="EE"/>
    <n v="330005119074"/>
    <s v="33.191.990/0001-41"/>
    <s v="CAPRICHOSA AUTO ONIBUS LTDA"/>
    <x v="1"/>
    <m/>
    <s v="12/12/2017"/>
    <n v="100.8638564890517"/>
    <n v="0"/>
    <n v="100.8638564890517"/>
    <m/>
    <m/>
    <s v="OK"/>
    <s v=""/>
    <n v="2920"/>
    <n v="0"/>
    <n v="0"/>
    <n v="584"/>
    <n v="0"/>
    <n v="0"/>
    <n v="5.7568725668020709E-2"/>
    <n v="67.239090168030216"/>
    <n v="0"/>
    <n v="0"/>
    <n v="33.624766321021482"/>
    <s v="E07/002.11274/2015"/>
    <s v="IN034092"/>
    <d v="2016-04-26T00:00:00"/>
    <d v="2021-04-26T00:00:00"/>
    <s v="Rua Bulhoes de Marcial, 361"/>
    <s v="Parada de Lucas"/>
    <n v="21250371"/>
    <s v="Rio de Janeiro"/>
    <s v="RJ"/>
    <n v="78119070"/>
    <s v="nilosergio.soares@gmail.com"/>
  </r>
  <r>
    <x v="1129"/>
    <s v="Baía de Guanabara"/>
    <n v="50"/>
    <x v="2"/>
    <s v="EE"/>
    <n v="330031459367"/>
    <s v="05.168.474/0001-60"/>
    <s v="ACC Machado Transportes - ME."/>
    <x v="1"/>
    <m/>
    <s v="12/12/2017"/>
    <n v="1721.0032570915862"/>
    <n v="0"/>
    <n v="1721.0032570915862"/>
    <m/>
    <m/>
    <s v="OK"/>
    <s v=""/>
    <n v="21374"/>
    <n v="0"/>
    <n v="0"/>
    <n v="21345"/>
    <n v="0"/>
    <n v="0"/>
    <n v="5.7568725668020709E-2"/>
    <n v="492.19557011646771"/>
    <n v="0"/>
    <n v="0"/>
    <n v="1228.8076869751185"/>
    <s v="PD-07/014.2/2018 (Renovação)"/>
    <s v="IN034094"/>
    <d v="2016-04-26T00:00:00"/>
    <d v="2018-04-26T00:00:00"/>
    <s v="Avenida Prefeito Braulino de Matos Reis, n° 2.809"/>
    <s v="Vila Leopoldina"/>
    <n v="25060445"/>
    <s v="Duque de Caxias"/>
    <s v="RJ"/>
    <s v="2652-6794"/>
    <s v="mlp3@ig.com.br"/>
  </r>
  <r>
    <x v="1130"/>
    <s v="Baía de Guanabara"/>
    <n v="50"/>
    <x v="2"/>
    <s v="EE"/>
    <n v="330003757952"/>
    <s v="22.068.752/0001-27"/>
    <s v="LILIANE SANTOS SILVEIRA RODRIGUEZ"/>
    <x v="1"/>
    <m/>
    <s v="12/12/2017"/>
    <n v="2206.766263216206"/>
    <n v="0"/>
    <n v="2206.766263216206"/>
    <m/>
    <m/>
    <s v="OK"/>
    <s v=""/>
    <n v="28512"/>
    <n v="0"/>
    <n v="0"/>
    <n v="26928"/>
    <n v="0"/>
    <n v="0"/>
    <n v="5.7568725668020709E-2"/>
    <n v="656.56011107698885"/>
    <n v="0"/>
    <n v="0"/>
    <n v="1550.2061521392172"/>
    <s v="E07/002.18565/2013"/>
    <s v="IN034308"/>
    <d v="2016-05-18T00:00:00"/>
    <d v="2018-05-18T00:00:00"/>
    <s v="RUA ALVARO DE CARVALHO, 44"/>
    <s v="CENTRO"/>
    <n v="24800000"/>
    <s v="Itaboraí"/>
    <s v="RJ"/>
    <n v="996684093"/>
    <s v="rodriguezalexandre@hotmail.com"/>
  </r>
  <r>
    <x v="1131"/>
    <s v="Baía de Guanabara"/>
    <n v="50"/>
    <x v="2"/>
    <s v="EE"/>
    <n v="330009602802"/>
    <s v="36.525.319/0001-88"/>
    <s v="Supermercados Feira Nova Ltda. (Coelho da Rocha)"/>
    <x v="1"/>
    <m/>
    <s v="12/12/2017"/>
    <n v="185.51055083631877"/>
    <n v="0"/>
    <n v="185.51055083631877"/>
    <m/>
    <m/>
    <s v="OK"/>
    <s v=""/>
    <n v="5326"/>
    <n v="0"/>
    <n v="0"/>
    <n v="1092"/>
    <n v="0"/>
    <n v="0"/>
    <n v="5.7568725668020709E-2"/>
    <n v="122.64685727962646"/>
    <n v="0"/>
    <n v="0"/>
    <n v="62.863693556692326"/>
    <s v="E07/002.5149/2016"/>
    <s v="IN034858"/>
    <d v="2016-06-27T00:00:00"/>
    <d v="2021-06-27T00:00:00"/>
    <s v="Av. Mendes de Oliveira, n° 108"/>
    <s v="Grande Rio"/>
    <n v="25540000"/>
    <s v="São João de Meriti"/>
    <s v="RJ"/>
    <n v="985411748"/>
    <s v="geraldo@superfeiranova.com.br"/>
  </r>
  <r>
    <x v="1132"/>
    <s v="Baía de Guanabara"/>
    <n v="50"/>
    <x v="2"/>
    <s v="EE"/>
    <n v="330022420160"/>
    <s v="68.672.120/0001-79"/>
    <s v="Garfo´s Captação e Serviços de Transporte Ltda ME"/>
    <x v="1"/>
    <m/>
    <s v="12/12/2017"/>
    <n v="4390.3694824928298"/>
    <n v="-2266.59"/>
    <n v="2123.7794824928296"/>
    <m/>
    <m/>
    <s v="OK"/>
    <s v=""/>
    <n v="54604"/>
    <n v="0"/>
    <n v="0"/>
    <n v="54421.5"/>
    <n v="0"/>
    <n v="0"/>
    <n v="5.7568725668020709E-2"/>
    <n v="1257.3930785506409"/>
    <n v="0"/>
    <n v="0"/>
    <n v="3132.9764039421884"/>
    <s v="E07/002.7819/2015"/>
    <s v="IN007294"/>
    <d v="2024-02-22T00:00:00"/>
    <d v="2034-02-22T00:00:00"/>
    <s v="Rodovia Amaral Peixoto S/N Km 36 - (Rodovia Estadual RJ 114 Km 36)"/>
    <s v="Manoel Ribeiro"/>
    <n v="24900000"/>
    <s v="Maricá"/>
    <s v="RJ"/>
    <n v="26374174"/>
    <s v="hugo_bonato@hotmail.com"/>
  </r>
  <r>
    <x v="1133"/>
    <s v="Baía de Guanabara"/>
    <n v="50"/>
    <x v="2"/>
    <s v="EE"/>
    <n v="330009600435"/>
    <s v="01.635.700/0001-15"/>
    <s v="Betterfood Indústria, Representações e Comércio Importação e Exportação Ltda."/>
    <x v="5"/>
    <m/>
    <s v="12/12/2017"/>
    <n v="301.83971133823786"/>
    <n v="0"/>
    <n v="301.83971133823786"/>
    <m/>
    <m/>
    <s v="OK"/>
    <s v=""/>
    <n v="6540"/>
    <n v="0"/>
    <n v="0"/>
    <n v="2627"/>
    <n v="0"/>
    <n v="0"/>
    <n v="5.7568725668020709E-2"/>
    <n v="150.60136021173037"/>
    <n v="0"/>
    <n v="0"/>
    <n v="151.23835112650747"/>
    <s v="E07/508.086/2012"/>
    <s v="IN034923"/>
    <d v="2016-06-28T00:00:00"/>
    <d v="2021-06-28T00:00:00"/>
    <s v="Estrada dos Bandeirantes, n° 25.199"/>
    <s v="Vargem Grande"/>
    <n v="22785091"/>
    <s v="Rio de Janeiro"/>
    <s v="RJ"/>
    <n v="38684218"/>
    <s v="acsilva1006@hotmail.com"/>
  </r>
  <r>
    <x v="1134"/>
    <s v="Baía de Guanabara"/>
    <n v="50"/>
    <x v="2"/>
    <s v="EE"/>
    <n v="330009606395"/>
    <s v="36.525.319/0010-79"/>
    <s v="Supermercados Feira Nova Ltda."/>
    <x v="1"/>
    <m/>
    <s v="12/12/2017"/>
    <n v="96.060318443191477"/>
    <n v="0"/>
    <n v="96.060318443191477"/>
    <m/>
    <m/>
    <s v="OK"/>
    <s v=""/>
    <n v="2782"/>
    <n v="0"/>
    <n v="0"/>
    <n v="556"/>
    <n v="0"/>
    <n v="0"/>
    <n v="5.7568725668020709E-2"/>
    <n v="64.05413559414464"/>
    <n v="0"/>
    <n v="0"/>
    <n v="32.006182849046837"/>
    <s v="E07/002.5152/2016"/>
    <s v="IN034895"/>
    <d v="2016-06-27T00:00:00"/>
    <d v="2021-06-27T00:00:00"/>
    <s v="Rua Emília Ferreira Bessa, n° 216"/>
    <s v="Cerâmica"/>
    <n v="26032472"/>
    <s v="Nova Iguaçu"/>
    <s v="RJ"/>
    <n v="985411748"/>
    <s v="fernando@superfeiranova.com.br"/>
  </r>
  <r>
    <x v="1135"/>
    <s v="Baía de Guanabara"/>
    <n v="50"/>
    <x v="2"/>
    <s v="EE"/>
    <n v="330026730252"/>
    <s v="12.656.001/0001-78"/>
    <s v="RPJ HIDROMAX CAPTAÇÃO E TRANSPORTE DE ÁGUA LTDA-ME"/>
    <x v="9"/>
    <m/>
    <s v="01/03/2021"/>
    <n v="8924.8066096240691"/>
    <n v="0"/>
    <n v="8924.8066096240691"/>
    <m/>
    <m/>
    <s v="OK:"/>
    <s v="CI INEA/SEREG SEI Nº 9 - ALTERAÇÃO"/>
    <n v="111777.60000000001"/>
    <n v="0"/>
    <n v="0"/>
    <n v="110317.6"/>
    <n v="0"/>
    <n v="0"/>
    <n v="5.7568725668020709E-2"/>
    <n v="2573.9549769261685"/>
    <n v="0"/>
    <n v="0"/>
    <n v="6350.8516326978997"/>
    <s v="EXT-PD/014.3123/2018"/>
    <s v="IN008126"/>
    <d v="2021-01-19T00:00:00"/>
    <d v="2026-01-19T00:00:00"/>
    <s v="RUA PIAUI, 205; FUNDOS; PARTE"/>
    <s v="TODOS OS SANTOS"/>
    <n v="20770130"/>
    <s v="Rio de Janeiro"/>
    <s v="RJ"/>
    <s v="(21) 991026701"/>
    <s v="rpjhidromax@gmail.com"/>
  </r>
  <r>
    <x v="1136"/>
    <s v="Baía de Guanabara"/>
    <n v="50"/>
    <x v="2"/>
    <s v="EE"/>
    <n v="330005916250"/>
    <s v="32.344.558/0001-80"/>
    <s v="Parmezão Industria E Comécio de Alimentos Ltda"/>
    <x v="5"/>
    <m/>
    <s v="12/12/2017"/>
    <n v="438.65700585315187"/>
    <n v="0"/>
    <n v="438.65700585315187"/>
    <m/>
    <m/>
    <s v="OK"/>
    <s v=""/>
    <n v="8464"/>
    <n v="0"/>
    <n v="0"/>
    <n v="4234"/>
    <n v="0"/>
    <n v="0"/>
    <n v="5.7568725668020709E-2"/>
    <n v="194.90877744778442"/>
    <n v="0"/>
    <n v="0"/>
    <n v="243.74822840536748"/>
    <s v="E07/002.727/2016"/>
    <s v="IN035290"/>
    <d v="2016-07-20T00:00:00"/>
    <d v="2021-07-20T00:00:00"/>
    <s v="Rua João Rodrigues, 85 Galpão"/>
    <s v="São francisco Xavier"/>
    <n v="20960010"/>
    <s v="Rio de Janeiro"/>
    <s v="RJ"/>
    <s v="2218-2722"/>
    <s v="roberto@parme.com.br"/>
  </r>
  <r>
    <x v="1137"/>
    <s v="Baía de Guanabara"/>
    <n v="50"/>
    <x v="2"/>
    <s v="EE"/>
    <n v="330022571966"/>
    <s v="12.872.260/0001-36"/>
    <s v="M &amp; R ÁGUA TRANSPORTES LTDA - ME (ESTANHO)"/>
    <x v="1"/>
    <m/>
    <s v="01/07/2022"/>
    <n v="742.58521199393761"/>
    <n v="0"/>
    <n v="742.58521199393761"/>
    <m/>
    <m/>
    <s v="OK"/>
    <s v=""/>
    <n v="9344"/>
    <n v="0"/>
    <n v="0"/>
    <n v="9161.5"/>
    <n v="0"/>
    <n v="0"/>
    <n v="5.7568725668020709E-2"/>
    <n v="215.16717703249924"/>
    <n v="0"/>
    <n v="0"/>
    <n v="527.41803496143837"/>
    <s v="E07/002.17327/2013"/>
    <s v="IN034815"/>
    <d v="2016-06-20T00:00:00"/>
    <d v="2018-06-20T00:00:00"/>
    <s v="Rua Estanho S/N – Lote 14-quadra-45"/>
    <s v="Parque Alian"/>
    <n v="25550530"/>
    <s v="São João de Meriti"/>
    <s v="RJ"/>
    <s v="3752-7420"/>
    <s v="r.aguapotavel@gmail.com"/>
  </r>
  <r>
    <x v="1138"/>
    <s v="Baía de Guanabara"/>
    <n v="50"/>
    <x v="2"/>
    <s v="EE"/>
    <n v="330005239800"/>
    <s v="01.131.154/0001-85"/>
    <s v="POSTO DE ABASTECIMENTO E SERVIÇOS V. MARQUES LTDA"/>
    <x v="1"/>
    <m/>
    <s v="12/12/2017"/>
    <n v="286.47883206549784"/>
    <n v="0"/>
    <n v="286.47883206549784"/>
    <m/>
    <m/>
    <s v="OK"/>
    <s v=""/>
    <n v="8293"/>
    <n v="0"/>
    <n v="0"/>
    <n v="1659"/>
    <n v="0"/>
    <n v="0"/>
    <n v="5.7568725668020709E-2"/>
    <n v="190.97196474498159"/>
    <n v="0"/>
    <n v="0"/>
    <n v="95.506867320516278"/>
    <s v="E07/100.903/2007"/>
    <s v="IN035448"/>
    <d v="2016-07-26T00:00:00"/>
    <d v="2021-07-26T00:00:00"/>
    <s v="AV. DOM HELDER CÂMARA, 3124"/>
    <s v="DEL CASTILHO"/>
    <n v="21050455"/>
    <s v="Rio de Janeiro"/>
    <s v="RJ"/>
    <n v="25818875"/>
    <s v="pvmarques@oi.com.br"/>
  </r>
  <r>
    <x v="1139"/>
    <s v="Baía de Guanabara"/>
    <n v="50"/>
    <x v="2"/>
    <s v="EE"/>
    <n v="330026434793"/>
    <s v="02.692.428/0001-78"/>
    <s v="E. R. N AGUAS PURA LTDA ME."/>
    <x v="1"/>
    <m/>
    <s v="12/12/2017"/>
    <n v="3460.155534017314"/>
    <n v="0"/>
    <n v="3460.155534017314"/>
    <m/>
    <m/>
    <s v="OK"/>
    <s v=""/>
    <n v="43975"/>
    <n v="0"/>
    <n v="0"/>
    <n v="42515"/>
    <n v="0"/>
    <n v="0"/>
    <n v="5.7568725668020709E-2"/>
    <n v="1012.6275899633833"/>
    <n v="0"/>
    <n v="0"/>
    <n v="2447.5279440539307"/>
    <s v="E07/002.555/2014"/>
    <s v="IN035983"/>
    <d v="2016-08-21T00:00:00"/>
    <d v="2018-08-21T00:00:00"/>
    <s v="ESTRADA DE POTA NEGRA"/>
    <s v="PONTA NEGRA"/>
    <n v="24922470"/>
    <s v="Maricá"/>
    <s v="RJ"/>
    <n v="998775423"/>
    <s v="dudumonteiro2008@gmail.com"/>
  </r>
  <r>
    <x v="1140"/>
    <s v="Baía de Guanabara"/>
    <n v="50"/>
    <x v="2"/>
    <s v="EE"/>
    <n v="330009747533"/>
    <s v="14.342.236/0001-10"/>
    <s v="Residencial Mariana Ltda."/>
    <x v="1"/>
    <m/>
    <s v="12/12/2017"/>
    <n v="851.00941966821279"/>
    <n v="0"/>
    <n v="851.00941966821279"/>
    <m/>
    <m/>
    <s v="OK"/>
    <s v=""/>
    <n v="0"/>
    <n v="98550"/>
    <n v="0"/>
    <n v="0"/>
    <n v="4624.7749999999996"/>
    <n v="85"/>
    <n v="5.7568725668020709E-2"/>
    <n v="0"/>
    <n v="851.00941966821279"/>
    <n v="0"/>
    <n v="0"/>
    <s v="PD-07/014.92/2016"/>
    <s v="IN000061"/>
    <d v="2016-08-31T00:00:00"/>
    <d v="2021-08-31T00:00:00"/>
    <s v="Rua Luiz Leopoldo Fernandes Pinheiro, 587/801"/>
    <s v="Centro"/>
    <n v="24030127"/>
    <s v="Niterói"/>
    <s v="RJ"/>
    <n v="26165053"/>
    <s v="acampos@acsupreme.com.br"/>
  </r>
  <r>
    <x v="1141"/>
    <s v="Baía de Guanabara"/>
    <n v="50"/>
    <x v="2"/>
    <s v="EE"/>
    <n v="330009462539"/>
    <s v="64.904.295/0029-04"/>
    <s v="Camil Alimentos S.A."/>
    <x v="5"/>
    <m/>
    <s v="12/12/2017"/>
    <n v="218.85337035899633"/>
    <n v="0"/>
    <n v="218.85337035899633"/>
    <m/>
    <m/>
    <s v="OK"/>
    <s v=""/>
    <n v="0"/>
    <n v="380160"/>
    <n v="0"/>
    <n v="0"/>
    <n v="36229.25"/>
    <n v="99"/>
    <n v="5.7568725668020709E-2"/>
    <n v="0"/>
    <n v="218.85337035899633"/>
    <n v="0"/>
    <n v="0"/>
    <s v="E07/002.7818/2014"/>
    <s v="IN034388"/>
    <d v="2016-05-24T00:00:00"/>
    <d v="2021-05-24T00:00:00"/>
    <s v="Rua São Jorge, 95"/>
    <s v="Porto Velho"/>
    <n v="24426395"/>
    <s v="São Gonçalo"/>
    <s v="RJ"/>
    <n v="26249872"/>
    <s v="tatiane.nobre@camil.com.br"/>
  </r>
  <r>
    <x v="1142"/>
    <s v="Baía de Guanabara"/>
    <n v="50"/>
    <x v="2"/>
    <s v="EE"/>
    <n v="330028279604"/>
    <s v="27.014.903/0001-88"/>
    <s v="CONDOMÍNIO RESIDENCIAL LANDSCAPE MARICÁ"/>
    <x v="1"/>
    <m/>
    <s v="12/12/2017"/>
    <n v="16206.563030661651"/>
    <n v="0"/>
    <n v="16206.563030661651"/>
    <m/>
    <m/>
    <s v="OK"/>
    <s v="CI INEA/SEREG SEI Nº2-11 fev 2020 - ALTERAÇÃO"/>
    <n v="138700"/>
    <n v="0"/>
    <n v="87337"/>
    <n v="51363"/>
    <n v="150"/>
    <n v="0"/>
    <n v="5.7568725668020709E-2"/>
    <n v="3193.9142165885055"/>
    <n v="5027.8737150758961"/>
    <n v="5027.8737150758961"/>
    <n v="2956.9013839213549"/>
    <s v="E07/002.4968/2015"/>
    <s v="IN036579"/>
    <d v="2016-09-21T00:00:00"/>
    <d v="2021-09-21T00:00:00"/>
    <s v="ROD AMARAL PEIXOTO, 30021, SOBRADO KM 30 PARTE"/>
    <n v="0"/>
    <n v="24900000"/>
    <s v="Maricá"/>
    <s v="RJ"/>
    <n v="966178976"/>
    <s v="marcus.silva@cyrela.com.br"/>
  </r>
  <r>
    <x v="1143"/>
    <s v="Baía de Guanabara"/>
    <n v="50"/>
    <x v="2"/>
    <s v="EE"/>
    <n v="330005103828"/>
    <s v="09.324.949/0001-11"/>
    <s v="Autopista Fluminense S.A."/>
    <x v="1"/>
    <m/>
    <s v="12/12/2017"/>
    <n v="1252.3450233998333"/>
    <n v="0"/>
    <n v="1252.3450233998333"/>
    <m/>
    <m/>
    <s v="OK"/>
    <s v=""/>
    <n v="32850"/>
    <n v="0"/>
    <n v="0"/>
    <n v="8614"/>
    <n v="0"/>
    <n v="0"/>
    <n v="5.7568725668020709E-2"/>
    <n v="756.45281748285572"/>
    <n v="0"/>
    <n v="0"/>
    <n v="495.89220591697756"/>
    <s v="E07/505.696/2012"/>
    <s v="IN036015"/>
    <d v="2016-08-21T00:00:00"/>
    <d v="2021-08-21T00:00:00"/>
    <s v="Av. São Gonçalo n° 100 Unidade 101"/>
    <s v="Boa Vista"/>
    <n v="24466315"/>
    <s v="São Gonçalo"/>
    <s v="RJ"/>
    <s v="2607 9801"/>
    <s v="marianna.souza.est@arteris.com.br"/>
  </r>
  <r>
    <x v="1144"/>
    <s v="Baía de Guanabara"/>
    <n v="50"/>
    <x v="2"/>
    <s v="EE"/>
    <n v="330009814826"/>
    <s v="04.565.030/0001-04"/>
    <s v="TRANSMOTA - Transportes, Locações e Serviços LTDA - Caxias"/>
    <x v="1"/>
    <m/>
    <s v="12/12/2017"/>
    <n v="20989.884446833195"/>
    <n v="0"/>
    <n v="20989.884446833195"/>
    <m/>
    <m/>
    <s v="OK"/>
    <s v=""/>
    <n v="260464"/>
    <n v="0"/>
    <n v="0"/>
    <n v="260420"/>
    <n v="0"/>
    <n v="0"/>
    <n v="5.7568725668020709E-2"/>
    <n v="5997.8333562232247"/>
    <n v="0"/>
    <n v="0"/>
    <n v="14992.051090609972"/>
    <s v="PD-07/014.70/2016"/>
    <s v="IN000104"/>
    <d v="2016-11-24T00:00:00"/>
    <d v="2018-11-24T00:00:00"/>
    <s v="RUA ANTONIO CARVALHÃES S/N LOTES 18, 19 E 20"/>
    <n v="0"/>
    <n v="0"/>
    <s v="Duque de Caxias"/>
    <n v="0"/>
    <n v="26883118"/>
    <s v="alex@transmota.com.br"/>
  </r>
  <r>
    <x v="1145"/>
    <s v="Baía de Guanabara"/>
    <n v="50"/>
    <x v="2"/>
    <s v="EE"/>
    <n v="330005289239"/>
    <s v="28.819.670/0001-53"/>
    <s v="Churrascaria 502 Ltda"/>
    <x v="1"/>
    <m/>
    <s v="12/12/2017"/>
    <n v="140.49304536739842"/>
    <n v="0"/>
    <n v="140.49304536739842"/>
    <m/>
    <m/>
    <s v="OK"/>
    <s v=""/>
    <n v="4064.64"/>
    <n v="0"/>
    <n v="0"/>
    <n v="814.68"/>
    <n v="0"/>
    <n v="0"/>
    <n v="5.7568725668020709E-2"/>
    <n v="93.595894576184932"/>
    <n v="0"/>
    <n v="0"/>
    <n v="46.897150791213491"/>
    <s v="E07-002.1598/2015"/>
    <s v="IN037425"/>
    <d v="2016-11-09T00:00:00"/>
    <d v="2021-11-09T00:00:00"/>
    <s v="Rua Conde de Bonfim, 502"/>
    <s v="Tijuca"/>
    <n v="20520054"/>
    <s v="Rio de Janeiro"/>
    <s v="RJ"/>
    <s v="2288-2998"/>
    <s v="sandra@via502.com.br"/>
  </r>
  <r>
    <x v="1146"/>
    <s v="Baía de Guanabara"/>
    <n v="50"/>
    <x v="2"/>
    <s v="EE"/>
    <n v="330005272859"/>
    <s v="33.200.049/0021-90"/>
    <s v="Hotéis Othon SA."/>
    <x v="1"/>
    <m/>
    <s v="12/12/2017"/>
    <n v="821.4989881082106"/>
    <n v="0"/>
    <n v="821.4989881082106"/>
    <m/>
    <m/>
    <s v="OK"/>
    <s v=""/>
    <n v="13140"/>
    <n v="8760"/>
    <n v="0"/>
    <n v="4380"/>
    <n v="71.831999999999994"/>
    <n v="47"/>
    <n v="5.7568725668020709E-2"/>
    <n v="302.58112699314233"/>
    <n v="266.77388360345827"/>
    <n v="0"/>
    <n v="252.1439775116101"/>
    <s v="E07/101.069/2007"/>
    <s v="IN037174"/>
    <d v="2016-10-21T00:00:00"/>
    <d v="2016-10-21T00:00:00"/>
    <s v="Rua Othon Lynch B de Mello, 358"/>
    <s v="Santo Aleixo"/>
    <n v="25900000"/>
    <s v="Magé"/>
    <s v="RJ"/>
    <s v="2630-1266"/>
    <s v="mauro.fernandes@othon.com.br"/>
  </r>
  <r>
    <x v="1147"/>
    <s v="Baía de Guanabara"/>
    <n v="50"/>
    <x v="2"/>
    <s v="EE"/>
    <n v="330009788302"/>
    <s v="33.115.817/0021-08"/>
    <s v="DE MILLUS S A INDUSTRIA E COMERCIO"/>
    <x v="5"/>
    <m/>
    <d v="2024-10-08T00:00:00"/>
    <n v="1189.1784980967716"/>
    <n v="0"/>
    <n v="1189.1784980967716"/>
    <m/>
    <m/>
    <n v="0"/>
    <n v="0"/>
    <n v="0"/>
    <n v="224640"/>
    <n v="0"/>
    <n v="0"/>
    <n v="2995.2"/>
    <n v="91"/>
    <n v="5.7568725668020709E-2"/>
    <n v="0"/>
    <n v="1189.1784980967716"/>
    <n v="0"/>
    <n v="0"/>
    <s v="SEI-070002/012093/2022"/>
    <s v="IN005294"/>
    <d v="2023-10-10T00:00:00"/>
    <d v="2028-10-10T00:00:00"/>
    <s v="Avenida Brasil"/>
    <s v="Parada de Lucas"/>
    <n v="21012350"/>
    <s v="RIO DE JANEIRO"/>
    <n v="0"/>
    <s v="(21) 2584-4422"/>
    <s v="aeng.yasmin.galvao@demillus.com.br"/>
  </r>
  <r>
    <x v="1148"/>
    <s v="Baía de Guanabara"/>
    <n v="50"/>
    <x v="2"/>
    <s v="EE"/>
    <n v="330009757172"/>
    <s v="09.483.923/0001-16"/>
    <s v="FABRICA DE GELO PILAR LTDA"/>
    <x v="1"/>
    <m/>
    <s v="12/12/2017"/>
    <n v="1166.1984602199295"/>
    <n v="0"/>
    <n v="1089.33"/>
    <n v="101.42"/>
    <s v="DÉBITO:  OUT Nº IN100666"/>
    <s v="OK"/>
    <s v=""/>
    <n v="14600"/>
    <n v="0"/>
    <n v="0"/>
    <n v="14417.5"/>
    <n v="0"/>
    <n v="0"/>
    <n v="5.7568725668020709E-2"/>
    <n v="336.20135790124101"/>
    <n v="0"/>
    <n v="0"/>
    <n v="829.99710231868858"/>
    <s v="E07/002.7876/2015"/>
    <s v="IN100666"/>
    <d v="2024-09-03T00:00:00"/>
    <d v="2029-09-03T00:00:00"/>
    <s v="AV. GOV. LEONEL M. BRIZOLA"/>
    <s v="PILAR"/>
    <n v="25233000"/>
    <s v="Duque de Caxias"/>
    <s v="RJ"/>
    <s v="96424-2969"/>
    <s v="gelocdmrj@gmail.com"/>
  </r>
  <r>
    <x v="1149"/>
    <s v="Baía de Guanabara"/>
    <n v="50"/>
    <x v="2"/>
    <s v="EE"/>
    <n v="330009750593"/>
    <s v="33.130.543/0053-03"/>
    <s v="Casas Guanabara Comestíveis Ltda. - Taquara"/>
    <x v="1"/>
    <m/>
    <s v="12/12/2017"/>
    <n v="300.5657295086836"/>
    <n v="0"/>
    <n v="300.5657295086836"/>
    <m/>
    <m/>
    <s v="OK"/>
    <s v=""/>
    <n v="8672.4"/>
    <n v="0"/>
    <n v="0"/>
    <n v="1752"/>
    <n v="0"/>
    <n v="0"/>
    <n v="5.7568725668020709E-2"/>
    <n v="199.7018730196319"/>
    <n v="0"/>
    <n v="0"/>
    <n v="100.86385648905168"/>
    <s v="PD-07/014.141/2016"/>
    <s v="IN000074"/>
    <d v="2016-09-30T00:00:00"/>
    <d v="2021-09-30T00:00:00"/>
    <s v="Estrado do Cafundá nº 1560"/>
    <s v="Taquara"/>
    <n v="22725031"/>
    <s v="Rio de Janeiro"/>
    <s v="RJ"/>
    <n v="30303674"/>
    <s v="equilibrioamb@gmail.com"/>
  </r>
  <r>
    <x v="1150"/>
    <s v="Baía de Guanabara"/>
    <n v="50"/>
    <x v="2"/>
    <s v="EE"/>
    <n v="330009779737"/>
    <s v="24.110.316/0001-02"/>
    <s v="AGUAS MARTIN TRANSPORTE LTDA-ME"/>
    <x v="1"/>
    <m/>
    <s v="12/12/2017"/>
    <n v="1438.2732731966619"/>
    <n v="0"/>
    <n v="1438.2732731966619"/>
    <m/>
    <m/>
    <s v="OK"/>
    <s v=""/>
    <n v="21286.799999999999"/>
    <n v="0"/>
    <n v="0"/>
    <n v="16468.8"/>
    <n v="0"/>
    <n v="0"/>
    <n v="5.7568725668020709E-2"/>
    <n v="490.18017263200915"/>
    <n v="0"/>
    <n v="0"/>
    <n v="948.09310056465267"/>
    <s v="PD-07/014.163/2016"/>
    <s v="IN000078"/>
    <d v="2016-09-30T00:00:00"/>
    <d v="2018-09-30T00:00:00"/>
    <s v="ESTRADA DOS BANDEIRANTES 13832"/>
    <s v="VARGEM PEQUENA"/>
    <n v="22783112"/>
    <s v="Rio de Janeiro"/>
    <s v="RJ"/>
    <s v="98177-3344"/>
    <s v="geotorresbr@yahoo.com.br"/>
  </r>
  <r>
    <x v="1151"/>
    <s v="Baía de Guanabara"/>
    <n v="50"/>
    <x v="2"/>
    <s v="EE"/>
    <n v="330009779575"/>
    <s v="022.038.637-49"/>
    <s v="RENAN BASTOS GOMES"/>
    <x v="1"/>
    <m/>
    <s v="12/12/2017"/>
    <n v="481.09522024092553"/>
    <n v="0"/>
    <n v="481.09522024092553"/>
    <m/>
    <m/>
    <s v="OK"/>
    <s v=""/>
    <n v="13928.4"/>
    <n v="0"/>
    <n v="0"/>
    <n v="2785.68"/>
    <n v="0"/>
    <n v="0"/>
    <n v="5.7568725668020709E-2"/>
    <n v="320.7301468272837"/>
    <n v="0"/>
    <n v="0"/>
    <n v="160.36507341364185"/>
    <s v="PD-07/014.194/2016"/>
    <s v="IN000080"/>
    <d v="2016-09-30T00:00:00"/>
    <d v="2021-09-30T00:00:00"/>
    <s v="ESTRADA DE CAMORIM, 378"/>
    <s v="CURICICA"/>
    <n v="22780070"/>
    <s v="Rio de Janeiro"/>
    <s v="RJ"/>
    <s v="2442-2900"/>
    <s v="nilma.solange@acaciagardencenter.com.br"/>
  </r>
  <r>
    <x v="1152"/>
    <s v="Baía de Guanabara"/>
    <n v="50"/>
    <x v="2"/>
    <s v="EE"/>
    <n v="330009787594"/>
    <s v="08.111.564/0001-03"/>
    <s v="ASTRAL - CAR TRANSPORTES, VEÍCULOS E LOCAÇÃO EIRELI - ME"/>
    <x v="1"/>
    <m/>
    <s v="01/06/2022"/>
    <n v="16452.859222726125"/>
    <n v="0"/>
    <n v="16452.859222726125"/>
    <m/>
    <m/>
    <s v="OK"/>
    <s v=""/>
    <n v="204400"/>
    <n v="0"/>
    <n v="0"/>
    <n v="204035"/>
    <n v="0"/>
    <n v="0"/>
    <n v="5.7568725668020709E-2"/>
    <n v="4706.8198515542172"/>
    <n v="0"/>
    <n v="0"/>
    <n v="11746.03937117191"/>
    <s v="PD-07/014.69/2016"/>
    <s v="IN011717"/>
    <d v="2022-04-05T00:00:00"/>
    <d v="2027-04-05T00:00:00"/>
    <s v="RUA SILVA FERNANDES S/N QD 21 LOTE 25"/>
    <s v="PARQUE DUQUE"/>
    <n v="25085015"/>
    <s v="Duque de Caxias"/>
    <s v="RJ"/>
    <n v="26716573"/>
    <s v="astralcartransportes@hotmail.com"/>
  </r>
  <r>
    <x v="1153"/>
    <s v="Baía de Guanabara"/>
    <n v="50"/>
    <x v="2"/>
    <s v="EE"/>
    <n v="330009777793"/>
    <s v="33.647.553/0001-90"/>
    <s v="FLUMINENSE FOOTBALL CLUB - Barra"/>
    <x v="1"/>
    <m/>
    <s v="12/12/2017"/>
    <n v="2420.6490159451387"/>
    <n v="0"/>
    <n v="2420.6490159451387"/>
    <m/>
    <m/>
    <s v="OK"/>
    <s v=""/>
    <n v="70080"/>
    <n v="0"/>
    <n v="0"/>
    <n v="14016"/>
    <n v="0"/>
    <n v="0"/>
    <n v="5.7568725668020709E-2"/>
    <n v="1613.7694914547635"/>
    <n v="0"/>
    <n v="0"/>
    <n v="806.87952449037539"/>
    <s v="PD-07/002.86/2016"/>
    <s v="IN000071"/>
    <d v="2016-09-29T00:00:00"/>
    <d v="2021-09-29T00:00:00"/>
    <s v="RUA ALVARO CHAVES Nº 41"/>
    <s v="LARANJEIRAS"/>
    <n v="22231220"/>
    <s v="Rio de Janeiro"/>
    <s v="RJ"/>
    <n v="31797400"/>
    <s v="joaquim.pullig@fluminense.com.br"/>
  </r>
  <r>
    <x v="1154"/>
    <s v="Baía de Guanabara"/>
    <n v="50"/>
    <x v="2"/>
    <s v="EE"/>
    <n v="330009810677"/>
    <s v="22.005.580/0001-42"/>
    <s v="DAYANA Aguas TRANSPORTE LTDA"/>
    <x v="1"/>
    <m/>
    <s v="12/12/2017"/>
    <n v="3922.2141241330146"/>
    <n v="0"/>
    <n v="3922.2141241330146"/>
    <m/>
    <m/>
    <s v="OK"/>
    <s v=""/>
    <n v="49603.5"/>
    <n v="0"/>
    <n v="0"/>
    <n v="48289.5"/>
    <n v="0"/>
    <n v="0"/>
    <n v="5.7568725668020709E-2"/>
    <n v="1142.2395774095073"/>
    <n v="0"/>
    <n v="0"/>
    <n v="2779.9745467235075"/>
    <s v="PD-07/014.174/2016"/>
    <s v="IN000100"/>
    <d v="2016-10-24T00:00:00"/>
    <d v="2018-10-24T00:00:00"/>
    <s v="RUA SANTA MARIANA, 180 - LT.1.992 - PAL.20.525"/>
    <s v="HIGIENÓPOLIS"/>
    <n v="21061150"/>
    <s v="Rio de Janeiro"/>
    <s v="RJ"/>
    <s v="3490-7228"/>
    <s v="alexlmadeira@hotmail.com"/>
  </r>
  <r>
    <x v="1155"/>
    <s v="Baía de Guanabara"/>
    <n v="50"/>
    <x v="2"/>
    <s v="EE"/>
    <n v="330009823574"/>
    <s v="02.148.467/0001-09"/>
    <s v="AERO RIO TÁXI AÉREO LTDA"/>
    <x v="1"/>
    <m/>
    <s v="12/12/2017"/>
    <n v="273.01848306307659"/>
    <n v="0"/>
    <n v="273.01848306307659"/>
    <m/>
    <m/>
    <s v="OK"/>
    <s v=""/>
    <n v="5616"/>
    <n v="0"/>
    <n v="0"/>
    <n v="2496"/>
    <n v="0"/>
    <n v="0"/>
    <n v="5.7568725668020709E-2"/>
    <n v="129.33004064777981"/>
    <n v="0"/>
    <n v="0"/>
    <n v="143.68844241529675"/>
    <s v="PD-07/014.190/2016"/>
    <s v="IN000108"/>
    <d v="2016-10-31T00:00:00"/>
    <d v="2021-10-31T00:00:00"/>
    <s v="Rua Anonio Baptista Bittencourt, 17 SALA: 301"/>
    <s v="Recreio"/>
    <n v="22790250"/>
    <s v="Rio de Janeiro"/>
    <s v="RJ"/>
    <n v="21375240"/>
    <s v="mauricio@aerorio.com.br"/>
  </r>
  <r>
    <x v="1156"/>
    <s v="Baía de Guanabara"/>
    <n v="50"/>
    <x v="2"/>
    <s v="EE"/>
    <n v="330009772481"/>
    <s v="18.776.463/0001-05"/>
    <s v="Costa Monteiro Transportes e serviços ltda. ME"/>
    <x v="13"/>
    <m/>
    <s v="01/09/2022"/>
    <n v="2218.4618341104747"/>
    <n v="0"/>
    <n v="2218.4618341104747"/>
    <m/>
    <m/>
    <s v="OK"/>
    <s v=""/>
    <n v="27564.799999999999"/>
    <n v="0"/>
    <n v="0"/>
    <n v="27510.05"/>
    <n v="0"/>
    <n v="0"/>
    <n v="5.7568725668020709E-2"/>
    <n v="634.74578286437588"/>
    <n v="0"/>
    <n v="0"/>
    <n v="1583.7160512460987"/>
    <s v="PD-07/014.701/2019"/>
    <s v="IN012250"/>
    <d v="2022-07-20T00:00:00"/>
    <d v="2027-07-20T00:00:00"/>
    <s v="Rua Soldado Rodrigo da Silva, s/n , lote 1 - ltm 21403 - quadra 75"/>
    <s v="Curicica"/>
    <n v="22780620"/>
    <s v="Rio de Janeiro"/>
    <s v="RJ"/>
    <s v="(21) 78412624"/>
    <s v="comercial@solussondagens.com.br"/>
  </r>
  <r>
    <x v="1157"/>
    <s v="Baía de Guanabara"/>
    <n v="50"/>
    <x v="2"/>
    <s v="EE"/>
    <n v="330009938398"/>
    <s v="00.444.232/0008-05"/>
    <s v="INDÚSTRIA DE MATÉRIAL BÉLICO DO BRASIL IMBEL"/>
    <x v="5"/>
    <m/>
    <s v="12/12/2017"/>
    <n v="6737.4320206495186"/>
    <n v="0"/>
    <n v="6737.4320206495186"/>
    <m/>
    <m/>
    <s v="SEM DBO"/>
    <s v=""/>
    <n v="86724"/>
    <n v="0"/>
    <n v="184.536"/>
    <n v="82159"/>
    <n v="0"/>
    <n v="0"/>
    <n v="5.7568725668020709E-2"/>
    <n v="1997.0291726703319"/>
    <n v="10.619996070956162"/>
    <n v="0"/>
    <n v="4729.7828519082304"/>
    <s v="PD- 07/014.34/2016"/>
    <s v="IN000142"/>
    <d v="2016-12-28T00:00:00"/>
    <d v="2021-12-28T00:00:00"/>
    <s v="PRAÇA MARECHAL ÂNGELO MENDES DE MORAES, S/Nº"/>
    <s v="CENTRO"/>
    <n v="25933590"/>
    <s v="Magé"/>
    <s v="RJ"/>
    <s v="2739-9022"/>
    <s v="meioambiente.fe@gmail.com"/>
  </r>
  <r>
    <x v="1158"/>
    <s v="Baía de Guanabara"/>
    <n v="50"/>
    <x v="2"/>
    <s v="EE"/>
    <n v="330010028103"/>
    <s v="22.899.260/0001-83"/>
    <s v="BIOEME Serviços de Gerenciamento de Resíduos Ltda"/>
    <x v="1"/>
    <m/>
    <s v="12/12/2017"/>
    <n v="109.42668517949815"/>
    <n v="0"/>
    <n v="109.42668517949815"/>
    <m/>
    <m/>
    <s v="OK"/>
    <s v=""/>
    <n v="3168"/>
    <n v="0"/>
    <n v="0"/>
    <n v="633.6"/>
    <n v="0"/>
    <n v="0"/>
    <n v="5.7568725668020709E-2"/>
    <n v="72.951123452998772"/>
    <n v="0"/>
    <n v="0"/>
    <n v="36.475561726499386"/>
    <s v="E07/002.2243/2014"/>
    <s v="IN037827"/>
    <d v="2016-12-07T00:00:00"/>
    <d v="2018-12-07T00:00:00"/>
    <s v="Avenida Presidente Vargas, 590 - sala 2105"/>
    <s v="Centro"/>
    <n v="20071000"/>
    <s v="Rio de Janeiro"/>
    <s v="RJ"/>
    <n v="22639876"/>
    <s v="carlos.shidetaki@veredaprojetos.com.br"/>
  </r>
  <r>
    <x v="1159"/>
    <s v="Baía de Guanabara"/>
    <n v="50"/>
    <x v="2"/>
    <s v="EE"/>
    <n v="330009681680"/>
    <s v="33.130.543/0025-50"/>
    <s v="Casas Guanabara Comestíveis Ltda. - Bangu (Ari Franco)"/>
    <x v="1"/>
    <m/>
    <s v="12/12/2017"/>
    <n v="1365.6563089120707"/>
    <n v="0"/>
    <n v="1365.6563089120707"/>
    <m/>
    <m/>
    <s v="OK"/>
    <s v=""/>
    <n v="23827.200000000001"/>
    <n v="0"/>
    <n v="0"/>
    <n v="14191.2"/>
    <n v="0"/>
    <n v="0"/>
    <n v="5.7568725668020709E-2"/>
    <n v="548.67891205137619"/>
    <n v="0"/>
    <n v="0"/>
    <n v="816.97739686069451"/>
    <s v="E07/002.3199/2015"/>
    <s v="IN038225"/>
    <d v="2017-01-11T00:00:00"/>
    <d v="2022-01-11T00:00:00"/>
    <s v="Avenida Ministro Ary Franco nº 80 - Bangu"/>
    <s v="Bangu"/>
    <n v="21810011"/>
    <s v="Rio de Janeiro"/>
    <s v="RJ"/>
    <n v="21782183"/>
    <s v="equilibrioamb@gmail.com"/>
  </r>
  <r>
    <x v="1160"/>
    <s v="Baía de Guanabara"/>
    <n v="50"/>
    <x v="2"/>
    <s v="EE"/>
    <n v="330009665804"/>
    <s v="33.130.543/0045-01"/>
    <s v="Casas Guanabara Comestíveis Ltda. - Nova Iguaçu"/>
    <x v="1"/>
    <m/>
    <s v="12/12/2017"/>
    <n v="621.5464957122731"/>
    <n v="0"/>
    <n v="621.5464957122731"/>
    <m/>
    <m/>
    <s v="OK"/>
    <s v=""/>
    <n v="22228.5"/>
    <n v="0"/>
    <n v="0"/>
    <n v="1905.3"/>
    <n v="0"/>
    <n v="0"/>
    <n v="5.7568725668020709E-2"/>
    <n v="511.85874868245639"/>
    <n v="0"/>
    <n v="0"/>
    <n v="109.68774702981665"/>
    <s v="E07/002.4412/2015"/>
    <s v="IN038226"/>
    <d v="2017-01-11T00:00:00"/>
    <d v="2022-01-11T00:00:00"/>
    <s v="Avenida Marechal Floriano Peixoto, nº 1552"/>
    <s v="Centro"/>
    <n v="26220060"/>
    <s v="Nova Iguaçu"/>
    <s v="RJ"/>
    <n v="21782183"/>
    <s v="equilibrioamb@gmail.com"/>
  </r>
  <r>
    <x v="1161"/>
    <s v="Baía de Guanabara"/>
    <n v="50"/>
    <x v="2"/>
    <s v="EE"/>
    <n v="330009698907"/>
    <s v="33.130.543/0047-65"/>
    <s v="Casas Guanabara Comestíveis Ltda. - S. João Meriti"/>
    <x v="1"/>
    <m/>
    <s v="12/12/2017"/>
    <n v="627.94773228208237"/>
    <n v="0"/>
    <n v="627.94773228208237"/>
    <m/>
    <m/>
    <s v="OK"/>
    <s v=""/>
    <n v="22432.9"/>
    <n v="0"/>
    <n v="0"/>
    <n v="1934.5"/>
    <n v="0"/>
    <n v="0"/>
    <n v="5.7568725668020709E-2"/>
    <n v="516.57874693621466"/>
    <n v="0"/>
    <n v="0"/>
    <n v="111.36898534586771"/>
    <s v="E07/002.3275/2015"/>
    <s v="IN038224"/>
    <d v="2017-01-11T00:00:00"/>
    <d v="2022-01-11T00:00:00"/>
    <s v="Avenida Nossa Senhora das Graças, nº 222 COMP. R S PEDRO. S/N CENTRO"/>
    <n v="0"/>
    <n v="25510292"/>
    <s v="São João de Meriti"/>
    <s v="RJ"/>
    <n v="21782183"/>
    <s v="equilibrioamb@gmail.com"/>
  </r>
  <r>
    <x v="1162"/>
    <s v="Baía de Guanabara"/>
    <n v="50"/>
    <x v="2"/>
    <s v="EE"/>
    <n v="330009773100"/>
    <s v="33.130.543/0005-06"/>
    <s v="Casas Guanabara Comestíveis Ltda. - Realengo"/>
    <x v="1"/>
    <m/>
    <s v="12/12/2017"/>
    <n v="158.01551676077543"/>
    <n v="0"/>
    <n v="158.01551676077543"/>
    <m/>
    <m/>
    <s v="OK"/>
    <s v=""/>
    <n v="3212"/>
    <n v="0"/>
    <n v="0"/>
    <n v="1460"/>
    <n v="0"/>
    <n v="0"/>
    <n v="5.7568725668020709E-2"/>
    <n v="73.964043432234504"/>
    <n v="0"/>
    <n v="0"/>
    <n v="84.051473328540936"/>
    <s v="E07/512339/2012"/>
    <s v="IN037415"/>
    <d v="2016-11-11T00:00:00"/>
    <d v="2021-11-11T00:00:00"/>
    <s v="Av. Santa Cruz nº 419"/>
    <s v="Realengo"/>
    <n v="21710231"/>
    <s v="Rio de Janeiro"/>
    <s v="RJ"/>
    <n v="87569669"/>
    <s v="nandasa@gmail.com"/>
  </r>
  <r>
    <x v="1163"/>
    <s v="Baía de Guanabara"/>
    <n v="50"/>
    <x v="2"/>
    <s v="EE"/>
    <n v="330009969781"/>
    <s v="23.043.378/0001-78"/>
    <s v="CAVEMEN INDUSTRIA E COMERCIO LTDA"/>
    <x v="5"/>
    <m/>
    <s v="12/12/2017"/>
    <n v="344.86270427072492"/>
    <n v="0"/>
    <n v="344.86270427072492"/>
    <m/>
    <m/>
    <s v="OK"/>
    <s v=""/>
    <n v="4992"/>
    <n v="0"/>
    <n v="0"/>
    <n v="3993.6"/>
    <n v="0"/>
    <n v="0"/>
    <n v="5.7568725668020709E-2"/>
    <n v="114.96119640625014"/>
    <n v="0"/>
    <n v="0"/>
    <n v="229.90150786447478"/>
    <s v="PD-07/014.74/2016"/>
    <s v="IN000153"/>
    <d v="2017-01-18T00:00:00"/>
    <d v="2022-01-18T00:00:00"/>
    <s v="AV. VEREADOR HERMINIO MOREIRA S/N, QUADRA 40"/>
    <s v="JARDIM FERMA"/>
    <n v="24815170"/>
    <s v="Itaboraí"/>
    <s v="RJ"/>
    <n v="989294615"/>
    <s v="MONTEIROQUIMICO@HOTMAIL.COM"/>
  </r>
  <r>
    <x v="1164"/>
    <s v="Baía de Guanabara"/>
    <n v="50"/>
    <x v="2"/>
    <s v="EE"/>
    <n v="330009849700"/>
    <s v="33.702.028/0008-04"/>
    <s v="SIMCAUTO MECÃNICA E REPRESENTAÇÕES LTDA."/>
    <x v="1"/>
    <m/>
    <s v="12/12/2017"/>
    <n v="140.53481526344939"/>
    <n v="0"/>
    <n v="140.53481526344939"/>
    <m/>
    <m/>
    <s v="OK:"/>
    <s v=""/>
    <n v="4043.52"/>
    <n v="0"/>
    <n v="0"/>
    <n v="823.68"/>
    <n v="0"/>
    <n v="0"/>
    <n v="5.7568725668020709E-2"/>
    <n v="93.115540771598916"/>
    <n v="0"/>
    <n v="0"/>
    <n v="47.419274491850466"/>
    <s v="E07/002.15563/2014"/>
    <s v="IN037722"/>
    <d v="2017-01-04T00:00:00"/>
    <d v="2022-01-04T00:00:00"/>
    <s v="AV. DOM HÉLDER CÂMARA, 10.087"/>
    <s v="CASCADURA"/>
    <n v="21380002"/>
    <s v="Rio de Janeiro"/>
    <s v="RJ"/>
    <n v="30303674"/>
    <s v="felipe.ricciote@simcauto.com.br"/>
  </r>
  <r>
    <x v="1165"/>
    <s v="Baía de Guanabara"/>
    <n v="50"/>
    <x v="2"/>
    <s v="EE"/>
    <n v="330009752707"/>
    <s v="33.469.172/0001-68"/>
    <s v="Serviço Nacional de Aprendizagem Comercial"/>
    <x v="1"/>
    <m/>
    <s v="12/12/2017"/>
    <n v="9430.3099241882064"/>
    <n v="-9241.4217242975519"/>
    <n v="188.8881998906545"/>
    <m/>
    <m/>
    <s v="OK"/>
    <s v=""/>
    <n v="852"/>
    <n v="0"/>
    <n v="163468.80000000002"/>
    <n v="0"/>
    <n v="0"/>
    <n v="0"/>
    <n v="5.7568725668020709E-2"/>
    <n v="19.619421707661459"/>
    <n v="0"/>
    <n v="9410.6905024805455"/>
    <n v="0"/>
    <s v="E07/101030/2004"/>
    <s v="IN037825"/>
    <d v="2016-12-07T00:00:00"/>
    <d v="2021-12-07T00:00:00"/>
    <s v="Avenida Ayrton Senna, nº 5.555,"/>
    <s v="Jacarepaguá"/>
    <n v="22775004"/>
    <s v="Rio de Janeiro"/>
    <s v="RJ"/>
    <n v="21365555"/>
    <s v="carlos.tadeu@senac.br"/>
  </r>
  <r>
    <x v="1166"/>
    <s v="Baía de Guanabara"/>
    <n v="50"/>
    <x v="2"/>
    <s v="EE"/>
    <n v="330009792164"/>
    <s v="06.980.064/0015-88"/>
    <s v="NACIONAL GÁS BUTANO DISTRIBUIDORA LTDA"/>
    <x v="1"/>
    <m/>
    <s v="12/12/2017"/>
    <n v="421.60444579034811"/>
    <n v="0"/>
    <n v="421.60444579034811"/>
    <m/>
    <m/>
    <s v="OK"/>
    <s v=""/>
    <n v="6482.4"/>
    <n v="0"/>
    <n v="0"/>
    <n v="4730.3999999999996"/>
    <n v="0"/>
    <n v="0"/>
    <n v="5.7568725668020709E-2"/>
    <n v="149.27516601211241"/>
    <n v="0"/>
    <n v="0"/>
    <n v="272.32927977823573"/>
    <s v="E07/002.12250/2014"/>
    <s v="IN038024"/>
    <d v="2016-12-16T00:00:00"/>
    <d v="2021-12-16T00:00:00"/>
    <s v="Av. Fabor n° 1100"/>
    <s v="Campos Elyseos"/>
    <n v="25225030"/>
    <s v="Duque de Caxias"/>
    <s v="RJ"/>
    <n v="26771450"/>
    <s v="rubemmatter@edsonqueiroz.com.b"/>
  </r>
  <r>
    <x v="1167"/>
    <s v="Baía de Guanabara"/>
    <n v="50"/>
    <x v="2"/>
    <s v="EE"/>
    <n v="330009868322"/>
    <s v="18.587.995/0001-02"/>
    <s v="AQUAGELO COMÉRCIO DE GELO E PESCADOS LTDA."/>
    <x v="1"/>
    <m/>
    <s v="12/12/2017"/>
    <n v="907.743380979427"/>
    <n v="0"/>
    <n v="907.743380979427"/>
    <m/>
    <m/>
    <s v="OK"/>
    <s v=""/>
    <n v="13140"/>
    <n v="0"/>
    <n v="0"/>
    <n v="10512"/>
    <n v="0"/>
    <n v="0"/>
    <n v="5.7568725668020709E-2"/>
    <n v="302.58112699314233"/>
    <n v="0"/>
    <n v="0"/>
    <n v="605.16225398628467"/>
    <s v="E07/002.17864/2013"/>
    <s v="IN038266"/>
    <d v="2017-01-13T00:00:00"/>
    <d v="2022-01-13T00:00:00"/>
    <s v="EST. FRANCISCO DA CRUZ NUNES, 11310"/>
    <s v="ITAIPU"/>
    <n v="24340000"/>
    <s v="Niterói"/>
    <s v="RJ"/>
    <s v="96722-0407"/>
    <s v="denisegonçalves63@yahoo.com"/>
  </r>
  <r>
    <x v="1168"/>
    <s v="Baía de Guanabara"/>
    <n v="50"/>
    <x v="2"/>
    <s v="EE"/>
    <n v="330009825003"/>
    <s v="27.790.211/0001-21"/>
    <s v="ASSOC. BÍBLICA E CULTURAL CIDADE DE SALEM."/>
    <x v="1"/>
    <m/>
    <s v="12/12/2017"/>
    <n v="405.54288796837193"/>
    <n v="57.516089733407483"/>
    <n v="463.05897770177944"/>
    <m/>
    <m/>
    <s v="OK"/>
    <s v=""/>
    <n v="10037.5"/>
    <n v="0"/>
    <n v="0"/>
    <n v="3029.5"/>
    <n v="0"/>
    <n v="0"/>
    <n v="5.7568725668020709E-2"/>
    <n v="231.13843355710318"/>
    <n v="0"/>
    <n v="0"/>
    <n v="174.40445441126872"/>
    <s v="E07/002.11988/2014"/>
    <s v="IN038264"/>
    <d v="2017-01-13T00:00:00"/>
    <d v="2022-01-13T00:00:00"/>
    <s v="RUA B, LOTE 4, QUADRA C- LOTEAMENTO NOVO HORIZONTE, S/N."/>
    <s v="MANILHA"/>
    <n v="24860068"/>
    <s v="Itaboraí"/>
    <s v="RJ"/>
    <s v="2635-9446"/>
    <s v="itaborai.ssa@tj.org.br"/>
  </r>
  <r>
    <x v="1169"/>
    <s v="Baía de Guanabara"/>
    <n v="50"/>
    <x v="2"/>
    <s v="EE"/>
    <n v="330010038087"/>
    <s v="19.570.437/0001-99"/>
    <s v="BZLOG RDUC1 EMPREENDIMENTOS IMOBILIARIOS SPE LTDA"/>
    <x v="1"/>
    <m/>
    <s v="01/09/2020"/>
    <n v="8120.9971724934385"/>
    <n v="0"/>
    <n v="8120.9971724934385"/>
    <m/>
    <m/>
    <s v="OK"/>
    <s v=""/>
    <n v="101616"/>
    <n v="1300.3"/>
    <n v="0"/>
    <n v="100315.7"/>
    <n v="1401.6"/>
    <n v="92"/>
    <n v="5.7568725668020709E-2"/>
    <n v="2339.9600192486996"/>
    <n v="5.983537609299785"/>
    <n v="0"/>
    <n v="5775.0536156354392"/>
    <s v="PD-07/007.126/2019"/>
    <s v="IN007057"/>
    <d v="2020-08-06T00:00:00"/>
    <d v="2022-05-06T00:00:00"/>
    <s v="AV. ATAULFO DE PAIVA, 341, SALA 809"/>
    <s v="LEBLON"/>
    <n v="22440032"/>
    <s v="Rio de Janeiro"/>
    <s v="RJ"/>
    <s v="3206-3470"/>
    <s v="joaopedro@bzlog.com.br"/>
  </r>
  <r>
    <x v="1170"/>
    <s v="Baía de Guanabara"/>
    <n v="50"/>
    <x v="2"/>
    <s v="EE"/>
    <n v="330009849107"/>
    <s v="33.878.430/0001-60"/>
    <s v="Associação dos Servidores Públicos - Club Municipal"/>
    <x v="1"/>
    <m/>
    <s v="12/12/2017"/>
    <n v="944.52177445229586"/>
    <n v="0"/>
    <n v="944.52177445229586"/>
    <m/>
    <m/>
    <s v="OK"/>
    <s v=""/>
    <n v="13231.25"/>
    <n v="0"/>
    <n v="0"/>
    <n v="11114.25"/>
    <n v="0"/>
    <n v="0"/>
    <n v="5.7568725668020709E-2"/>
    <n v="304.68006426970294"/>
    <n v="0"/>
    <n v="0"/>
    <n v="639.84171018259292"/>
    <s v="E07/002.9978/2014"/>
    <s v="IN037717"/>
    <d v="2016-11-30T00:00:00"/>
    <d v="2021-11-30T00:00:00"/>
    <s v="Rua Haddock Lobo, n° 359"/>
    <s v="Tijuca"/>
    <n v="20260001"/>
    <s v="Rio de Janeiro"/>
    <s v="RJ"/>
    <n v="987881957"/>
    <s v="martinsgestor@gmail.com"/>
  </r>
  <r>
    <x v="1171"/>
    <s v="Baía de Guanabara"/>
    <n v="50"/>
    <x v="2"/>
    <s v="EE"/>
    <n v="330010033956"/>
    <s v="11.457.690/0002-00"/>
    <s v="TAPIRA PROLOGIS CCP EMPREENDIMENTOS IMOBILlARIOS LTDA"/>
    <x v="1"/>
    <m/>
    <s v="12/12/2017"/>
    <n v="1037.8461647041495"/>
    <n v="0"/>
    <n v="1037.8461647041495"/>
    <m/>
    <m/>
    <s v="OK"/>
    <s v=""/>
    <n v="30046.799999999999"/>
    <n v="0"/>
    <n v="0"/>
    <n v="6009.36"/>
    <n v="0"/>
    <n v="0"/>
    <n v="5.7568725668020709E-2"/>
    <n v="691.8974431360997"/>
    <n v="0"/>
    <n v="0"/>
    <n v="345.94872156804985"/>
    <s v="E07/002.9950/2015"/>
    <s v="IN038670"/>
    <d v="2017-02-14T00:00:00"/>
    <d v="2022-02-14T00:00:00"/>
    <s v="Avenida Litorânea n°2632 – Área 1 – Loteamento Vila São Luiz"/>
    <s v="Jd. Gramacho"/>
    <n v="25056075"/>
    <s v="Duque de Caxias"/>
    <s v="RJ"/>
    <n v="30186922"/>
    <s v="larissa.banho@prologisccp.com.br"/>
  </r>
  <r>
    <x v="1172"/>
    <s v="Baía de Guanabara"/>
    <n v="50"/>
    <x v="2"/>
    <s v="EE"/>
    <n v="330009889672"/>
    <s v="27.037.167/0001-83"/>
    <s v="ENGEMOLDE ENGENHARIA INDUSTRIA E COMÉRCIO LTDA."/>
    <x v="5"/>
    <m/>
    <s v="12/12/2017"/>
    <n v="943.1350765582481"/>
    <n v="-3122.6679400000003"/>
    <n v="0"/>
    <n v="-2179.5328629999999"/>
    <m/>
    <s v="ATENÇÃO: CRÉDITO 2026: -2179,532863"/>
    <s v=""/>
    <n v="10512"/>
    <n v="0"/>
    <n v="0"/>
    <n v="9490"/>
    <n v="0"/>
    <n v="0"/>
    <n v="5.7568725668020709E-2"/>
    <n v="289.57665463622112"/>
    <n v="0"/>
    <n v="0"/>
    <n v="653.55842192202692"/>
    <s v="E07/002.15485/2014"/>
    <s v="IN006811"/>
    <d v="2024-01-15T00:00:00"/>
    <d v="2029-01-15T00:00:00"/>
    <s v="ROD. AMARAL PEIXOTO, KM 20, LT.1A, QD.04"/>
    <s v="SÃO JOSÉ DE IMBASSAÍ"/>
    <n v="24930672"/>
    <s v="Maricá"/>
    <s v="RJ"/>
    <s v="2636-6666"/>
    <s v="marlon@engemolde.com.br"/>
  </r>
  <r>
    <x v="1173"/>
    <s v="Baía de Guanabara"/>
    <n v="50"/>
    <x v="2"/>
    <s v="EE"/>
    <n v="330038066140"/>
    <s v="20.433.130/0001-25"/>
    <s v="HARON C SILVA TRANSPORTADORA EIRELI"/>
    <x v="1"/>
    <m/>
    <s v="01/03/2023"/>
    <n v="2971.5521749612285"/>
    <n v="1352.34"/>
    <n v="4323.8921749612282"/>
    <m/>
    <m/>
    <s v="RENOVAÇÃO: DÉBITO 2024"/>
    <s v=""/>
    <n v="36908.800000000003"/>
    <n v="0"/>
    <n v="0"/>
    <n v="36854.050000000003"/>
    <n v="0"/>
    <n v="0"/>
    <n v="5.7568725668020709E-2"/>
    <n v="849.91295989687512"/>
    <n v="0"/>
    <n v="0"/>
    <n v="2121.6392150643533"/>
    <s v="PD-07/014.1320/2019"/>
    <s v="IN012584"/>
    <d v="2022-10-24T00:00:00"/>
    <d v="2027-10-24T00:00:00"/>
    <s v="Estrada do Rio Pequeno nº 09,– A casa 1–Jacarepaguá"/>
    <s v="Jacarepagua"/>
    <n v="22723195"/>
    <s v="Rio de Janeiro"/>
    <s v="RJ"/>
    <s v="96426-6184"/>
    <s v="haron5396@gmail.com"/>
  </r>
  <r>
    <x v="1174"/>
    <s v="Baía de Guanabara"/>
    <n v="50"/>
    <x v="2"/>
    <s v="EE"/>
    <n v="330010078208"/>
    <s v="44.417.932/0001-00"/>
    <s v="Condomínio Residencial Aguas de Guanabara (ex - Via Sul Engenharia)"/>
    <x v="1"/>
    <m/>
    <s v="11/01/2022"/>
    <n v="541.46316250857319"/>
    <n v="0"/>
    <n v="541.46316250857319"/>
    <m/>
    <m/>
    <s v="ALTERAÇÃO: TROCA DE TITULARIDADE"/>
    <s v="CI INEA/SERVREG SEI Nº03/22 - ALTERAÇÃO TITULARIDADE"/>
    <n v="0"/>
    <n v="91139.04"/>
    <n v="0"/>
    <n v="0"/>
    <n v="105812.425"/>
    <n v="90"/>
    <n v="5.7568725668020709E-2"/>
    <n v="0"/>
    <n v="541.46316250857319"/>
    <n v="0"/>
    <n v="0"/>
    <s v="PD-07/014.168/2016"/>
    <s v="IN000262"/>
    <d v="2017-01-11T00:00:00"/>
    <d v="2022-01-11T00:00:00"/>
    <s v="Estrada São Pedro, 530"/>
    <s v="Pacheco"/>
    <n v="24736220"/>
    <s v="São Gonçalo"/>
    <s v="RJ"/>
    <s v="(21) 3596-6640"/>
    <s v="SINDICOAGUASDEGUANABARA@GMAIL.COM"/>
  </r>
  <r>
    <x v="1175"/>
    <s v="Baía de Guanabara"/>
    <n v="50"/>
    <x v="2"/>
    <s v="EE"/>
    <n v="330009900234"/>
    <s v="30.583.884/0001-15"/>
    <s v="LOCAL EMPREENDIMENTOS IMOBILIÁRIOS S/C LTDA"/>
    <x v="1"/>
    <m/>
    <s v="12/12/2017"/>
    <n v="691.21868232527163"/>
    <n v="0"/>
    <n v="691.21868232527163"/>
    <m/>
    <m/>
    <s v="OK"/>
    <s v=""/>
    <n v="11913.6"/>
    <n v="0"/>
    <n v="0"/>
    <n v="7241.6"/>
    <n v="0"/>
    <n v="0"/>
    <n v="5.7568725668020709E-2"/>
    <n v="274.33423478868173"/>
    <n v="0"/>
    <n v="0"/>
    <n v="416.8844475365899"/>
    <s v="E07/101072/2007"/>
    <s v="IN038222"/>
    <d v="2017-01-11T00:00:00"/>
    <d v="2022-01-11T00:00:00"/>
    <s v="RUA JOSÉ CLEMENTE NR 94 CONJ 1003/1004"/>
    <s v="Centro"/>
    <n v="24020105"/>
    <s v="Niterói"/>
    <s v="RJ"/>
    <n v="27193090"/>
    <s v="localltda@uol.com.br"/>
  </r>
  <r>
    <x v="1176"/>
    <s v="Baía de Guanabara"/>
    <n v="50"/>
    <x v="2"/>
    <s v="EE"/>
    <n v="330009787403"/>
    <s v="33.390.659/0005-84"/>
    <s v="ESCOLA AMERICANA DO RIO DE JANEIRO."/>
    <x v="1"/>
    <m/>
    <s v="12/12/2017"/>
    <n v="635.41410120119122"/>
    <n v="0"/>
    <n v="635.41410120119122"/>
    <m/>
    <m/>
    <s v="OK"/>
    <s v=""/>
    <n v="12264"/>
    <n v="0"/>
    <n v="0"/>
    <n v="6132"/>
    <n v="0"/>
    <n v="0"/>
    <n v="5.7568725668020709E-2"/>
    <n v="282.40626720052944"/>
    <n v="0"/>
    <n v="0"/>
    <n v="353.00783400066183"/>
    <s v="E07/002.17087/2013"/>
    <s v="IN038263"/>
    <d v="2017-01-13T00:00:00"/>
    <d v="2022-01-13T00:00:00"/>
    <s v="Rua Colbert Coelho, 155."/>
    <s v="Barra da Tijuca"/>
    <n v="22793313"/>
    <s v="Rio de Janeiro"/>
    <s v="RJ"/>
    <s v="3747-2006"/>
    <s v="llima@earj.com.br"/>
  </r>
  <r>
    <x v="1177"/>
    <s v="Baía de Guanabara"/>
    <n v="50"/>
    <x v="2"/>
    <s v="EE"/>
    <n v="330032767200"/>
    <s v="42.382.879/0004-76"/>
    <s v="DEPOSITO DE PAPEL SANTA CECILIA LTDA"/>
    <x v="1"/>
    <m/>
    <s v="01/07/2022"/>
    <n v="717.87831847979578"/>
    <n v="0"/>
    <n v="717.87831847979578"/>
    <m/>
    <m/>
    <s v="RENOVAÇÃO: DÉBITO PARA 2023"/>
    <s v=""/>
    <n v="14585.4"/>
    <n v="0"/>
    <n v="0"/>
    <n v="6635.7"/>
    <n v="0"/>
    <n v="0"/>
    <n v="5.7568725668020709E-2"/>
    <n v="335.87173414575614"/>
    <n v="0"/>
    <n v="0"/>
    <n v="382.00658433403964"/>
    <s v="EXT-PD/014.8926/2020"/>
    <s v="IN011624"/>
    <d v="2022-03-24T00:00:00"/>
    <d v="2032-03-24T00:00:00"/>
    <s v="AV AUTOMÓVEL CLUB , Nº 3276"/>
    <s v="VILAR DOS TELES"/>
    <n v="25561170"/>
    <s v="São João de Meriti"/>
    <s v="RJ"/>
    <s v="(21) 994359474"/>
    <s v="marcia@graoambiental.com"/>
  </r>
  <r>
    <x v="1178"/>
    <s v="Baía de Guanabara"/>
    <n v="50"/>
    <x v="2"/>
    <s v="EE"/>
    <n v="330010144782"/>
    <s v="33.239.369/0001-00"/>
    <s v="Colégio ADN Ltda ME"/>
    <x v="1"/>
    <m/>
    <s v="12/12/2017"/>
    <n v="133.14154366242977"/>
    <n v="0"/>
    <n v="133.14154366242977"/>
    <m/>
    <m/>
    <s v="OK"/>
    <s v=""/>
    <n v="3802"/>
    <n v="0"/>
    <n v="0"/>
    <n v="792"/>
    <n v="0"/>
    <n v="0"/>
    <n v="5.7568725668020709E-2"/>
    <n v="87.549702122808725"/>
    <n v="0"/>
    <n v="0"/>
    <n v="45.591841539621043"/>
    <s v="PD-07/014.286/2016"/>
    <s v="IN000336"/>
    <d v="2017-05-16T00:00:00"/>
    <d v="2022-05-16T00:00:00"/>
    <s v="Rua Oldegard Sapucaia, 17"/>
    <s v="Méier"/>
    <n v="20710000"/>
    <s v="Rio de Janeiro"/>
    <s v="RJ"/>
    <n v="964684374"/>
    <s v="watergil@gmail.com"/>
  </r>
  <r>
    <x v="1179"/>
    <s v="Baía de Guanabara"/>
    <n v="50"/>
    <x v="2"/>
    <s v="EE"/>
    <n v="330010059831"/>
    <s v="23.357.072/0005-10"/>
    <s v="INDUSTRIAS DE RAÇÕES PATENSE LTDA."/>
    <x v="1"/>
    <m/>
    <s v="12/12/2017"/>
    <n v="1657.9829264247026"/>
    <n v="0"/>
    <n v="1657.9829264247026"/>
    <m/>
    <m/>
    <s v="OK"/>
    <s v=""/>
    <n v="42000"/>
    <n v="0"/>
    <n v="0"/>
    <n v="12000"/>
    <n v="13970.25"/>
    <n v="0"/>
    <n v="5.7568725668020709E-2"/>
    <n v="967.16105811191517"/>
    <n v="0"/>
    <n v="0"/>
    <n v="690.82186831278739"/>
    <s v="SEI-070007/000103/2022"/>
    <s v="IN003668"/>
    <d v="2023-05-23T00:00:00"/>
    <d v="2028-05-23T00:00:00"/>
    <s v="ESTRADA EUGENIO COSTA, S/N"/>
    <s v="MUTUAPIRA"/>
    <n v="24890000"/>
    <s v="Tanguá"/>
    <s v="RJ"/>
    <n v="999671418"/>
    <s v="fernando.mortani@patense.com.br"/>
  </r>
  <r>
    <x v="1180"/>
    <s v="Baía de Guanabara"/>
    <n v="50"/>
    <x v="2"/>
    <s v="EE"/>
    <n v="330010037277"/>
    <s v="36.070.134/0001-26"/>
    <s v="Probitec Produtos Betuminosos e Tecnologia de Aplicação Ltda."/>
    <x v="5"/>
    <m/>
    <s v="12/12/2017"/>
    <n v="519.16858456837099"/>
    <n v="-90.334941860921674"/>
    <n v="428.83364270744931"/>
    <m/>
    <m/>
    <s v="OK"/>
    <s v=""/>
    <n v="6441.5999999999995"/>
    <n v="0"/>
    <n v="0"/>
    <n v="6441.5999999999995"/>
    <n v="0"/>
    <n v="0"/>
    <n v="5.7568725668020709E-2"/>
    <n v="148.33388130524884"/>
    <n v="0"/>
    <n v="0"/>
    <n v="370.83470326312209"/>
    <s v="E07/002.9704/2014"/>
    <s v="IN039142"/>
    <d v="2017-03-28T00:00:00"/>
    <d v="2022-03-28T00:00:00"/>
    <s v="Avenida Canal da Pavuna, n° 620"/>
    <s v="Pavuna"/>
    <n v="21535630"/>
    <s v="Rio de Janeiro"/>
    <s v="RJ"/>
    <n v="24711655"/>
    <s v="antonio.carlos@probitec.com.br"/>
  </r>
  <r>
    <x v="1181"/>
    <s v="Baía de Guanabara"/>
    <n v="50"/>
    <x v="2"/>
    <s v="EE"/>
    <n v="330010012606"/>
    <s v="36.492.502/0001-24"/>
    <s v="CHARQUE 500 INDÚSTRIA E COMÉRCIO LTDA"/>
    <x v="5"/>
    <m/>
    <s v="12/12/2017"/>
    <n v="1065.3620837277183"/>
    <n v="0"/>
    <n v="1065.3620837277183"/>
    <m/>
    <m/>
    <s v="OK"/>
    <s v=""/>
    <n v="18615"/>
    <n v="3285"/>
    <n v="0"/>
    <n v="9090"/>
    <n v="2421.0450000000001"/>
    <n v="40"/>
    <n v="5.7568725668020709E-2"/>
    <n v="428.66355822296009"/>
    <n v="113.40526777835193"/>
    <n v="0"/>
    <n v="523.2932577264063"/>
    <s v="E07/002.8048/2015"/>
    <s v="IN039517"/>
    <d v="2017-05-03T00:00:00"/>
    <d v="2022-05-03T00:00:00"/>
    <s v="RUA JOAQUIM EUGENIO SANTOS, 500"/>
    <s v="CENTRO"/>
    <n v="24901040"/>
    <s v="Maricá"/>
    <s v="RJ"/>
    <n v="26372326"/>
    <s v="patricia@charque500.com.br"/>
  </r>
  <r>
    <x v="1182"/>
    <s v="Baía de Guanabara"/>
    <n v="50"/>
    <x v="2"/>
    <s v="EE"/>
    <n v="330010036386"/>
    <s v="05.824.299/0001-12"/>
    <s v="AEASA COMERCIO E DISTRIBUIÇÃO LTDA ME"/>
    <x v="1"/>
    <m/>
    <s v="12/12/2017"/>
    <n v="515.13416827355627"/>
    <n v="119.19"/>
    <n v="634.32416827355632"/>
    <m/>
    <m/>
    <s v="OK"/>
    <s v=""/>
    <n v="9734.4000000000015"/>
    <n v="0"/>
    <n v="0"/>
    <n v="5054.4000000000015"/>
    <n v="0"/>
    <n v="0"/>
    <n v="5.7568725668020709E-2"/>
    <n v="224.15880125711232"/>
    <n v="0"/>
    <n v="0"/>
    <n v="290.97536701644395"/>
    <s v="E07/002.3562/2013"/>
    <s v="IN039888"/>
    <d v="2017-05-29T00:00:00"/>
    <d v="2022-05-29T00:00:00"/>
    <s v="AVENIDA VISCONDE DE SANTAREM 1350"/>
    <s v="TRIBOBÓ"/>
    <n v="24750070"/>
    <s v="São Gonçalo"/>
    <s v="RJ"/>
    <s v="7916-5518"/>
    <s v="e.niteroi@globo.com"/>
  </r>
  <r>
    <x v="1183"/>
    <s v="Baía de Guanabara"/>
    <n v="50"/>
    <x v="2"/>
    <s v="EE"/>
    <n v="330009898744"/>
    <s v="68.574.599/0001-00"/>
    <s v="Cervino Siqueira Transp. Carga Ltda"/>
    <x v="1"/>
    <m/>
    <s v="12/12/2017"/>
    <n v="3971.8576455895791"/>
    <n v="0"/>
    <n v="3971.8576455895791"/>
    <m/>
    <m/>
    <s v="OK"/>
    <s v=""/>
    <n v="52316"/>
    <n v="0"/>
    <n v="0"/>
    <n v="48067"/>
    <n v="0"/>
    <n v="0"/>
    <n v="5.7568725668020709E-2"/>
    <n v="1204.7064569537156"/>
    <n v="0"/>
    <n v="0"/>
    <n v="2767.1511886358635"/>
    <s v="E07/002.9486/2013"/>
    <s v="IN039700"/>
    <d v="2017-05-11T00:00:00"/>
    <d v="2019-05-11T00:00:00"/>
    <s v="Avenida Eronides Martins Santos, 376"/>
    <s v="Agostinho Porto"/>
    <n v="25550660"/>
    <s v="São João de Meriti"/>
    <s v="RJ"/>
    <s v="2756-3496"/>
    <s v="elielzachaves@yahoo.com.br"/>
  </r>
  <r>
    <x v="1184"/>
    <s v="Baía de Guanabara"/>
    <n v="50"/>
    <x v="2"/>
    <s v="EE"/>
    <n v="330009949756"/>
    <s v="01.920.177/0008-45"/>
    <s v="Comercial Milano Brasil Ltda.- Estrada das Nogueiras"/>
    <x v="1"/>
    <m/>
    <s v="12/12/2017"/>
    <n v="2109.003821508938"/>
    <n v="0"/>
    <n v="2109.003821508938"/>
    <m/>
    <m/>
    <s v="OK"/>
    <s v=""/>
    <n v="44939"/>
    <n v="0"/>
    <n v="0"/>
    <n v="18659"/>
    <n v="0"/>
    <n v="0"/>
    <n v="5.7568725668020709E-2"/>
    <n v="1034.8282897144677"/>
    <n v="0"/>
    <n v="0"/>
    <n v="1074.1755317944705"/>
    <s v="E07/506.339/2012"/>
    <s v="IN039661"/>
    <d v="2017-05-09T00:00:00"/>
    <d v="2022-05-09T00:00:00"/>
    <s v="Estrada das Nogueiras, n° 206, Quadra 15, Lote 11"/>
    <s v="Chácara Rio Petrópol"/>
    <n v="25543260"/>
    <s v="Duque de Caxias"/>
    <s v="RJ"/>
    <s v="3527-8797"/>
    <s v="augusto@frescatto.com"/>
  </r>
  <r>
    <x v="1185"/>
    <s v="Baía de Guanabara"/>
    <n v="50"/>
    <x v="2"/>
    <s v="EE"/>
    <n v="330010352970"/>
    <s v="30.095.087/0001-99"/>
    <s v="PJ PLASTIKA ARTESANAL E COMERCIAL EIRELI"/>
    <x v="5"/>
    <m/>
    <s v="12/12/2017"/>
    <n v="373.04694163110901"/>
    <n v="0"/>
    <n v="373.04694163110901"/>
    <m/>
    <m/>
    <s v="OK"/>
    <s v=""/>
    <n v="4800"/>
    <n v="0"/>
    <n v="0"/>
    <n v="4560"/>
    <n v="0"/>
    <n v="0"/>
    <n v="5.7568725668020709E-2"/>
    <n v="110.53358742484853"/>
    <n v="0"/>
    <n v="0"/>
    <n v="262.51335420626049"/>
    <s v="PD- 07/014.121/2017"/>
    <s v="IN000412"/>
    <d v="2017-06-26T00:00:00"/>
    <d v="2022-06-26T00:00:00"/>
    <s v="ESTRADA SÃO LOURENÇO Nº 920 LOTE 02 QUADRA 15"/>
    <s v="CHACARAS RIO PETROPO"/>
    <n v="25243150"/>
    <s v="Duque de Caxias"/>
    <s v="RJ"/>
    <n v="26763407"/>
    <s v="jmendes-pj@hotmail.com"/>
  </r>
  <r>
    <x v="1186"/>
    <s v="Baía de Guanabara"/>
    <n v="50"/>
    <x v="2"/>
    <s v="EE"/>
    <n v="330005246939"/>
    <s v="01.369.210/0001-14"/>
    <s v="Barra 3 Posto de Gasolina Ltda"/>
    <x v="1"/>
    <m/>
    <s v="12/12/2017"/>
    <n v="101.97075873440208"/>
    <n v="0"/>
    <n v="101.97075873440208"/>
    <m/>
    <m/>
    <s v="OK"/>
    <s v=""/>
    <n v="3232.44"/>
    <n v="0"/>
    <n v="0"/>
    <n v="478.29599999999999"/>
    <n v="0"/>
    <n v="0"/>
    <n v="5.7568725668020709E-2"/>
    <n v="74.433954762807787"/>
    <n v="0"/>
    <n v="0"/>
    <n v="27.536803971594296"/>
    <s v="E07/100.398/2006"/>
    <s v="IN039881"/>
    <d v="2017-05-29T00:00:00"/>
    <d v="2022-05-29T00:00:00"/>
    <s v="Avenida das Américas, 11.505"/>
    <s v="Barra da Tijuca"/>
    <n v="22793000"/>
    <s v="Rio de Janeiro"/>
    <s v="RJ"/>
    <n v="24984552"/>
    <s v="grredentor@yahoo.com.br"/>
  </r>
  <r>
    <x v="1187"/>
    <s v="Baía de Guanabara"/>
    <n v="50"/>
    <x v="2"/>
    <s v="EE"/>
    <n v="330009749404"/>
    <s v="11.545.819/0001-50"/>
    <s v="CONDOMÍNIO RESIDENCIAL RESERVA DO BOSQUE"/>
    <x v="1"/>
    <m/>
    <s v="12/12/2017"/>
    <n v="430.34479653901121"/>
    <n v="0"/>
    <n v="430.34479653901121"/>
    <m/>
    <m/>
    <s v="OK"/>
    <s v=""/>
    <n v="7008"/>
    <n v="0"/>
    <n v="0"/>
    <n v="4672"/>
    <n v="0"/>
    <n v="0"/>
    <n v="5.7568725668020709E-2"/>
    <n v="161.37799339287761"/>
    <n v="0"/>
    <n v="0"/>
    <n v="268.9668031461336"/>
    <s v="E07/002.13955/2013"/>
    <s v="IN038265"/>
    <d v="2017-01-13T00:00:00"/>
    <d v="2022-01-13T00:00:00"/>
    <s v="Estrada dos três rios, nº 1721"/>
    <s v="Freguesia"/>
    <n v="22745004"/>
    <s v="Rio de Janeiro"/>
    <s v="RJ"/>
    <n v="34323920"/>
    <s v="c.reservadobosque@gmail.com"/>
  </r>
  <r>
    <x v="1188"/>
    <s v="Baía de Guanabara"/>
    <n v="50"/>
    <x v="2"/>
    <s v="EE"/>
    <n v="330009974866"/>
    <s v="33.130.543/0002-63"/>
    <s v="Casas Guanabara Comestíveis Ltda. - Engº Dentro"/>
    <x v="1"/>
    <m/>
    <s v="12/12/2017"/>
    <n v="223.90752778116226"/>
    <n v="0"/>
    <n v="223.90752778116226"/>
    <m/>
    <m/>
    <s v="OK"/>
    <s v=""/>
    <n v="6438.6"/>
    <n v="0"/>
    <n v="0"/>
    <n v="1314"/>
    <n v="0"/>
    <n v="0"/>
    <n v="5.7568725668020709E-2"/>
    <n v="148.26224603287667"/>
    <n v="0"/>
    <n v="0"/>
    <n v="75.645281748285583"/>
    <s v="E07/002.3196/2015"/>
    <s v="IN039660"/>
    <d v="2017-05-08T00:00:00"/>
    <d v="2022-05-08T00:00:00"/>
    <s v="Rua Adolfo Bergamini nº 113"/>
    <s v="Engenho de Dentro"/>
    <n v="20730000"/>
    <s v="Rio de Janeiro"/>
    <s v="RJ"/>
    <n v="21782183"/>
    <s v="equilibrioamb@gmail.com"/>
  </r>
  <r>
    <x v="1189"/>
    <s v="Baía de Guanabara"/>
    <n v="50"/>
    <x v="2"/>
    <s v="EE"/>
    <n v="330009930222"/>
    <s v="73.357.006/0001-94"/>
    <s v="Carrara Artefatos de Cimento Ltda. - ME"/>
    <x v="5"/>
    <m/>
    <s v="12/12/2017"/>
    <n v="239.62345117033536"/>
    <n v="0"/>
    <n v="239.62345117033536"/>
    <m/>
    <m/>
    <s v="OK"/>
    <s v=""/>
    <n v="3588"/>
    <n v="0"/>
    <n v="0"/>
    <n v="2727.192"/>
    <n v="0"/>
    <n v="0"/>
    <n v="5.7568725668020709E-2"/>
    <n v="82.620854388795635"/>
    <n v="0"/>
    <n v="0"/>
    <n v="157.00259678153972"/>
    <s v="E07/002.16495/2014"/>
    <s v="IN039690"/>
    <d v="2017-05-11T00:00:00"/>
    <d v="2022-05-11T00:00:00"/>
    <s v="Rua Elvira Nogueira, 650, Galpão"/>
    <s v="Santa Luzia"/>
    <n v="24722740"/>
    <s v="São Gonçalo"/>
    <s v="RJ"/>
    <n v="36062027"/>
    <s v="carrara@carrara.ind.br"/>
  </r>
  <r>
    <x v="1190"/>
    <s v="Baía de Guanabara"/>
    <n v="50"/>
    <x v="2"/>
    <s v="EE"/>
    <n v="330009585029"/>
    <s v="27.784.479/0001-50"/>
    <s v="CONDOMÍNO SERRAMAR DE ITAIPUAÇU"/>
    <x v="1"/>
    <m/>
    <s v="12/12/2017"/>
    <n v="1241.004496621998"/>
    <n v="0"/>
    <n v="1241.004496621998"/>
    <m/>
    <m/>
    <s v="OK"/>
    <s v=""/>
    <n v="28433.5"/>
    <n v="0"/>
    <n v="0"/>
    <n v="10183.5"/>
    <n v="0"/>
    <n v="0"/>
    <n v="5.7568725668020709E-2"/>
    <n v="654.75356307278491"/>
    <n v="0"/>
    <n v="0"/>
    <n v="586.25093354921319"/>
    <s v="E- 07/002.973/2016"/>
    <s v="IN035081"/>
    <d v="2016-07-05T00:00:00"/>
    <d v="2021-07-05T00:00:00"/>
    <s v="Estrada de Itaipuaçu, s/n - Terceiro - Maricá - Rio de Janeiro – RJ"/>
    <s v="RECANTO"/>
    <n v="24937325"/>
    <s v="Maricá"/>
    <s v="RJ"/>
    <n v="25818724"/>
    <s v="h2o.centraldepocos@gmail.com"/>
  </r>
  <r>
    <x v="1191"/>
    <s v="Baía de Guanabara"/>
    <n v="50"/>
    <x v="2"/>
    <s v="EE"/>
    <n v="330010397486"/>
    <s v="07.007.258/0001-69"/>
    <s v="Minol do Brasil Ltda."/>
    <x v="1"/>
    <m/>
    <s v="12/12/2017"/>
    <n v="8820.2356748604943"/>
    <n v="48.06"/>
    <n v="8868.2956748604938"/>
    <m/>
    <m/>
    <s v="OK"/>
    <s v=""/>
    <n v="109463.5"/>
    <n v="0"/>
    <n v="0"/>
    <n v="109427"/>
    <n v="0"/>
    <n v="0"/>
    <n v="5.7568725668020709E-2"/>
    <n v="2520.6670320391586"/>
    <n v="0"/>
    <n v="0"/>
    <n v="6299.5686428213357"/>
    <s v="PD- 07/014.165/2017"/>
    <s v="IN000476"/>
    <d v="2017-07-25T00:00:00"/>
    <d v="2019-07-25T00:00:00"/>
    <s v="Avenida José Silva de Azevedo Neto, 200, Bloco 4, Sala 104"/>
    <s v="Barra da Tijuca"/>
    <n v="22775056"/>
    <s v="Rio de Janeiro"/>
    <s v="RJ"/>
    <n v="32825089"/>
    <s v="alexandremagnov@gmail.com"/>
  </r>
  <r>
    <x v="1192"/>
    <s v="Baía de Guanabara"/>
    <n v="50"/>
    <x v="2"/>
    <s v="EE"/>
    <n v="330009998889"/>
    <s v="20.943.062/0001-44"/>
    <s v="Fabrício Rosa Machado - MEI"/>
    <x v="1"/>
    <m/>
    <s v="12/12/2017"/>
    <n v="3055.2298399275269"/>
    <n v="-113.8"/>
    <n v="2941.4298399275267"/>
    <m/>
    <m/>
    <s v="OK"/>
    <s v=""/>
    <n v="37960"/>
    <n v="0"/>
    <n v="0"/>
    <n v="37887"/>
    <n v="0"/>
    <n v="0"/>
    <n v="5.7568725668020709E-2"/>
    <n v="874.12353054322659"/>
    <n v="0"/>
    <n v="0"/>
    <n v="2181.1063093843004"/>
    <s v="E- 07/002.14298/2014"/>
    <s v="IN040458"/>
    <d v="2017-08-02T00:00:00"/>
    <d v="2019-08-02T00:00:00"/>
    <s v="Rodovia Ernani do Amaral Peixoto Km37 Nº 13"/>
    <s v="Manoel Ribeiro"/>
    <n v="24927420"/>
    <s v="Maricá"/>
    <s v="RJ"/>
    <n v="988698939"/>
    <s v="marcos@mmvambiental.com"/>
  </r>
  <r>
    <x v="1193"/>
    <s v="Baía de Guanabara"/>
    <n v="50"/>
    <x v="2"/>
    <s v="EE"/>
    <n v="330010108808"/>
    <s v="29.919.917/0001-76"/>
    <s v="PRONIL CASA DE SAÚDE E PRONTO SOCORRO INFANTIL LTDA"/>
    <x v="1"/>
    <m/>
    <s v="12/12/2017"/>
    <n v="1301.9363324863339"/>
    <n v="0"/>
    <n v="1301.9363324863339"/>
    <m/>
    <m/>
    <s v="OK"/>
    <s v=""/>
    <n v="18468"/>
    <n v="0"/>
    <n v="0"/>
    <n v="15228"/>
    <n v="0"/>
    <n v="0"/>
    <n v="5.7568725668020709E-2"/>
    <n v="425.28019664283249"/>
    <n v="0"/>
    <n v="0"/>
    <n v="876.65613584350126"/>
    <s v="E- 07/510.438/2012"/>
    <s v="IN039936"/>
    <d v="2017-05-31T00:00:00"/>
    <d v="2022-05-31T00:00:00"/>
    <s v="RUA JOÃO PESSOA Nº1741"/>
    <n v="0"/>
    <n v="26520020"/>
    <s v="Nilópolis"/>
    <s v="RJ"/>
    <n v="24430178"/>
    <s v="renato.rvf@gmail.com"/>
  </r>
  <r>
    <x v="1194"/>
    <s v="Baía de Guanabara"/>
    <n v="50"/>
    <x v="2"/>
    <s v="EE"/>
    <n v="330010353608"/>
    <s v="12.623.973/0001-66"/>
    <s v="P.C.M. TAVARES-TRANSPORTE DE ÁGUA-ME."/>
    <x v="1"/>
    <m/>
    <s v="12/12/2017"/>
    <n v="1405.337710160481"/>
    <n v="0"/>
    <n v="1405.337710160481"/>
    <m/>
    <m/>
    <s v="OK"/>
    <s v=""/>
    <n v="17439.552"/>
    <n v="0"/>
    <n v="0"/>
    <n v="17435.808000000001"/>
    <n v="0"/>
    <n v="0"/>
    <n v="5.7568725668020709E-2"/>
    <n v="401.58622310792634"/>
    <n v="0"/>
    <n v="0"/>
    <n v="1003.7514870525548"/>
    <s v="E- 07/002.11181/2013"/>
    <s v="IN040320"/>
    <d v="2017-06-30T00:00:00"/>
    <d v="2019-06-30T00:00:00"/>
    <s v="Rua João XXIII, n° 166"/>
    <s v="Jardim Tropical"/>
    <n v="26010680"/>
    <s v="Nova Iguaçu"/>
    <s v="RJ"/>
    <s v="2767-7979"/>
    <s v="dipaulotavares@bol.com.br"/>
  </r>
  <r>
    <x v="1195"/>
    <s v="Baía de Guanabara"/>
    <n v="50"/>
    <x v="2"/>
    <s v="EE"/>
    <n v="330010120840"/>
    <s v="14.767.581/0001-04"/>
    <s v="F.C. FERNANDES TRANSPORTES E SERVIÇOS - ME"/>
    <x v="1"/>
    <m/>
    <s v="01/04/2023"/>
    <n v="5980.7181413163453"/>
    <n v="256.38"/>
    <n v="6237.0981413163454"/>
    <m/>
    <m/>
    <s v="RENOVAÇÃO: CANCELADAS PARCELAS 6 A 10 E RESTA DÉBITO 2024"/>
    <s v="CI INEA/SERVREG Nº21 /2023 - CANCELAMENTO PARCELAS"/>
    <n v="74219.100000000006"/>
    <n v="0"/>
    <n v="0"/>
    <n v="74200.850000000006"/>
    <n v="0"/>
    <n v="0"/>
    <n v="5.7568725668020709E-2"/>
    <n v="1709.0779517690376"/>
    <n v="0"/>
    <n v="0"/>
    <n v="4271.6401895473073"/>
    <s v="E- 07/002.14107/2015"/>
    <s v="IN039996"/>
    <d v="2017-07-05T00:00:00"/>
    <d v="2019-07-05T00:00:00"/>
    <s v="ESTRADA DOS TEIXEIRAS, S/N° - LT.46 - PAL.15.292 - QD.108"/>
    <s v="TAQUARA"/>
    <n v="22723205"/>
    <s v="Rio de Janeiro"/>
    <s v="RJ"/>
    <s v="(21) 3342-7406"/>
    <s v="licenciamento@soloterra.net.br"/>
  </r>
  <r>
    <x v="1196"/>
    <s v="Baía de Guanabara"/>
    <n v="50"/>
    <x v="2"/>
    <s v="EE"/>
    <n v="330010353861"/>
    <s v="03.470.450/0001-36"/>
    <s v="MIRAGE EMPREEDIMENTOS IMOBILIÁRIOS LTDA"/>
    <x v="1"/>
    <m/>
    <s v="12/12/2017"/>
    <n v="2108.2346650592062"/>
    <n v="671.38"/>
    <n v="2779.6146650592063"/>
    <m/>
    <m/>
    <s v="OK"/>
    <s v=""/>
    <n v="39193.699999999997"/>
    <n v="0"/>
    <n v="0"/>
    <n v="20943.699999999997"/>
    <n v="0"/>
    <n v="0"/>
    <n v="5.7568725668020709E-2"/>
    <n v="902.53254528588127"/>
    <n v="0"/>
    <n v="0"/>
    <n v="1205.702119773325"/>
    <s v="PD- 07/014.128/2017"/>
    <s v="IN000413"/>
    <d v="2017-06-26T00:00:00"/>
    <d v="2022-06-26T00:00:00"/>
    <s v="AV. LUIS CARLOS PRESTES, 290 - SL.204"/>
    <s v="BARRA DA TIJUCA"/>
    <n v="22775055"/>
    <s v="Rio de Janeiro"/>
    <s v="RJ"/>
    <s v="2187-8700 | 3251-2283"/>
    <s v="sandra@miragerj.com.br"/>
  </r>
  <r>
    <x v="1197"/>
    <s v="Baía de Guanabara"/>
    <n v="50"/>
    <x v="2"/>
    <s v="EE"/>
    <n v="330010333321"/>
    <s v="17.493.338/0005-59"/>
    <s v="COSTAZUL ALIMENTOS EIRELI"/>
    <x v="1"/>
    <m/>
    <s v="12/12/2017"/>
    <n v="438.17665204856587"/>
    <n v="0"/>
    <n v="438.17665204856587"/>
    <m/>
    <m/>
    <s v="OK"/>
    <s v=""/>
    <n v="18571.2"/>
    <n v="29872"/>
    <n v="0"/>
    <n v="54.301000000000002"/>
    <n v="122"/>
    <n v="99"/>
    <n v="5.7568725668020709E-2"/>
    <n v="427.65063824372436"/>
    <n v="7.3932716010196291"/>
    <n v="0"/>
    <n v="3.1327422038218766"/>
    <s v="E- 07/002.13727/2015"/>
    <s v="IN040213"/>
    <d v="2017-07-13T00:00:00"/>
    <d v="2022-07-13T00:00:00"/>
    <s v="AV. PRESIDENTE ROOSEVELT, 930 - LT.2A - LOTEAMENTO AGRÍCOLA 8"/>
    <s v="VISTA ALEGRE"/>
    <n v="24722070"/>
    <s v="São Gonçalo"/>
    <s v="RJ"/>
    <s v="2187-8700"/>
    <s v="sandra@miragerj.com.br"/>
  </r>
  <r>
    <x v="1198"/>
    <s v="Baía de Guanabara"/>
    <n v="50"/>
    <x v="2"/>
    <s v="EE"/>
    <n v="330010363581"/>
    <s v="05.313.368/0001-23"/>
    <s v="CONDOMÍNIO DOS EDIFICIOS STELLA VITA E BELLA VITA"/>
    <x v="1"/>
    <m/>
    <s v="12/12/2017"/>
    <n v="420.24692416869198"/>
    <n v="0"/>
    <n v="420.24692416869198"/>
    <m/>
    <m/>
    <s v="OK"/>
    <s v=""/>
    <n v="7300"/>
    <n v="0"/>
    <n v="0"/>
    <n v="4380"/>
    <n v="0"/>
    <n v="0"/>
    <n v="5.7568725668020709E-2"/>
    <n v="168.10294665708187"/>
    <n v="0"/>
    <n v="0"/>
    <n v="252.1439775116101"/>
    <s v="PD- 07/014.140/2017"/>
    <s v="IN000430"/>
    <d v="2017-06-30T00:00:00"/>
    <d v="2022-06-30T00:00:00"/>
    <s v="PRAÇA ANTONIO CALLADO, 85"/>
    <s v="BARRA DA TIJUCA"/>
    <n v="22793084"/>
    <s v="Rio de Janeiro"/>
    <s v="RJ"/>
    <s v="3325-1561"/>
    <s v="adm.stellabellavita@yahoo.com"/>
  </r>
  <r>
    <x v="1199"/>
    <s v="Baía de Guanabara"/>
    <n v="50"/>
    <x v="2"/>
    <s v="EE"/>
    <n v="330010336347"/>
    <s v="08.656.821/0001-92"/>
    <s v="JEDT EMPREENDIMENTOS E PARTICIPAÇÕES SOCIETÁRIAS LTDA"/>
    <x v="1"/>
    <m/>
    <s v="12/12/2017"/>
    <n v="524.14368529142246"/>
    <n v="-103.54"/>
    <n v="420.60368529142244"/>
    <m/>
    <m/>
    <s v="OK"/>
    <s v=""/>
    <n v="9110.4"/>
    <n v="0"/>
    <n v="0"/>
    <n v="5460.4"/>
    <n v="0"/>
    <n v="0"/>
    <n v="5.7568725668020709E-2"/>
    <n v="209.7919561397355"/>
    <n v="0"/>
    <n v="0"/>
    <n v="314.35172915168698"/>
    <s v="PD- 07/014.214/2016"/>
    <s v="IN000451"/>
    <d v="2017-06-30T00:00:00"/>
    <d v="2022-06-30T00:00:00"/>
    <s v="AV. GETÚLIO DE MOURA, 234 - SALA 401"/>
    <s v="JARDIM METRÓPOLE"/>
    <n v="25575120"/>
    <s v="São João de Meriti"/>
    <s v="RJ"/>
    <s v="2757-5710 R:239"/>
    <s v="marcio@friganso.com.br"/>
  </r>
  <r>
    <x v="1200"/>
    <s v="Baía de Guanabara"/>
    <n v="50"/>
    <x v="2"/>
    <s v="EE"/>
    <n v="330005740623"/>
    <s v="03.787.656/0001-94"/>
    <s v="Condomínio Village Ipanema Green I"/>
    <x v="1"/>
    <m/>
    <s v="12/12/2017"/>
    <n v="1490.3394486241814"/>
    <n v="0"/>
    <n v="1490.3394486241814"/>
    <m/>
    <m/>
    <s v="OK"/>
    <s v=""/>
    <n v="29871.599999999999"/>
    <n v="23897.279999999999"/>
    <n v="0"/>
    <n v="5974.32"/>
    <n v="3584.5920000000001"/>
    <n v="67"/>
    <n v="5.7568725668020709E-2"/>
    <n v="687.86664816718223"/>
    <n v="458.53947637340809"/>
    <n v="0"/>
    <n v="343.93332408359112"/>
    <s v="E- 07/100.414/2004"/>
    <s v="IN040462"/>
    <d v="2017-07-19T00:00:00"/>
    <d v="2022-07-19T00:00:00"/>
    <s v="Rodovia RJ 116 Km 38 Reta dos Ipês"/>
    <s v="RETA DOS IPÊS"/>
    <n v="28685000"/>
    <s v="Cachoeiras de Macacu"/>
    <s v="RJ"/>
    <s v="2649-5636"/>
    <s v="village1adm@hotmail.com"/>
  </r>
  <r>
    <x v="1201"/>
    <s v="Baía de Guanabara"/>
    <n v="50"/>
    <x v="2"/>
    <s v="EE"/>
    <n v="330010068075"/>
    <s v="05.685.592/0001-46"/>
    <s v="Condomínio Village Ipanema Green II"/>
    <x v="1"/>
    <m/>
    <s v="12/12/2017"/>
    <n v="1486.2877687072382"/>
    <n v="0"/>
    <n v="1486.2877687072382"/>
    <m/>
    <m/>
    <s v="OK"/>
    <s v=""/>
    <n v="29871.599999999999"/>
    <n v="24002.400000000001"/>
    <n v="0"/>
    <n v="5869.2"/>
    <n v="3600.36"/>
    <n v="67"/>
    <n v="5.7568725668020709E-2"/>
    <n v="687.86664816718223"/>
    <n v="460.54443138385403"/>
    <n v="0"/>
    <n v="337.87668915620213"/>
    <s v="E- 07/100.413/2004"/>
    <s v="IN040462"/>
    <d v="2017-07-19T00:00:00"/>
    <d v="2022-07-19T00:00:00"/>
    <s v="Estrada Tronco Norte Fluminense, Km 38,5"/>
    <n v="0"/>
    <n v="28680000"/>
    <s v="Cachoeiras de Macacu"/>
    <s v="RJ"/>
    <n v="27457614"/>
    <s v="villagegreendois@gmail.com"/>
  </r>
  <r>
    <x v="1202"/>
    <s v="Baía de Guanabara"/>
    <n v="50"/>
    <x v="2"/>
    <s v="EE"/>
    <n v="330010402072"/>
    <s v="16.465.796/0001-98"/>
    <s v="CONDOMÍNIO RESIDENCIAL VALE ENCANTADO"/>
    <x v="1"/>
    <m/>
    <s v="12/12/2017"/>
    <n v="315.18877303241334"/>
    <n v="-204.24"/>
    <n v="110.94877303241333"/>
    <m/>
    <m/>
    <s v="OK"/>
    <s v=""/>
    <n v="4562.5"/>
    <n v="0"/>
    <n v="0"/>
    <n v="3650"/>
    <n v="0"/>
    <n v="0"/>
    <n v="5.7568725668020709E-2"/>
    <n v="105.06292434413778"/>
    <n v="0"/>
    <n v="0"/>
    <n v="210.12584868827557"/>
    <s v="PD- 07/014.497/2016"/>
    <s v="IN000533"/>
    <d v="2017-07-31T00:00:00"/>
    <d v="2022-07-31T00:00:00"/>
    <s v="RUA JOÃO CUNHA ABREU Nº 18"/>
    <s v="SÃO JOSÉ DO IMBASSAÍ"/>
    <n v="24930540"/>
    <s v="Maricá"/>
    <s v="RJ"/>
    <n v="30235651"/>
    <s v="condominiovalencantado@gmail.com"/>
  </r>
  <r>
    <x v="1203"/>
    <s v="Baía de Guanabara"/>
    <n v="50"/>
    <x v="2"/>
    <s v="EE"/>
    <n v="330010396919"/>
    <s v="30.630.362/0001-27"/>
    <s v="SENDAS EMPREENDIMENTOS E PARTICIPAÇÕES LTDA - São João de Meriti"/>
    <x v="1"/>
    <m/>
    <s v="12/12/2017"/>
    <n v="1773.7273083819086"/>
    <n v="0"/>
    <n v="1773.7273083819086"/>
    <m/>
    <m/>
    <s v="OK"/>
    <s v=""/>
    <n v="39836.160000000003"/>
    <n v="0"/>
    <n v="0"/>
    <n v="14876.16"/>
    <n v="0"/>
    <n v="0"/>
    <n v="5.7568725668020709E-2"/>
    <n v="917.3191296491093"/>
    <n v="0"/>
    <n v="0"/>
    <n v="856.40817873279923"/>
    <s v="PD-07/014.414/2017"/>
    <s v="IN000474"/>
    <d v="2017-07-25T00:00:00"/>
    <d v="2022-07-25T00:00:00"/>
    <s v="Rodovia Presidente Dutra, nº4674"/>
    <s v="Coelho da Rocha"/>
    <n v="25540400"/>
    <s v="São João de Meriti"/>
    <s v="RJ"/>
    <s v="(21) 2103-9536 | (21) 99498-9120"/>
    <s v="fatimavieira@sendas.com.br"/>
  </r>
  <r>
    <x v="1204"/>
    <s v="Baía de Guanabara"/>
    <n v="50"/>
    <x v="2"/>
    <s v="EE"/>
    <n v="330010452177"/>
    <s v="26.255.652/0001-60"/>
    <s v="TRANSPORTES SANTA ELLENA LTDA - ME"/>
    <x v="1"/>
    <m/>
    <s v="12/12/2017"/>
    <n v="3961.7075608491969"/>
    <n v="0"/>
    <n v="3961.7075608491969"/>
    <m/>
    <m/>
    <s v="OK"/>
    <s v=""/>
    <n v="49822.5"/>
    <n v="0"/>
    <n v="0"/>
    <n v="48888.1"/>
    <n v="0"/>
    <n v="0"/>
    <n v="5.7568725668020709E-2"/>
    <n v="1147.2832923576605"/>
    <n v="0"/>
    <n v="0"/>
    <n v="2814.4242684915362"/>
    <s v="PD-07/014.354/2016"/>
    <s v="IN000583"/>
    <d v="2017-08-31T00:00:00"/>
    <d v="2019-08-31T00:00:00"/>
    <s v="AVENIDA GEREMÁRIO SANTAS Nº 807 SALA 523"/>
    <s v="PECHINCHA"/>
    <n v="22743011"/>
    <s v="Rio de Janeiro"/>
    <s v="RJ"/>
    <n v="970161828"/>
    <s v="heitorvet@hotmail.com"/>
  </r>
  <r>
    <x v="1205"/>
    <s v="Baía de Guanabara"/>
    <n v="50"/>
    <x v="2"/>
    <s v="EE"/>
    <n v="330009384040"/>
    <s v="68.757.889/0001-90"/>
    <s v="Pravadelli Comércio de Movéis e Madeira Ltda"/>
    <x v="1"/>
    <m/>
    <s v="01/08/2020"/>
    <n v="5815.8628040772246"/>
    <n v="0"/>
    <n v="5815.8628040772246"/>
    <m/>
    <m/>
    <s v="OK"/>
    <s v=""/>
    <n v="72306.5"/>
    <n v="0"/>
    <n v="0"/>
    <n v="72102.100000000006"/>
    <n v="0"/>
    <n v="0"/>
    <n v="5.7568725668020709E-2"/>
    <n v="1665.031596383302"/>
    <n v="0"/>
    <n v="0"/>
    <n v="4150.8312076939228"/>
    <s v="PD-07/014.763/2017"/>
    <s v="IN006853"/>
    <d v="2020-06-25T00:00:00"/>
    <d v="2025-06-25T00:00:00"/>
    <s v="Rodovia Ernani Peixoto s/n km 37"/>
    <n v="0"/>
    <n v="24927420"/>
    <s v="Maricá"/>
    <s v="RJ"/>
    <s v="(21) 26483820"/>
    <s v="geotorresbr@yahoo.com.br"/>
  </r>
  <r>
    <x v="1206"/>
    <s v="Baía de Guanabara"/>
    <n v="50"/>
    <x v="2"/>
    <s v="EE"/>
    <n v="330005802084"/>
    <s v="10.991.182/0001-63"/>
    <s v="CONDOMINIO RESIDENCIAL UBATÃ I"/>
    <x v="13"/>
    <m/>
    <s v="12/12/2017"/>
    <n v="1304.8811101579265"/>
    <n v="0"/>
    <n v="1304.8811101579265"/>
    <m/>
    <m/>
    <s v="OK"/>
    <s v="CI INEA/SEREG SEI Nº17 - REVISÃO"/>
    <n v="31390"/>
    <n v="38325"/>
    <n v="0"/>
    <n v="6278"/>
    <n v="1034.7750000000001"/>
    <n v="90"/>
    <n v="5.7568725668020709E-2"/>
    <n v="722.82805116183442"/>
    <n v="220.63903341517477"/>
    <n v="0"/>
    <n v="361.41402558091721"/>
    <s v="PD-07/014.498/2017"/>
    <s v="IN000602"/>
    <d v="2017-09-19T00:00:00"/>
    <d v="2022-09-19T00:00:00"/>
    <s v="Estrada do caxito s/n"/>
    <s v="Caxito"/>
    <n v="24900000"/>
    <s v="Maricá"/>
    <s v="RJ"/>
    <s v="(21)78204565"/>
    <s v="ubatainea@gmail.com"/>
  </r>
  <r>
    <x v="1207"/>
    <s v="Baía de Guanabara"/>
    <n v="50"/>
    <x v="2"/>
    <s v="EE"/>
    <n v="330010146211"/>
    <s v="13.954.325/0001-55"/>
    <s v="SOLAR DO IMBASSAÍ EMPREENDIMENTOS LTDA"/>
    <x v="1"/>
    <m/>
    <s v="12/12/2017"/>
    <n v="226.93584524485675"/>
    <n v="0"/>
    <n v="226.93584524485675"/>
    <m/>
    <m/>
    <s v="OK"/>
    <s v=""/>
    <n v="6570"/>
    <n v="0"/>
    <n v="0"/>
    <n v="1314"/>
    <n v="0"/>
    <n v="0"/>
    <n v="5.7568725668020709E-2"/>
    <n v="151.29056349657117"/>
    <n v="0"/>
    <n v="0"/>
    <n v="75.645281748285583"/>
    <s v="E-07/506.148/2012"/>
    <s v="IN041139"/>
    <d v="2017-08-29T00:00:00"/>
    <d v="2022-08-29T00:00:00"/>
    <s v="Rua Abreu Sodré No. 200, loja 2"/>
    <s v="centro"/>
    <n v="20900105"/>
    <s v="Maricá"/>
    <s v="RJ"/>
    <n v="983350202"/>
    <s v="centro@andersonimoveis.com.br"/>
  </r>
  <r>
    <x v="1208"/>
    <s v="Baía de Guanabara"/>
    <n v="50"/>
    <x v="2"/>
    <s v="EE"/>
    <n v="330010497944"/>
    <s v="03.508.170/0001-70"/>
    <s v="TRANSPORTES MONTANELLI LTDA ME"/>
    <x v="1"/>
    <m/>
    <s v="12/12/2017"/>
    <n v="5501.7427433000048"/>
    <n v="0"/>
    <n v="5501.7427433000048"/>
    <m/>
    <m/>
    <s v="OK"/>
    <s v=""/>
    <n v="68328"/>
    <n v="0"/>
    <n v="0"/>
    <n v="68236.75"/>
    <n v="0"/>
    <n v="0"/>
    <n v="5.7568725668020709E-2"/>
    <n v="1573.4302143435502"/>
    <n v="0"/>
    <n v="0"/>
    <n v="3928.312528956455"/>
    <s v="PD-07/014.344/2019"/>
    <s v="IN012634"/>
    <d v="2022-10-27T00:00:00"/>
    <d v="2027-10-27T00:00:00"/>
    <s v="Rua Adelaide Lima n° 151 parte, Jardim Catarina"/>
    <s v="Jardim Catarina"/>
    <n v="24717570"/>
    <s v="São Gonçalo"/>
    <s v="RJ"/>
    <n v="35831877"/>
    <s v="contato@transportesmontanelli.com.br"/>
  </r>
  <r>
    <x v="1209"/>
    <s v="Baía de Guanabara"/>
    <n v="50"/>
    <x v="2"/>
    <s v="EE"/>
    <n v="330009430173"/>
    <s v="42.508.101/0001-18"/>
    <s v="SEIMOB SOCIEDADE DE EMPREENDIMENTOS IMOBILIARIOS LTDA"/>
    <x v="1"/>
    <m/>
    <s v="12/12/2017"/>
    <n v="340.9050066198966"/>
    <n v="0"/>
    <n v="340.9050066198966"/>
    <m/>
    <m/>
    <s v="OK"/>
    <s v=""/>
    <n v="0"/>
    <n v="29608.799999999999"/>
    <n v="0"/>
    <n v="0"/>
    <n v="3221"/>
    <n v="80"/>
    <n v="5.7568725668020709E-2"/>
    <n v="0"/>
    <n v="340.9050066198966"/>
    <n v="0"/>
    <n v="0"/>
    <s v="E-07/002.3859/2015"/>
    <s v="IN033683"/>
    <d v="2016-03-18T00:00:00"/>
    <d v="2021-03-18T00:00:00"/>
    <s v="Avn. Ataulfo de Paiva nº 1.079 - Sala 1010"/>
    <s v="Leblon"/>
    <n v="22440031"/>
    <s v="Rio de Janeiro"/>
    <s v="RJ"/>
    <n v="996831014"/>
    <s v="ebitter@uol.com.br"/>
  </r>
  <r>
    <x v="1210"/>
    <s v="Baía de Guanabara"/>
    <n v="50"/>
    <x v="2"/>
    <s v="EE"/>
    <n v="330010139940"/>
    <s v="20.939.858/0001-23"/>
    <s v="MIX RIO COMERCIO DE CONCRETO E ARTEFATOS EIRELI"/>
    <x v="5"/>
    <m/>
    <s v="30/01/2018"/>
    <n v="943.6654915832512"/>
    <n v="0"/>
    <n v="943.6654915832512"/>
    <m/>
    <m/>
    <s v="OK"/>
    <s v=""/>
    <n v="12480"/>
    <n v="0"/>
    <n v="0"/>
    <n v="11400"/>
    <n v="0"/>
    <n v="0"/>
    <n v="5.7568725668020709E-2"/>
    <n v="287.38732730460623"/>
    <n v="0"/>
    <n v="0"/>
    <n v="656.27816427864491"/>
    <s v="PD- 07/014.388/2016"/>
    <s v="IN000749"/>
    <d v="2017-10-31T00:00:00"/>
    <d v="2022-10-31T00:00:00"/>
    <s v="RODOVIA RIO MAGE, S/N, KM 139 (FUNDOS); PISTA LADO ESQUERDO"/>
    <s v="Parque Paulista"/>
    <n v="0"/>
    <s v="Duque de Caxias"/>
    <s v="RJ"/>
    <s v="24 2251-8035"/>
    <s v="financeiro@grupomixconcreto.com.br"/>
  </r>
  <r>
    <x v="1211"/>
    <s v="Baía de Guanabara"/>
    <n v="50"/>
    <x v="2"/>
    <s v="EE"/>
    <n v="330010484028"/>
    <s v="22.583.088/0001-54"/>
    <s v="DINÂMICA RD EMPREENDIMENTOS LTDA - ME"/>
    <x v="1"/>
    <m/>
    <s v="30/01/2018"/>
    <n v="968.25751788325283"/>
    <n v="0"/>
    <n v="968.25751788325283"/>
    <m/>
    <m/>
    <s v="OK"/>
    <s v=""/>
    <n v="15768"/>
    <n v="0"/>
    <n v="0"/>
    <n v="10512"/>
    <n v="0"/>
    <n v="0"/>
    <n v="5.7568725668020709E-2"/>
    <n v="363.09526389696822"/>
    <n v="0"/>
    <n v="0"/>
    <n v="605.16225398628467"/>
    <s v="PD- 07/014.346/2016"/>
    <s v="IN000668"/>
    <d v="2017-10-18T00:00:00"/>
    <d v="2022-10-18T00:00:00"/>
    <s v="ESTRADA DE SANTA RITA, Nº: 204, CS 18 - ÁREA C,"/>
    <s v="AMBAÍ"/>
    <n v="0"/>
    <s v="NOVA IGUAÇU"/>
    <s v="RJ"/>
    <s v="21 3091-6556"/>
    <s v="caio@testesolo.com"/>
  </r>
  <r>
    <x v="1212"/>
    <s v="Baía de Guanabara"/>
    <n v="50"/>
    <x v="2"/>
    <s v="EE"/>
    <n v="330006404139"/>
    <s v="60.869.336/0220-05"/>
    <s v="HOLCIM (BRASIL) S.A - SÃO GONÇALO"/>
    <x v="6"/>
    <m/>
    <s v="30/01/2018"/>
    <n v="146.48702545071097"/>
    <n v="0"/>
    <n v="146.48702545071097"/>
    <m/>
    <m/>
    <s v="OK:"/>
    <s v=""/>
    <n v="4238.7839999999997"/>
    <n v="0"/>
    <n v="0"/>
    <n v="849.024"/>
    <n v="0"/>
    <n v="0"/>
    <n v="5.7568725668020709E-2"/>
    <n v="97.60580459707694"/>
    <n v="0"/>
    <n v="0"/>
    <n v="48.881220853634019"/>
    <s v="PD-07/014.399/2016"/>
    <s v="IN000750"/>
    <d v="2017-10-31T00:00:00"/>
    <d v="2022-10-31T00:00:00"/>
    <s v="ESTRADA AMBROZINA CORTES FREITAS, 14 - PARTE"/>
    <s v="SANTA ISABEL"/>
    <n v="0"/>
    <s v="São Gonçalo"/>
    <s v="RJ"/>
    <s v="21 3315-7915"/>
    <s v="fernando.coelho@lafargeholcim.com"/>
  </r>
  <r>
    <x v="1213"/>
    <s v="Baía de Guanabara"/>
    <n v="50"/>
    <x v="2"/>
    <s v="EE"/>
    <n v="330010504231"/>
    <s v="23.335.994/0002-83"/>
    <s v="ALMERIA EMPRENDIMENTOS IMOBILIÁRIOS LTDA."/>
    <x v="1"/>
    <m/>
    <s v="06/03/2018"/>
    <n v="3095.5147839664601"/>
    <n v="0"/>
    <n v="3095.5147839664601"/>
    <m/>
    <m/>
    <s v="OK:"/>
    <s v=""/>
    <n v="80640"/>
    <n v="62899.199999999997"/>
    <n v="0"/>
    <n v="17740.8"/>
    <n v="1452"/>
    <n v="94"/>
    <n v="5.7568725668020709E-2"/>
    <n v="1856.9329413154173"/>
    <n v="217.2661143090599"/>
    <n v="0"/>
    <n v="1021.3157283419828"/>
    <s v="E-07/002.02751/2016"/>
    <s v="IN042145"/>
    <d v="2017-11-24T00:00:00"/>
    <d v="2022-11-24T00:00:00"/>
    <s v="AV VINTE E DOIS DE MAIO, 5347, sala 106"/>
    <s v="Centro"/>
    <n v="0"/>
    <s v="Itaboraí"/>
    <s v="RJ"/>
    <s v="31 3431-5686"/>
    <s v="EMPRESARIAL@DIRECIONAL.COM.BR"/>
  </r>
  <r>
    <x v="1214"/>
    <s v="Baía de Guanabara"/>
    <n v="50"/>
    <x v="2"/>
    <s v="EE"/>
    <n v="330007887397"/>
    <s v="10.850.542/0001-07"/>
    <s v="AGUAS DE PRATA TRANSPORTE DE AGUA POTAVEL LTDA ME"/>
    <x v="1"/>
    <m/>
    <s v="01/03/2019"/>
    <n v="5987.5788467427155"/>
    <n v="0"/>
    <n v="5987.5788467427155"/>
    <m/>
    <m/>
    <s v="OK"/>
    <s v=""/>
    <n v="75073.2"/>
    <n v="0"/>
    <n v="0"/>
    <n v="73978.2"/>
    <n v="0"/>
    <n v="0"/>
    <n v="5.7568725668020709E-2"/>
    <n v="1728.7515728090389"/>
    <n v="0"/>
    <n v="0"/>
    <n v="4258.8272739336762"/>
    <s v="PD-07/014.734/2017"/>
    <s v="IN000909"/>
    <d v="2018-01-11T00:00:00"/>
    <d v="2020-01-11T00:00:00"/>
    <s v="ESTRADA DE REALENGO, Nº 1295 "/>
    <s v="PADRE MIGUEL"/>
    <s v="21.810-121"/>
    <s v="Rio de Janeiro "/>
    <s v="RJ"/>
    <s v="(21) 997972490"/>
    <s v="licenciamento@soloterra.net.br"/>
  </r>
  <r>
    <x v="1215"/>
    <s v="Baía de Guanabara"/>
    <n v="50"/>
    <x v="2"/>
    <s v="EE"/>
    <n v="330029280665"/>
    <s v="16.699.328/0001-88"/>
    <s v="CONDOMINIO DO EMPREENDIMENTO VITALITY"/>
    <x v="1"/>
    <m/>
    <s v="01/05/2018"/>
    <n v="2245.1423552130241"/>
    <n v="0"/>
    <n v="2245.1423552130241"/>
    <m/>
    <m/>
    <s v="OK"/>
    <s v=""/>
    <n v="32762.400000000001"/>
    <n v="0"/>
    <n v="0"/>
    <n v="25894.560000000001"/>
    <n v="0"/>
    <n v="0"/>
    <n v="5.7568725668020709E-2"/>
    <n v="754.42697752438437"/>
    <n v="0"/>
    <n v="0"/>
    <n v="1490.7153776886398"/>
    <s v="E-07/002.11596/2015"/>
    <s v="IN043047"/>
    <d v="2017-12-22T00:00:00"/>
    <d v="2022-12-22T00:00:00"/>
    <s v="AVENIDA DI CAVALCANTI,111"/>
    <s v="BARRA DA TIJUCA "/>
    <n v="22793320"/>
    <s v="Rio de Janeiro"/>
    <s v="RJ"/>
    <n v="34894516"/>
    <s v="condominio.vitality@ig.com.br"/>
  </r>
  <r>
    <x v="1216"/>
    <s v="Baía de Guanabara"/>
    <n v="50"/>
    <x v="2"/>
    <s v="EE"/>
    <n v="330029311803"/>
    <s v="05.883.412/0001-30"/>
    <s v="DANIELE INDUSTRIA E COMÉRCIO DE GELO LTDA"/>
    <x v="5"/>
    <m/>
    <s v="01/05/2018"/>
    <n v="1108.6252535624985"/>
    <n v="0"/>
    <n v="1108.6252535624985"/>
    <m/>
    <m/>
    <s v="OK"/>
    <s v=""/>
    <n v="13981.44"/>
    <n v="0"/>
    <n v="0"/>
    <n v="13664.64"/>
    <n v="0"/>
    <n v="0"/>
    <n v="5.7568725668020709E-2"/>
    <n v="321.96235876078697"/>
    <n v="0"/>
    <n v="0"/>
    <n v="786.66289480171145"/>
    <s v="E-07/501.609/2009"/>
    <s v="IN044429"/>
    <d v="2018-03-15T00:00:00"/>
    <d v="2023-03-15T00:00:00"/>
    <s v="Rua Washington Luis, n° 374"/>
    <s v="Jardim Canaan"/>
    <n v="26263020"/>
    <s v="Nova Iguaçu"/>
    <s v="RJ"/>
    <n v="24842763"/>
    <s v="gizelipereira03@gmail.com"/>
  </r>
  <r>
    <x v="1217"/>
    <s v="Baía de Guanabara"/>
    <n v="50"/>
    <x v="2"/>
    <s v="EE"/>
    <n v="330028076509"/>
    <s v="30.350.276/0001-60"/>
    <s v="EMITANG-EMPRESA DE MINERAÇÃO TANGUÁ LTDA"/>
    <x v="6"/>
    <m/>
    <s v="01/05/2018"/>
    <n v="1513.7410328867309"/>
    <n v="0"/>
    <n v="1513.7410328867309"/>
    <m/>
    <m/>
    <s v="OK"/>
    <s v=""/>
    <n v="19008"/>
    <n v="0"/>
    <n v="0"/>
    <n v="18691.2"/>
    <n v="0"/>
    <n v="0"/>
    <n v="5.7568725668020709E-2"/>
    <n v="437.70674071799266"/>
    <n v="0"/>
    <n v="0"/>
    <n v="1076.0342921687381"/>
    <s v="E-07/002.11159/2013"/>
    <s v="IN044241"/>
    <d v="2018-02-27T00:00:00"/>
    <d v="2023-02-27T00:00:00"/>
    <s v="estrada municipal, sitio sabiá, s/n"/>
    <s v="Mineiro"/>
    <n v="24890000"/>
    <s v="Tanguá"/>
    <s v="RJ"/>
    <n v="27471264"/>
    <s v="emitang@emitang.com.br"/>
  </r>
  <r>
    <x v="1218"/>
    <s v="Baía de Guanabara"/>
    <n v="50"/>
    <x v="2"/>
    <s v="EE"/>
    <n v="330006947507"/>
    <s v="11.507.415/0004-15"/>
    <s v="INDUSTRIAS REUNIDAS RAYMUNDO DA FONTE AS"/>
    <x v="5"/>
    <m/>
    <s v="01/05/2018"/>
    <n v="908.1297525178984"/>
    <n v="0"/>
    <n v="908.1297525178984"/>
    <m/>
    <m/>
    <s v="OK SEM CADASTRO REGLA"/>
    <s v=""/>
    <n v="11356.8"/>
    <n v="0"/>
    <n v="0"/>
    <n v="11232"/>
    <n v="0"/>
    <n v="0"/>
    <n v="5.7568725668020709E-2"/>
    <n v="261.52131917505028"/>
    <n v="0"/>
    <n v="0"/>
    <n v="646.60843334284812"/>
    <s v="PD-07/014.635/2017"/>
    <s v="IN000833"/>
    <d v="2017-11-30T00:00:00"/>
    <d v="2022-11-30T00:00:00"/>
    <s v="RUA IRAMAIA, 74"/>
    <s v="PARADA DE LUCAS"/>
    <n v="21010050"/>
    <s v="Rio de Janeiro"/>
    <s v="RJ"/>
    <e v="#N/A"/>
    <s v="laboratoriorio@rfonte.com.br"/>
  </r>
  <r>
    <x v="1219"/>
    <s v="Baía de Guanabara"/>
    <n v="50"/>
    <x v="2"/>
    <s v="EE"/>
    <n v="330003730752"/>
    <s v="27.946.375/0001-03"/>
    <s v="MOJIOCA IMOBILIARIA E COMERCIAL LTDA"/>
    <x v="1"/>
    <m/>
    <s v="01/05/2018"/>
    <n v="2206.3172368336586"/>
    <n v="0"/>
    <n v="2206.3172368336586"/>
    <m/>
    <m/>
    <s v="OK"/>
    <s v=""/>
    <n v="76650"/>
    <n v="0"/>
    <n v="0"/>
    <n v="7665"/>
    <n v="0"/>
    <n v="0"/>
    <n v="5.7568725668020709E-2"/>
    <n v="1765.0496124773217"/>
    <n v="0"/>
    <n v="0"/>
    <n v="441.2676243563368"/>
    <s v="PD-07/014.38/2017"/>
    <s v="IN000902"/>
    <d v="2018-01-05T00:00:00"/>
    <d v="2023-01-05T00:00:00"/>
    <s v="RUA VISCONDE DE INHAUMA, 77 - 10° ANDAR"/>
    <s v="CENTRO"/>
    <n v="20091007"/>
    <s v="Rio de Janeiro"/>
    <s v="RJ"/>
    <n v="30431000"/>
    <s v="ceduardo@ebteengenharia.com.br"/>
  </r>
  <r>
    <x v="1220"/>
    <s v="Baía de Guanabara"/>
    <n v="50"/>
    <x v="2"/>
    <s v="EE"/>
    <n v="330010487981"/>
    <s v="02.436.080/0002-39"/>
    <s v="PLAY KID DIVERSÕES LTDA - EPP"/>
    <x v="1"/>
    <m/>
    <s v="01/05/2018"/>
    <n v="76.000325864718732"/>
    <n v="0"/>
    <n v="76.000325864718732"/>
    <m/>
    <m/>
    <s v="OK SEM CADASTRO REGLA"/>
    <s v=""/>
    <n v="2400"/>
    <n v="0"/>
    <n v="0"/>
    <n v="360"/>
    <n v="0"/>
    <n v="0"/>
    <n v="5.7568725668020709E-2"/>
    <n v="55.272014949430648"/>
    <n v="0"/>
    <n v="0"/>
    <n v="20.728310915288084"/>
    <s v="PD-07/014.464/2016"/>
    <s v="IN000822"/>
    <d v="2017-11-30T00:00:00"/>
    <d v="2022-11-30T00:00:00"/>
    <s v="RUA GOVERNADOR PORTELA, S/N"/>
    <s v="Centro "/>
    <n v="26221030"/>
    <s v="Nova Iguaçu"/>
    <s v="RJ"/>
    <n v="27687080"/>
    <s v="parkplaykid@gmail.com"/>
  </r>
  <r>
    <x v="1221"/>
    <s v="Baía de Guanabara"/>
    <n v="50"/>
    <x v="2"/>
    <s v="EE"/>
    <n v="330026427665"/>
    <s v="24.176.014/0001-29"/>
    <s v="PROSCIENCE BEAUTY LTDA EPP"/>
    <x v="5"/>
    <m/>
    <s v="01/05/2018"/>
    <n v="198.95001489071461"/>
    <n v="0"/>
    <n v="198.95001489071461"/>
    <m/>
    <m/>
    <s v="SEM DBO"/>
    <s v=""/>
    <n v="3840"/>
    <n v="0"/>
    <n v="0"/>
    <n v="1920"/>
    <n v="0"/>
    <n v="0"/>
    <n v="5.7568725668020709E-2"/>
    <n v="88.416427465866093"/>
    <n v="0"/>
    <n v="0"/>
    <n v="110.53358742484853"/>
    <s v="E-07/002.3018/2017"/>
    <s v="IN043055"/>
    <d v="2017-12-22T00:00:00"/>
    <d v="2022-12-22T00:00:00"/>
    <s v="RODOVIA WASHINGTON LUIZ, 15718, BAIRRO PILAR"/>
    <s v="PILAR"/>
    <n v="25213005"/>
    <s v="DUQUE DE CAXIAS "/>
    <s v="RJ"/>
    <n v="996935094"/>
    <s v="RAFAEL.LOPES@YENZAH.COM.BR"/>
  </r>
  <r>
    <x v="1222"/>
    <s v="Baía de Guanabara"/>
    <n v="50"/>
    <x v="2"/>
    <s v="EE"/>
    <n v="330022569635"/>
    <s v="16.991.176/0001-92"/>
    <s v="REALIZA CONSTRUTORA LTDA"/>
    <x v="1"/>
    <m/>
    <s v="01/03/2019"/>
    <n v="648.87445020361258"/>
    <n v="0"/>
    <n v="648.87445020361258"/>
    <m/>
    <m/>
    <s v="OK"/>
    <s v=""/>
    <n v="18688"/>
    <n v="0"/>
    <n v="0"/>
    <n v="3796"/>
    <n v="0"/>
    <n v="0"/>
    <n v="5.7568725668020709E-2"/>
    <n v="430.34479653901121"/>
    <n v="0"/>
    <n v="0"/>
    <n v="218.5296536646014"/>
    <s v="PD-07/014.378/2017"/>
    <s v="IN001036"/>
    <d v="2018-03-05T00:00:00"/>
    <d v="2023-03-05T00:00:00"/>
    <s v="RUA RIO GRANDE DO SUL, 908 -"/>
    <s v="Brasil"/>
    <s v="38.400-650"/>
    <s v="Uberlândia"/>
    <s v="RJ"/>
    <s v="(21) 988610743"/>
    <s v="rodrigeol@gmail.com"/>
  </r>
  <r>
    <x v="1223"/>
    <s v="Baía de Guanabara"/>
    <n v="50"/>
    <x v="2"/>
    <s v="EE"/>
    <n v="330027391664"/>
    <s v="36.234.789/0001-92"/>
    <s v="REISE TRANSPORTE E TURISMO LTDA-ME"/>
    <x v="1"/>
    <m/>
    <s v="01/05/2018"/>
    <n v="1909.6256651837014"/>
    <n v="0"/>
    <n v="1909.6256651837014"/>
    <m/>
    <m/>
    <s v="SEM DBO"/>
    <s v=""/>
    <n v="23798"/>
    <n v="0"/>
    <n v="0"/>
    <n v="23652"/>
    <n v="0"/>
    <n v="0"/>
    <n v="5.7568725668020709E-2"/>
    <n v="548.01059371456086"/>
    <n v="0"/>
    <n v="0"/>
    <n v="1361.6150714691405"/>
    <s v="PD-07/014.223/2017"/>
    <s v="IN000821"/>
    <d v="2017-11-30T00:00:00"/>
    <d v="2019-11-30T00:00:00"/>
    <s v="RUA PINTOR LEANDRO JOAQUIM, 68"/>
    <s v="CIDADE DE DEUS"/>
    <n v="22770650"/>
    <s v="Rio de Janeiro"/>
    <s v="RJ"/>
    <n v="999139993"/>
    <s v="licenciamento@soloterra.net.br"/>
  </r>
  <r>
    <x v="1224"/>
    <s v="Baía de Guanabara"/>
    <n v="50"/>
    <x v="2"/>
    <s v="EE"/>
    <n v="330031486925"/>
    <s v="09.419.126/0001-70"/>
    <s v="Rio Minas 10 Empreendimentos Ltda"/>
    <x v="1"/>
    <m/>
    <s v="01/05/2018"/>
    <n v="9726.8094987504937"/>
    <n v="0"/>
    <n v="9726.8094987504937"/>
    <m/>
    <m/>
    <s v="OK"/>
    <s v=""/>
    <n v="422400"/>
    <n v="0"/>
    <n v="0"/>
    <n v="0"/>
    <n v="0"/>
    <n v="0"/>
    <n v="5.7568725668020709E-2"/>
    <n v="9726.8094987504937"/>
    <n v="0"/>
    <n v="0"/>
    <n v="0"/>
    <s v="E-07/002.5073/2015"/>
    <s v="IN043167"/>
    <d v="2017-12-26T00:00:00"/>
    <d v="2022-12-26T00:00:00"/>
    <s v="RUA VISCONDE DE PIRAJÁ, 608 - SALA 908"/>
    <s v="Ipanema"/>
    <n v="22410002"/>
    <s v="Rio de Janeiro"/>
    <s v="RJ"/>
    <n v="25298634"/>
    <s v="projetos@pangea.com.br"/>
  </r>
  <r>
    <x v="1225"/>
    <s v="Baía de Guanabara"/>
    <n v="50"/>
    <x v="2"/>
    <s v="EE"/>
    <n v="330008313670"/>
    <s v="05.920.957/0001-70"/>
    <s v="GRALPHI-HIDRO CARGAS LTDA-ME - Pacuí"/>
    <x v="1"/>
    <m/>
    <s v="01/06/2018"/>
    <n v="1403.6460293704176"/>
    <n v="24.67"/>
    <n v="1428.3160293704177"/>
    <m/>
    <m/>
    <s v="OK"/>
    <s v=""/>
    <n v="17520"/>
    <n v="0"/>
    <n v="0"/>
    <n v="17374"/>
    <n v="0"/>
    <n v="0"/>
    <n v="5.7568725668020709E-2"/>
    <n v="403.44498348219406"/>
    <n v="0"/>
    <n v="0"/>
    <n v="1000.2010458882235"/>
    <s v="PD-07/014.547/2017"/>
    <s v="IN001020"/>
    <d v="2018-02-28T00:00:00"/>
    <d v="2020-02-28T00:00:00"/>
    <s v="RUA FELIZARDO FORTES, 593"/>
    <s v="RAMOS"/>
    <n v="21031160"/>
    <s v="RIO DE JANEIRO"/>
    <s v="RJ"/>
    <n v="88440420"/>
    <s v="biberlog@ig.com.br"/>
  </r>
  <r>
    <x v="1226"/>
    <s v="Baía de Guanabara"/>
    <n v="50"/>
    <x v="2"/>
    <s v="EE"/>
    <n v="330022463993"/>
    <s v="20.399.752/0001-84"/>
    <s v="DI PAULO TAVARES TRANSPORTES DE ÁGUA LTDA - ME"/>
    <x v="1"/>
    <m/>
    <s v="01/07/2018"/>
    <n v="1133.4470142907805"/>
    <n v="0"/>
    <n v="1133.4470142907805"/>
    <m/>
    <m/>
    <s v="OK"/>
    <s v=""/>
    <n v="16407.04"/>
    <n v="0"/>
    <n v="0"/>
    <n v="13125.63"/>
    <n v="0"/>
    <n v="0"/>
    <n v="5.7568725668020709E-2"/>
    <n v="377.81915225493111"/>
    <n v="0"/>
    <n v="0"/>
    <n v="755.62786203584949"/>
    <s v="E-07/002.11180/2013"/>
    <s v="IN045209"/>
    <d v="2018-05-30T00:00:00"/>
    <d v="2020-05-30T00:00:00"/>
    <s v="RUA PREFEITO OSVALDO MARCONDES DE MEDEIROS, 57"/>
    <s v="AGOSTINHO PORTO"/>
    <s v="25545-310"/>
    <s v="SÃO JOÃO DE MERITI"/>
    <s v="RJ"/>
    <s v="96464-5261"/>
    <s v="dipaulotavares@bol.com.br"/>
  </r>
  <r>
    <x v="1227"/>
    <s v="Baía de Guanabara"/>
    <n v="50"/>
    <x v="2"/>
    <s v="EE"/>
    <n v="330026258294"/>
    <s v="31.938.731/0001-06"/>
    <s v="HOTEL BAR E RESTAURANTE PRESIDENTE LTDA"/>
    <x v="1"/>
    <m/>
    <s v="25/07/2018"/>
    <n v="88.635719420133626"/>
    <n v="0"/>
    <n v="88.635719420133626"/>
    <m/>
    <m/>
    <s v="OK"/>
    <s v=""/>
    <n v="2563.7600000000002"/>
    <n v="0"/>
    <n v="0"/>
    <n v="513.91999999999996"/>
    <n v="0"/>
    <n v="0"/>
    <n v="5.7568725668020709E-2"/>
    <n v="59.041748068029634"/>
    <n v="0"/>
    <n v="0"/>
    <n v="29.593971352103996"/>
    <s v="E-07/002.16459/2014"/>
    <s v="IN045443"/>
    <d v="2018-06-25T00:00:00"/>
    <d v="2023-06-25T00:00:00"/>
    <s v="ESTRADA SÃO JOÃO-CAXIAS, 966"/>
    <s v="CENTRO"/>
    <n v="25515420"/>
    <s v="SÃO JOÃO DE MERITI"/>
    <s v="RJ"/>
    <s v="97892-004"/>
    <s v="luizclaudiosb@uol.com.br"/>
  </r>
  <r>
    <x v="1228"/>
    <s v="Baía de Guanabara"/>
    <n v="50"/>
    <x v="2"/>
    <s v="EE"/>
    <n v="330003545262"/>
    <s v="28.454.915/0001-96"/>
    <s v="CONDOMINIO PORTAL CAMINHOS DO MAR"/>
    <x v="1"/>
    <m/>
    <s v="01/10/2018"/>
    <n v="2838.7970028372702"/>
    <n v="0"/>
    <n v="2838.7970028372702"/>
    <m/>
    <m/>
    <s v="OK"/>
    <s v=""/>
    <n v="70463.25"/>
    <n v="0"/>
    <n v="0"/>
    <n v="21126.2"/>
    <n v="0"/>
    <n v="0"/>
    <n v="5.7568725668020709E-2"/>
    <n v="1622.5933819955283"/>
    <n v="0"/>
    <n v="0"/>
    <n v="1216.2036208417417"/>
    <s v="E-07/002.10687/2015"/>
    <s v="IN045997"/>
    <d v="2018-08-08T00:00:00"/>
    <d v="2021-09-29T00:00:00"/>
    <s v="AVENIDA CARLOS LACERDA, 1.305"/>
    <s v="AREAL"/>
    <s v="24.800-770"/>
    <s v="ITABORAÍ"/>
    <s v="RJ"/>
    <s v="(12)36316431"/>
    <s v="sindicocaminhosdomar@gmail.com"/>
  </r>
  <r>
    <x v="1229"/>
    <s v="Baía de Guanabara"/>
    <n v="50"/>
    <x v="2"/>
    <s v="EE"/>
    <n v="330026722667"/>
    <s v="14.213.174/0001-47"/>
    <s v="MM TRANSPORTES E LOGÍSTICA LTDA ME."/>
    <x v="13"/>
    <m/>
    <s v="01/10/2018"/>
    <n v="2994.0348215106569"/>
    <n v="0"/>
    <n v="2994.0348215106569"/>
    <m/>
    <m/>
    <s v="OK"/>
    <s v=""/>
    <n v="38280"/>
    <n v="0"/>
    <n v="0"/>
    <n v="36696"/>
    <n v="0"/>
    <n v="0"/>
    <n v="5.7568725668020709E-2"/>
    <n v="881.49100131139971"/>
    <n v="0"/>
    <n v="0"/>
    <n v="2112.543820199257"/>
    <s v="E-07/002.5411/2017"/>
    <s v="IN045871"/>
    <d v="2018-07-30T00:00:00"/>
    <d v="2020-07-30T00:00:00"/>
    <s v="RUA FERREIRA BORGES, S/Nº - LOTE 26, QUADRA 11"/>
    <s v="JARDIM CATARINA"/>
    <s v="24.717-047"/>
    <s v="SÃO GONÇALO"/>
    <s v="RJ"/>
    <s v="(21) 964452228"/>
    <s v="geotorresbr@yahoo.com.br"/>
  </r>
  <r>
    <x v="1230"/>
    <s v="Baía de Guanabara"/>
    <n v="50"/>
    <x v="2"/>
    <s v="EE"/>
    <n v="330008610020"/>
    <s v="02.729.727/0001-30"/>
    <s v="M. BUFFARA ADMINISTRADORA DE BENS"/>
    <x v="1"/>
    <m/>
    <s v="01/10/2019"/>
    <n v="839.16765413776602"/>
    <n v="0"/>
    <n v="839.16765413776602"/>
    <m/>
    <m/>
    <s v="OK"/>
    <s v=""/>
    <n v="23961.599999999999"/>
    <n v="0"/>
    <n v="0"/>
    <n v="4992"/>
    <n v="0"/>
    <n v="0"/>
    <n v="5.7568725668020709E-2"/>
    <n v="551.78032683315985"/>
    <n v="0"/>
    <n v="0"/>
    <n v="287.38732730460623"/>
    <s v="E-07/002.5126/2017"/>
    <s v="IN046057"/>
    <d v="2018-08-14T00:00:00"/>
    <d v="2023-08-14T00:00:00"/>
    <s v="RUA HERCULANO PINHEIRO, Nº 363"/>
    <s v="PAVUNA"/>
    <s v="21.532-440"/>
    <s v="RIO DE JANEIRO"/>
    <s v="RJ"/>
    <s v="(21) 24749523"/>
    <s v="admbuffara1@gmail.com"/>
  </r>
  <r>
    <x v="1231"/>
    <s v="Baía de Guanabara"/>
    <n v="50"/>
    <x v="2"/>
    <s v="EE"/>
    <n v="330026519438"/>
    <s v="07.015.016/0039-90"/>
    <s v="CONCRELAGOS CONCRETO LTDA"/>
    <x v="5"/>
    <m/>
    <s v="01/10/2018"/>
    <n v="2521.5128724341903"/>
    <n v="0"/>
    <n v="2521.5128724341903"/>
    <m/>
    <m/>
    <s v="OK"/>
    <s v=""/>
    <n v="73000"/>
    <n v="0"/>
    <n v="0"/>
    <n v="14600"/>
    <n v="0"/>
    <n v="0"/>
    <n v="5.7568725668020709E-2"/>
    <n v="1681.0085816227936"/>
    <n v="0"/>
    <n v="0"/>
    <n v="840.5042908113968"/>
    <s v="E-07/002.6070/2015"/>
    <s v="IN046059"/>
    <d v="2018-08-14T00:00:00"/>
    <d v="2023-08-14T00:00:00"/>
    <s v="ESTRADA VELHA DO PILAR, S/Nº - LOTE 5 - QUADRA 17"/>
    <s v="CHÁCARAS RIOPETRÓPOLIS"/>
    <s v="25.230-270 "/>
    <s v="DUQUE DE CAXIAS"/>
    <s v="RJ"/>
    <s v="(21) 38241071"/>
    <s v="regularizacao@saogeraldopocos.com.br"/>
  </r>
  <r>
    <x v="1232"/>
    <s v="Baía de Guanabara"/>
    <n v="50"/>
    <x v="2"/>
    <s v="EE"/>
    <n v="330003624561"/>
    <s v="07.574.372/0001-70"/>
    <s v="TRANS MATHEUS TRANSPORTES DE Aguas LTDA - ME"/>
    <x v="1"/>
    <m/>
    <s v="01/10/2018"/>
    <n v="2156.736370221171"/>
    <n v="0"/>
    <n v="2156.736370221171"/>
    <m/>
    <m/>
    <s v="OK"/>
    <s v=""/>
    <n v="26864"/>
    <n v="0"/>
    <n v="0"/>
    <n v="26718"/>
    <n v="0"/>
    <n v="0"/>
    <n v="5.7568725668020709E-2"/>
    <n v="618.61216051469319"/>
    <n v="0"/>
    <n v="0"/>
    <n v="1538.1242097064778"/>
    <s v="PD-07/007.6/2018"/>
    <s v="IN001831"/>
    <d v="2018-09-03T00:00:00"/>
    <d v="2020-09-03T00:00:00"/>
    <s v="AVENIDA COMENDADOR TELES, S/N, LOTE 56 B - VILAR DOS TELES - SÃO JOÃO DE MERITI - RJ"/>
    <s v="Vilar dos Teles"/>
    <s v="25.561-161"/>
    <s v="São João de Meriti"/>
    <s v="RJ"/>
    <s v="(21) 964163494"/>
    <s v="condeleandro@gmail.com"/>
  </r>
  <r>
    <x v="1233"/>
    <s v="Baía de Guanabara"/>
    <n v="50"/>
    <x v="2"/>
    <s v="EE"/>
    <n v="330022541463"/>
    <s v="24.345.616/0001-62"/>
    <s v="MCL SERVIÇOS E TRANSPORTES EIRELI"/>
    <x v="1"/>
    <m/>
    <s v="01/03/2019"/>
    <n v="9884.313334284645"/>
    <n v="0"/>
    <n v="9884.313334284645"/>
    <m/>
    <m/>
    <s v="OK"/>
    <s v=""/>
    <n v="122640"/>
    <n v="0"/>
    <n v="0"/>
    <n v="122640"/>
    <n v="0"/>
    <n v="0"/>
    <n v="5.7568725668020709E-2"/>
    <n v="2824.0939994273322"/>
    <n v="0"/>
    <n v="0"/>
    <n v="7060.2193348573128"/>
    <s v="PD-07/014.90/2018"/>
    <s v="IN001702"/>
    <d v="2018-08-22T00:00:00"/>
    <d v="2020-08-22T00:00:00"/>
    <s v="RUA PROFESSOR GABIZO, 361, APTO 301"/>
    <s v="Maracanã"/>
    <s v="20.271-064"/>
    <s v="Rio de Janeiro "/>
    <s v="RJ"/>
    <s v="(21) 971363112"/>
    <s v="mocellin@aguariodejaneiro.com"/>
  </r>
  <r>
    <x v="1234"/>
    <s v="Baía de Guanabara"/>
    <n v="50"/>
    <x v="2"/>
    <s v="EE"/>
    <n v="330026369525"/>
    <s v="19.835.035/0001-79"/>
    <s v="REC DUQUE DE CAXIAS I S.A."/>
    <x v="1"/>
    <m/>
    <s v="01/03/2019"/>
    <n v="2533.3024255945734"/>
    <n v="0"/>
    <n v="2533.3024255945734"/>
    <m/>
    <m/>
    <s v="OK"/>
    <s v=""/>
    <n v="39201"/>
    <n v="14366.4"/>
    <n v="0"/>
    <n v="27462.6"/>
    <n v="111"/>
    <n v="94"/>
    <n v="5.7568725668020709E-2"/>
    <n v="902.69966603127375"/>
    <n v="49.622636508538534"/>
    <n v="0"/>
    <n v="1580.9801230547612"/>
    <s v="PD-07/014.828/2017"/>
    <s v="IN001711"/>
    <d v="2018-08-23T00:00:00"/>
    <d v="2023-08-23T00:00:00"/>
    <s v="RODOVIA WASHINGTON LUIZ, S/N, KM 103"/>
    <s v="Santo Antônio"/>
    <s v="25.251-745"/>
    <s v="Duque de Caxias "/>
    <s v="RJ"/>
    <s v="(11) 35003659"/>
    <s v="yan.ferreira@mcwambiental.com.br"/>
  </r>
  <r>
    <x v="1235"/>
    <s v="Baía de Guanabara"/>
    <n v="50"/>
    <x v="2"/>
    <s v="EE"/>
    <n v="330026476100"/>
    <s v="68.568.419/0001-88"/>
    <s v="CONDOMÍNIO DO EDIFÍCIO ILHA PLAZA SHOPPING CENTER"/>
    <x v="5"/>
    <m/>
    <s v="01/11/2018"/>
    <n v="933.99576064745429"/>
    <n v="0"/>
    <n v="933.99576064745429"/>
    <m/>
    <m/>
    <s v="OK"/>
    <s v=""/>
    <n v="24960"/>
    <n v="0"/>
    <n v="0"/>
    <n v="6240"/>
    <n v="0"/>
    <n v="0"/>
    <n v="5.7568725668020709E-2"/>
    <n v="574.76421213519973"/>
    <n v="0"/>
    <n v="0"/>
    <n v="359.23154851225462"/>
    <s v="E-07/002.10577/2016"/>
    <s v="IN046114"/>
    <d v="2018-08-21T00:00:00"/>
    <d v="2023-08-21T00:00:00"/>
    <s v="AVENIDA MAESTRO PAULO E SILVA, 400 - GALEÃO"/>
    <s v="Ilha do Governador"/>
    <s v="21.920-445"/>
    <s v="Rio de Janeiro"/>
    <s v="RJ"/>
    <s v="(21) 996677215"/>
    <s v="adriana.mello@biogeobrasil.com.br"/>
  </r>
  <r>
    <x v="1236"/>
    <s v="Baía de Guanabara"/>
    <n v="50"/>
    <x v="2"/>
    <s v="EE"/>
    <n v="330025882490"/>
    <s v="11.606.899/0001-07"/>
    <s v="CONDOMÍNIO DO EDIFÍCIO COLORS RESIDENCIAL"/>
    <x v="1"/>
    <m/>
    <s v="01/11/2018"/>
    <n v="1550.7178333658417"/>
    <n v="0"/>
    <n v="1550.7178333658417"/>
    <m/>
    <m/>
    <s v="OK"/>
    <s v=""/>
    <n v="44895"/>
    <n v="0"/>
    <n v="0"/>
    <n v="8979"/>
    <n v="0"/>
    <n v="0"/>
    <n v="5.7568725668020709E-2"/>
    <n v="1033.815369735232"/>
    <n v="0"/>
    <n v="0"/>
    <n v="516.90246363060965"/>
    <s v="E-07/002.8680/2015"/>
    <s v="IN046750"/>
    <d v="2018-10-10T00:00:00"/>
    <d v="2023-10-10T00:00:00"/>
    <s v="RUA FORTUNATO DE BRITO 172 - FREGUESIA"/>
    <s v="Jacarepaguá"/>
    <s v="22.750-300"/>
    <s v="Rio de Janeiro "/>
    <s v="RJ"/>
    <s v="(21) 24565919"/>
    <s v="ACQUASERVTRATAMENTO@YAHOO.COM.BR"/>
  </r>
  <r>
    <x v="1237"/>
    <s v="Baía de Guanabara"/>
    <n v="50"/>
    <x v="2"/>
    <s v="EE"/>
    <n v="330027252893"/>
    <s v="04.504.741/0001-60"/>
    <s v="CONDOMÍNIO DO EDIFÍCIO RIO DESIGN BARRA"/>
    <x v="1"/>
    <m/>
    <s v="01/11/2018"/>
    <n v="4040.7153192295837"/>
    <n v="0"/>
    <n v="4040.7153192295837"/>
    <m/>
    <m/>
    <s v="OK"/>
    <s v=""/>
    <n v="51611"/>
    <n v="0"/>
    <n v="0"/>
    <n v="49545.1"/>
    <n v="0"/>
    <n v="0"/>
    <n v="5.7568725668020709E-2"/>
    <n v="1188.4684098639052"/>
    <n v="0"/>
    <n v="0"/>
    <n v="2852.2469093656782"/>
    <s v="E-07/002.2971/2014"/>
    <s v="IN046469"/>
    <d v="2018-09-21T00:00:00"/>
    <d v="2023-09-21T00:00:00"/>
    <s v="AVENIDA DAS AMÉRICAS, 7.777"/>
    <s v="Barra da Tijuca"/>
    <s v="22793-081"/>
    <s v="Rio de Janeiro"/>
    <s v="RJ"/>
    <s v="(21) 32512283"/>
    <s v="f.avelar@ecospohr.eco.br"/>
  </r>
  <r>
    <x v="1238"/>
    <s v="Baía de Guanabara"/>
    <n v="50"/>
    <x v="2"/>
    <s v="EE"/>
    <n v="330027043208"/>
    <s v="02.430.243/0001-95"/>
    <s v="RIMACLEAN VILAR QUIMICA INDUSTRIAL LTDA ME"/>
    <x v="5"/>
    <m/>
    <s v="01/11/2018"/>
    <n v="1344.948882944808"/>
    <n v="0"/>
    <n v="1344.948882944808"/>
    <m/>
    <m/>
    <s v="OK"/>
    <s v=""/>
    <n v="24960"/>
    <n v="0"/>
    <n v="0"/>
    <n v="13378.56"/>
    <n v="0"/>
    <n v="0"/>
    <n v="5.7568725668020709E-2"/>
    <n v="574.76421213519973"/>
    <n v="0"/>
    <n v="0"/>
    <n v="770.18467080960829"/>
    <s v="E-07/504240/2009"/>
    <s v="IN046064"/>
    <d v="2018-08-14T00:00:00"/>
    <d v="2023-08-14T00:00:00"/>
    <s v="RUA FELIZARDO SAAVEDRA, 881"/>
    <s v="Jardim Meriti"/>
    <s v="25.555-000"/>
    <s v="São João de Meriti"/>
    <s v="RJ"/>
    <s v="(21) 26625613"/>
    <s v="rimaclean@globo.com"/>
  </r>
  <r>
    <x v="1239"/>
    <s v="Baía de Guanabara"/>
    <n v="50"/>
    <x v="2"/>
    <s v="EE"/>
    <n v="330027776299"/>
    <s v="33.062.134/0001-96"/>
    <s v="POSTO SILOMAR DE COMBUSTÍVEIS E ACESSÓRIOS LTDA"/>
    <x v="1"/>
    <m/>
    <s v="01/01/2019"/>
    <n v="102.11695337058043"/>
    <n v="0"/>
    <n v="102.11695337058043"/>
    <m/>
    <m/>
    <s v="OK:"/>
    <s v=""/>
    <n v="2135.25"/>
    <n v="0"/>
    <n v="0"/>
    <n v="919.8"/>
    <n v="0"/>
    <n v="0"/>
    <n v="5.7568725668020709E-2"/>
    <n v="49.163167651977986"/>
    <n v="0"/>
    <n v="0"/>
    <n v="52.953785718602454"/>
    <s v="E-07/501.036/2009"/>
    <s v="IN047409"/>
    <d v="2018-11-30T00:00:00"/>
    <d v="2023-11-30T00:00:00"/>
    <s v="AVENIDA NELSON CARDOSO, 1.130 "/>
    <s v="TAQUARA "/>
    <s v="22730-001"/>
    <s v="Rio de Janeiro "/>
    <s v="RJ "/>
    <s v="(21) 38443005"/>
    <s v="pterzone@gmail.com"/>
  </r>
  <r>
    <x v="1240"/>
    <s v="Baía de Guanabara"/>
    <n v="50"/>
    <x v="2"/>
    <s v="EE"/>
    <n v="330027201555"/>
    <s v="32.542.417/0001-72"/>
    <s v="CONDOMÍNIO UBÁ PIRATININGA"/>
    <x v="1"/>
    <m/>
    <s v="01/01/2019"/>
    <n v="2305.4998550066593"/>
    <n v="0"/>
    <n v="2305.4998550066593"/>
    <m/>
    <m/>
    <s v="OK:"/>
    <s v=""/>
    <n v="29127"/>
    <n v="0"/>
    <n v="0"/>
    <n v="28397"/>
    <n v="0"/>
    <n v="0"/>
    <n v="5.7568725668020709E-2"/>
    <n v="670.72010583826375"/>
    <n v="0"/>
    <n v="0"/>
    <n v="1634.7797491683955"/>
    <s v="E-07/002.5343/2017"/>
    <s v="IN046772"/>
    <d v="2018-10-10T00:00:00"/>
    <d v="2023-10-10T00:00:00"/>
    <s v="ESTRADA CELSO PEÇANHA, Nº 3003"/>
    <s v="Itaipu"/>
    <s v="24.310-650"/>
    <s v="Niterói"/>
    <s v="RJ"/>
    <s v="(21) 996677215"/>
    <s v="geotorresbr@yahoo.com.br"/>
  </r>
  <r>
    <x v="1241"/>
    <s v="Baía de Guanabara"/>
    <n v="50"/>
    <x v="2"/>
    <s v="EE"/>
    <n v="330001201183"/>
    <s v="39.180.625/0001-18"/>
    <s v="FÁBRICA DE GELO RAMIA E MARQUES EIRELI (MANOEL RIBEIRO)"/>
    <x v="5"/>
    <m/>
    <s v="01/01/2019"/>
    <n v="5359.0567783899314"/>
    <n v="0"/>
    <n v="5359.0567783899314"/>
    <m/>
    <m/>
    <s v="OK:"/>
    <s v=""/>
    <n v="67014"/>
    <n v="0"/>
    <n v="0"/>
    <n v="66284"/>
    <n v="0"/>
    <n v="0"/>
    <n v="5.7568725668020709E-2"/>
    <n v="1543.167924654631"/>
    <n v="0"/>
    <n v="0"/>
    <n v="3815.8888537353005"/>
    <s v="E-07/180402/2008"/>
    <s v="IN046769"/>
    <d v="2018-10-10T00:00:00"/>
    <d v="2023-10-10T00:00:00"/>
    <s v="RODOVIA ERNANI DO AMARAL PEIXOTO, Nº 1037 - LOTEAMENTO GRANJA VASQUES II"/>
    <s v="Manoel Ribeiro"/>
    <s v="24.912-710"/>
    <s v="Maricá"/>
    <s v="RJ"/>
    <s v="(21) 26340299"/>
    <s v="saintclair@gelotimo.com.br"/>
  </r>
  <r>
    <x v="1242"/>
    <s v="Baía de Guanabara"/>
    <n v="50"/>
    <x v="2"/>
    <s v="EE"/>
    <n v="330001201183"/>
    <s v="39.180.625/0001-18"/>
    <s v="FÁBRICA DE GELO RAMIA E MARQUES EIRELI"/>
    <x v="5"/>
    <m/>
    <s v="01/01/2019"/>
    <n v="4084.8556568814347"/>
    <n v="0"/>
    <n v="4084.8556568814347"/>
    <m/>
    <m/>
    <s v="OK:"/>
    <s v=""/>
    <n v="56940"/>
    <n v="0"/>
    <n v="0"/>
    <n v="48180"/>
    <n v="0"/>
    <n v="0"/>
    <n v="5.7568725668020709E-2"/>
    <n v="1311.1883644616212"/>
    <n v="0"/>
    <n v="0"/>
    <n v="2773.6672924198133"/>
    <s v="E-07/180393/2008"/>
    <s v="IN047080"/>
    <d v="2018-11-07T00:00:00"/>
    <d v="2023-11-07T00:00:00"/>
    <s v="RODOVIA ERNANI DO AMARAL PEIXOTO, Nº 1037 - LOTEAMENTO GRANJA VASQUES II"/>
    <s v="Itapeba"/>
    <s v="24.912-710"/>
    <s v="Maricá"/>
    <s v="RJ"/>
    <s v="(21) 26340299"/>
    <s v="saintclair@gelotimo.com.br"/>
  </r>
  <r>
    <x v="1243"/>
    <s v="Baía de Guanabara"/>
    <n v="50"/>
    <x v="2"/>
    <s v="EE"/>
    <n v="330027979645"/>
    <s v="06.975.242/0004-20"/>
    <s v="LOG FRIO LOGISTICA LTDA"/>
    <x v="1"/>
    <m/>
    <s v="01/01/2019"/>
    <n v="1008.6176799424915"/>
    <n v="0"/>
    <n v="1008.6176799424915"/>
    <m/>
    <m/>
    <s v="OK:"/>
    <s v=""/>
    <n v="21900"/>
    <n v="0"/>
    <n v="0"/>
    <n v="8760"/>
    <n v="0"/>
    <n v="0"/>
    <n v="5.7568725668020709E-2"/>
    <n v="504.30883997124573"/>
    <n v="0"/>
    <n v="0"/>
    <n v="504.30883997124573"/>
    <s v="E-07/002.4574/2015"/>
    <s v="IN047125"/>
    <d v="2018-11-12T00:00:00"/>
    <d v="2023-11-12T00:00:00"/>
    <s v="ESTRADA VENANCIO PEREIRA VELOSO - QD 06, LT 01 E 02"/>
    <s v="Chacará Rio Petrópolis "/>
    <s v="25.230-615"/>
    <s v="Duque de Caxias "/>
    <s v="RJ"/>
    <s v="(21) 93661987"/>
    <s v="regularizacao@saogeraldodopocos.com.br"/>
  </r>
  <r>
    <x v="1244"/>
    <s v="Baía de Guanabara"/>
    <n v="50"/>
    <x v="2"/>
    <s v="EE"/>
    <n v="330027238394"/>
    <s v="22.701.207/0001-26"/>
    <s v="SPE - CONDOMÍNIO ECOPLACE RESIDENCIAL LTDA"/>
    <x v="13"/>
    <m/>
    <s v="01/01/2019"/>
    <n v="2017.2144749369572"/>
    <n v="0"/>
    <n v="2017.2144749369572"/>
    <m/>
    <m/>
    <s v="OK:"/>
    <s v=""/>
    <n v="32850"/>
    <n v="0"/>
    <n v="0"/>
    <n v="21900"/>
    <n v="0"/>
    <n v="0"/>
    <n v="5.7568725668020709E-2"/>
    <n v="756.45281748285572"/>
    <n v="0"/>
    <n v="0"/>
    <n v="1260.7616574541014"/>
    <s v="E-07/002.14401/2015"/>
    <s v="IN046773"/>
    <d v="2018-10-16T00:00:00"/>
    <d v="2023-10-16T00:00:00"/>
    <s v="RODOVIA ERNANI DO AMARAL PEIXOTO, Nº 28354 - SALA 12"/>
    <s v="Itapeba"/>
    <s v="24.912-710"/>
    <s v="Maricá"/>
    <s v="RJ"/>
    <s v="(21)988213329"/>
    <s v="mellolc@globo.com"/>
  </r>
  <r>
    <x v="1245"/>
    <s v="Baía de Guanabara"/>
    <n v="50"/>
    <x v="2"/>
    <s v="EE"/>
    <n v="330026253900"/>
    <s v="02.229.411/0026-37"/>
    <s v="TOPMIX ENGENHARIA E TECNOLOGIA DE CONCRETO S.A."/>
    <x v="5"/>
    <m/>
    <s v="01/01/2019"/>
    <n v="522.57272701952729"/>
    <n v="0"/>
    <n v="522.57272701952729"/>
    <m/>
    <m/>
    <s v="OK:"/>
    <s v=""/>
    <n v="20301.599999999999"/>
    <n v="0"/>
    <n v="0"/>
    <n v="956.6"/>
    <n v="0"/>
    <n v="0"/>
    <n v="5.7568725668020709E-2"/>
    <n v="467.49911907633867"/>
    <n v="0"/>
    <n v="0"/>
    <n v="55.073607943188591"/>
    <s v="E-07/51092/2012"/>
    <s v="IN047087"/>
    <d v="2018-11-08T00:00:00"/>
    <d v="2023-11-08T00:00:00"/>
    <s v="RODOVIA RJ-116, S/N - KM 12 - LOTES 01 A 07 E 60 A 67 - QUADRA 17"/>
    <s v="Agrobrasil"/>
    <s v="28.680-000"/>
    <s v="Cachoeiras de Macacu"/>
    <s v="RJ"/>
    <s v="(31) 21031377"/>
    <s v="isabella.brant@topmix.com.br"/>
  </r>
  <r>
    <x v="1246"/>
    <s v="Baía de Guanabara"/>
    <n v="50"/>
    <x v="2"/>
    <s v="EE"/>
    <n v="330027273033"/>
    <s v="11.726.521/0001-47"/>
    <s v="TRANSRIO CAMINHÕES, ÔNIBUS, MÁQUINAS E MOTORES LTDA"/>
    <x v="16"/>
    <m/>
    <s v="01/01/2019"/>
    <n v="396.66781784792602"/>
    <n v="0"/>
    <n v="396.66781784792602"/>
    <m/>
    <m/>
    <s v="OK"/>
    <s v=""/>
    <n v="0"/>
    <n v="59042.400000000001"/>
    <n v="0"/>
    <n v="0"/>
    <n v="1234"/>
    <n v="88"/>
    <n v="5.7568725668020709E-2"/>
    <n v="0"/>
    <n v="396.66781784792602"/>
    <n v="0"/>
    <n v="0"/>
    <s v="E-07/002.5731/2014"/>
    <s v="IN047005"/>
    <d v="2018-10-31T00:00:00"/>
    <d v="2023-10-31T00:00:00"/>
    <s v="RODOVIA PRESIDENTE DUTRA, 1450"/>
    <s v="Pavuna"/>
    <s v="21.535-502"/>
    <s v="Rio de Janeiro "/>
    <s v="RJ"/>
    <s v="(11) 972035957"/>
    <s v="ana.paula@jsl.com.br"/>
  </r>
  <r>
    <x v="1247"/>
    <s v="Baía de Guanabara"/>
    <n v="50"/>
    <x v="2"/>
    <s v="EE"/>
    <n v="330026799708"/>
    <s v="05.920.957/0001-70"/>
    <s v="UNIDIESEL TRANSPORTES E SERVIÇOS LTDA - ME"/>
    <x v="1"/>
    <m/>
    <s v="01/03/2019"/>
    <n v="66.560329357202136"/>
    <n v="0"/>
    <n v="66.560329357202136"/>
    <m/>
    <m/>
    <s v="OK:"/>
    <s v=""/>
    <n v="1927.2"/>
    <n v="0"/>
    <n v="0"/>
    <n v="385.44"/>
    <n v="0"/>
    <n v="0"/>
    <n v="5.7568725668020709E-2"/>
    <n v="44.37007208013052"/>
    <n v="0"/>
    <n v="0"/>
    <n v="22.190257277071623"/>
    <s v="E-07/002.6502/2014"/>
    <s v="IN047178"/>
    <d v="2019-11-16T00:00:00"/>
    <d v="2023-11-16T00:00:00"/>
    <s v="RUA MADAGASCAR, S/Nº - LOTE 4 QUADRA A - PARQUE COLÚMBIA"/>
    <s v="Parque Columbia"/>
    <s v="21.535-360"/>
    <s v="Rio de Janeiro "/>
    <s v="RJ"/>
    <s v="(21) 35827895"/>
    <s v="pterzone@gmail.com"/>
  </r>
  <r>
    <x v="1248"/>
    <s v="Baía de Guanabara"/>
    <n v="50"/>
    <x v="2"/>
    <s v="EE"/>
    <n v="330003638864"/>
    <s v="11.767.105/0001-97"/>
    <s v="BRASALPLA RIO DE JANEIRO - INDÚSTRIA DE EMBALAGENS LTDA."/>
    <x v="1"/>
    <m/>
    <s v="01/03/2019"/>
    <n v="109.97376691852263"/>
    <n v="0"/>
    <n v="554.4"/>
    <n v="-631.54999999999995"/>
    <m/>
    <s v="ATENÇÃO: CRÉDITO 2026: -631,55 (revisão de outorga de 187,12 e pagamento indevido em 2025 de 554,4, mesmo tendo sido informados pra desconsiderar  cobrança)"/>
    <s v=""/>
    <n v="3183.84"/>
    <n v="0"/>
    <n v="0"/>
    <n v="636.76800000000003"/>
    <n v="0"/>
    <n v="0"/>
    <n v="5.7568725668020709E-2"/>
    <n v="73.315844612348414"/>
    <n v="0"/>
    <n v="0"/>
    <n v="36.657922306174214"/>
    <s v="E-07/002.3477/2013"/>
    <s v="IN047127"/>
    <d v="2018-11-12T00:00:00"/>
    <d v="2023-11-12T00:00:00"/>
    <s v="RODOVIA WASHINGTON LUIZ, 17777 - KM 107"/>
    <s v="Santa Cruz da Serra"/>
    <s v="25.265-008"/>
    <s v="Duque de Caxias "/>
    <s v="RJ"/>
    <s v="(21) 35446200"/>
    <s v="pedro.moraes@alpla.com"/>
  </r>
  <r>
    <x v="1249"/>
    <s v="Baía de Guanabara"/>
    <n v="50"/>
    <x v="2"/>
    <s v="EE"/>
    <n v="330022525182"/>
    <s v="23.549.874/0001-06"/>
    <s v="PETHRUS TRANSPORTE DE ÁGUA POTÁVEL EIRELI - EPP"/>
    <x v="1"/>
    <m/>
    <s v="01/07/2020"/>
    <n v="3133.723796379074"/>
    <n v="0"/>
    <n v="3133.723796379074"/>
    <m/>
    <m/>
    <s v="OK:"/>
    <s v=""/>
    <n v="45362.2"/>
    <n v="0"/>
    <n v="0"/>
    <n v="36289.760000000002"/>
    <n v="0"/>
    <n v="0"/>
    <n v="5.7568725668020709E-2"/>
    <n v="1044.5711179683537"/>
    <n v="0"/>
    <n v="0"/>
    <n v="2089.1526784107205"/>
    <s v="PD-07/007.138/2020"/>
    <s v="IN006672"/>
    <d v="2020-06-09T00:00:00"/>
    <d v="2025-06-09T00:00:00"/>
    <s v="RUA MANAUS, Nº: 162 "/>
    <s v="Realengo"/>
    <s v="21730-050"/>
    <s v="Rio de Janeiro"/>
    <s v="RJ"/>
    <s v="(21) 24022062"/>
    <s v="rosanacoppede@gmail.com"/>
  </r>
  <r>
    <x v="1250"/>
    <s v="Baía de Guanabara"/>
    <n v="50"/>
    <x v="2"/>
    <s v="EE"/>
    <n v="330026550270"/>
    <s v="18.060.930/0001-04"/>
    <s v="3 PINNAS TRANSPORTES LTDA"/>
    <x v="1"/>
    <m/>
    <s v="01/03/2019"/>
    <n v="2622.3662864492289"/>
    <n v="0"/>
    <n v="2622.3662864492289"/>
    <m/>
    <m/>
    <s v="OK:"/>
    <s v=""/>
    <n v="35040"/>
    <n v="0"/>
    <n v="0"/>
    <n v="31536"/>
    <n v="0"/>
    <n v="0"/>
    <n v="5.7568725668020709E-2"/>
    <n v="806.87952449037539"/>
    <n v="0"/>
    <n v="0"/>
    <n v="1815.4867619588538"/>
    <s v="E-07/002.12473/2013"/>
    <s v="IN047182"/>
    <d v="2019-01-08T00:00:00"/>
    <d v="2021-01-08T00:00:00"/>
    <s v="RUA JOSÉ SERRADO - LOTE 10 - QUADRA 11"/>
    <s v="Jardim Bom Retiro"/>
    <s v="24.726-272"/>
    <s v="São Gonçalo"/>
    <s v="RJ"/>
    <s v="(21) 998150436"/>
    <s v="mellolc@globo.com"/>
  </r>
  <r>
    <x v="1251"/>
    <s v="Baía de Guanabara"/>
    <n v="50"/>
    <x v="2"/>
    <s v="EE"/>
    <n v="330026640504"/>
    <s v="34.111.609/0001-50"/>
    <s v="MAURO MAGALHÃES PLANEJAMENTO E INCORPORAÇÕES S.A"/>
    <x v="1"/>
    <m/>
    <s v="01/03/2019"/>
    <n v="74.60103434701162"/>
    <n v="0"/>
    <n v="74.60103434701162"/>
    <m/>
    <m/>
    <s v="OK:"/>
    <s v=""/>
    <n v="2160"/>
    <n v="0"/>
    <n v="0"/>
    <n v="432"/>
    <n v="0"/>
    <n v="0"/>
    <n v="5.7568725668020709E-2"/>
    <n v="49.737503722678667"/>
    <n v="0"/>
    <n v="0"/>
    <n v="24.863530624332959"/>
    <s v="EXT-PD/014.2942/2018"/>
    <s v="IN001826"/>
    <d v="2018-08-31T00:00:00"/>
    <d v="2023-08-31T00:00:00"/>
    <s v="RUA AGAMENON MAGALHÃES, Nº: 224"/>
    <s v="Itanhangá"/>
    <s v="22641-110"/>
    <s v="Rio de Janeiro"/>
    <s v="RJ"/>
    <s v="(21) 982825000"/>
    <s v="rosanacoppede@gmail.com"/>
  </r>
  <r>
    <x v="1252"/>
    <s v="Baía de Guanabara"/>
    <n v="50"/>
    <x v="2"/>
    <s v="EE"/>
    <n v="330003624561"/>
    <s v="07.574.372/0001-70"/>
    <s v="TRANS MATHEUS TRANSPORTES DE Aguas LTDA - ME -"/>
    <x v="1"/>
    <m/>
    <s v="01/03/2019"/>
    <n v="4624.4391740677147"/>
    <n v="0"/>
    <n v="4624.4391740677147"/>
    <m/>
    <m/>
    <s v="OK:"/>
    <s v=""/>
    <n v="57378"/>
    <n v="0"/>
    <n v="0"/>
    <n v="57378"/>
    <n v="0"/>
    <n v="0"/>
    <n v="5.7568725668020709E-2"/>
    <n v="1321.2653518839147"/>
    <n v="0"/>
    <n v="0"/>
    <n v="3303.1738221837995"/>
    <s v="PD-07/014.41/2018"/>
    <s v="IN001837"/>
    <d v="2018-09-03T00:00:00"/>
    <d v="2020-09-03T00:00:00"/>
    <s v="AVENIDA GETÚLIO VARGAS, S/N°, LOTE 17, QUADRA 3 "/>
    <s v="Vilar dos Teles"/>
    <s v="25575-613"/>
    <s v="São João de Meriti"/>
    <s v="RJ"/>
    <s v="(21) 964163494"/>
    <s v="condeleandro@gmail.com"/>
  </r>
  <r>
    <x v="1253"/>
    <s v="Baía de Guanabara"/>
    <n v="50"/>
    <x v="2"/>
    <s v="EE"/>
    <n v="330026405696"/>
    <s v="34.044.693/0001-36"/>
    <s v="NOVO RIO COUNTRY CLUBE"/>
    <x v="1"/>
    <m/>
    <s v="01/03/2019"/>
    <n v="822.02111180884765"/>
    <n v="0"/>
    <n v="822.02111180884765"/>
    <m/>
    <m/>
    <s v="OK:"/>
    <s v=""/>
    <n v="23798"/>
    <n v="0"/>
    <n v="0"/>
    <n v="4759.6000000000004"/>
    <n v="0"/>
    <n v="0"/>
    <n v="5.7568725668020709E-2"/>
    <n v="548.01059371456086"/>
    <n v="0"/>
    <n v="0"/>
    <n v="274.01051809428679"/>
    <s v="PD-07/014.240/2018"/>
    <s v="IN002196"/>
    <d v="2018-10-07T00:00:00"/>
    <d v="2023-10-07T00:00:00"/>
    <s v="AVENIDA MIGUEL ANTÔNIO FERNANDES, 15"/>
    <s v="Recreio dos Bandeirantes"/>
    <s v="22790-330"/>
    <s v="Rio de Janeiro"/>
    <s v="RJ"/>
    <s v="(21) 3251-2283"/>
    <s v="licenciamento@soloterra.net.br"/>
  </r>
  <r>
    <x v="1254"/>
    <s v="Baía de Guanabara"/>
    <n v="50"/>
    <x v="2"/>
    <s v="EE"/>
    <n v="330026444080"/>
    <s v="42.343.277/0001-67"/>
    <s v="POSTO MOBIAL SERVIÇOS LTDA"/>
    <x v="1"/>
    <m/>
    <s v="01/03/2019"/>
    <n v="184.59161312319773"/>
    <n v="0"/>
    <n v="184.59161312319773"/>
    <m/>
    <m/>
    <s v="OK:"/>
    <s v=""/>
    <n v="2628"/>
    <n v="0"/>
    <n v="0"/>
    <n v="2154.96"/>
    <n v="0"/>
    <n v="0"/>
    <n v="5.7568725668020709E-2"/>
    <n v="60.524579377838663"/>
    <n v="0"/>
    <n v="0"/>
    <n v="124.06703374535907"/>
    <s v="PD-07/014.335/2018"/>
    <s v="IN002738"/>
    <d v="2019-01-30T00:00:00"/>
    <d v="2024-01-30T00:00:00"/>
    <s v="RUA SALUSTIANO SILVA, 464 "/>
    <s v="Magalhães Bastos"/>
    <s v="21745-590"/>
    <s v="Rio de Janeiro "/>
    <s v="RJ"/>
    <s v="(21) 38443005"/>
    <s v="pterzone@gmail.com"/>
  </r>
  <r>
    <x v="1255"/>
    <s v="Baía de Guanabara"/>
    <n v="50"/>
    <x v="2"/>
    <s v="EE"/>
    <n v="330010484028"/>
    <s v="22.583.088/0001-54"/>
    <s v="DINÂMICA RD EMPREENDIMENTOS LTDA-ME-CORUMBÁ"/>
    <x v="13"/>
    <m/>
    <s v="01/04/2019"/>
    <n v="737.54149704578447"/>
    <n v="0"/>
    <n v="737.54149704578447"/>
    <m/>
    <m/>
    <s v="OK:"/>
    <s v=""/>
    <n v="21352.5"/>
    <n v="0"/>
    <n v="0"/>
    <n v="4270.5"/>
    <n v="0"/>
    <n v="0"/>
    <n v="5.7568725668020709E-2"/>
    <n v="491.69433136385629"/>
    <n v="0"/>
    <n v="0"/>
    <n v="245.84716568192815"/>
    <s v="PD-07/014.753/2017"/>
    <s v="IN002824"/>
    <d v="2019-02-12T00:00:00"/>
    <d v="2024-02-12T00:00:00"/>
    <s v="ESTRADA DE SANTA RITA, S/N, ÁREA A - CASAS 1-50"/>
    <s v="Corumbá"/>
    <s v="26042-800"/>
    <s v="Nova Iguaçu"/>
    <s v="RJ"/>
    <s v="(21) 30916556"/>
    <s v="mellolc@globo.com"/>
  </r>
  <r>
    <x v="1256"/>
    <s v="Baía de Guanabara"/>
    <n v="50"/>
    <x v="2"/>
    <s v="EE"/>
    <n v="330027731430"/>
    <s v="25.266.025/0002-43"/>
    <s v="DF&amp;M ALIMENTOS LTDA"/>
    <x v="5"/>
    <m/>
    <s v="01/04/2019"/>
    <n v="926.61293152044732"/>
    <n v="0"/>
    <n v="926.61293152044732"/>
    <m/>
    <m/>
    <s v="OK:"/>
    <s v=""/>
    <n v="12045.6"/>
    <n v="0"/>
    <n v="0"/>
    <n v="11277.6"/>
    <n v="0"/>
    <n v="0"/>
    <n v="5.7568725668020709E-2"/>
    <n v="277.37299472638898"/>
    <n v="0"/>
    <n v="0"/>
    <n v="649.23993679405839"/>
    <s v="PD-07/014.716/2018"/>
    <s v="IN002853"/>
    <d v="2019-02-15T00:00:00"/>
    <d v="2024-02-15T00:00:00"/>
    <s v="AVENIDA VINTE E DOIS DE MAIO, 9000, LOTES 6 A 11, QUADRA F "/>
    <s v="Engenho Velho "/>
    <s v="24803-000"/>
    <s v="Itaboraí"/>
    <s v="RJ"/>
    <s v="(21) 32697419"/>
    <s v="luciana@dfmalimentos.com.br"/>
  </r>
  <r>
    <x v="1257"/>
    <s v="Baía de Guanabara"/>
    <n v="50"/>
    <x v="2"/>
    <s v="EE"/>
    <n v="330028896301"/>
    <s v="28.666.782/0001-11"/>
    <s v="CASA FAZENDA LTDA"/>
    <x v="1"/>
    <m/>
    <s v="01/04/2019"/>
    <n v="118.63694725873447"/>
    <n v="0"/>
    <n v="118.63694725873447"/>
    <m/>
    <m/>
    <s v="OK:"/>
    <s v=""/>
    <n v="3427.35"/>
    <n v="0"/>
    <n v="0"/>
    <n v="689.85"/>
    <n v="0"/>
    <n v="0"/>
    <n v="5.7568725668020709E-2"/>
    <n v="78.924218588285811"/>
    <n v="0"/>
    <n v="0"/>
    <n v="39.712728670448655"/>
    <s v="E-07/100.480/2007"/>
    <s v="IN048137"/>
    <d v="2019-01-29T00:00:00"/>
    <d v="2024-01-29T00:00:00"/>
    <s v="RUA CORONEL FRANCISCO SOARES, 1528 "/>
    <s v="Centro"/>
    <s v="26216-032"/>
    <s v="Nova Iguaçu"/>
    <s v="RJ"/>
    <s v="(21) 27675912"/>
    <s v="rosanacoppede@gmail.com"/>
  </r>
  <r>
    <x v="1258"/>
    <s v="Baía de Guanabara"/>
    <n v="50"/>
    <x v="2"/>
    <s v="EE"/>
    <n v="330027896278"/>
    <s v="29.876.646/0001-19"/>
    <s v="CAMINHO DA PONTE MOTEL LTDA"/>
    <x v="1"/>
    <m/>
    <s v="01/04/2019"/>
    <n v="534.04900595952813"/>
    <n v="0"/>
    <n v="534.04900595952813"/>
    <m/>
    <m/>
    <s v="OK:"/>
    <s v=""/>
    <n v="16950.599999999999"/>
    <n v="0"/>
    <n v="0"/>
    <n v="2496.6"/>
    <n v="0"/>
    <n v="0"/>
    <n v="5.7568725668020709E-2"/>
    <n v="390.32923612219315"/>
    <n v="0"/>
    <n v="0"/>
    <n v="143.71976983733498"/>
    <s v="E-07/002.9882/2015"/>
    <s v="IN048116"/>
    <d v="2019-01-28T00:00:00"/>
    <d v="2024-01-28T00:00:00"/>
    <s v="RODOVIA AMARAL PEIXOTO, 3990"/>
    <s v="Santa Barbara "/>
    <s v="24140-005"/>
    <s v="Niterói"/>
    <s v="RJ"/>
    <s v="(21) 37310887"/>
    <s v="sidneybastoadv@hotmail.com"/>
  </r>
  <r>
    <x v="1259"/>
    <s v="Baía de Guanabara"/>
    <n v="50"/>
    <x v="2"/>
    <s v="EE"/>
    <n v="330028980353"/>
    <s v="42.307.884/0006-86"/>
    <s v="VEJA VEÍCULOS JACAREPAGUÁ LTDA"/>
    <x v="1"/>
    <m/>
    <s v="01/04/2019"/>
    <n v="258.63919634753415"/>
    <n v="0"/>
    <n v="258.63919634753415"/>
    <m/>
    <m/>
    <s v="OK:"/>
    <s v=""/>
    <n v="7488"/>
    <n v="0"/>
    <n v="0"/>
    <n v="1497.6"/>
    <n v="0"/>
    <n v="0"/>
    <n v="5.7568725668020709E-2"/>
    <n v="172.42613089835609"/>
    <n v="0"/>
    <n v="0"/>
    <n v="86.213065449178046"/>
    <s v="E-07/002.17511/2013"/>
    <s v="IN048134"/>
    <d v="2019-01-29T00:00:00"/>
    <d v="2024-02-29T00:00:00"/>
    <s v="ESTRADA BENVINDO DE NOVAES, S/Nº - LOTE 04, PARTE QUADRA L "/>
    <s v="Recreio dos Bandeirantes"/>
    <s v="22790-381"/>
    <s v="Rio de Janeiro"/>
    <s v="RJ"/>
    <s v="(21) 969512632"/>
    <s v="acquaservtratamento@yahoo.com.br"/>
  </r>
  <r>
    <x v="1260"/>
    <s v="Baía de Guanabara"/>
    <n v="50"/>
    <x v="2"/>
    <s v="EE"/>
    <n v="330026482178"/>
    <s v="01.264.785/0001-72"/>
    <s v="THUYA AUTO POSTO DE SERVIÇOS LTDA"/>
    <x v="1"/>
    <m/>
    <s v="01/04/2019"/>
    <n v="100.92651133312813"/>
    <n v="0"/>
    <n v="100.92651133312813"/>
    <m/>
    <m/>
    <s v="OK:"/>
    <s v=""/>
    <n v="3390.12"/>
    <n v="0"/>
    <n v="0"/>
    <n v="397.12"/>
    <n v="0"/>
    <n v="0"/>
    <n v="5.7568725668020709E-2"/>
    <n v="78.067935719241177"/>
    <n v="0"/>
    <n v="0"/>
    <n v="22.858575613886959"/>
    <s v="E-07/513.169/2012"/>
    <s v="IN048138"/>
    <d v="2019-01-29T00:00:00"/>
    <d v="2024-01-29T00:00:00"/>
    <s v="RUA ITÁLIA FAUSTA, 19 "/>
    <s v="Itanhangá"/>
    <s v="22641-440"/>
    <s v="Rio de Janeiro "/>
    <s v="RJ"/>
    <s v="( 21) 38443005"/>
    <s v="pterzone@gmail.com"/>
  </r>
  <r>
    <x v="1261"/>
    <s v="Baía de Guanabara"/>
    <n v="50"/>
    <x v="2"/>
    <s v="EE"/>
    <n v="330028920610"/>
    <s v="10.443.010/0001-55"/>
    <s v="CONDOMÍNIO DO EDIFÍCIO DON JUAN"/>
    <x v="1"/>
    <m/>
    <s v="01/04/2019"/>
    <n v="1274.2011215084974"/>
    <n v="0"/>
    <n v="1274.2011215084974"/>
    <m/>
    <m/>
    <s v="OK:"/>
    <s v=""/>
    <n v="18104"/>
    <n v="0"/>
    <n v="0"/>
    <n v="14892"/>
    <n v="0"/>
    <n v="0"/>
    <n v="5.7568725668020709E-2"/>
    <n v="416.8844475365899"/>
    <n v="0"/>
    <n v="0"/>
    <n v="857.31667397190756"/>
    <s v="E-07/002.13888/2013"/>
    <s v="IN048395"/>
    <d v="2019-02-18T00:00:00"/>
    <d v="2024-02-18T00:00:00"/>
    <s v="RUA DOUTOR MACEDO, S/Nº - LOTES 07 E 08"/>
    <s v="Centro "/>
    <s v="24800-000"/>
    <s v="Itaboraí"/>
    <s v="RJ"/>
    <s v="(21) 27342644"/>
    <s v="greendetalle@yahoo.com.br"/>
  </r>
  <r>
    <x v="1262"/>
    <s v="Baía de Guanabara"/>
    <n v="50"/>
    <x v="2"/>
    <s v="EE"/>
    <n v="330029000212"/>
    <s v="04.991.379/0001-08"/>
    <s v="POSTO ABREU DOIS LTDA"/>
    <x v="1"/>
    <m/>
    <s v="01/04/2019"/>
    <n v="144.98330919287645"/>
    <n v="0"/>
    <n v="144.98330919287645"/>
    <m/>
    <m/>
    <s v="OK:"/>
    <s v=""/>
    <n v="4197.5"/>
    <n v="0"/>
    <n v="0"/>
    <n v="839.5"/>
    <n v="0"/>
    <n v="0"/>
    <n v="5.7568725668020709E-2"/>
    <n v="96.655539461917641"/>
    <n v="0"/>
    <n v="0"/>
    <n v="48.327769730958821"/>
    <s v="E-07/002.11132/2013"/>
    <s v="IN048397"/>
    <d v="2019-02-18T00:00:00"/>
    <d v="2024-02-18T00:00:00"/>
    <s v="RODOVIA BR-101, KM 303"/>
    <s v="Santa Luzia"/>
    <s v="24722-650"/>
    <s v="São Gonçalo"/>
    <s v="RJ"/>
    <s v="(21) 3868-4218"/>
    <s v="sergio.freire@hotmail.com"/>
  </r>
  <r>
    <x v="1263"/>
    <s v="Baía de Guanabara"/>
    <n v="50"/>
    <x v="2"/>
    <s v="EE"/>
    <n v="330028357770"/>
    <s v="21.205.045/0001-72"/>
    <s v="CONDOMÍNIO RESIDENCIAL NOVO ELDORADO"/>
    <x v="1"/>
    <m/>
    <s v="01/04/2019"/>
    <n v="260.55016909186548"/>
    <n v="0"/>
    <n v="260.55016909186548"/>
    <m/>
    <m/>
    <s v="OK:"/>
    <s v=""/>
    <n v="9490"/>
    <n v="0"/>
    <n v="0"/>
    <n v="730.00000000000205"/>
    <n v="0"/>
    <n v="0"/>
    <n v="5.7568725668020709E-2"/>
    <n v="218.5296536646014"/>
    <n v="0"/>
    <n v="0"/>
    <n v="42.020515427264108"/>
    <s v="E-07/002.4469/2015"/>
    <s v="IN048431"/>
    <d v="2019-02-21T00:00:00"/>
    <d v="2024-02-21T00:00:00"/>
    <s v="RUA ANTONIO VIEIRA SOBRINHO, LOTE 17 A"/>
    <s v="Centro"/>
    <s v="24901-020"/>
    <s v="Maricá"/>
    <s v="RJ"/>
    <s v="(21) 976287482"/>
    <s v="alessandra.freire@sangalis.com.br"/>
  </r>
  <r>
    <x v="1264"/>
    <s v="Baía de Guanabara"/>
    <n v="50"/>
    <x v="2"/>
    <s v="EE"/>
    <n v="330027919235"/>
    <s v="33.130.543/0004-25"/>
    <s v="CASAS GUANABARA COMESTÍVEIS LTDA - Piedade"/>
    <x v="1"/>
    <m/>
    <s v="01/04/2019"/>
    <n v="742.66875178603959"/>
    <n v="0"/>
    <n v="742.66875178603959"/>
    <m/>
    <m/>
    <s v="OK:"/>
    <s v=""/>
    <n v="12906.4"/>
    <n v="0"/>
    <n v="0"/>
    <n v="7738"/>
    <n v="0"/>
    <n v="0"/>
    <n v="5.7568725668020709E-2"/>
    <n v="297.20325287658142"/>
    <n v="0"/>
    <n v="0"/>
    <n v="445.46549890945812"/>
    <s v="E-07/002.3197/2015"/>
    <s v="IN048398"/>
    <d v="2019-02-18T00:00:00"/>
    <d v="2024-02-18T00:00:00"/>
    <s v="AVENIDA DOM HELDER CÂMARA, 8403/8433"/>
    <n v="0"/>
    <s v="20.751-001"/>
    <s v="Piedade"/>
    <s v="RJ"/>
    <s v="(21) 970268180"/>
    <s v="MELLOLC@GLOBO.COM"/>
  </r>
  <r>
    <x v="1265"/>
    <s v="Baía de Guanabara"/>
    <n v="50"/>
    <x v="2"/>
    <s v="EE"/>
    <n v="330028999615"/>
    <s v="06.043.387/0001-40"/>
    <s v="ANTRELLI INCORPORAÇÃO E CONSTRUÇÃO LTDA"/>
    <x v="1"/>
    <m/>
    <s v="01/04/2019"/>
    <n v="559.77926192691837"/>
    <n v="0"/>
    <n v="559.77926192691837"/>
    <m/>
    <m/>
    <s v="OK:"/>
    <s v=""/>
    <n v="16206"/>
    <n v="0"/>
    <n v="0"/>
    <n v="3241.2"/>
    <n v="0"/>
    <n v="0"/>
    <n v="5.7568725668020709E-2"/>
    <n v="373.18269379327467"/>
    <n v="0"/>
    <n v="0"/>
    <n v="186.59656813364373"/>
    <s v="E-07/002.15609/2014"/>
    <s v="IN048449"/>
    <d v="2019-02-21T00:00:00"/>
    <d v="2024-02-21T00:00:00"/>
    <s v="RUA MURILO PORTUGAL, Nº 112, SALA 406"/>
    <s v="São Francisco"/>
    <s v="24.360-410"/>
    <s v="Niterói"/>
    <s v="RJ"/>
    <s v="(21) 38684218"/>
    <s v="sergio.freire@hotmail.com"/>
  </r>
  <r>
    <x v="1266"/>
    <s v="Baía de Guanabara"/>
    <n v="50"/>
    <x v="2"/>
    <s v="EE"/>
    <n v="330006753737"/>
    <s v="01.775.021/0001-41"/>
    <s v="A.M. SOUZA SERVIÇOS DE FRETES LTDA - ME_Curicica"/>
    <x v="1"/>
    <m/>
    <s v="01/04/2019"/>
    <n v="4691.3545475413493"/>
    <n v="0"/>
    <n v="4691.3545475413493"/>
    <m/>
    <m/>
    <s v="OK:"/>
    <s v=""/>
    <n v="67510.399999999994"/>
    <n v="0"/>
    <n v="0"/>
    <n v="54487.199999999997"/>
    <n v="0"/>
    <n v="0"/>
    <n v="5.7568725668020709E-2"/>
    <n v="1554.5919912245681"/>
    <n v="0"/>
    <n v="0"/>
    <n v="3136.7625563167812"/>
    <s v="E-07/508.955/2011"/>
    <s v="IN020990"/>
    <d v="2012-10-05T00:00:00"/>
    <d v="2017-10-05T00:00:00"/>
    <s v="ESTRADA DOS BANDEIRANTES, 25.100"/>
    <s v="Curicica"/>
    <s v="22.710-104"/>
    <s v="Rio de Janeiro "/>
    <s v="RJ"/>
    <s v="(21) 24253854"/>
    <s v="regularizacao@saogeraldopocos.com.br"/>
  </r>
  <r>
    <x v="1267"/>
    <s v="Baía de Guanabara"/>
    <n v="50"/>
    <x v="2"/>
    <s v="EE"/>
    <n v="330027949061"/>
    <s v="27.765.817/0001-07"/>
    <s v="CLUBE ESPORTIVO MAUÁ"/>
    <x v="1"/>
    <m/>
    <s v="01/04/2019"/>
    <n v="707.27920735686507"/>
    <n v="0"/>
    <n v="707.27920735686507"/>
    <m/>
    <m/>
    <s v="OK:"/>
    <s v=""/>
    <n v="20476.5"/>
    <n v="0"/>
    <n v="0"/>
    <n v="4095.3"/>
    <n v="0"/>
    <n v="0"/>
    <n v="5.7568725668020709E-2"/>
    <n v="471.5194715712434"/>
    <n v="0"/>
    <n v="0"/>
    <n v="235.7597357856217"/>
    <s v="E-07/511556/2012"/>
    <s v="IN048519"/>
    <d v="2019-02-27T00:00:00"/>
    <d v="2024-02-27T00:00:00"/>
    <s v="AVENIDA PRESIDENTE KENNEDY, Nº 635 "/>
    <s v="Centro"/>
    <s v="24.445-000"/>
    <s v="São Gonçalo"/>
    <s v="RJ"/>
    <s v="(21) 987733364"/>
    <s v="regularizacao@saogeraldopocos.com.br"/>
  </r>
  <r>
    <x v="1268"/>
    <s v="Baía de Guanabara"/>
    <n v="50"/>
    <x v="2"/>
    <s v="EE"/>
    <n v="330028933606"/>
    <s v="29.322.070/0003-00"/>
    <s v="AUTO ONIBUS VERA CRUZ LTDA"/>
    <x v="1"/>
    <m/>
    <s v="01/04/2019"/>
    <n v="552.92515823832889"/>
    <n v="-55.220478830144145"/>
    <n v="497.70467940818475"/>
    <m/>
    <m/>
    <s v="OK:"/>
    <s v=""/>
    <n v="8672.4000000000015"/>
    <n v="0"/>
    <n v="0"/>
    <n v="6135.6500000000015"/>
    <n v="0"/>
    <n v="0"/>
    <n v="5.7568725668020709E-2"/>
    <n v="199.70360659333764"/>
    <n v="0"/>
    <n v="0"/>
    <n v="353.22155164499128"/>
    <s v="PD-07/014.50/2018"/>
    <s v="IN003010"/>
    <d v="2019-03-07T00:00:00"/>
    <d v="2024-03-07T00:00:00"/>
    <s v="RUA CLEMENTINO LISBOA, 278, ANTIGO N 29 "/>
    <s v="Vila Carvalho"/>
    <s v="25.900-971"/>
    <s v="Magé"/>
    <s v="RJ"/>
    <s v="(21) 26598031"/>
    <s v="financeiro@erig.com.br"/>
  </r>
  <r>
    <x v="1269"/>
    <s v="Baía de Guanabara"/>
    <n v="50"/>
    <x v="2"/>
    <s v="EE"/>
    <n v="330027313515"/>
    <s v="12.846.452/0002-59"/>
    <s v="COMERCIAL SUPERKIBARATO SANTA RITA LTDA"/>
    <x v="1"/>
    <m/>
    <s v="01/05/2019"/>
    <n v="189.11320437071396"/>
    <n v="0"/>
    <n v="189.11320437071396"/>
    <m/>
    <m/>
    <s v="OK:"/>
    <s v=""/>
    <n v="5475"/>
    <n v="0"/>
    <n v="0"/>
    <n v="1095"/>
    <n v="0"/>
    <n v="0"/>
    <n v="5.7568725668020709E-2"/>
    <n v="126.07198875580505"/>
    <n v="0"/>
    <n v="0"/>
    <n v="63.041215614908893"/>
    <s v="E-07/002.1035/2016"/>
    <s v="IN048959"/>
    <d v="2019-04-10T00:00:00"/>
    <d v="2024-04-10T00:00:00"/>
    <s v="RUA TIBURCIO DE MENDONÇA, 145"/>
    <s v="Figueiras"/>
    <s v="26.051-740"/>
    <s v="Nova Iguaçu"/>
    <s v="RJ"/>
    <s v="(21) 37696930"/>
    <s v="rosanacoppede@gmail.com"/>
  </r>
  <r>
    <x v="1270"/>
    <s v="Baía de Guanabara"/>
    <n v="50"/>
    <x v="2"/>
    <s v="EE"/>
    <n v="330029969400"/>
    <s v="12.780.593/0001-35"/>
    <s v="BIOZONIA COME IND DE BEBIDAS 2010 LTDA ME"/>
    <x v="5"/>
    <m/>
    <s v="01/08/2021"/>
    <n v="336.19545084015107"/>
    <n v="0"/>
    <n v="336.19545084015107"/>
    <m/>
    <m/>
    <s v="OK"/>
    <s v=""/>
    <n v="5475"/>
    <n v="0"/>
    <n v="0"/>
    <n v="3650"/>
    <n v="0"/>
    <n v="0"/>
    <n v="5.7568725668020709E-2"/>
    <n v="126.07198875580505"/>
    <n v="0"/>
    <n v="0"/>
    <n v="210.12346208434602"/>
    <s v="E-07/002.13396/2014"/>
    <s v="IN048920; AVB004329"/>
    <d v="2020-01-13T00:00:00"/>
    <d v="2024-04-09T00:00:00"/>
    <s v="ESTRADA DE ADRIANOPOLIS, N° 12"/>
    <s v="Adrianópolis"/>
    <s v="26.050-000"/>
    <s v="Nova Iguaçu"/>
    <s v="RJ"/>
    <s v="(22) 988665280"/>
    <s v="igorcristiano@oi.com.br"/>
  </r>
  <r>
    <x v="1271"/>
    <s v="Baía de Guanabara"/>
    <n v="50"/>
    <x v="2"/>
    <s v="EE"/>
    <n v="330027912494"/>
    <s v="04.773.999/0001-62"/>
    <s v="JAIR BRITO E FILHOS INDÚSTRIA E COMÉRCIO DE GELO LTDA - ME"/>
    <x v="1"/>
    <m/>
    <s v="01/05/2019"/>
    <n v="189.94860229173315"/>
    <n v="0"/>
    <n v="189.94860229173315"/>
    <m/>
    <m/>
    <s v="OK:"/>
    <s v=""/>
    <n v="5694"/>
    <n v="0"/>
    <n v="0"/>
    <n v="1022"/>
    <n v="0"/>
    <n v="0"/>
    <n v="5.7568725668020709E-2"/>
    <n v="131.1157037039583"/>
    <n v="0"/>
    <n v="0"/>
    <n v="58.832898587774849"/>
    <s v="E-07/002.11946/2016"/>
    <s v="IN048961"/>
    <d v="2019-04-08T00:00:00"/>
    <d v="2024-04-08T00:00:00"/>
    <s v="RUA FRANCISCO NETO, 81"/>
    <s v="RAUL VEIGA "/>
    <s v="24.730-590"/>
    <s v="SÃO GONÇALO"/>
    <s v="RJ"/>
    <s v="(21) 970376262"/>
    <s v="jbgelo@yahoo.com.br"/>
  </r>
  <r>
    <x v="1272"/>
    <s v="Baía de Guanabara"/>
    <n v="50"/>
    <x v="2"/>
    <s v="EE"/>
    <n v="330028354401"/>
    <s v="39.890.710/0001-70"/>
    <s v="RESTAURANTE E LANCHONETE ESTRELA DOS PAGOS LTDA"/>
    <x v="1"/>
    <m/>
    <s v="01/05/2019"/>
    <n v="87.539259648795976"/>
    <n v="0"/>
    <n v="87.539259648795976"/>
    <m/>
    <m/>
    <s v="OK:"/>
    <s v=""/>
    <n v="2534.4"/>
    <n v="0"/>
    <n v="0"/>
    <n v="506.88"/>
    <n v="0"/>
    <n v="0"/>
    <n v="5.7568725668020709E-2"/>
    <n v="58.352544783188826"/>
    <n v="0"/>
    <n v="0"/>
    <n v="29.186714865607151"/>
    <s v="E-07/002.4915/2017"/>
    <s v="IN048848"/>
    <d v="2019-03-29T00:00:00"/>
    <d v="2024-03-29T00:00:00"/>
    <s v="RODOVIA PRESIDENTE DUTRA, 172 KM 9,5 "/>
    <s v="CENTRO "/>
    <s v="26130-250"/>
    <s v="BELFORD ROXO"/>
    <s v="RJ"/>
    <s v="(11)27615842"/>
    <s v="rosanacoppede@gmail.com"/>
  </r>
  <r>
    <x v="1273"/>
    <s v="Baía de Guanabara"/>
    <n v="50"/>
    <x v="2"/>
    <s v="EE"/>
    <n v="330028259840"/>
    <s v="21.419.019/0001-47"/>
    <s v="TECHSET TENNIS ACADEMY LTDA"/>
    <x v="1"/>
    <m/>
    <s v="01/05/2019"/>
    <n v="151.9588818333865"/>
    <n v="0"/>
    <n v="151.9588818333865"/>
    <m/>
    <m/>
    <s v="OK:"/>
    <s v=""/>
    <n v="4409.2"/>
    <n v="0"/>
    <n v="0"/>
    <n v="876"/>
    <n v="0"/>
    <n v="0"/>
    <n v="5.7568725668020709E-2"/>
    <n v="101.53217482586703"/>
    <n v="0"/>
    <n v="0"/>
    <n v="50.426707007519475"/>
    <s v="E-07/002.9232/2016"/>
    <s v="IN048799"/>
    <d v="2019-03-28T00:00:00"/>
    <d v="2024-03-28T00:00:00"/>
    <s v="AVENIDA DAS AMERICAS, Nº 8585 - EDICULAS 8 E 9 E LOJ SS0216"/>
    <s v="Barra da Tijuca"/>
    <s v="22.793-081"/>
    <s v="Rio de Janeiro"/>
    <s v="RJ"/>
    <s v="(21) 970330430"/>
    <s v="mrl.neves@gmail.com"/>
  </r>
  <r>
    <x v="1274"/>
    <s v="Baía de Guanabara"/>
    <n v="50"/>
    <x v="2"/>
    <s v="EE"/>
    <n v="330003595367"/>
    <s v="01.637.895/0126-53"/>
    <s v="VOTORANTIM CIMENTOS S.A."/>
    <x v="5"/>
    <m/>
    <s v="01/05/2019"/>
    <n v="1109.4606514835175"/>
    <n v="0"/>
    <n v="1109.4606514835175"/>
    <m/>
    <m/>
    <s v="OK:"/>
    <s v=""/>
    <n v="43800"/>
    <n v="0"/>
    <n v="0"/>
    <n v="1752"/>
    <n v="0"/>
    <n v="0"/>
    <n v="5.7568725668020709E-2"/>
    <n v="1008.5967949944659"/>
    <n v="0"/>
    <n v="0"/>
    <n v="100.86385648905168"/>
    <s v="E-07/002.7084/2014"/>
    <s v="IN048865"/>
    <d v="2019-04-02T00:00:00"/>
    <d v="2024-04-02T00:00:00"/>
    <s v="ESTRADA DOS BANDEIRANTES, 1.873 - PARTE B "/>
    <s v="Jacarépaguá"/>
    <s v="22783-115"/>
    <s v="Rio de Janeiro"/>
    <s v="RJ"/>
    <s v="(11) 21847192"/>
    <s v="jose.valadares@vcimentos.com"/>
  </r>
  <r>
    <x v="1275"/>
    <s v="Baía de Guanabara"/>
    <n v="50"/>
    <x v="2"/>
    <s v="EE"/>
    <n v="330026381576"/>
    <s v="11.458.412/0001-96"/>
    <s v="GRUPAMENTO RESIDENCIAL RISERVA UNO"/>
    <x v="1"/>
    <m/>
    <s v="01/06/2019"/>
    <n v="1964.8872376591191"/>
    <n v="0"/>
    <n v="1964.8872376591191"/>
    <m/>
    <m/>
    <s v="OK:"/>
    <s v=""/>
    <n v="56885.25"/>
    <n v="0"/>
    <n v="0"/>
    <n v="11377.05"/>
    <n v="0"/>
    <n v="0"/>
    <n v="5.7568725668020709E-2"/>
    <n v="1309.9248251060794"/>
    <n v="0"/>
    <n v="0"/>
    <n v="654.96241255303971"/>
    <s v="E-07/002.4985/2014"/>
    <s v="IN049100"/>
    <d v="2019-04-17T00:00:00"/>
    <d v="2024-04-17T00:00:00"/>
    <s v="AVENIDA DAS AMÉRICAS, 10333 "/>
    <s v="BARRA DA TIJUCA"/>
    <s v="22.793-082"/>
    <s v="RIO DE JANEIRO "/>
    <s v="RJ"/>
    <s v="(21)38064970"/>
    <s v="acquaservtratamento@yahoo.com.br"/>
  </r>
  <r>
    <x v="1276"/>
    <s v="Baía de Guanabara"/>
    <n v="50"/>
    <x v="2"/>
    <s v="EE"/>
    <n v="330027908896"/>
    <s v="75.315.333/0193-90"/>
    <s v="ATACADÃO S/A."/>
    <x v="1"/>
    <m/>
    <s v="01/06/2019"/>
    <n v="616.22083396577591"/>
    <n v="0"/>
    <n v="616.22083396577591"/>
    <m/>
    <m/>
    <s v="OK:"/>
    <s v=""/>
    <n v="20160"/>
    <n v="0"/>
    <n v="0"/>
    <n v="2640"/>
    <n v="0"/>
    <n v="0"/>
    <n v="5.7568725668020709E-2"/>
    <n v="464.24106718436389"/>
    <n v="0"/>
    <n v="0"/>
    <n v="151.97976678141197"/>
    <s v="E-07/002.7890/2016"/>
    <s v="IN049334"/>
    <d v="2019-05-13T00:00:00"/>
    <d v="2024-05-13T00:00:00"/>
    <s v="RODOVIA GOVERNADOR MARIO COVAS BR-101, S/N KM 24"/>
    <s v="VILA GABRIELA"/>
    <s v="24.856-000"/>
    <s v="Itaborái"/>
    <s v="RJ"/>
    <s v="(21) 24291612"/>
    <s v="ssouzaoliveira@koandina.com"/>
  </r>
  <r>
    <x v="1277"/>
    <s v="Baía de Guanabara"/>
    <n v="50"/>
    <x v="2"/>
    <s v="EE"/>
    <n v="330030133476"/>
    <s v="29.439.601/0001-87"/>
    <s v="MOTEL NEBRASKA LTDA"/>
    <x v="1"/>
    <m/>
    <s v="01/06/2019"/>
    <n v="283.66980655607091"/>
    <n v="0"/>
    <n v="283.66980655607091"/>
    <m/>
    <m/>
    <s v="OK:"/>
    <s v=""/>
    <n v="8212.5"/>
    <n v="0"/>
    <n v="0"/>
    <n v="1642.5"/>
    <n v="0"/>
    <n v="0"/>
    <n v="5.7568725668020709E-2"/>
    <n v="189.11320437071393"/>
    <n v="0"/>
    <n v="0"/>
    <n v="94.556602185356965"/>
    <s v="E-07/002.3678/2014"/>
    <s v="IN049338"/>
    <d v="2019-05-13T00:00:00"/>
    <d v="2024-05-13T00:00:00"/>
    <s v="RUA LUCY FLORES, 65"/>
    <s v="EDSON PASSOS"/>
    <s v="26.584-200"/>
    <s v="MESQUITA"/>
    <s v="RJ"/>
    <s v="(21) 27964031"/>
    <s v="rosanacoppede@gmail.com"/>
  </r>
  <r>
    <x v="1278"/>
    <s v="Baía de Guanabara"/>
    <n v="50"/>
    <x v="2"/>
    <s v="EE"/>
    <n v="330007420626"/>
    <s v="06.068.650/0001-55"/>
    <s v="CONDOMÍNIO DO SÃO GONÇALO SHOPPING RIO"/>
    <x v="13"/>
    <m/>
    <s v="01/07/2019"/>
    <n v="2138.5873503870298"/>
    <n v="0"/>
    <n v="2138.5873503870298"/>
    <m/>
    <m/>
    <s v="OK:"/>
    <s v=""/>
    <n v="61298.1"/>
    <n v="0"/>
    <n v="0"/>
    <n v="12629"/>
    <n v="0"/>
    <n v="0"/>
    <n v="5.7568725668020709E-2"/>
    <n v="1411.5509821980611"/>
    <n v="0"/>
    <n v="0"/>
    <n v="727.03636818896848"/>
    <s v="PD-07/014.92/2018"/>
    <s v="IN003534"/>
    <d v="2019-05-31T00:00:00"/>
    <d v="2024-05-31T00:00:00"/>
    <s v="AVENIDA SÃO GONÇALO, 100"/>
    <s v="BOA VISTA"/>
    <s v="24466-970"/>
    <s v="SÃO GONÇALO - "/>
    <s v="RJ"/>
    <s v="(21) 3514-3850"/>
    <s v="ACQUASERVTRATAMENTO@YAHOO.COM.BR"/>
  </r>
  <r>
    <x v="1279"/>
    <s v="Baía de Guanabara"/>
    <n v="50"/>
    <x v="2"/>
    <s v="EE"/>
    <n v="330003562515"/>
    <s v="28.964.825/0001-45"/>
    <s v="CONDOMÍNIO PORTAL CAMINHO DOS LAGOS"/>
    <x v="1"/>
    <m/>
    <s v="01/07/2019"/>
    <n v="7281.4849167132525"/>
    <n v="0"/>
    <n v="7281.4849167132525"/>
    <m/>
    <m/>
    <s v="OK:"/>
    <s v=""/>
    <n v="178758.75"/>
    <n v="0"/>
    <n v="0"/>
    <n v="54979.95"/>
    <n v="0"/>
    <n v="0"/>
    <n v="5.7568725668020709E-2"/>
    <n v="4116.3606009778696"/>
    <n v="0"/>
    <n v="0"/>
    <n v="3165.1243157353824"/>
    <s v="PD-07/014.194/2017"/>
    <s v="AVB001576"/>
    <d v="2018-08-08T00:00:00"/>
    <d v="2022-09-20T00:00:00"/>
    <s v="AVENIDA CARLOS LACERDA, S/N "/>
    <s v="Areal"/>
    <s v="24.800-770"/>
    <s v="Itaboraí"/>
    <s v="RJ"/>
    <s v="(12) 36316431"/>
    <s v="sindico@caminhosdoslagos.com.br"/>
  </r>
  <r>
    <x v="1280"/>
    <s v="Baía de Guanabara"/>
    <n v="50"/>
    <x v="2"/>
    <s v="EE"/>
    <n v="330028976402"/>
    <s v="31.616.152/0001-47"/>
    <s v="CONDOMÍNIO PORTAL CAMINHOS DAS PEDRAS"/>
    <x v="1"/>
    <m/>
    <s v="01/07/2019"/>
    <n v="7885.6029232982619"/>
    <n v="0"/>
    <n v="7885.6029232982619"/>
    <m/>
    <m/>
    <s v="OK:"/>
    <s v=""/>
    <n v="191260"/>
    <n v="0"/>
    <n v="0"/>
    <n v="60473.2"/>
    <n v="0"/>
    <n v="0"/>
    <n v="5.7568725668020709E-2"/>
    <n v="4404.2387245610744"/>
    <n v="0"/>
    <n v="0"/>
    <n v="3481.364198737188"/>
    <s v="PD-07/014.162/2017"/>
    <s v="AVB002965"/>
    <d v="2019-04-02T00:00:00"/>
    <d v="2022-09-20T00:00:00"/>
    <s v="AVENIDA CARLOS LACERDA, 1433"/>
    <s v="Areal"/>
    <s v="24.800-770"/>
    <s v="Itaboraí"/>
    <s v="RJ"/>
    <s v="(21) 996831014"/>
    <s v="claudiojover@gmail.com"/>
  </r>
  <r>
    <x v="1281"/>
    <s v="Baía de Guanabara"/>
    <n v="50"/>
    <x v="2"/>
    <s v="EE"/>
    <n v="330007793309"/>
    <s v="29.203.700/0001-65"/>
    <s v="CERÂMICA COLONIAL LTDA"/>
    <x v="5"/>
    <m/>
    <s v="01/08/2019"/>
    <n v="655.58896099380422"/>
    <n v="0"/>
    <n v="655.58896099380422"/>
    <m/>
    <m/>
    <s v="OK:"/>
    <s v=""/>
    <n v="18980"/>
    <n v="0"/>
    <n v="0"/>
    <n v="3796"/>
    <n v="0"/>
    <n v="0"/>
    <n v="5.7568725668020709E-2"/>
    <n v="437.0593073292028"/>
    <n v="0"/>
    <n v="0"/>
    <n v="218.5296536646014"/>
    <s v="E-07/002.8929/2014"/>
    <s v="IN049677"/>
    <d v="2019-06-27T00:00:00"/>
    <d v="2024-06-27T00:00:00"/>
    <s v="ROD AMARAL PEIXOTO, S/N - KM 23 "/>
    <s v="MANILHA"/>
    <s v="24800-000"/>
    <s v="ITABORAÍ"/>
    <s v="RJ"/>
    <s v="(21) 2635-9333"/>
    <s v="ceramicacolonial@veloxmail.com.br"/>
  </r>
  <r>
    <x v="1282"/>
    <s v="Baía de Guanabara"/>
    <n v="50"/>
    <x v="2"/>
    <s v="EE"/>
    <n v="330026349419"/>
    <s v="08.082.988/0001-97"/>
    <s v="CONDOMÍNIO RESIDENCIAL ENZO GUIMARÃES"/>
    <x v="1"/>
    <m/>
    <s v="01/08/2019"/>
    <n v="302.58112699314233"/>
    <n v="0"/>
    <n v="302.58112699314233"/>
    <m/>
    <m/>
    <s v="OK:"/>
    <s v=""/>
    <n v="8760"/>
    <n v="0"/>
    <n v="0"/>
    <n v="1752"/>
    <n v="0"/>
    <n v="0"/>
    <n v="5.7568725668020709E-2"/>
    <n v="201.71727050409064"/>
    <n v="0"/>
    <n v="0"/>
    <n v="100.86385648905168"/>
    <s v="E-07/002.6519/2014"/>
    <s v="IN048705"/>
    <d v="2019-03-21T00:00:00"/>
    <d v="2024-03-21T00:00:00"/>
    <s v="ESTRADA DA CONCEIÇÃO, 1166 - - MARAMBAIA - ITABORAÍ"/>
    <s v="Marambaia"/>
    <s v="24.800-000"/>
    <s v="Itaboraí"/>
    <s v="RJ"/>
    <s v="(21) 26233199"/>
    <s v="rb.contabilidade@hotmail.com"/>
  </r>
  <r>
    <x v="1283"/>
    <s v="Baía de Guanabara"/>
    <n v="50"/>
    <x v="2"/>
    <s v="EE"/>
    <n v="330003522998"/>
    <s v="61.092.037/0055-74"/>
    <s v="ETERNIT S.A EM RECUPERAÇÃO JUDICIAL"/>
    <x v="5"/>
    <m/>
    <s v="01/08/2019"/>
    <n v="5381.5289824653464"/>
    <n v="0"/>
    <n v="5381.5289824653464"/>
    <m/>
    <m/>
    <s v="OK:"/>
    <s v=""/>
    <n v="84731.1"/>
    <n v="26980.799999999999"/>
    <n v="0"/>
    <n v="57750.3"/>
    <n v="1234"/>
    <n v="93"/>
    <n v="5.7568725668020709E-2"/>
    <n v="1951.1449418583538"/>
    <n v="105.77181927503931"/>
    <n v="0"/>
    <n v="3324.6122213319536"/>
    <s v="E-07/002.7891/2013"/>
    <s v="IN049833"/>
    <d v="2019-07-16T00:00:00"/>
    <d v="2024-07-16T00:00:00"/>
    <s v="AVENIDA BRASIL, Nº 22.346 COM ENTRADA SUPLEMENTAR PELA RUA FRANCISCO PORTELA, Nº 122"/>
    <s v="GUADALUPE"/>
    <s v="21660-010"/>
    <s v="RIO DE JANEIRO"/>
    <s v="RJ"/>
    <s v="(21) 3369-9600"/>
    <s v="carlos.rodolfo@eternit.com.br"/>
  </r>
  <r>
    <x v="1284"/>
    <s v="Baía de Guanabara"/>
    <n v="50"/>
    <x v="2"/>
    <s v="EE"/>
    <n v="330028079435"/>
    <s v="02.913.365/0001-32"/>
    <s v="HAYASA COMÉRCIO E SERVIÇOS DE AUTOMOTORES LTDA"/>
    <x v="1"/>
    <m/>
    <s v="01/08/2019"/>
    <n v="532.87944887010121"/>
    <n v="0"/>
    <n v="532.87944887010121"/>
    <m/>
    <m/>
    <s v="OK:"/>
    <s v=""/>
    <n v="22776"/>
    <n v="0"/>
    <n v="0"/>
    <n v="146"/>
    <n v="0"/>
    <n v="0"/>
    <n v="5.7568725668020709E-2"/>
    <n v="524.47325728984583"/>
    <n v="0"/>
    <n v="0"/>
    <n v="8.4061915802553706"/>
    <s v="E-07/510636/2012"/>
    <s v="IN048703"/>
    <d v="2019-03-21T00:00:00"/>
    <d v="2024-03-21T00:00:00"/>
    <s v="ESTRADA FRANCISCO DA CRUZ NUNES, 600 "/>
    <s v="PENDOTIBA"/>
    <s v="24340-000"/>
    <s v="NITERÓI"/>
    <s v="RJ"/>
    <s v="(21) 26169600"/>
    <s v="vitor@hayasa.com.br"/>
  </r>
  <r>
    <x v="1285"/>
    <s v="Baía de Guanabara"/>
    <n v="50"/>
    <x v="2"/>
    <s v="EE"/>
    <n v="330030459231"/>
    <s v="29.846.029/0001-70"/>
    <s v="HOTEL CHANCELER LTDA"/>
    <x v="1"/>
    <m/>
    <s v="01/08/2019"/>
    <n v="550.10947186590533"/>
    <n v="-238.75"/>
    <n v="311.35947186590533"/>
    <m/>
    <m/>
    <s v="OK:"/>
    <s v=""/>
    <n v="13651"/>
    <n v="0"/>
    <n v="0"/>
    <n v="4095.2999999999993"/>
    <n v="0"/>
    <n v="0"/>
    <n v="5.7568725668020709E-2"/>
    <n v="314.34826963766022"/>
    <n v="0"/>
    <n v="0"/>
    <n v="235.76120222824514"/>
    <s v="E-07/002.16494/2014"/>
    <s v="IN049676"/>
    <d v="2019-06-27T00:00:00"/>
    <d v="2024-06-27T00:00:00"/>
    <s v="AVENIDA BISPO DOM JOÃO DA MATA, Nº 680"/>
    <s v="SANTA LUZIA"/>
    <s v="24722-525"/>
    <s v="São Gonçalo"/>
    <s v="RJ"/>
    <s v="(21) 99142-5105"/>
    <s v="wwwluizcouto@gmail.com"/>
  </r>
  <r>
    <x v="1286"/>
    <s v="Baía de Guanabara"/>
    <n v="50"/>
    <x v="2"/>
    <s v="EE"/>
    <n v="330030570000"/>
    <s v="27.695.188/0001-96"/>
    <s v="KILAJE INDÚSTRIA E COMÉRCIO DE MATERIAIS DE CONSTRUÇÃO LTDA"/>
    <x v="5"/>
    <m/>
    <s v="01/08/2019"/>
    <n v="109.42668517949815"/>
    <n v="0"/>
    <n v="109.42668517949815"/>
    <m/>
    <m/>
    <s v="OK:"/>
    <s v=""/>
    <n v="3168"/>
    <n v="0"/>
    <n v="0"/>
    <n v="633.6"/>
    <n v="0"/>
    <n v="0"/>
    <n v="5.7568725668020709E-2"/>
    <n v="72.951123452998772"/>
    <n v="0"/>
    <n v="0"/>
    <n v="36.475561726499386"/>
    <s v="E-07/002.15741/2014"/>
    <s v="IN049662"/>
    <d v="2019-06-27T00:00:00"/>
    <d v="2024-06-27T00:00:00"/>
    <s v="RODOVIA BR-101, KM 274 - LOTES 16 E 17"/>
    <s v="CENTRO"/>
    <s v="24890-000"/>
    <s v="TANGUÁ"/>
    <s v="RJ"/>
    <s v="(21) 96443-9818"/>
    <s v="claudio.costalima@gmail.com"/>
  </r>
  <r>
    <x v="1287"/>
    <s v="Baía de Guanabara"/>
    <n v="50"/>
    <x v="2"/>
    <s v="EE"/>
    <n v="330005694095"/>
    <s v="08.384.553/0001-05"/>
    <s v="RIO DUTRA PROJETOS IMOBILIARIOS LTDA."/>
    <x v="1"/>
    <m/>
    <s v="01/08/2019"/>
    <n v="453.8716904897135"/>
    <n v="0"/>
    <n v="453.8716904897135"/>
    <m/>
    <m/>
    <s v="OK:"/>
    <s v=""/>
    <n v="13140"/>
    <n v="0"/>
    <n v="0"/>
    <n v="2628"/>
    <n v="0"/>
    <n v="0"/>
    <n v="5.7568725668020709E-2"/>
    <n v="302.58112699314233"/>
    <n v="0"/>
    <n v="0"/>
    <n v="151.29056349657117"/>
    <s v="E-07/101314/2005"/>
    <s v="IN002796"/>
    <d v="2010-09-24T00:00:00"/>
    <d v="2015-09-23T00:00:00"/>
    <s v="AVENIDA CORONEL PHIDIAS TÁVORA, 360"/>
    <s v="PAVUNA"/>
    <s v="21535-970"/>
    <s v="RIO DE JANEIRO"/>
    <s v="RJ"/>
    <s v="(21) 24744-8923"/>
    <s v="renato_merege@hines.com.br"/>
  </r>
  <r>
    <x v="1288"/>
    <s v="Baía de Guanabara"/>
    <n v="50"/>
    <x v="2"/>
    <s v="EE"/>
    <n v="330026534828"/>
    <s v="36.525.319/0001-88"/>
    <s v="SUPERMERCADOS FEIRA NOVA LTDA - NILÓPOLIS"/>
    <x v="1"/>
    <m/>
    <s v="01/09/2019"/>
    <n v="75.645281748285583"/>
    <n v="0"/>
    <n v="75.645281748285583"/>
    <m/>
    <m/>
    <s v="OK:"/>
    <s v=""/>
    <n v="2190"/>
    <n v="0"/>
    <n v="0"/>
    <n v="438"/>
    <n v="0"/>
    <n v="0"/>
    <n v="5.7568725668020709E-2"/>
    <n v="50.426707007519475"/>
    <n v="0"/>
    <n v="0"/>
    <n v="25.218574740766108"/>
    <s v="E-07/002.6688/2016"/>
    <s v="IN049980"/>
    <d v="2019-08-02T00:00:00"/>
    <d v="2024-08-02T00:00:00"/>
    <s v="Estrada Getulio de Moura 525"/>
    <s v="Olinda"/>
    <s v="25.540-030"/>
    <s v="NILÓPOLIS"/>
    <s v="RJ"/>
    <s v="(21) 3868-4218"/>
    <s v="alexander@sfconsultoriambiental.com.br"/>
  </r>
  <r>
    <x v="1289"/>
    <s v="Baía de Guanabara"/>
    <n v="50"/>
    <x v="2"/>
    <s v="EE"/>
    <n v="330028983450"/>
    <s v="30.081.012/0001-59"/>
    <s v="ASSOCIAÇÃO DA IRMANDADE DE SÃO VICENTE DE PAULO"/>
    <x v="13"/>
    <m/>
    <s v="01/09/2019"/>
    <n v="152.34525337185786"/>
    <n v="0"/>
    <n v="152.34525337185786"/>
    <m/>
    <m/>
    <s v="OK:"/>
    <s v=""/>
    <n v="3193.75"/>
    <n v="0"/>
    <n v="0"/>
    <n v="1368.75"/>
    <n v="0"/>
    <n v="0"/>
    <n v="5.7568725668020709E-2"/>
    <n v="73.546344471724936"/>
    <n v="0"/>
    <n v="0"/>
    <n v="78.798908900132929"/>
    <s v="E-07/504469/2009"/>
    <s v="IN050118"/>
    <d v="2019-08-23T00:00:00"/>
    <d v="2024-08-23T00:00:00"/>
    <s v="RUA MIGUEL DE FRIAS, Nº 123"/>
    <s v="ICARAÍ"/>
    <s v="24.220-003"/>
    <s v="NITERÓI"/>
    <s v="RJ"/>
    <s v="(21) 2109-6806"/>
    <s v="romulo.totalhydro@gmail.com"/>
  </r>
  <r>
    <x v="1290"/>
    <s v="Baía de Guanabara"/>
    <n v="50"/>
    <x v="2"/>
    <s v="EE"/>
    <n v="330030897425"/>
    <s v="28.293.066/0001-36"/>
    <s v="REFRIGERANTES CONVENÇÃO RIO LTDA"/>
    <x v="5"/>
    <m/>
    <s v="01/09/2019"/>
    <n v="466.47575662309021"/>
    <n v="0"/>
    <n v="466.47575662309021"/>
    <m/>
    <m/>
    <s v="OK:"/>
    <s v=""/>
    <n v="13505"/>
    <n v="0"/>
    <n v="0"/>
    <n v="2701"/>
    <n v="0"/>
    <n v="0"/>
    <n v="5.7568725668020709E-2"/>
    <n v="310.98731857339772"/>
    <n v="0"/>
    <n v="0"/>
    <n v="155.48843804969249"/>
    <s v="E-07/002.8740/2015"/>
    <s v="IN050026"/>
    <d v="2019-08-14T00:00:00"/>
    <d v="2024-08-14T00:00:00"/>
    <s v="AVENIDA BRASIL, 44148 - LOTEAMENTO 36939 - QL 03"/>
    <s v="CAMPO GRANDE"/>
    <s v="23.078-001"/>
    <s v="RIO DE JANEIRO "/>
    <s v="RJ"/>
    <s v="(21) 3526-3943"/>
    <s v="jfelix@convencao.ind.br"/>
  </r>
  <r>
    <x v="1291"/>
    <s v="Baía de Guanabara"/>
    <n v="50"/>
    <x v="2"/>
    <s v="EE"/>
    <n v="330022488392"/>
    <s v="11.020.510/0002-28"/>
    <s v="ALLIANCE SERVIÇOS E EQUIPAMENTOS LTDA"/>
    <x v="15"/>
    <m/>
    <s v="01/01/2022"/>
    <n v="615.20791398654012"/>
    <n v="0"/>
    <n v="615.20791398654012"/>
    <m/>
    <m/>
    <n v="0"/>
    <s v=""/>
    <n v="0"/>
    <n v="112608"/>
    <n v="0"/>
    <n v="0"/>
    <n v="1234"/>
    <n v="91"/>
    <n v="5.7568725668020709E-2"/>
    <n v="0"/>
    <n v="615.20791398654012"/>
    <n v="0"/>
    <n v="0"/>
    <s v="E-07/002.8999/2015"/>
    <s v="IN033082"/>
    <d v="2016-01-16T00:00:00"/>
    <d v="2021-01-16T00:00:00"/>
    <s v="RODOVIA AMARAL PEIXOTO (RJ-104), KM 22,5 - LOTE A - VILA BRASIL"/>
    <s v="MANILHA"/>
    <s v="24.859-180"/>
    <s v="ITABORAÍ"/>
    <s v="RJ"/>
    <s v="(41) 2668-3696"/>
    <s v="qsms@allianceambiental.com.br"/>
  </r>
  <r>
    <x v="1292"/>
    <s v="Baía de Guanabara"/>
    <n v="50"/>
    <x v="2"/>
    <s v="EE"/>
    <n v="330028353863"/>
    <s v="20.256.869/0001-09"/>
    <s v="O A DE MACEDO LOCAÇÃO DE EQUIPAMENTOS"/>
    <x v="13"/>
    <m/>
    <s v="01/09/2019"/>
    <n v="1302.5628809270979"/>
    <n v="0"/>
    <n v="1302.5628809270979"/>
    <m/>
    <m/>
    <s v="OK:"/>
    <s v=""/>
    <n v="17246.25"/>
    <n v="0"/>
    <n v="0"/>
    <n v="15727.85"/>
    <n v="0"/>
    <n v="0"/>
    <n v="5.7568725668020709E-2"/>
    <n v="397.13772917849928"/>
    <n v="0"/>
    <n v="0"/>
    <n v="905.42515174859875"/>
    <s v="E-07/002.14811/2014"/>
    <s v="IN049981"/>
    <d v="2019-08-02T00:00:00"/>
    <d v="2024-08-02T00:00:00"/>
    <s v="RUA GUALBERTO BATISTA DE MACEDO, Nº 30 "/>
    <s v="ESPRAIADO"/>
    <s v="24.928-160"/>
    <s v="MARICÁ"/>
    <s v="RJ"/>
    <s v="(21)99812-0759"/>
    <s v="licenciamento@soloterra.net.br"/>
  </r>
  <r>
    <x v="1293"/>
    <s v="Baía de Guanabara"/>
    <n v="50"/>
    <x v="2"/>
    <s v="EE"/>
    <n v="330027310923"/>
    <s v="27.787.621/0001-13"/>
    <s v="CONDOMÍNIO GREEN PARK ITAIPU"/>
    <x v="1"/>
    <m/>
    <s v="01/09/2019"/>
    <n v="98.921556322682136"/>
    <n v="0"/>
    <n v="98.921556322682136"/>
    <m/>
    <m/>
    <s v="OK:"/>
    <s v=""/>
    <n v="2736"/>
    <n v="0"/>
    <n v="0"/>
    <n v="624"/>
    <n v="0"/>
    <n v="0"/>
    <n v="5.7568725668020709E-2"/>
    <n v="62.999445718857942"/>
    <n v="0"/>
    <n v="0"/>
    <n v="35.922110603824187"/>
    <s v="E-07/002.13272/2016"/>
    <s v="IN050025"/>
    <d v="2019-08-14T00:00:00"/>
    <d v="2024-08-14T00:00:00"/>
    <s v="RUA SANTO EDUARDO, S/Nº"/>
    <s v="ITAIPU"/>
    <s v="24.355-240"/>
    <s v="NITERÓI"/>
    <s v="RJ"/>
    <s v="(21) 99311-2700"/>
    <s v="claudiojose@petrobras.com.br"/>
  </r>
  <r>
    <x v="1294"/>
    <s v="Baía de Guanabara"/>
    <n v="50"/>
    <x v="2"/>
    <s v="EE"/>
    <n v="330009762508"/>
    <s v="36.615.583/0001-02"/>
    <s v="CONDOMÍNIO PORTAL JARDIM DAS VIOLETAS"/>
    <x v="13"/>
    <m/>
    <s v="01/05/2021"/>
    <n v="6770.7748401721965"/>
    <n v="0"/>
    <n v="6770.7748401721965"/>
    <m/>
    <m/>
    <s v="OK:"/>
    <s v="CI INEA/SERVREG SEI Nº16/21 - ALTERAÇÃO"/>
    <n v="196020"/>
    <n v="0"/>
    <n v="0"/>
    <n v="39204"/>
    <n v="0"/>
    <n v="0"/>
    <n v="5.7568725668020709E-2"/>
    <n v="4513.8533742728014"/>
    <n v="0"/>
    <n v="0"/>
    <n v="2256.9214658993947"/>
    <s v="PD/007.4170/2018"/>
    <s v="IN004076 + AVB007701"/>
    <d v="2019-08-12T00:00:00"/>
    <d v="2024-08-12T00:00:00"/>
    <s v="ESTRADA DA BOA VISTA, 1 A"/>
    <s v="NOVO HORIZONTE (MANILHA)"/>
    <s v="24.813-000"/>
    <s v="ITABORAÍ"/>
    <s v="RJ"/>
    <s v="(21) 3461-9007"/>
    <s v="ambiental@pocosdobrasil.com.br"/>
  </r>
  <r>
    <x v="1295"/>
    <s v="Baía de Guanabara"/>
    <n v="50"/>
    <x v="2"/>
    <s v="EE"/>
    <n v="330028954867"/>
    <s v="663.407.057-15"/>
    <s v="MAX COSENDEY TOLEDO"/>
    <x v="13"/>
    <m/>
    <s v="01/10/2019"/>
    <n v="943.04938561649953"/>
    <n v="0"/>
    <n v="943.04938561649953"/>
    <m/>
    <m/>
    <s v="OK:"/>
    <s v=""/>
    <n v="27302"/>
    <n v="0"/>
    <n v="0"/>
    <n v="5460.4"/>
    <n v="0"/>
    <n v="0"/>
    <n v="5.7568725668020709E-2"/>
    <n v="628.69959041099969"/>
    <n v="0"/>
    <n v="0"/>
    <n v="314.34979520549984"/>
    <s v="E-07/002.5503/2014"/>
    <s v="IN050273"/>
    <d v="2019-09-19T00:00:00"/>
    <d v="2024-09-19T00:00:00"/>
    <s v="ESTRADA DE JACAREPAGUÁ, 4729"/>
    <s v="ANIL"/>
    <s v="22.753-039"/>
    <s v="RIO DE JANEIRO"/>
    <s v="RJ"/>
    <s v="(21) 96951-2632"/>
    <s v="acquaservtratamento@yahoo.com.br"/>
  </r>
  <r>
    <x v="1296"/>
    <s v="Baía de Guanabara"/>
    <n v="50"/>
    <x v="2"/>
    <s v="EE"/>
    <n v="330029823030"/>
    <s v="07.335.454/0001-62"/>
    <s v="P R O CAMPOS INFORMATICA LTDA"/>
    <x v="1"/>
    <m/>
    <s v="01/10/2019"/>
    <n v="245.37725435135485"/>
    <n v="0"/>
    <n v="245.37725435135485"/>
    <m/>
    <m/>
    <s v="OK:"/>
    <s v=""/>
    <n v="7104"/>
    <n v="0"/>
    <n v="0"/>
    <n v="1420.8"/>
    <n v="0"/>
    <n v="0"/>
    <n v="5.7568725668020709E-2"/>
    <n v="163.58135540956567"/>
    <n v="0"/>
    <n v="0"/>
    <n v="81.79589894178919"/>
    <s v="E-07/002.19600/2013"/>
    <s v="IN050160"/>
    <d v="2019-08-28T00:00:00"/>
    <d v="2024-08-28T00:00:00"/>
    <s v="RUA RUI PEÇANHA, 170"/>
    <s v="BOSQUE CLUBE"/>
    <s v="28.800-000"/>
    <s v="RIO BONITO"/>
    <s v="RJ"/>
    <s v="(21) 2734-0398"/>
    <s v="sanarambiental@gmail.com"/>
  </r>
  <r>
    <x v="1297"/>
    <s v="Baía de Guanabara"/>
    <n v="50"/>
    <x v="2"/>
    <s v="EE"/>
    <n v="330029852642"/>
    <s v="06.189.370/0001-03"/>
    <s v="CONDOMÍNIO ILHAS DO SOL - ITACOATIARA"/>
    <x v="1"/>
    <m/>
    <s v="01/10/2019"/>
    <n v="3454.4748281543834"/>
    <n v="0"/>
    <n v="3454.4748281543834"/>
    <m/>
    <m/>
    <s v="OK:"/>
    <s v=""/>
    <n v="100010"/>
    <n v="0"/>
    <n v="0"/>
    <n v="20002"/>
    <n v="0"/>
    <n v="0"/>
    <n v="5.7568725668020709E-2"/>
    <n v="2302.9832187695888"/>
    <n v="0"/>
    <n v="0"/>
    <n v="1151.4916093847944"/>
    <s v="E-07/002.2310/2013"/>
    <s v="IN050266"/>
    <d v="2019-09-18T00:00:00"/>
    <d v="2024-09-18T00:00:00"/>
    <s v="RUA MATIAS SANDRI, 1035"/>
    <s v="ITACOATIARA"/>
    <s v="24.348-280"/>
    <s v="NITERÓI"/>
    <s v="RJ"/>
    <s v="(21) 99989-1357"/>
    <s v="condominioilhasdosol@gmail.com"/>
  </r>
  <r>
    <x v="1298"/>
    <s v="Baía de Guanabara"/>
    <n v="50"/>
    <x v="2"/>
    <s v="EE"/>
    <n v="330027534449"/>
    <s v="42.307.884/0001-71"/>
    <s v="VEJA VEICULOS JACAREPAGUA LTDA (AMERICAS)"/>
    <x v="1"/>
    <m/>
    <s v="01/11/2019"/>
    <n v="537.47413743570678"/>
    <n v="0"/>
    <n v="537.47413743570678"/>
    <m/>
    <m/>
    <s v="OK:"/>
    <s v=""/>
    <n v="11281.92"/>
    <n v="0"/>
    <n v="0"/>
    <n v="4823.5200000000004"/>
    <n v="0"/>
    <n v="0"/>
    <n v="5.7568725668020709E-2"/>
    <n v="259.78786848893554"/>
    <n v="0"/>
    <n v="0"/>
    <n v="277.68626894677118"/>
    <s v="E-07/002.13020/2013"/>
    <s v="IN050269"/>
    <d v="2019-09-19T00:00:00"/>
    <d v="2024-09-19T00:00:00"/>
    <s v="AVENIDA DAS AMÉRICAS, 1690"/>
    <s v="BARRA DA TIJUCA"/>
    <s v="22.640-101"/>
    <s v="RIO DE JANEIRO"/>
    <s v="RJ"/>
    <s v="(21)96951-2632"/>
    <s v="ACQUASERVTRATAMENTO@YAHOO.COM.BR"/>
  </r>
  <r>
    <x v="1299"/>
    <s v="Baía de Guanabara"/>
    <n v="50"/>
    <x v="2"/>
    <s v="EE"/>
    <n v="330028096950"/>
    <s v="07.010.972/0005-30"/>
    <s v="ORIENTAL 2004 VEÍCULOS LTDA"/>
    <x v="1"/>
    <m/>
    <s v="01/11/2019"/>
    <n v="1071.638010609375"/>
    <n v="0"/>
    <n v="1071.638010609375"/>
    <m/>
    <m/>
    <s v="OK:"/>
    <s v=""/>
    <n v="20805"/>
    <n v="0"/>
    <n v="0"/>
    <n v="10293"/>
    <n v="0"/>
    <n v="0"/>
    <n v="5.7568725668020709E-2"/>
    <n v="479.09026523047964"/>
    <n v="0"/>
    <n v="0"/>
    <n v="592.54774537889534"/>
    <s v="E-07/002.3068/2015"/>
    <s v="IN050253"/>
    <d v="2019-09-19T00:00:00"/>
    <d v="2024-09-19T00:00:00"/>
    <s v="RUA REGINA, Nº 81 - LOJA"/>
    <s v="CAMPO GRANDE"/>
    <s v="23.013-520"/>
    <s v="RIO DE JANEIRO"/>
    <s v="RJ"/>
    <s v="(21) 9651-2632"/>
    <s v="ACQUASERVTRATAMENTO@YAHOO.COM.BR"/>
  </r>
  <r>
    <x v="1300"/>
    <s v="Baía de Guanabara"/>
    <n v="50"/>
    <x v="2"/>
    <s v="EE"/>
    <n v="330030489734"/>
    <s v="33.130.543/0010-73"/>
    <s v="CASAS GUANABARA COMESTÍVEIS LTDA (Irajá)"/>
    <x v="1"/>
    <m/>
    <s v="01/11/2019"/>
    <n v="395.03879190193868"/>
    <n v="0"/>
    <n v="395.03879190193868"/>
    <m/>
    <m/>
    <s v="OK:"/>
    <s v=""/>
    <n v="6570"/>
    <n v="0"/>
    <n v="0"/>
    <n v="4234"/>
    <n v="0"/>
    <n v="0"/>
    <n v="5.7568725668020709E-2"/>
    <n v="151.29056349657117"/>
    <n v="0"/>
    <n v="0"/>
    <n v="243.74822840536748"/>
    <s v="E-07/506816/2012"/>
    <s v="IN050217"/>
    <d v="2019-09-19T00:00:00"/>
    <d v="2024-09-19T00:00:00"/>
    <s v="AVENIDA MONSENHOR FÉLIX, 1213"/>
    <s v="IRAJÁ"/>
    <s v="21.235-111"/>
    <s v="RIO DE JANEIRO"/>
    <s v="RJ"/>
    <s v="(21) 3030-3674"/>
    <s v="equilibrioamb@gmail.com"/>
  </r>
  <r>
    <x v="1301"/>
    <s v="Baía de Guanabara"/>
    <n v="50"/>
    <x v="2"/>
    <s v="EE"/>
    <n v="330028301553"/>
    <s v="33.130.543/0027-11"/>
    <s v="CASAS GUANABARA COMESTÍVEIS LTDA - Bangu (Rio da Prata)"/>
    <x v="1"/>
    <m/>
    <s v="01/11/2019"/>
    <n v="140.77499216574239"/>
    <n v="0"/>
    <n v="140.77499216574239"/>
    <m/>
    <m/>
    <s v="OK:"/>
    <s v=""/>
    <n v="4197.5"/>
    <n v="0"/>
    <n v="0"/>
    <n v="766.5"/>
    <n v="0"/>
    <n v="0"/>
    <n v="5.7568725668020709E-2"/>
    <n v="96.655539461917641"/>
    <n v="0"/>
    <n v="0"/>
    <n v="44.119452703824763"/>
    <s v="E-07/506815/2012"/>
    <s v="IN050243"/>
    <d v="2019-09-19T00:00:00"/>
    <d v="2024-09-19T00:00:00"/>
    <s v="RUA RIO DA PRATA 1370"/>
    <s v="BANGU"/>
    <s v="21.820-092"/>
    <s v="RIO DE JANEIRO"/>
    <s v="RJ"/>
    <s v="(21) 3030-3674"/>
    <s v="equilibrioamb@gmail.com"/>
  </r>
  <r>
    <x v="1302"/>
    <s v="Baía de Guanabara"/>
    <n v="50"/>
    <x v="2"/>
    <s v="EE"/>
    <n v="330030075174"/>
    <s v="28.996.338/0001-64"/>
    <s v="INDÚSTRIA ALIMENTÍCIA MONTE CLARO DE MERITI LTDA"/>
    <x v="5"/>
    <m/>
    <s v="01/11/2019"/>
    <n v="970.78459659433588"/>
    <n v="0"/>
    <n v="970.78459659433588"/>
    <m/>
    <m/>
    <s v="OK: SEM DBO"/>
    <s v=""/>
    <n v="14052.5"/>
    <n v="0"/>
    <n v="0"/>
    <n v="11242"/>
    <n v="0"/>
    <n v="0"/>
    <n v="5.7568725668020709E-2"/>
    <n v="323.6018271807871"/>
    <n v="0"/>
    <n v="0"/>
    <n v="647.18276941354873"/>
    <s v="E-07/002.15342/2013"/>
    <s v="IN050275"/>
    <d v="2019-09-19T00:00:00"/>
    <d v="2024-09-19T00:00:00"/>
    <s v="AVENIDA NILO PEÇANHA, 650 - GALPÃO"/>
    <s v="VILAR DOS TELES"/>
    <s v="25.560-520"/>
    <s v="São JOÃO DE MERITI"/>
    <s v="RJ"/>
    <s v="(21) 2756-4242"/>
    <s v="alexander@sfconsultoriambiental.com.br"/>
  </r>
  <r>
    <x v="1303"/>
    <s v="Baía de Guanabara"/>
    <n v="50"/>
    <x v="2"/>
    <s v="EE"/>
    <n v="330028026234"/>
    <s v="73.541.765/0001-02"/>
    <s v="IMBAMAD ALIMENTOS LTDA"/>
    <x v="5"/>
    <m/>
    <s v="01/11/2019"/>
    <n v="771.91812149572308"/>
    <n v="0"/>
    <n v="771.91812149572308"/>
    <m/>
    <m/>
    <s v="SEM DBO"/>
    <s v=""/>
    <n v="9577.6"/>
    <n v="0"/>
    <n v="7662.08"/>
    <n v="1915.52"/>
    <n v="0"/>
    <n v="0"/>
    <n v="5.7568725668020709E-2"/>
    <n v="220.5450511490601"/>
    <n v="441.0901022981202"/>
    <n v="0"/>
    <n v="110.2829680485428"/>
    <s v="E07/002.18137/2013"/>
    <s v="IN050348"/>
    <d v="2019-09-24T00:00:00"/>
    <d v="2024-09-24T00:00:00"/>
    <s v="Avenida Governador Amaral Peixoto"/>
    <s v="CENTRO"/>
    <s v="26.210-060"/>
    <s v="NOVA IGUAÇU"/>
    <s v="RJ"/>
    <s v="(21) 2667-3860"/>
    <s v="rosanacoppede@gmail.com"/>
  </r>
  <r>
    <x v="1304"/>
    <s v="Baía de Guanabara"/>
    <n v="50"/>
    <x v="2"/>
    <s v="EE"/>
    <n v="330027455492"/>
    <s v="19.005.283/0001-92"/>
    <s v="MAIA E OLMO EMPREENDIMENTOS IMOBILIARIOS LTDA"/>
    <x v="13"/>
    <m/>
    <s v="01/11/2019"/>
    <n v="336.23722073620206"/>
    <n v="0"/>
    <n v="336.23722073620206"/>
    <m/>
    <m/>
    <s v="ATENÇÃO: TEM OUTORGA ATÉ 2024, MAS ALEGA QUE O CONDOMINIO JÁ ASSUMIU 35.474.525/0001-43 CONDOMINIO VER PASTA"/>
    <s v=""/>
    <n v="9734.4"/>
    <n v="0"/>
    <n v="0"/>
    <n v="1946.88"/>
    <n v="0"/>
    <n v="0"/>
    <n v="5.7568725668020709E-2"/>
    <n v="224.15814715746802"/>
    <n v="0"/>
    <n v="0"/>
    <n v="112.07907357873401"/>
    <s v="E-07/002.10578/2017"/>
    <s v="IN004725"/>
    <d v="2019-10-11T00:00:00"/>
    <d v="2024-10-11T00:00:00"/>
    <s v="RUA AURELINO LEAL, 40, SALA 507"/>
    <s v="CENTRO"/>
    <s v="24.020-110"/>
    <s v="NITERÓI"/>
    <s v="RJ"/>
    <s v="(21) 99805-9353"/>
    <s v="geotorresbr@yahoo.com.br"/>
  </r>
  <r>
    <x v="1305"/>
    <s v="Baía de Guanabara"/>
    <n v="50"/>
    <x v="2"/>
    <s v="EE"/>
    <n v="330027995845"/>
    <s v="42.547.620/0001-95"/>
    <s v="POSTO DE GASOLINA DAS AMÉRICAS LTDA"/>
    <x v="1"/>
    <m/>
    <s v="01/11/2019"/>
    <n v="68.314664991342397"/>
    <n v="0"/>
    <n v="68.314664991342397"/>
    <m/>
    <m/>
    <s v="OK:"/>
    <s v=""/>
    <n v="1958.4"/>
    <n v="0"/>
    <n v="0"/>
    <n v="403.2"/>
    <n v="0"/>
    <n v="0"/>
    <n v="5.7568725668020709E-2"/>
    <n v="45.101045261022286"/>
    <n v="0"/>
    <n v="0"/>
    <n v="23.213619730320108"/>
    <s v="E-07/0021.7736/2013"/>
    <s v="IN048711"/>
    <d v="2019-03-21T00:00:00"/>
    <d v="2024-03-21T00:00:00"/>
    <s v="AVENIDA DAS AMÉRICAS, 14.951"/>
    <s v="RECREIO DOS BANDEIRANTES"/>
    <s v="22640-102"/>
    <s v="RIO DE JANEIRO"/>
    <s v="RJ"/>
    <s v="(21) 99832-2712"/>
    <s v="licenciamento@encrigeo.eco.br"/>
  </r>
  <r>
    <x v="1306"/>
    <s v="Baía de Guanabara"/>
    <n v="50"/>
    <x v="2"/>
    <s v="EE"/>
    <n v="330005058008"/>
    <s v="03.836.562/0001-68"/>
    <s v="FONTES DA SERRA SANEAMENTO DE GUAPIMIRIM LTDA"/>
    <x v="0"/>
    <m/>
    <s v="01/01/2020"/>
    <n v="148264.80443900981"/>
    <n v="0"/>
    <n v="148264.80443900981"/>
    <m/>
    <m/>
    <s v="OK: PONTOS FEDERAIS - COM COBRANÇA ESTADUAL"/>
    <s v="CI INEA/SEREG SEI Nº 04/2019  - INCLUSÃO    "/>
    <n v="4292400"/>
    <n v="0"/>
    <n v="0"/>
    <n v="858480"/>
    <n v="0"/>
    <n v="0"/>
    <n v="5.7568725668020709E-2"/>
    <n v="98843.195997690535"/>
    <n v="0"/>
    <n v="0"/>
    <n v="49421.60844131928"/>
    <s v="ANA 02510.01505/2004"/>
    <s v="IN000683"/>
    <d v="2004-12-13T00:00:00"/>
    <d v="2024-12-13T00:00:00"/>
    <s v="AV. DEDO DE DEUS, 719"/>
    <s v="CENTRO"/>
    <s v="25.940-000"/>
    <s v="GUAPIMIRIM"/>
    <s v="RJ"/>
    <s v="(21) 2632-5225"/>
    <s v="fontesdaserra@fontesdaserra.com.br"/>
  </r>
  <r>
    <x v="1307"/>
    <s v="Baía de Guanabara"/>
    <n v="50"/>
    <x v="2"/>
    <s v="EE"/>
    <n v="330028865503"/>
    <s v="22.910.461/0001-34"/>
    <s v="C.L.S.H. TRANSPORTE RODOVIÁRIO 2015 EIRELI  - AVENIDA BELA"/>
    <x v="1"/>
    <m/>
    <s v="01/01/2020"/>
    <n v="1861.7155944132523"/>
    <n v="0"/>
    <n v="1861.7155944132523"/>
    <m/>
    <m/>
    <s v="OK:"/>
    <s v=""/>
    <n v="23360"/>
    <n v="0"/>
    <n v="0"/>
    <n v="22995"/>
    <n v="0"/>
    <n v="0"/>
    <n v="5.7568725668020709E-2"/>
    <n v="537.92316381825447"/>
    <n v="0"/>
    <n v="0"/>
    <n v="1323.7924305949978"/>
    <s v="PD-07/014.1429/2018"/>
    <s v="IN005248"/>
    <d v="2019-12-17T00:00:00"/>
    <d v="2024-12-17T00:00:00"/>
    <s v="RUA BELA VISTA, S/N, LOTE 249"/>
    <s v="PARQUE JOSE BONIFACIO"/>
    <s v="25.560-580"/>
    <s v="SÃO JOÃO DE MERITI"/>
    <s v="RJ"/>
    <s v="(21) 99667-7215"/>
    <s v="condeleandro@gmail.com"/>
  </r>
  <r>
    <x v="1308"/>
    <s v="Baía de Guanabara"/>
    <n v="50"/>
    <x v="2"/>
    <s v="EE"/>
    <n v="330028301715"/>
    <s v="33.130.543/0028-00"/>
    <s v="CASAS GUANABARA COMESTÍVEIS LTDA - ESTR. AGUA BRANCA"/>
    <x v="1"/>
    <m/>
    <s v="01/01/2020"/>
    <n v="209.28806416332685"/>
    <n v="0"/>
    <n v="209.28806416332685"/>
    <m/>
    <m/>
    <s v="OK:"/>
    <s v=""/>
    <n v="6789"/>
    <n v="0"/>
    <n v="0"/>
    <n v="919.800000000002"/>
    <n v="0"/>
    <n v="0"/>
    <n v="5.7568725668020709E-2"/>
    <n v="156.33427844472439"/>
    <n v="0"/>
    <n v="0"/>
    <n v="52.953785718602454"/>
    <s v="E-07/512292/2012"/>
    <s v="IN050276"/>
    <d v="2019-09-19T00:00:00"/>
    <d v="2024-09-19T00:00:00"/>
    <s v="ESTRADA DA AGUA BRANCA 2380"/>
    <s v="REALENGO "/>
    <s v="21.730-001"/>
    <s v="RIO DE JANEIRO"/>
    <s v="RJ"/>
    <s v="(21) 3030-3674"/>
    <s v="equilibrioamb@gmail.com"/>
  </r>
  <r>
    <x v="1309"/>
    <s v="Baía de Guanabara"/>
    <n v="50"/>
    <x v="2"/>
    <s v="EE"/>
    <n v="330028943660"/>
    <s v="21.086.967/0001-08"/>
    <s v="JOÃO CARLOS AZEVEDO MACHADO - MEI"/>
    <x v="1"/>
    <m/>
    <s v="01/01/2020"/>
    <n v="1741.5436034746449"/>
    <n v="0"/>
    <n v="1741.5436034746449"/>
    <m/>
    <m/>
    <s v="OK:"/>
    <s v=""/>
    <n v="23462.400000000001"/>
    <n v="0"/>
    <n v="0"/>
    <n v="20866.560000000001"/>
    <n v="0"/>
    <n v="0"/>
    <n v="5.7568725668020709E-2"/>
    <n v="540.28316294513354"/>
    <n v="0"/>
    <n v="0"/>
    <n v="1201.2604405295112"/>
    <s v="E07/002.4740/2016"/>
    <s v="IN050882"/>
    <d v="2019-12-20T00:00:00"/>
    <d v="2024-12-20T00:00:00"/>
    <s v="RODOVIA ERNANI AMARAL PEIXOTO"/>
    <s v="Manuel Ribeiro"/>
    <s v="24.927-420"/>
    <s v="MARICÁ"/>
    <s v="RJ"/>
    <s v="(21) 99667-7215"/>
    <s v="geotorresbr@yahoo.com.br"/>
  </r>
  <r>
    <x v="1310"/>
    <s v="Baía de Guanabara"/>
    <n v="50"/>
    <x v="2"/>
    <s v="EE"/>
    <n v="330031485287"/>
    <s v="06.248.622/0001-10"/>
    <s v="RESTAURANTE ENCANTO BRASIL GOURMET EIRELI"/>
    <x v="13"/>
    <m/>
    <s v="01/01/2020"/>
    <n v="279.88963096345924"/>
    <n v="0"/>
    <n v="279.88963096345924"/>
    <m/>
    <m/>
    <s v="OK:"/>
    <s v=""/>
    <n v="8103"/>
    <n v="0"/>
    <n v="0"/>
    <n v="1620.6"/>
    <n v="0"/>
    <n v="0"/>
    <n v="5.7568725668020709E-2"/>
    <n v="186.59656813364373"/>
    <n v="0"/>
    <n v="0"/>
    <n v="93.293062829815497"/>
    <s v="E-07/514589/2012"/>
    <s v="IN050819"/>
    <d v="2019-12-16T00:00:00"/>
    <d v="2024-12-16T00:00:00"/>
    <s v="RODOVIA BR 101, Nº 1876 E - LOJA 01"/>
    <s v="SÃO JOAQUIM"/>
    <s v="24.855-144"/>
    <s v="ITABORAÍ"/>
    <s v="RJ"/>
    <s v="(21) 9739-2417"/>
    <s v="alessandra.freire@sangalis.com.br"/>
  </r>
  <r>
    <x v="1311"/>
    <s v="Baía de Guanabara"/>
    <n v="50"/>
    <x v="2"/>
    <s v="EE"/>
    <n v="330030552010"/>
    <s v="84.888.817/0003-08"/>
    <s v="CONSTRUTORA JOAMA LTDA"/>
    <x v="13"/>
    <m/>
    <s v="01/10/2020"/>
    <n v="1834.3876399219125"/>
    <n v="0"/>
    <n v="1834.3876399219125"/>
    <m/>
    <m/>
    <s v="OK:"/>
    <s v=""/>
    <n v="44895"/>
    <n v="0"/>
    <n v="0"/>
    <n v="13906.5"/>
    <n v="0"/>
    <n v="0"/>
    <n v="5.7568725668020709E-2"/>
    <n v="1033.815369735232"/>
    <n v="0"/>
    <n v="0"/>
    <n v="800.57227018668061"/>
    <s v="E-07/002.3883/2014"/>
    <s v="IN049458/IN051616"/>
    <d v="2019-05-30T00:00:00"/>
    <d v="2024-05-30T00:00:00"/>
    <s v="ESTRADA RJ-114, KM 3,5"/>
    <s v="Ubatiba"/>
    <s v="24.020-206"/>
    <s v="Maricá"/>
    <s v="RJ"/>
    <s v="(21) 2621-1574"/>
    <s v="daniel@joama.com.br"/>
  </r>
  <r>
    <x v="1312"/>
    <s v="Baía de Guanabara"/>
    <n v="50"/>
    <x v="2"/>
    <s v="EE"/>
    <n v="330027455492"/>
    <s v="04.562.571/0001-70"/>
    <s v="BELL FISH COMÉRCIO E INDÚSTRIA DE GELO EIRELI"/>
    <x v="13"/>
    <m/>
    <s v="01/01/2020"/>
    <n v="1697.3928233487823"/>
    <n v="0"/>
    <n v="1697.3928233487823"/>
    <m/>
    <m/>
    <s v="OK:"/>
    <s v=""/>
    <n v="22338"/>
    <n v="0"/>
    <n v="0"/>
    <n v="20549.5"/>
    <n v="0"/>
    <n v="0"/>
    <n v="5.7568725668020709E-2"/>
    <n v="514.38582739353944"/>
    <n v="0"/>
    <n v="0"/>
    <n v="1183.0069959552427"/>
    <s v="E-07/002.10578/2017"/>
    <s v="IN050347"/>
    <d v="2019-09-24T00:00:00"/>
    <d v="2024-09-24T00:00:00"/>
    <s v="RUA PADRE AFONSO RODRIGUES, LOTE 13 E 14 DA QD 53 "/>
    <s v="VISTA ALEGRE"/>
    <s v="24.725-160"/>
    <s v="SÃO GONÇALO"/>
    <s v="RJ"/>
    <s v="(21) 3711-6865"/>
    <s v="jbgelo@yahoo.com.br"/>
  </r>
  <r>
    <x v="1313"/>
    <s v="Baía de Guanabara"/>
    <n v="50"/>
    <x v="2"/>
    <s v="EE"/>
    <n v="330030596905"/>
    <s v="17.995.289/0001-29"/>
    <s v="SPE - SANTA ROSA ITABORAI LTDA"/>
    <x v="1"/>
    <m/>
    <s v="01/01/2020"/>
    <n v="1817.7527788196185"/>
    <n v="0"/>
    <n v="1817.7527788196185"/>
    <m/>
    <m/>
    <s v="OK:"/>
    <s v=""/>
    <n v="52625.7"/>
    <n v="0"/>
    <n v="0"/>
    <n v="10525.14"/>
    <n v="0"/>
    <n v="0"/>
    <n v="5.7568725668020709E-2"/>
    <n v="1211.8386667044165"/>
    <n v="0"/>
    <n v="0"/>
    <n v="605.91411211520187"/>
    <s v="E07/002.3413/2015"/>
    <s v="IN050797"/>
    <d v="2019-12-16T00:00:00"/>
    <d v="2024-12-16T00:00:00"/>
    <s v="LOTEAMENTO PARQUE SANTA ROSA DE LIMA LOTE 07 À 12 E 19"/>
    <s v="PARQUE SANTA ROSA"/>
    <s v="25.845-000"/>
    <s v="ITABORAI"/>
    <s v="RJ"/>
    <s v="(21)96443-9818"/>
    <s v="claudio.costalima@gmail.com"/>
  </r>
  <r>
    <x v="1314"/>
    <s v="Baía de Guanabara"/>
    <n v="50"/>
    <x v="2"/>
    <s v="EE"/>
    <n v="330030814236"/>
    <s v="08.343.492/0001-20"/>
    <s v="MRV ENGENHARIA E PARTICIPAÇÕES S/A- PEDRA BELA"/>
    <x v="1"/>
    <m/>
    <s v="01/01/2020"/>
    <n v="2584.5436455750864"/>
    <n v="0"/>
    <n v="2584.5436455750864"/>
    <m/>
    <m/>
    <s v="OK:"/>
    <s v=""/>
    <n v="74825"/>
    <n v="0"/>
    <n v="0"/>
    <n v="14965"/>
    <n v="0"/>
    <n v="0"/>
    <n v="5.7568725668020709E-2"/>
    <n v="1723.0290970500575"/>
    <n v="0"/>
    <n v="0"/>
    <n v="861.51454852502877"/>
    <s v="PD-07/014.889/2019"/>
    <s v="IN005247"/>
    <d v="2019-12-17T00:00:00"/>
    <d v="2024-12-17T00:00:00"/>
    <s v="Avenida Castelo Branco, s/n"/>
    <s v="Jardim Imperador"/>
    <s v="78.125-900"/>
    <s v="VARZEA GRANDE"/>
    <s v="MG"/>
    <s v="(22) 99949-7368"/>
    <s v="fabiogomes@arqambiental.com.br"/>
  </r>
  <r>
    <x v="1315"/>
    <s v="Baía de Guanabara"/>
    <n v="50"/>
    <x v="2"/>
    <s v="EE"/>
    <n v="330006711147"/>
    <s v="30.215.727/0001-57"/>
    <s v="COMANCHE MOTEL LTDA"/>
    <x v="1"/>
    <m/>
    <s v="01/01/2020"/>
    <n v="233.33708181466608"/>
    <n v="0"/>
    <n v="233.33708181466608"/>
    <m/>
    <m/>
    <s v="OK:"/>
    <s v=""/>
    <n v="4000.4"/>
    <n v="0"/>
    <n v="0"/>
    <n v="2452.8000000000002"/>
    <n v="0"/>
    <n v="0"/>
    <n v="5.7568725668020709E-2"/>
    <n v="92.123505740388651"/>
    <n v="0"/>
    <n v="0"/>
    <n v="141.21357607427743"/>
    <s v="E07/002.4855/2015"/>
    <s v="IN050892"/>
    <d v="2019-12-23T00:00:00"/>
    <d v="2024-12-23T00:00:00"/>
    <s v="AVENIDA GOVERNADOR ROBERTO SILVEIRA, 1520"/>
    <s v="CENTRO"/>
    <s v="26.285-060"/>
    <s v="NOVA IGUAÇU"/>
    <s v="RJ"/>
    <s v="(21) 3868-4218"/>
    <s v="sf@sfconsultoriambiental.com.br"/>
  </r>
  <r>
    <x v="1316"/>
    <s v="Baía de Guanabara"/>
    <n v="50"/>
    <x v="2"/>
    <s v="EE"/>
    <n v="330007083441"/>
    <s v="42.644.220/0001-06"/>
    <s v="Aguas do Rio 4 INTER. ACARI / TINGUÁ"/>
    <x v="0"/>
    <m/>
    <s v="11/12/2019"/>
    <n v="550897.30078816856"/>
    <n v="0"/>
    <n v="550897.30078816856"/>
    <m/>
    <m/>
    <s v="ATENÇÃO: FEDERAIS (TERMO DE COMPROMISSO: TRANSF. INTEGRAL) - FORAM MANTIDOS OS VOLUMES DA CEDAE"/>
    <s v="CI INEA/GEAGUA SEI Nº 02/2020  - INCLUSÃO"/>
    <n v="15948981.6"/>
    <n v="0"/>
    <n v="0"/>
    <n v="3189792.3"/>
    <n v="0"/>
    <n v="0"/>
    <n v="5.7568725668020709E-2"/>
    <n v="367265.01686757326"/>
    <n v="0"/>
    <n v="0"/>
    <n v="183632.28392059536"/>
    <n v="0"/>
    <s v="DU241624"/>
    <d v="2004-11-09T00:00:00"/>
    <d v="2034-11-09T00:00:00"/>
    <s v="Avenida Barão de Tefé nº 34, sala 701"/>
    <s v="Saúde"/>
    <s v="20.220-903"/>
    <s v="Rio de Janeiro"/>
    <s v="RJ"/>
    <s v="(21)97289-8318"/>
    <s v="daniella.silva@aguasdorio.com.br"/>
  </r>
  <r>
    <x v="1317"/>
    <s v="Baía de Guanabara"/>
    <n v="50"/>
    <x v="2"/>
    <s v="EE"/>
    <n v="330007083360"/>
    <s v="42.644.220/0001-06"/>
    <s v="Aguas do Rio 4 INTER. ACARI / XEREM / MANTIQUIRA"/>
    <x v="0"/>
    <m/>
    <s v="11/12/2019"/>
    <n v="1776418.0415457191"/>
    <n v="0"/>
    <n v="1776418.0415457191"/>
    <m/>
    <m/>
    <s v="ATENÇÃO: FEDERAIS (TERMO DE COMPROMISSO: TRANSF. INTEGRAL) - FORAM MANTIDOS OS VOLUMES DA CEDAE"/>
    <s v="CI INEA/GEAGUA SEI Nº 02/2020  - INCLUSÃO"/>
    <n v="51428908.799999997"/>
    <n v="0"/>
    <n v="0"/>
    <n v="10285781.800000001"/>
    <n v="0"/>
    <n v="0"/>
    <n v="5.7568725668020709E-2"/>
    <n v="1184278.690882988"/>
    <n v="0"/>
    <n v="0"/>
    <n v="592139.3506627311"/>
    <n v="0"/>
    <s v="DU 241625"/>
    <d v="2016-02-29T00:00:00"/>
    <d v="2034-09-11T00:00:00"/>
    <s v="Avenida Barão de Tefé nº 34, sala 701"/>
    <s v="Saúde"/>
    <s v="20.220-903"/>
    <s v="Rio de Janeiro"/>
    <s v="RJ"/>
    <s v="(21)97289-8318"/>
    <s v="daniella.silva@aguasdorio.com.br"/>
  </r>
  <r>
    <x v="1318"/>
    <s v="Baía de Guanabara"/>
    <n v="50"/>
    <x v="2"/>
    <s v="EE"/>
    <n v="330007083522"/>
    <s v="42.644.220/0001-06"/>
    <s v="Aguas do Rio 4 SISTEMA ACARI / RIO DOURO RH V"/>
    <x v="0"/>
    <m/>
    <s v="11/12/2019"/>
    <n v="21894.766589933137"/>
    <n v="0"/>
    <n v="21894.766589933137"/>
    <m/>
    <m/>
    <s v="ATENÇÃO: MULTIBACIA FEDERAIS (TERMO DE COMPROMISSO: TRANSF. INTEGRAL) - FORAM MANTIDOS OS VOLUMES DA CEDAE"/>
    <s v="CI INEA/GEAGUA SEI Nº 02/2020  - INCLUSÃO"/>
    <n v="633873.6"/>
    <n v="0"/>
    <n v="0"/>
    <n v="126774.7"/>
    <n v="0"/>
    <n v="0"/>
    <n v="5.7568725668020709E-2"/>
    <n v="14596.511059955425"/>
    <n v="0"/>
    <n v="0"/>
    <n v="7298.2555299777123"/>
    <s v="SERLA E-07/100474/2001"/>
    <s v="IN000524"/>
    <d v="2007-01-17T00:00:00"/>
    <d v="2017-01-17T00:00:00"/>
    <s v="Avenida Barão de Tefé nº 34, sala 701"/>
    <s v="Saúde"/>
    <s v="20.220-903"/>
    <s v="Rio de Janeiro"/>
    <s v="RJ"/>
    <s v="(21)97289-8318"/>
    <s v="daniella.silva@aguasdorio.com.br"/>
  </r>
  <r>
    <x v="1319"/>
    <s v="Baía de Guanabara"/>
    <n v="50"/>
    <x v="2"/>
    <s v="EE"/>
    <n v="330028025262"/>
    <s v="11.001.655/0001-09"/>
    <s v="MIX LAVANDERIA INDUSTRIAL EIRELI"/>
    <x v="5"/>
    <m/>
    <s v="01/03/2020"/>
    <n v="242.06699008931645"/>
    <n v="0"/>
    <n v="242.06699008931645"/>
    <m/>
    <m/>
    <s v="OK:"/>
    <s v=""/>
    <n v="3577"/>
    <n v="0"/>
    <n v="0"/>
    <n v="2774"/>
    <n v="0"/>
    <n v="0"/>
    <n v="5.7568725668020709E-2"/>
    <n v="82.370235012489886"/>
    <n v="0"/>
    <n v="0"/>
    <n v="159.69675507682655"/>
    <s v="E07/002.651/2015"/>
    <s v="IN051016"/>
    <d v="2020-01-22T00:00:00"/>
    <d v="2025-01-22T00:00:00"/>
    <s v="RUA CONEGO FELIPE, Nº 375"/>
    <s v="TAQUARA"/>
    <s v="22713-010"/>
    <s v="RIO DE JANEIRO"/>
    <s v="RJ"/>
    <s v="(21) 97202-2895"/>
    <s v="fernando@jpalavanderia.com.br"/>
  </r>
  <r>
    <x v="1320"/>
    <s v="Baía de Guanabara"/>
    <n v="50"/>
    <x v="2"/>
    <s v="EE"/>
    <n v="330031923306"/>
    <s v="26.217.393/0001-83"/>
    <s v="TRANSPORTE DE AGUA JD LTDA - EPP"/>
    <x v="9"/>
    <m/>
    <s v="01/03/2020"/>
    <n v="3064.479751200598"/>
    <n v="0"/>
    <n v="3064.479751200598"/>
    <m/>
    <m/>
    <s v="OK:"/>
    <s v=""/>
    <n v="38544"/>
    <n v="0"/>
    <n v="0"/>
    <n v="37814"/>
    <n v="0"/>
    <n v="0"/>
    <n v="5.7568725668020709E-2"/>
    <n v="887.56852118681422"/>
    <n v="0"/>
    <n v="0"/>
    <n v="2176.911230013784"/>
    <s v="PD-07/007.68/2017"/>
    <s v="IN005567"/>
    <d v="2020-01-31T00:00:00"/>
    <d v="2025-01-31T00:00:00"/>
    <s v="RUA CAROLINA MACHADO, 1922, SALA 301"/>
    <s v="MARECHAL HERMES"/>
    <s v="21.557-150"/>
    <s v="RIO DE JANEIRO "/>
    <s v="RJ"/>
    <s v="(21) 97628-7482"/>
    <s v="geotorresbr@yahoo.com.br"/>
  </r>
  <r>
    <x v="1321"/>
    <s v="Baía de Guanabara"/>
    <n v="50"/>
    <x v="2"/>
    <s v="EE"/>
    <n v="330030965870"/>
    <s v="32.065.903/0001-47"/>
    <s v="WALTER VELASCO DE SOUZA INDUSTRIA E COMERCIO DE GELO"/>
    <x v="5"/>
    <m/>
    <s v="01/03/2020"/>
    <n v="1987.7875831690571"/>
    <n v="0"/>
    <n v="1987.7875831690571"/>
    <m/>
    <m/>
    <s v="OK:"/>
    <s v=""/>
    <n v="28470"/>
    <n v="0"/>
    <n v="0"/>
    <n v="23141"/>
    <n v="0"/>
    <n v="0"/>
    <n v="5.7568725668020709E-2"/>
    <n v="655.58896099380411"/>
    <n v="0"/>
    <n v="0"/>
    <n v="1332.1986221752529"/>
    <s v="E07/002.17897/2013"/>
    <s v="IN050126"/>
    <d v="2019-08-26T00:00:00"/>
    <d v="2024-08-26T00:00:00"/>
    <s v="RODOVIA GOVERNADOR MARIO COVAS , S/N°, KM 23 - LOTE 09-PARTE CENTRO "/>
    <s v="ITABORAÍ "/>
    <s v="24.800-000"/>
    <s v="RIO DE JANEIRO "/>
    <s v="RJ"/>
    <s v="(21) 978292026"/>
    <s v="mario.veiculos.sq@gmail.com"/>
  </r>
  <r>
    <x v="1322"/>
    <s v="Baía de Guanabara"/>
    <n v="50"/>
    <x v="2"/>
    <s v="EE"/>
    <n v="330026402409"/>
    <s v="05.413.904/0001-62"/>
    <s v="LOGÍSTICA 2002 RIO TRANSP. LTDA -ME (MARCELO GAMA)"/>
    <x v="9"/>
    <m/>
    <s v="01/03/2020"/>
    <n v="5338.1613878904391"/>
    <n v="0"/>
    <n v="5338.1613878904391"/>
    <m/>
    <m/>
    <s v="OK:"/>
    <s v=""/>
    <n v="23958.6"/>
    <n v="0"/>
    <n v="0"/>
    <n v="83143.350000000006"/>
    <n v="0"/>
    <n v="0"/>
    <n v="5.7568725668020709E-2"/>
    <n v="551.69678704105809"/>
    <n v="0"/>
    <n v="0"/>
    <n v="4786.464600849381"/>
    <s v="PD-07/014.409/2019"/>
    <s v="IN005509"/>
    <d v="2020-01-29T00:00:00"/>
    <d v="2025-11-29T00:00:00"/>
    <s v="Travessa São Jorge Lote 2 nº33"/>
    <s v="Engenheiro Belford"/>
    <s v="25.520-120"/>
    <s v="São João de Meriti"/>
    <s v="RJ"/>
    <s v="(21) 2437-5135"/>
    <s v="regularizacao@saogeraldopocos.com.br"/>
  </r>
  <r>
    <x v="1323"/>
    <s v="Baía de Guanabara"/>
    <n v="50"/>
    <x v="2"/>
    <s v="EE"/>
    <n v="330028097255"/>
    <s v="39.116.421/0001-18"/>
    <s v="CONDOMINIO DO EDIFICIO SOLARI"/>
    <x v="1"/>
    <m/>
    <s v="01/04/2020"/>
    <n v="540.09519841290421"/>
    <n v="0"/>
    <n v="540.09519841290421"/>
    <m/>
    <m/>
    <s v="OK:"/>
    <s v="CI INEA/SEREG SEI Nº6 - INCLUSÃO"/>
    <n v="10351.4"/>
    <n v="0"/>
    <n v="0"/>
    <n v="5241.3999999999996"/>
    <n v="0"/>
    <n v="0"/>
    <n v="5.7568725668020709E-2"/>
    <n v="238.35991181479383"/>
    <n v="0"/>
    <n v="0"/>
    <n v="301.73528659811041"/>
    <s v="E-07/509194/2010"/>
    <s v="IN051146"/>
    <d v="2020-02-19T00:00:00"/>
    <d v="2025-02-19T00:00:00"/>
    <s v="AVENIDA ALMIRANTE ÁLVARO ALBERTO, Nº 100"/>
    <s v="SÃO CONRADO"/>
    <s v="22.610-070"/>
    <s v="RIO DE JANEIRO "/>
    <s v="RJ"/>
    <s v="(21) 96951-2632"/>
    <s v="acquaservtratamento@yahoo.com.br"/>
  </r>
  <r>
    <x v="1324"/>
    <s v="Baía de Guanabara"/>
    <n v="50"/>
    <x v="2"/>
    <s v="EE"/>
    <n v="330031234012"/>
    <s v="02.009.677/0001-16"/>
    <s v="TRANSPORTES CARROSSEL LTDA"/>
    <x v="9"/>
    <m/>
    <s v="01/04/2020"/>
    <n v="4705.7651616789299"/>
    <n v="0"/>
    <n v="4705.7651616789299"/>
    <m/>
    <m/>
    <s v="OK:"/>
    <s v="CI INEA/SEREG SEI Nº6 - INCLUSÃO"/>
    <n v="58400"/>
    <n v="0"/>
    <n v="0"/>
    <n v="58381.75"/>
    <n v="0"/>
    <n v="0"/>
    <n v="5.7568725668020709E-2"/>
    <n v="1344.8026883086297"/>
    <n v="0"/>
    <n v="0"/>
    <n v="3360.9624733703004"/>
    <s v="PD-07/007.380/2019"/>
    <s v="IN005609"/>
    <d v="2020-02-06T00:00:00"/>
    <d v="2025-02-06T00:00:00"/>
    <s v="RUA PIRACICABA, S/N, LT 25 QD 47 "/>
    <s v="JARDIM GRAMACHO"/>
    <s v="25.051-310"/>
    <s v="DUQUE DE CAXIAS"/>
    <s v="RJ"/>
    <s v="(21) 99175-7170"/>
    <s v="jdconsultoriaambiental@gmail.com"/>
  </r>
  <r>
    <x v="1325"/>
    <s v="Baía de Guanabara"/>
    <n v="50"/>
    <x v="2"/>
    <s v="EE"/>
    <n v="330026618762"/>
    <s v="22.072.969/0001-00"/>
    <s v="ÁGUA UM FORNECEDOR DE ÁGUA COMERCIAL LTDA - ME"/>
    <x v="9"/>
    <m/>
    <s v="01/05/2020"/>
    <n v="780.6271448223481"/>
    <n v="0"/>
    <n v="780.6271448223481"/>
    <m/>
    <m/>
    <s v="OK:"/>
    <s v="CI INEA/SEREG SEI Nº8  - INCLUSÃO"/>
    <n v="9900"/>
    <n v="0"/>
    <n v="0"/>
    <n v="9600"/>
    <n v="0"/>
    <n v="0"/>
    <n v="5.7568725668020709E-2"/>
    <n v="227.96965017211798"/>
    <n v="0"/>
    <n v="0"/>
    <n v="552.65749465023009"/>
    <s v="PD-07/014.252/2017"/>
    <s v="IN006005"/>
    <d v="2020-03-31T00:00:00"/>
    <d v="2025-03-31T00:00:00"/>
    <s v="Rua Comendador Siqueira, 1593"/>
    <s v="Pechincha"/>
    <s v="22.743-031"/>
    <s v="RIO DE JANEIRO "/>
    <s v="RJ"/>
    <s v="(21) 87604200"/>
    <s v="rosanacoppede@gmail.com"/>
  </r>
  <r>
    <x v="1326"/>
    <s v="Baía de Guanabara"/>
    <n v="50"/>
    <x v="2"/>
    <s v="EE"/>
    <n v="330029512620"/>
    <s v="01.946.446/0003-38"/>
    <s v="SOFT TWO TINTURARIAS LTDA"/>
    <x v="5"/>
    <m/>
    <s v="01/05/2020"/>
    <n v="79.383687444846359"/>
    <n v="0"/>
    <n v="79.383687444846359"/>
    <m/>
    <m/>
    <s v="OK:"/>
    <s v="CI INEA/SEREG SEI Nº8  - INCLUSÃO"/>
    <n v="2298.2399999999998"/>
    <n v="0"/>
    <n v="0"/>
    <n v="459.64800000000002"/>
    <n v="0"/>
    <n v="0"/>
    <n v="5.7568725668020709E-2"/>
    <n v="52.922458296564237"/>
    <n v="0"/>
    <n v="0"/>
    <n v="26.461229148282118"/>
    <s v="PD-07/014.275/2019"/>
    <s v="IN005960"/>
    <d v="2020-03-31T00:00:00"/>
    <d v="2025-03-31T00:00:00"/>
    <s v="Rua Jangadeiros Nº 6, loja A"/>
    <s v="Ipanema"/>
    <s v="22.420-010"/>
    <s v="RIO DE JANEIRO "/>
    <s v="RJ"/>
    <s v="(21) 997318684"/>
    <s v="contato@litologica.com"/>
  </r>
  <r>
    <x v="1327"/>
    <s v="Baía de Guanabara"/>
    <n v="50"/>
    <x v="2"/>
    <s v="EE"/>
    <n v="330026619572"/>
    <s v="26.136.828/0001-65"/>
    <s v="RIOZOO ZOOLOGICO DO RIO DE JANEIRO S/A"/>
    <x v="1"/>
    <m/>
    <s v="01/06/2020"/>
    <n v="482.67203381684925"/>
    <n v="0"/>
    <n v="482.67203381684925"/>
    <m/>
    <m/>
    <s v="OK:"/>
    <s v="CI INEA/SEREG SEI Nº9 - INCLUSÃO"/>
    <n v="6205"/>
    <n v="0"/>
    <n v="0"/>
    <n v="5902.05"/>
    <n v="0"/>
    <n v="0"/>
    <n v="5.7568725668020709E-2"/>
    <n v="142.89481439032852"/>
    <n v="0"/>
    <n v="0"/>
    <n v="339.77721942652073"/>
    <s v="PD-07/014.856/2018"/>
    <s v="IN006350"/>
    <d v="2020-05-08T00:00:00"/>
    <d v="2025-05-08T00:00:00"/>
    <s v="PARQUE QUINTA DA BOA VISTA, S/N"/>
    <s v="MANGUEIRA"/>
    <s v="20.940-040"/>
    <s v="RIO DE JANEIRO "/>
    <s v="RJ"/>
    <s v="( 21) 988610743"/>
    <s v="rodrigeol@gmail.com"/>
  </r>
  <r>
    <x v="1328"/>
    <s v="Baía de Guanabara"/>
    <n v="50"/>
    <x v="2"/>
    <s v="EE"/>
    <n v="330030979588"/>
    <s v="22.745.978/0001-15"/>
    <s v="SPE - DON VILLAGE RESIDENCIAL LTDA"/>
    <x v="1"/>
    <m/>
    <s v="01/07/2020"/>
    <n v="5211.1182490514502"/>
    <n v="0"/>
    <n v="5211.1182490514502"/>
    <m/>
    <m/>
    <s v="OK:"/>
    <s v="CI INEA/SEREG SEI Nº12 - INCLUSÃO"/>
    <n v="65700"/>
    <n v="0"/>
    <n v="0"/>
    <n v="64240"/>
    <n v="0"/>
    <n v="0"/>
    <n v="5.7568725668020709E-2"/>
    <n v="1512.9056349657114"/>
    <n v="0"/>
    <n v="0"/>
    <n v="3698.2126140857386"/>
    <s v="E-07/002.13558/2015"/>
    <s v="IN051297"/>
    <d v="2020-05-21T00:00:00"/>
    <d v="2025-05-21T00:00:00"/>
    <s v="RUA HEITOR DE MOURA ESTEVÃO, 229 - SALA 111"/>
    <s v="VÁRZEA "/>
    <s v="25.953-090"/>
    <s v="TERESÓPOLIS"/>
    <s v="RJ"/>
    <s v="(21) 988213329"/>
    <s v="MELLOLC@GLOBO.COM"/>
  </r>
  <r>
    <x v="1329"/>
    <s v="Baía de Guanabara"/>
    <n v="50"/>
    <x v="2"/>
    <s v="EE"/>
    <n v="330026554691"/>
    <s v="30.876.999/0001-06"/>
    <s v="NENA INDÚSTRIA QUÍMICA EIRELI"/>
    <x v="5"/>
    <m/>
    <s v="01/08/2020"/>
    <n v="642.14949693940832"/>
    <n v="0"/>
    <n v="642.14949693940832"/>
    <m/>
    <m/>
    <s v="OK:"/>
    <s v="CI INEA/SEREG SEI Nº15 - INCLUSÃO"/>
    <n v="18396"/>
    <n v="0"/>
    <n v="0"/>
    <n v="3796"/>
    <n v="0"/>
    <n v="0"/>
    <n v="5.7568725668020709E-2"/>
    <n v="423.61984327480695"/>
    <n v="0"/>
    <n v="0"/>
    <n v="218.5296536646014"/>
    <s v="E07/002.2268/2014"/>
    <s v="IN051410"/>
    <d v="2020-07-14T00:00:00"/>
    <d v="2025-07-14T00:00:00"/>
    <s v="AVENIDA ALMEIDA GARRET"/>
    <s v="CHÁCARAS RIO PETRÓPOLIS"/>
    <s v="25.231-160"/>
    <s v="DUQUE DE CAXIAS"/>
    <s v="RJ"/>
    <s v="(21)22188267"/>
    <s v="MELLOLC@GLOBO.COM"/>
  </r>
  <r>
    <x v="1330"/>
    <s v="Baía de Guanabara"/>
    <n v="50"/>
    <x v="2"/>
    <s v="EE"/>
    <n v="330031831703"/>
    <s v="04.065.053/0001-41"/>
    <s v="BRZ EMP. E CONST. S.A - RECANTO DAS ALPINAS - Caxias"/>
    <x v="13"/>
    <m/>
    <s v="01/08/2020"/>
    <n v="580.95659922475443"/>
    <n v="0"/>
    <n v="580.95659922475443"/>
    <m/>
    <m/>
    <s v="OK:"/>
    <s v="CI INEA/SEREG SEI Nº15 - INCLUSÃO"/>
    <n v="0"/>
    <n v="67276.800000000003"/>
    <n v="0"/>
    <n v="0"/>
    <n v="1234"/>
    <n v="85"/>
    <n v="5.7568725668020709E-2"/>
    <n v="0"/>
    <n v="580.95659922475443"/>
    <n v="0"/>
    <n v="0"/>
    <s v="PD-07/014.1416/2019"/>
    <s v="IN006799"/>
    <d v="2020-06-29T00:00:00"/>
    <d v="2025-06-29T00:00:00"/>
    <s v="Rua Padre Marinho N 165"/>
    <s v="Santa Efigenia"/>
    <s v="30.140-040"/>
    <s v="BELO HORIZONTE"/>
    <s v="MG"/>
    <s v="(21)31723470"/>
    <s v="ambiental@pocosdobrasil.com.br"/>
  </r>
  <r>
    <x v="1331"/>
    <s v="Baía de Guanabara"/>
    <n v="50"/>
    <x v="2"/>
    <s v="EE"/>
    <n v="330030278520"/>
    <s v="40.994.971/0001-19"/>
    <s v="Condomínio Portal Jardim das Bromélias"/>
    <x v="13"/>
    <m/>
    <s v="04/04/2022"/>
    <n v="12363.972770875775"/>
    <n v="0"/>
    <n v="12363.972770875775"/>
    <m/>
    <m/>
    <s v="ALTERAÇÃO: TROCA DE TITULARIDADE"/>
    <s v="CI INEA/SEREG SEI Nº15 - INCLUSÃO; CI INEA/SERVREG SEI Nº18/22 - ALTERAÇÃO"/>
    <n v="194253"/>
    <n v="67276.800000000003"/>
    <n v="0"/>
    <n v="126976.2"/>
    <n v="1234"/>
    <n v="85"/>
    <n v="5.7568725668020709E-2"/>
    <n v="4473.1590530451558"/>
    <n v="580.95659922475443"/>
    <n v="0"/>
    <n v="7309.8571186058653"/>
    <s v="PD-07/007.110/2018"/>
    <s v="IN006697"/>
    <d v="2020-06-19T00:00:00"/>
    <d v="2025-06-19T00:00:00"/>
    <s v="AVENIDA ALMIRANTE BARROSO, 63, SALA 1809 "/>
    <s v="CENTRO"/>
    <s v="20031-913 "/>
    <s v="RIO DE JANEIRO "/>
    <s v="RJ"/>
    <s v="(21) 99683-1014"/>
    <s v="sindico@portaljardimdasbromelias.com.br"/>
  </r>
  <r>
    <x v="1332"/>
    <s v="Baía de Guanabara"/>
    <n v="50"/>
    <x v="2"/>
    <s v="EE"/>
    <n v="330028974035"/>
    <s v="06.349.242/0001-71"/>
    <s v="REC 844 EMPREENDIMENTOS E PARTICIPAÇÕES S.A."/>
    <x v="1"/>
    <m/>
    <s v="01/08/2020"/>
    <n v="118.0103988179701"/>
    <n v="0"/>
    <n v="118.0103988179701"/>
    <m/>
    <m/>
    <s v="OK:"/>
    <s v="CI INEA/SEREG SEI Nº15 - INCLUSÃO"/>
    <n v="0"/>
    <n v="40996.800000000003"/>
    <n v="0"/>
    <n v="0"/>
    <n v="1234"/>
    <n v="95"/>
    <n v="5.7568725668020709E-2"/>
    <n v="0"/>
    <n v="118.0103988179701"/>
    <n v="0"/>
    <n v="0"/>
    <s v="PD-07/007.46/2019"/>
    <s v="IN006795"/>
    <d v="2020-06-29T00:00:00"/>
    <d v="2025-06-29T00:00:00"/>
    <s v="AVENIDA BRIGADEIRO FARIA LIMA, 3900, CONJ 501 EDIF PEDRO MARIZ BIRMANN 31"/>
    <s v="ITAIM BIBI"/>
    <s v="22.290-160"/>
    <s v="SÃO PAULO"/>
    <s v="RJ"/>
    <s v="(21)36203275"/>
    <s v="yan.ferreira@ecoplanambiental.com"/>
  </r>
  <r>
    <x v="1333"/>
    <s v="Baía de Guanabara"/>
    <n v="50"/>
    <x v="2"/>
    <s v="EE"/>
    <n v="330028286732"/>
    <s v="28.743.739/0001-02"/>
    <s v="MENEZES ÁGUA TRANSPORTES LOCAÇÃO E SERVIÇOS EIRELI"/>
    <x v="9"/>
    <m/>
    <s v="01/08/2020"/>
    <n v="4149.3066064880632"/>
    <n v="0"/>
    <n v="4149.3066064880632"/>
    <m/>
    <m/>
    <s v="OK:"/>
    <s v="CI INEA/SEREG SEI Nº15 - INCLUSÃO"/>
    <n v="51508.800000000003"/>
    <n v="0"/>
    <n v="0"/>
    <n v="51472.3"/>
    <n v="0"/>
    <n v="0"/>
    <n v="5.7568725668020709E-2"/>
    <n v="1186.1188532110389"/>
    <n v="0"/>
    <n v="0"/>
    <n v="2963.1877532770241"/>
    <s v="PD-07/014.1173/2018"/>
    <s v="IN006920"/>
    <d v="2020-07-16T00:00:00"/>
    <d v="2025-07-16T00:00:00"/>
    <s v="RUA GENERAL SAVARI, S/N, LOTE 11, QUADRA 112"/>
    <s v="BOM RETIRO"/>
    <s v="24.425-285"/>
    <s v="SÃO GONÇALO"/>
    <s v="RJ"/>
    <s v="(21) 2724-5368"/>
    <s v="licenciamento@soloterra.net.br"/>
  </r>
  <r>
    <x v="1334"/>
    <s v="Baía de Guanabara"/>
    <n v="50"/>
    <x v="2"/>
    <s v="EE"/>
    <n v="330030650020"/>
    <s v="33.977.686/0001-24"/>
    <s v="ETRJ - SANEAMENTO E SERVIÇOS AMBIENTAIS EIRELI"/>
    <x v="15"/>
    <m/>
    <s v="01/09/2020"/>
    <n v="700.30363471635508"/>
    <n v="0"/>
    <n v="700.30363471635508"/>
    <m/>
    <m/>
    <s v="ATENÇAO: COBRANÇA SUSPENSA 2022 - LANÇAMENTO EM PROJETO AINDA"/>
    <s v="CI INEA/SEREG SEI Nº19 - INCLUSÃO"/>
    <n v="0"/>
    <n v="121647.2"/>
    <n v="0"/>
    <n v="0"/>
    <n v="1234"/>
    <n v="90"/>
    <n v="5.7568725668020709E-2"/>
    <n v="0"/>
    <n v="700.30363471635508"/>
    <n v="0"/>
    <n v="0"/>
    <s v="PD-07/014.1304/2019"/>
    <s v="IN007064"/>
    <d v="2020-08-06T00:00:00"/>
    <d v="2025-08-06T00:00:00"/>
    <s v="EST. SÃO JOSÉ DA BOA MORTE, S/N, LOTE 1 GLEBA D"/>
    <s v="SÃO JOSÉ DA BOA MORTE"/>
    <s v="28.680-000"/>
    <s v="CACHOEIRAS DE MACACU"/>
    <s v="RJ"/>
    <s v="(27)981844888"/>
    <s v="mitchel.bastidas@gmail.com"/>
  </r>
  <r>
    <x v="1335"/>
    <s v="Baía de Guanabara"/>
    <n v="50"/>
    <x v="2"/>
    <s v="EE"/>
    <n v="330030137463"/>
    <s v="08.910.541/0002-40"/>
    <s v="OWENS-ILLINOIS DO BRASIL INDÚSTRIA E COMÉRCIO LTDA"/>
    <x v="5"/>
    <m/>
    <s v="01/09/2020"/>
    <n v="12523.492003894386"/>
    <n v="0"/>
    <n v="12523.492003894386"/>
    <m/>
    <m/>
    <s v="OK:"/>
    <s v="CI INEA/SEREG SEI Nº19 - INCLUSÃO"/>
    <n v="167900"/>
    <n v="0"/>
    <n v="0"/>
    <n v="150380"/>
    <n v="0"/>
    <n v="0"/>
    <n v="5.7568725668020709E-2"/>
    <n v="3866.3155607428198"/>
    <n v="0"/>
    <n v="0"/>
    <n v="8657.1764431515658"/>
    <s v="PD-07/014.1373/2019"/>
    <s v="IN006978"/>
    <d v="2020-07-29T00:00:00"/>
    <d v="2025-07-29T00:00:00"/>
    <s v="Praça Alberto Monteiro Filho, 10"/>
    <s v="Jacaré"/>
    <s v="20.970-000"/>
    <s v="RIO DE JANEIRO"/>
    <s v="RJ"/>
    <s v="(21)32979797"/>
    <s v="caroline.bailon@o-i.com"/>
  </r>
  <r>
    <x v="1336"/>
    <s v="Baía de Guanabara"/>
    <n v="50"/>
    <x v="2"/>
    <s v="EE"/>
    <n v="330030464073"/>
    <s v="40.177.263/0001-95"/>
    <s v="FARMATIVA INDÚSTRIA E COMÉRCIO LTDA"/>
    <x v="5"/>
    <m/>
    <s v="01/10/2020"/>
    <n v="2265.2971165502404"/>
    <n v="1748.25"/>
    <n v="4013.5471165502404"/>
    <m/>
    <m/>
    <s v="OK:"/>
    <s v="CI INEA/SEREG SEI Nº 21 - INCLUSÃO"/>
    <n v="31449.599999999999"/>
    <n v="0"/>
    <n v="0"/>
    <n v="26769.599999999999"/>
    <n v="0"/>
    <n v="0"/>
    <n v="5.7568725668020709E-2"/>
    <n v="724.20535790759345"/>
    <n v="0"/>
    <n v="0"/>
    <n v="1541.0917586426469"/>
    <s v="PD-07/014.581/2019"/>
    <s v="IN007202"/>
    <d v="2020-08-28T00:00:00"/>
    <d v="2025-08-28T00:00:00"/>
    <s v="ESTRADA DOS BANDEIRANTES, 2709, SUPLEMENTAR ESTRADA STA EFIGENIA626"/>
    <s v="JACAREPAGUÁ"/>
    <s v="22.780-083"/>
    <s v="RIO DE JANEIRO"/>
    <s v="RJ"/>
    <s v="(21) 3082-1047"/>
    <s v="regularizacao@saogeraldopocos.com.br"/>
  </r>
  <r>
    <x v="1337"/>
    <s v="Baía de Guanabara"/>
    <n v="50"/>
    <x v="2"/>
    <s v="EE"/>
    <n v="330031315284"/>
    <s v="08.905.464/0001-59"/>
    <s v="ANTARTIDA NIT INDUSTRIA E COMERCIO DE PESCADOS LTDA"/>
    <x v="5"/>
    <m/>
    <s v="01/10/2020"/>
    <n v="1492.2295364204872"/>
    <n v="0"/>
    <n v="1492.2295364204872"/>
    <m/>
    <m/>
    <s v="OK:"/>
    <s v="CI INEA/SEREG SEI Nº 21 - INCLUSÃO"/>
    <n v="20235.599999999999"/>
    <n v="0"/>
    <n v="0"/>
    <n v="17826.599999999999"/>
    <n v="0"/>
    <n v="0"/>
    <n v="5.7568725668020709E-2"/>
    <n v="465.97451787047868"/>
    <n v="0"/>
    <n v="0"/>
    <n v="1026.2550185500086"/>
    <s v="E07/002.13422/2015"/>
    <s v="IN051598"/>
    <d v="2020-09-14T00:00:00"/>
    <d v="2025-09-14T00:00:00"/>
    <s v="RUA BARAO MAUA"/>
    <s v="PONTA DA AREIA"/>
    <s v="24.040-280"/>
    <s v="NITERÓI"/>
    <s v="RJ"/>
    <s v="(21)26131866"/>
    <s v="CONTABILIDADEANTARTIDA@GMAIL.COM"/>
  </r>
  <r>
    <x v="1338"/>
    <s v="Baía de Guanabara"/>
    <n v="50"/>
    <x v="2"/>
    <s v="EE"/>
    <n v="330029083916"/>
    <s v="18.942.487/0001-97"/>
    <s v="CASTRICINI TRANSPORTES, PAPÉIS E SUPRIMENTOS LTDA-ME"/>
    <x v="9"/>
    <m/>
    <s v="01/10/2020"/>
    <n v="1302.6150932971618"/>
    <n v="0"/>
    <n v="1302.6150932971618"/>
    <m/>
    <m/>
    <s v="OK:"/>
    <s v="CI INEA/SEREG SEI Nº 21 - INCLUSÃO"/>
    <n v="16162.2"/>
    <n v="0"/>
    <n v="0"/>
    <n v="16162.2"/>
    <n v="0"/>
    <n v="0"/>
    <n v="5.7568725668020709E-2"/>
    <n v="372.18021628805172"/>
    <n v="0"/>
    <n v="0"/>
    <n v="930.4348770091101"/>
    <s v="07/002.4605/2015"/>
    <s v="IN051513"/>
    <d v="2020-08-31T00:00:00"/>
    <d v="2025-08-31T00:00:00"/>
    <s v="Rua Doutor Américo"/>
    <s v="Santa Teresa"/>
    <s v="26.193-060"/>
    <s v="BELFORD ROXO"/>
    <s v="RJ"/>
    <s v="(21)2699-3165"/>
    <s v="rosanacoppede@gmail.com"/>
  </r>
  <r>
    <x v="1339"/>
    <s v="Baía de Guanabara"/>
    <n v="50"/>
    <x v="2"/>
    <s v="EE"/>
    <n v="330005742839"/>
    <s v="29.154.333/0001-57"/>
    <s v="FLOC INDÚSTRIA E COMÉRCIO LTDA"/>
    <x v="5"/>
    <m/>
    <s v="01/10/2020"/>
    <n v="343.05615626652093"/>
    <n v="0"/>
    <n v="343.05615626652093"/>
    <m/>
    <m/>
    <s v="OK:"/>
    <s v="CI INEA/SEREG SEI Nº 21 - INCLUSÃO"/>
    <n v="9828"/>
    <n v="0"/>
    <n v="0"/>
    <n v="2028"/>
    <n v="0"/>
    <n v="0"/>
    <n v="5.7568725668020709E-2"/>
    <n v="226.30929680409236"/>
    <n v="0"/>
    <n v="0"/>
    <n v="116.7468594624286"/>
    <s v="E07/100912/2005"/>
    <s v="IN051511"/>
    <d v="2020-08-31T00:00:00"/>
    <d v="2025-08-31T00:00:00"/>
    <s v="RUA LAURA MAGALHÃES TEIXEIRA, 223"/>
    <s v="SANTO ALEIXO"/>
    <s v="25920-000"/>
    <s v="MAGÉ"/>
    <s v="RJ"/>
    <s v="(21) 22150763"/>
    <s v="financeiro@floc.com.br"/>
  </r>
  <r>
    <x v="1340"/>
    <s v="Baía de Guanabara"/>
    <n v="50"/>
    <x v="2"/>
    <s v="EE"/>
    <n v="330030820473"/>
    <s v="13.001.481/0001-00"/>
    <s v="GRUPO EDUCACIONAL MOPI LTDA"/>
    <x v="1"/>
    <m/>
    <s v="01/10/2020"/>
    <n v="282.82396616103904"/>
    <n v="0"/>
    <n v="282.82396616103904"/>
    <m/>
    <m/>
    <s v="OK:"/>
    <s v="CI INEA/SEREG SEI Nº 21 - INCLUSÃO"/>
    <n v="6898.5"/>
    <n v="0"/>
    <n v="0"/>
    <n v="2153.5"/>
    <n v="0"/>
    <n v="0"/>
    <n v="5.7568725668020709E-2"/>
    <n v="158.85091468179462"/>
    <n v="0"/>
    <n v="0"/>
    <n v="123.97305147924439"/>
    <s v="E07/002.13861/2015"/>
    <s v="IN051600"/>
    <d v="2020-09-14T00:00:00"/>
    <d v="2025-09-14T00:00:00"/>
    <s v="Rua Almirante Cochrane"/>
    <s v="Tijuca"/>
    <s v="20.550-040"/>
    <s v="RIO DE JANEIRO"/>
    <s v="RJ"/>
    <s v="(21)2456-5919"/>
    <s v="acquaservtratamento@yahoo.com.br"/>
  </r>
  <r>
    <x v="1341"/>
    <s v="Baía de Guanabara"/>
    <n v="50"/>
    <x v="2"/>
    <s v="EE"/>
    <n v="330028971443"/>
    <s v="36.525.319/0004-20"/>
    <s v="SUPERMERCADOS FEIRA NOVA LTDA - ANCHIETA"/>
    <x v="1"/>
    <m/>
    <s v="01/10/2020"/>
    <n v="307.62484194129553"/>
    <n v="0"/>
    <n v="307.62484194129553"/>
    <m/>
    <m/>
    <s v="OK:"/>
    <s v="CI INEA/SEREG SEI Nº 21 - INCLUSÃO"/>
    <n v="4818"/>
    <n v="0"/>
    <n v="0"/>
    <n v="3416.4"/>
    <n v="0"/>
    <n v="0"/>
    <n v="5.7568725668020709E-2"/>
    <n v="110.95128638535813"/>
    <n v="0"/>
    <n v="0"/>
    <n v="196.67355555593741"/>
    <s v="E07/101414/2008"/>
    <s v="IN051522"/>
    <d v="2020-09-01T00:00:00"/>
    <d v="2025-09-01T00:00:00"/>
    <s v="Estrada do Engenho Novo"/>
    <s v="Anchieta"/>
    <s v="21.620-242"/>
    <s v="RIO DE JANEIRO"/>
    <s v="RJ"/>
    <s v="(21)38684218"/>
    <s v="sergio.freire@hotmail.com"/>
  </r>
  <r>
    <x v="1342"/>
    <s v="Baía de Guanabara"/>
    <n v="50"/>
    <x v="2"/>
    <s v="EE"/>
    <n v="330031368566"/>
    <s v="29.353.919/0001-40"/>
    <s v="CRAC INDUSTRIAS ALIMENTICIAS LTDA EPP - RIO BONITO"/>
    <x v="5"/>
    <m/>
    <s v="15/12/2020"/>
    <n v="14881.110246698629"/>
    <n v="0"/>
    <n v="14881.110246698629"/>
    <m/>
    <m/>
    <s v="OK:"/>
    <s v="CI INEA/SEREG SEI Nº 22 - INCLUSÃO"/>
    <n v="185055"/>
    <n v="0"/>
    <n v="0"/>
    <n v="184471"/>
    <n v="0"/>
    <n v="0"/>
    <n v="5.7568725668020709E-2"/>
    <n v="4261.3543526447593"/>
    <n v="0"/>
    <n v="0"/>
    <n v="10619.755894053869"/>
    <s v="PD-07/014.1269/2019"/>
    <s v="IN007349"/>
    <d v="2020-09-17T00:00:00"/>
    <d v="2025-09-17T00:00:00"/>
    <s v="RUA MARTINS SARAZAT, 22"/>
    <s v="MARAMBAIA"/>
    <s v="24.722-302"/>
    <s v="SÃO GONÇALO"/>
    <s v="RJ"/>
    <s v="(21) 98929-4615"/>
    <s v="crac@crac.com.br"/>
  </r>
  <r>
    <x v="1343"/>
    <s v="Baía de Guanabara"/>
    <n v="50"/>
    <x v="2"/>
    <s v="EE"/>
    <n v="330033265667"/>
    <s v="04.247.200/0001-02"/>
    <s v="ASSOCIAÇÃO DOS MORADORES DO RIO2"/>
    <x v="1"/>
    <m/>
    <s v="01/11/2020"/>
    <n v="959.94530856911229"/>
    <n v="0"/>
    <n v="959.94530856911229"/>
    <m/>
    <m/>
    <s v="OK:"/>
    <s v="CI INEA/SEREG SEI Nº 22 - INCLUSÃO"/>
    <n v="27791.1"/>
    <n v="0"/>
    <n v="0"/>
    <n v="5558.22"/>
    <n v="0"/>
    <n v="0"/>
    <n v="5.7568725668020709E-2"/>
    <n v="639.956577396733"/>
    <n v="0"/>
    <n v="0"/>
    <n v="319.98873117237923"/>
    <s v="PD-07/014.748/2017"/>
    <s v="IN007468"/>
    <d v="2020-09-30T00:00:00"/>
    <d v="2025-09-30T00:00:00"/>
    <s v="RUA BRUNO GIORGI, S/N, PRÓXIMO A PRAÇA DO CHAFARIZ"/>
    <s v="JACAREPAGUA"/>
    <s v="22775-023"/>
    <s v="RIO DE JANEIRO"/>
    <s v="RJ"/>
    <s v="(21) 994093882"/>
    <s v="romulo.totalhydro@gmail.com"/>
  </r>
  <r>
    <x v="1344"/>
    <s v="Baía de Guanabara"/>
    <n v="50"/>
    <x v="2"/>
    <s v="EE"/>
    <n v="330030861900"/>
    <s v="71.476.527/0001-35"/>
    <s v="CONSTRUTORA TENDA S/A - RIO BONITO"/>
    <x v="15"/>
    <m/>
    <s v="04/01/2021"/>
    <n v="443.78426059340711"/>
    <n v="0"/>
    <n v="443.78426059340711"/>
    <m/>
    <m/>
    <s v="OK"/>
    <s v="CI INEA/SERVREG SEI Nº 24/21 - INCLUSÃO"/>
    <n v="0"/>
    <n v="77088"/>
    <n v="0"/>
    <n v="0"/>
    <n v="1234"/>
    <n v="90"/>
    <n v="5.7568725668020709E-2"/>
    <n v="0"/>
    <n v="443.78426059340711"/>
    <n v="0"/>
    <n v="0"/>
    <s v="PD-07/014.1011/2019"/>
    <s v="IN007580"/>
    <d v="2020-10-14T00:00:00"/>
    <d v="2025-10-14T00:00:00"/>
    <s v="RUA ÁLVARES PENTEADO, 61, 5° ANDAR"/>
    <s v="CENTRO"/>
    <s v="01012-010"/>
    <s v="São Paulo"/>
    <s v="SP"/>
    <s v="(21) 35419988"/>
    <s v="lispata@tenda.com"/>
  </r>
  <r>
    <x v="1345"/>
    <s v="Baía de Guanabara"/>
    <n v="50"/>
    <x v="2"/>
    <s v="EE"/>
    <n v="330027966829"/>
    <s v="09.470.092/0001-48"/>
    <s v="GUAPI PAPEIS INDUSTRIA DE PAPEL E PAPELAO EIRELI"/>
    <x v="5"/>
    <m/>
    <s v="01/02/2021"/>
    <n v="17561.212971964294"/>
    <n v="0"/>
    <n v="17561.212971964294"/>
    <m/>
    <m/>
    <s v="OK"/>
    <s v="CI INEA/SERVREG SEI Nº 7/21 - INCLUSÃO"/>
    <n v="219876"/>
    <n v="3175.5"/>
    <n v="0"/>
    <n v="216700.5"/>
    <n v="1234"/>
    <n v="88"/>
    <n v="5.7568725668020709E-2"/>
    <n v="5063.1901621869811"/>
    <n v="22.848133139874221"/>
    <n v="0"/>
    <n v="12475.17467663744"/>
    <s v="E-07/100128/2004"/>
    <s v="IN051617"/>
    <d v="2020-10-05T00:00:00"/>
    <d v="2025-10-05T00:00:00"/>
    <s v="RODOVIA RIO FRIBURGO, Nº 429 - LOTE 4- QUADRA 23 -"/>
    <s v="PARADA MODELO"/>
    <s v="25943-548"/>
    <s v="GUAPIMIRIM"/>
    <s v="RJ"/>
    <s v="(21) 26339735"/>
    <s v="ailton@ecoimport.com.br"/>
  </r>
  <r>
    <x v="1346"/>
    <s v="Baía de Guanabara"/>
    <n v="50"/>
    <x v="2"/>
    <s v="EE"/>
    <n v="330031532382"/>
    <s v="26.789.316/0001-06"/>
    <s v="W N P TRANSPORTES EIRELLI"/>
    <x v="1"/>
    <m/>
    <s v="01/02/2021"/>
    <n v="2288.5203922619448"/>
    <n v="0"/>
    <n v="2288.5203922619448"/>
    <m/>
    <m/>
    <s v="OK"/>
    <s v="CI INEA/SERVREG SEI Nº 7/21 - INCLUSÃO"/>
    <n v="28499.200000000001"/>
    <n v="0"/>
    <n v="0"/>
    <n v="28353.200000000001"/>
    <n v="0"/>
    <n v="0"/>
    <n v="5.7568725668020709E-2"/>
    <n v="656.26772180463217"/>
    <n v="0"/>
    <n v="0"/>
    <n v="1632.2526704573124"/>
    <s v="PD-07/014.1282/2019"/>
    <s v="IN007946"/>
    <d v="2020-12-14T00:00:00"/>
    <d v="2025-12-14T00:00:00"/>
    <s v="RUA PLÍNIO DE OLIVEIRA, 253, SALA 605"/>
    <s v="PENHA"/>
    <s v="21070-040"/>
    <s v="RIO DE JANEIRO"/>
    <s v="RJ"/>
    <s v="(25) 32512283"/>
    <s v="aguatavares@gmail.com"/>
  </r>
  <r>
    <x v="1347"/>
    <s v="Baía de Guanabara"/>
    <n v="50"/>
    <x v="2"/>
    <s v="EE"/>
    <n v="330031405860"/>
    <s v="13.783.285/0001-26"/>
    <s v="RANCHO DOS SONHOS USINA DE BENEFICIAMENTO E COMERCIO DE_x000a_LATICINIOS - EIRELI"/>
    <x v="13"/>
    <m/>
    <s v="01/02/2021"/>
    <n v="141.94454925516925"/>
    <n v="0"/>
    <n v="141.94454925516925"/>
    <m/>
    <m/>
    <s v="OK"/>
    <s v="CI INEA/SERVREG SEI Nº 7/21 - INCLUSÃO"/>
    <n v="2376"/>
    <n v="0"/>
    <n v="0"/>
    <n v="1515.36"/>
    <n v="0"/>
    <n v="0"/>
    <n v="5.7568725668020709E-2"/>
    <n v="54.708121352742708"/>
    <n v="0"/>
    <n v="0"/>
    <n v="87.236427902426541"/>
    <s v="E-07/002.8055/2017"/>
    <s v="IN051748"/>
    <d v="2020-11-16T00:00:00"/>
    <d v="2025-11-16T00:00:00"/>
    <s v="RODOVIA AMARAL PEIXOTO, RJ 106, KM 10"/>
    <s v="VARZEA DAS MOCAS"/>
    <s v="24753-559"/>
    <s v="SÃO GONÇALO"/>
    <s v="RJ"/>
    <s v="(21)96492-5864"/>
    <s v="ranchodossonhos38267@gmail.com"/>
  </r>
  <r>
    <x v="1348"/>
    <s v="Baía de Guanabara"/>
    <n v="50"/>
    <x v="2"/>
    <s v="EE"/>
    <n v="330038813140"/>
    <s v="21.211.330/0007-91"/>
    <s v="B&amp;B HOTELS BRASIL HOTELARIA E INVESTIMENTOS LTDA"/>
    <x v="1"/>
    <m/>
    <s v="01/02/2021"/>
    <n v="588.36031329978664"/>
    <n v="0"/>
    <n v="588.36031329978664"/>
    <m/>
    <m/>
    <s v="OK"/>
    <s v="CI INEA/SERVREG SEI Nº 7/21 - INCLUSÃO"/>
    <n v="16425"/>
    <n v="0"/>
    <n v="0"/>
    <n v="3650"/>
    <n v="0"/>
    <n v="0"/>
    <n v="5.7568725668020709E-2"/>
    <n v="378.23685121544065"/>
    <n v="0"/>
    <n v="0"/>
    <n v="210.12346208434602"/>
    <s v="E-07/002.11916/2015"/>
    <s v="IN051745"/>
    <d v="2020-11-16T00:00:00"/>
    <d v="2025-11-16T00:00:00"/>
    <s v="RUA FRANCISCO OTAVIANO, 30 "/>
    <s v="COPACABANA "/>
    <s v="22080-041"/>
    <s v="RIO DE JANEIRO"/>
    <s v="RJ"/>
    <s v="(21) 213505555"/>
    <s v="rbkiffer.geologia@gmail.com"/>
  </r>
  <r>
    <x v="1349"/>
    <s v="Baía de Guanabara"/>
    <n v="50"/>
    <x v="2"/>
    <s v="EE"/>
    <n v="330030829004"/>
    <s v="10.324.011/0001-80"/>
    <s v="J.J.C CONSTRUÇÕES E INSTALAÇÕES LTDA - ME"/>
    <x v="5"/>
    <m/>
    <s v="01/03/2021"/>
    <n v="597.42438074284462"/>
    <n v="0"/>
    <n v="597.42438074284462"/>
    <m/>
    <m/>
    <s v="OK"/>
    <s v="CI INEA/SERVREG SEI Nº 9/21 - INCLUSÃO"/>
    <n v="7584"/>
    <n v="0"/>
    <n v="0"/>
    <n v="7344"/>
    <n v="0"/>
    <n v="0"/>
    <n v="5.7568725668020709E-2"/>
    <n v="174.63993538905689"/>
    <n v="0"/>
    <n v="0"/>
    <n v="422.78444535378776"/>
    <s v="E07/002.6837/2014"/>
    <s v="IN051737"/>
    <d v="2020-11-13T00:00:00"/>
    <d v="2025-11-13T00:00:00"/>
    <s v="ESTRADA EUGENIO COSTA, KM 3,5"/>
    <s v="PICOS"/>
    <s v=" 24806-100"/>
    <s v="ITABORAÍ"/>
    <s v="RJ"/>
    <s v="(21) 981160726"/>
    <s v="agconsult@live.com"/>
  </r>
  <r>
    <x v="1350"/>
    <s v="Baía de Guanabara"/>
    <n v="50"/>
    <x v="2"/>
    <s v="EE"/>
    <n v="330027501435"/>
    <s v="052.724.457-08"/>
    <s v="CÍCERO WELLINGTON CARVALHO DA SILVA"/>
    <x v="13"/>
    <m/>
    <s v="01/03/2021"/>
    <n v="176.49869576332455"/>
    <n v="0"/>
    <n v="176.49869576332455"/>
    <m/>
    <m/>
    <s v="OK"/>
    <s v="CI INEA/SERVREG SEI Nº 9/21 - INCLUSÃO"/>
    <n v="5110"/>
    <n v="0"/>
    <n v="0"/>
    <n v="1022"/>
    <n v="0"/>
    <n v="0"/>
    <n v="5.7568725668020709E-2"/>
    <n v="117.6657971755497"/>
    <n v="0"/>
    <n v="0"/>
    <n v="58.832898587774849"/>
    <s v="E-07/002.16736/2014"/>
    <s v="IN051342"/>
    <d v="2020-11-13T00:00:00"/>
    <d v="2025-11-13T00:00:00"/>
    <s v="RUA JOÃO ALMEIDA, Nº 42- APT. 305"/>
    <s v="ALCÂNTARA"/>
    <s v="24710-450"/>
    <s v="SÃO GONÇALO"/>
    <s v="RJ"/>
    <s v="(21) 970190951"/>
    <s v="ricardoambiental83@gmail.com"/>
  </r>
  <r>
    <x v="1351"/>
    <s v="Baía de Guanabara"/>
    <n v="50"/>
    <x v="2"/>
    <s v="EE"/>
    <n v="330028997400"/>
    <s v="18.434.179/0001-50"/>
    <s v="J E PEIXE TRANSPORTES E LOCAÇÕES LTDA - ME"/>
    <x v="9"/>
    <m/>
    <s v="01/03/2021"/>
    <n v="2701.4053722516555"/>
    <n v="0"/>
    <n v="2701.4053722516555"/>
    <m/>
    <m/>
    <s v="OK"/>
    <s v="CI INEA/SERVREG SEI Nº 9/21 - INCLUSÃO"/>
    <n v="42432"/>
    <n v="0"/>
    <n v="0"/>
    <n v="29952"/>
    <n v="0"/>
    <n v="0"/>
    <n v="5.7568725668020709E-2"/>
    <n v="977.1022933720435"/>
    <n v="0"/>
    <n v="0"/>
    <n v="1724.3030788796118"/>
    <s v="E07/002.12310/2015"/>
    <s v="IN051344"/>
    <d v="2020-11-13T00:00:00"/>
    <d v="2025-11-13T00:00:00"/>
    <s v="AVENIDA CARLOS LACERDA, S/N - LOTE 2 QUADRA 8"/>
    <s v="AREAL"/>
    <s v="24800-678"/>
    <s v="ITABORAÍ"/>
    <s v="RJ"/>
    <s v="(21)) 26454998"/>
    <s v="PROFJACKSONRJ@gmail.com"/>
  </r>
  <r>
    <x v="1352"/>
    <s v="Baía de Guanabara"/>
    <n v="50"/>
    <x v="2"/>
    <s v="EE"/>
    <n v="330005141754"/>
    <s v="08.057.917/0001-34"/>
    <s v="ADEGA BARRIL DO RECREIO 2006 LTDA"/>
    <x v="1"/>
    <m/>
    <s v="01/04/2021"/>
    <n v="295.64732424868328"/>
    <n v="0"/>
    <n v="295.64732424868328"/>
    <m/>
    <m/>
    <s v="OK"/>
    <s v="CI INEA/SERVREG SEI Nº 12/21 - INCLUSÃO"/>
    <n v="8048.25"/>
    <n v="0"/>
    <n v="0"/>
    <n v="1916.25"/>
    <n v="0"/>
    <n v="0"/>
    <n v="5.7568725668020709E-2"/>
    <n v="185.33302877810223"/>
    <n v="0"/>
    <n v="0"/>
    <n v="110.31429547058102"/>
    <s v="PD-07/014.90/2020"/>
    <s v="IN008116"/>
    <d v="2021-01-18T00:00:00"/>
    <d v="2026-01-18T00:00:00"/>
    <s v="RUA GENERAL ORLANDO GEISEL, 342"/>
    <s v="RECREIO DOS BANDEIRANTES"/>
    <s v="22790-280"/>
    <s v="RIO DE JANEIRO"/>
    <s v="RJ"/>
    <s v="(21)998705179"/>
    <s v="greengeoconsult@gmail.com"/>
  </r>
  <r>
    <x v="1353"/>
    <s v="Baía de Guanabara"/>
    <n v="50"/>
    <x v="2"/>
    <s v="EE"/>
    <n v="330027967124"/>
    <s v="01.838.723/0462-08"/>
    <s v="BRF S.A"/>
    <x v="15"/>
    <m/>
    <s v="01/04/2021"/>
    <n v="32.956447984206136"/>
    <n v="0"/>
    <n v="32.956447984206136"/>
    <m/>
    <m/>
    <s v="OK"/>
    <s v="CI INEA/SERVREG SEI Nº 12/21 - INCLUSÃO"/>
    <n v="0"/>
    <n v="5110"/>
    <n v="0"/>
    <n v="0"/>
    <n v="1234"/>
    <n v="89"/>
    <n v="5.7568725668020709E-2"/>
    <n v="0"/>
    <n v="32.956447984206136"/>
    <n v="0"/>
    <n v="0"/>
    <s v="PD-07/014.836/2018"/>
    <s v="IN008353"/>
    <d v="2021-02-10T00:00:00"/>
    <d v="2026-02-10T00:00:00"/>
    <s v="AV SN 2, S/N, QUADRA G, LOTES 1 A 9, INTER, BUSINESS PARK"/>
    <s v="PARQUE DUQUE"/>
    <s v="25085-379"/>
    <s v="DUQUE DE CAXIAS"/>
    <s v="RJ"/>
    <s v="(21) 33473315"/>
    <s v="gelmareis@etica-ambiental.com.br"/>
  </r>
  <r>
    <x v="1354"/>
    <s v="Baía de Guanabara"/>
    <n v="50"/>
    <x v="2"/>
    <s v="EE"/>
    <n v="330028874677"/>
    <s v="33.349.879/0001-30"/>
    <s v="CASA DE SAUDE AFFONSO MAC DOWELL LTDA"/>
    <x v="1"/>
    <m/>
    <s v="01/04/2021"/>
    <n v="211.81514287440979"/>
    <n v="0"/>
    <n v="211.81514287440979"/>
    <m/>
    <m/>
    <s v="OK"/>
    <s v="CI INEA/SERVREG SEI Nº 12/21 - INCLUSÃO"/>
    <n v="6132"/>
    <n v="0"/>
    <n v="0"/>
    <n v="1226.4000000000001"/>
    <n v="0"/>
    <n v="0"/>
    <n v="5.7568725668020709E-2"/>
    <n v="141.21357607427743"/>
    <n v="0"/>
    <n v="0"/>
    <n v="70.60156680013236"/>
    <s v="PD-07/014.1356/2018"/>
    <s v="IN008373"/>
    <d v="2021-02-12T00:00:00"/>
    <d v="2026-02-12T00:00:00"/>
    <s v="RUA MAMORÉ, 52"/>
    <s v="FREGUESIA (JACAREPAGUÁ)"/>
    <s v="22760-080"/>
    <s v="RIO DE JANEIRO"/>
    <s v="RJ"/>
    <s v="(21) 31237959"/>
    <s v="ecodados.rj@gmail.com"/>
  </r>
  <r>
    <x v="1355"/>
    <s v="Baía de Guanabara"/>
    <n v="50"/>
    <x v="2"/>
    <s v="EE"/>
    <n v="330031317902"/>
    <s v="34.078.618/0001-96"/>
    <s v="CHACARA TROPICAL DE PLANTAS LTDA"/>
    <x v="1"/>
    <m/>
    <s v="01/04/2021"/>
    <n v="807.39120571699959"/>
    <n v="0"/>
    <n v="807.39120571699959"/>
    <m/>
    <m/>
    <s v="OK"/>
    <s v="CI INEA/SERVREG SEI Nº 12/21 - INCLUSÃO"/>
    <n v="11190.9"/>
    <n v="0"/>
    <n v="0"/>
    <n v="9548.4"/>
    <n v="0"/>
    <n v="0"/>
    <n v="5.7568725668020709E-2"/>
    <n v="257.69937368638756"/>
    <n v="0"/>
    <n v="0"/>
    <n v="549.69183203061198"/>
    <s v="PD-07/014.1173/2019"/>
    <s v="IN008115"/>
    <d v="2021-01-18T00:00:00"/>
    <d v="2026-01-18T00:00:00"/>
    <s v="RUA DOM ROSALVO COSTA REGO, 420"/>
    <s v="ITANHANGÁ"/>
    <s v="22641-040"/>
    <s v="RIO DE JANEIRO"/>
    <s v="RJ"/>
    <s v="(21) 2495-8065"/>
    <s v="financeiro@chacaratropical.com.br"/>
  </r>
  <r>
    <x v="1356"/>
    <s v="Baía de Guanabara"/>
    <n v="50"/>
    <x v="2"/>
    <s v="EE"/>
    <n v="330027967396"/>
    <s v="18.251.569/0001-95"/>
    <s v="CONDOMÍNIO MULTIMODAL DUQUE DE CAXIAS"/>
    <x v="15"/>
    <m/>
    <s v="01/04/2021"/>
    <n v="113.68721457669592"/>
    <n v="0"/>
    <n v="113.68721457669592"/>
    <m/>
    <m/>
    <s v="OK"/>
    <s v="CI INEA/SERVREG SEI Nº 12/21 - INCLUSÃO"/>
    <n v="0"/>
    <n v="69291.600000000006"/>
    <n v="0"/>
    <n v="0"/>
    <n v="1234"/>
    <n v="97"/>
    <n v="5.7568725668020709E-2"/>
    <n v="0"/>
    <n v="113.68721457669592"/>
    <n v="0"/>
    <n v="0"/>
    <s v="PD-07/014.835/2018"/>
    <s v="IN008352"/>
    <d v="2021-02-10T00:00:00"/>
    <d v="2026-02-10T00:00:00"/>
    <s v="AVENIDA OL 3, 200, LOTE 2 (REMEMB LT 2 AO 8) QUADRA F"/>
    <s v="PARQUE DUQUE"/>
    <s v="25.085-375"/>
    <s v="DUQUE DE CAXIAS"/>
    <s v="RJ"/>
    <s v="(21) 33497376"/>
    <s v="karenantunes@etica-ambiental.com.br"/>
  </r>
  <r>
    <x v="1357"/>
    <s v="Baía de Guanabara"/>
    <n v="50"/>
    <x v="2"/>
    <s v="EE"/>
    <n v="330030420530"/>
    <s v="04.814.282/0001-11"/>
    <s v="CONDOMÍNIO BOULEVARD RIO SHOPPING"/>
    <x v="1"/>
    <m/>
    <s v="01/05/2021"/>
    <n v="503.03485814169147"/>
    <n v="0"/>
    <n v="503.03485814169147"/>
    <m/>
    <m/>
    <s v="OK"/>
    <s v="CI INEA/SERVREG SEI Nº 17/21 - INCLUSÃO"/>
    <n v="14673"/>
    <n v="0"/>
    <n v="0"/>
    <n v="2868.9"/>
    <n v="0"/>
    <n v="0"/>
    <n v="5.7568725668020709E-2"/>
    <n v="337.87668915620213"/>
    <n v="0"/>
    <n v="0"/>
    <n v="165.15816898548934"/>
    <s v="E07/002.17847/2013"/>
    <s v="IN051932"/>
    <d v="2021-02-25T00:00:00"/>
    <d v="2026-02-25T00:00:00"/>
    <s v="RUA BARÃO DE SÃO FRANCISCO, 236"/>
    <s v="ANDARAÍ"/>
    <s v="20.560-031"/>
    <s v="RIO DE JANEIRO"/>
    <s v="RJ"/>
    <s v="(21) 3176-7317"/>
    <s v="claudio.costalima@gmail.com"/>
  </r>
  <r>
    <x v="1358"/>
    <s v="Baía de Guanabara"/>
    <n v="50"/>
    <x v="2"/>
    <s v="EE"/>
    <n v="330001259181"/>
    <s v="10.460.310/0001-42"/>
    <s v="FAVORITA TRANSPORTE DE ÁGUA LTDA ME - Tanque"/>
    <x v="1"/>
    <m/>
    <s v="01/05/2021"/>
    <n v="12209.993110880881"/>
    <n v="0"/>
    <n v="12209.993110880881"/>
    <m/>
    <m/>
    <s v="OK"/>
    <s v="CI INEA/SERVREG SEI Nº 17/21 - INCLUSÃO"/>
    <n v="151548"/>
    <n v="0"/>
    <n v="0"/>
    <n v="151475"/>
    <n v="0"/>
    <n v="0"/>
    <n v="5.7568725668020709E-2"/>
    <n v="3489.7703903174433"/>
    <n v="0"/>
    <n v="0"/>
    <n v="8720.2227205634372"/>
    <s v="PD-07/014.82/2020"/>
    <s v="IN007947"/>
    <d v="2020-12-14T00:00:00"/>
    <d v="2025-12-14T00:00:00"/>
    <s v="ESTRADA DO ENGENHO NOVO, 373-FUNDOS 2 - APT.101"/>
    <s v="ANCHIETA"/>
    <s v="21620-242"/>
    <s v="RIO DE JANEIRO"/>
    <s v="RJ"/>
    <s v="(21) 24248400"/>
    <s v="aguasaojorge@gmail.com"/>
  </r>
  <r>
    <x v="1359"/>
    <s v="Baía de Guanabara"/>
    <n v="50"/>
    <x v="2"/>
    <s v="EE"/>
    <n v="330027760961"/>
    <s v="45.543.915/0038-73"/>
    <s v="CARREFOUR COMÉRCIO E INDUSTRIA LTDA"/>
    <x v="15"/>
    <m/>
    <s v="01/05/2021"/>
    <n v="53.287944887010127"/>
    <n v="0"/>
    <n v="53.287944887010127"/>
    <m/>
    <m/>
    <s v="OK"/>
    <s v="CI INEA/SERVREG SEI Nº 17/21 - INCLUSÃO"/>
    <n v="0"/>
    <n v="18512.8"/>
    <n v="0"/>
    <n v="0"/>
    <n v="1234"/>
    <n v="95"/>
    <n v="5.7568725668020709E-2"/>
    <n v="0"/>
    <n v="53.287944887010127"/>
    <n v="0"/>
    <n v="0"/>
    <s v="PD-07/014.715/2018"/>
    <s v="IN008308"/>
    <d v="2021-02-08T00:00:00"/>
    <d v="2026-02-08T00:00:00"/>
    <s v="RUA OLIVEIRA BOTELHO 349 "/>
    <s v="NEVES"/>
    <s v="24425-005"/>
    <s v="SÃO GONÇALO"/>
    <s v="RJ"/>
    <s v="(21) 2261-0880"/>
    <s v="licenciamentoambclean@yahoo.com.br"/>
  </r>
  <r>
    <x v="1360"/>
    <s v="Baía de Guanabara"/>
    <n v="50"/>
    <x v="2"/>
    <s v="EE"/>
    <n v="330031062130"/>
    <s v="33.821.971/0001-51"/>
    <s v="OUTEIRO DAS PEDRAS EMPREENDIMENTOS IMOBILIÁRIOS SPE LTDA"/>
    <x v="15"/>
    <m/>
    <s v="01/05/2021"/>
    <n v="258.20061243899903"/>
    <n v="0"/>
    <n v="258.20061243899903"/>
    <m/>
    <m/>
    <s v="OK"/>
    <s v="CI INEA/SERVREG SEI Nº 17/21 - INCLUSÃO"/>
    <n v="0"/>
    <n v="44851.199999999997"/>
    <n v="0"/>
    <n v="0"/>
    <n v="1234"/>
    <n v="90"/>
    <n v="5.7568725668020709E-2"/>
    <n v="0"/>
    <n v="258.20061243899903"/>
    <n v="0"/>
    <n v="0"/>
    <s v="PD-07/014.1201/2019"/>
    <s v="IN008307"/>
    <d v="2021-02-08T00:00:00"/>
    <d v="2026-02-08T00:00:00"/>
    <s v="RUA ARLINDO CHAVES, S/N "/>
    <s v="OUTEIRO DAS PEDRAS"/>
    <s v="24812-150"/>
    <s v="ITABORAÍ"/>
    <s v="RJ"/>
    <s v="(31) 32411616"/>
    <s v="diretoria@rdrengenharia.com"/>
  </r>
  <r>
    <x v="1361"/>
    <s v="Baía de Guanabara"/>
    <n v="50"/>
    <x v="2"/>
    <s v="EE"/>
    <n v="330031835954"/>
    <s v="08.343.492/0001-20"/>
    <s v="MRV ENGENHARIA E PARTICIPAÇÕES S/A - PEDRA IMPERIAL"/>
    <x v="13"/>
    <m/>
    <s v="01/05/2021"/>
    <n v="2862.5431887422396"/>
    <n v="0"/>
    <n v="2862.5431887422396"/>
    <m/>
    <m/>
    <s v="ATENÇÃO: Foi requerida AVERBAÇÃO PARA novo cadastro CNARH 33.0.0395708/60, para o mesmo ponto de captação, em nome do Cond. Pedra Imperial (CNPJ: 45.369.178/0001-42"/>
    <s v="CI INEA/SERVREG SEI Nº 17/21 - INCLUSÃO"/>
    <n v="82873.25"/>
    <n v="0"/>
    <n v="0"/>
    <n v="16574.650000000001"/>
    <n v="0"/>
    <n v="0"/>
    <n v="5.7568725668020709E-2"/>
    <n v="1908.3621258281598"/>
    <n v="0"/>
    <n v="0"/>
    <n v="954.18106291407992"/>
    <s v="PD-07/014.1449/2019"/>
    <s v="IN008100"/>
    <d v="2021-01-13T00:00:00"/>
    <d v="2026-01-13T00:00:00"/>
    <s v="RUA VICTOR CIVITA-Bloco 01, edifício 05, sala 403"/>
    <s v="BARRA DA TIJUCA"/>
    <s v="22775-044"/>
    <s v="RIO DE JANEIRO"/>
    <s v="RJ"/>
    <s v="(21) 981813727"/>
    <s v="fabiogomes@arqambiental.com.br"/>
  </r>
  <r>
    <x v="1362"/>
    <s v="Baía de Guanabara"/>
    <n v="50"/>
    <x v="2"/>
    <s v="EE"/>
    <n v="330032800780"/>
    <s v="16.991.176/0001-92"/>
    <s v="REALIZA CONSTRUTORA LTDA"/>
    <x v="13"/>
    <m/>
    <s v="01/06/2021"/>
    <n v="2965.2971330275977"/>
    <n v="0"/>
    <n v="2965.2971330275977"/>
    <m/>
    <m/>
    <s v="OK"/>
    <s v="CI INEA/SERVREG SEI Nº 19/21 - INCLUSÃO"/>
    <n v="73000"/>
    <n v="77088"/>
    <n v="0"/>
    <n v="14600"/>
    <n v="1234"/>
    <n v="90"/>
    <n v="5.7568725668020709E-2"/>
    <n v="1681.0085816227936"/>
    <n v="443.78426059340711"/>
    <n v="0"/>
    <n v="840.5042908113968"/>
    <s v="PD-07/006.195/2018"/>
    <s v="IN009071"/>
    <d v="2021-05-12T00:00:00"/>
    <d v="2026-05-12T00:00:00"/>
    <s v="Rua Dona Bela, 1515"/>
    <s v="Bela Vista"/>
    <s v="24.809-172"/>
    <s v="Itaboraí"/>
    <s v="RJ"/>
    <s v="(21) 996058956"/>
    <s v="luciana_fernandes@yahoo.com"/>
  </r>
  <r>
    <x v="1363"/>
    <s v="Baía de Guanabara"/>
    <n v="50"/>
    <x v="2"/>
    <s v="EE"/>
    <n v="330032203935"/>
    <s v="33.130.543/0032-89"/>
    <s v="CASAS GUANABARA COMESTÍVEIS LTDA -  Engº da Rainha"/>
    <x v="1"/>
    <m/>
    <s v="01/06/2021"/>
    <n v="199.61833322752997"/>
    <n v="0"/>
    <n v="199.61833322752997"/>
    <m/>
    <m/>
    <s v="OK"/>
    <s v="CI INEA/SERVREG SEI Nº 19/21 - INCLUSÃO"/>
    <n v="4562.5"/>
    <n v="0"/>
    <n v="0"/>
    <n v="1642.5"/>
    <n v="0"/>
    <n v="0"/>
    <n v="5.7568725668020709E-2"/>
    <n v="105.06173104217301"/>
    <n v="0"/>
    <n v="0"/>
    <n v="94.556602185356965"/>
    <s v="E-07/002.8525/2015"/>
    <s v="IN052060"/>
    <d v="2021-05-05T00:00:00"/>
    <d v="2026-05-05T00:00:00"/>
    <s v="Estrada Adhemar Bebiano, 3994"/>
    <s v="Engº da Rainha"/>
    <s v="20.766-721"/>
    <s v="Rio de Janeiro"/>
    <s v="RJ"/>
    <s v="(21) 30303674"/>
    <s v="mellolc@globo.com"/>
  </r>
  <r>
    <x v="1364"/>
    <s v="Baía de Guanabara"/>
    <n v="50"/>
    <x v="2"/>
    <s v="EE"/>
    <n v="330031054383"/>
    <s v="12.232.678/0001-89"/>
    <s v="LAVANDERIA MAESTRO LTDA"/>
    <x v="1"/>
    <m/>
    <s v="01/07/2021"/>
    <n v="542.12103837137579"/>
    <n v="0"/>
    <n v="542.12103837137579"/>
    <m/>
    <m/>
    <s v="OK"/>
    <s v="CI INEA/SERVREG SEI Nº 25/21 - INCLUSÃO"/>
    <n v="15695"/>
    <n v="0"/>
    <n v="0"/>
    <n v="3139"/>
    <n v="0"/>
    <n v="0"/>
    <n v="5.7568725668020709E-2"/>
    <n v="361.41402558091721"/>
    <n v="0"/>
    <n v="0"/>
    <n v="180.70701279045861"/>
    <s v="E-07/002.13872/2015"/>
    <s v="IN052115"/>
    <d v="2021-06-15T00:00:00"/>
    <d v="2026-06-15T00:00:00"/>
    <s v="Estrada do Guerengue, 2.013 FUNDOS"/>
    <s v="Taquara"/>
    <s v="22.713-002"/>
    <s v="RIO DE JANEIRO"/>
    <s v="RJ"/>
    <s v="(21) 964239587"/>
    <s v="cleusa.zanatta@hotmail.com"/>
  </r>
  <r>
    <x v="1365"/>
    <s v="Baía de Guanabara"/>
    <n v="50"/>
    <x v="2"/>
    <s v="EE"/>
    <n v="330008532398"/>
    <s v="02.567.180/0001-13"/>
    <s v="CHRISTOVÃO Aguas BOAS TRANSPORTE LTDA"/>
    <x v="9"/>
    <m/>
    <s v="01/07/2021"/>
    <n v="5935.8050605875524"/>
    <n v="0"/>
    <n v="5935.8050605875524"/>
    <m/>
    <m/>
    <s v="OK"/>
    <s v="CI INEA/SERVREG SEI Nº 25/21 - INCLUSÃO"/>
    <n v="73700.800000000003"/>
    <n v="0"/>
    <n v="0"/>
    <n v="73627.8"/>
    <n v="0"/>
    <n v="0"/>
    <n v="5.7568725668020709E-2"/>
    <n v="1697.1422039724762"/>
    <n v="0"/>
    <n v="0"/>
    <n v="4238.6628566150757"/>
    <s v="PD-07/014.239/2020"/>
    <s v="IN009273"/>
    <d v="2021-06-02T00:00:00"/>
    <d v="2026-06-02T00:00:00"/>
    <s v="RUA CORONEL TEDIM, 218"/>
    <s v="PECHINCHA"/>
    <s v="22740-240"/>
    <s v="RIO DE JANEIRO - RJ"/>
    <s v="RJ"/>
    <s v="(21)33926096"/>
    <s v="juicanaba@gmail.com"/>
  </r>
  <r>
    <x v="1366"/>
    <s v="Baía de Guanabara"/>
    <n v="50"/>
    <x v="2"/>
    <s v="EE"/>
    <n v="330027962246"/>
    <s v="00.086.817/0001-24"/>
    <s v="TRANSLUNA TRANSPORTE DE AGUA LTDA"/>
    <x v="9"/>
    <m/>
    <s v="01/07/2021"/>
    <n v="9489.4514274414796"/>
    <n v="5748.05"/>
    <n v="15237.501427441479"/>
    <m/>
    <m/>
    <s v="OK"/>
    <s v="CI INEA/SERVREG SEI Nº 25/21 - INCLUSÃO"/>
    <n v="117975.30000000002"/>
    <n v="0"/>
    <n v="0"/>
    <n v="117646.80000000002"/>
    <n v="0"/>
    <n v="0"/>
    <n v="5.7568725668020709E-2"/>
    <n v="2716.6750725209786"/>
    <n v="0"/>
    <n v="0"/>
    <n v="6772.7763549205001"/>
    <s v="PD-07/014.882/2018"/>
    <s v=" IN053021"/>
    <s v="19/10/20222"/>
    <d v="2027-10-19T00:00:00"/>
    <s v="RUA CÉLIA DE CASTRO, 543"/>
    <s v="PORTUGUESA"/>
    <s v="21932-475"/>
    <s v="RIO DE JANEIRO"/>
    <s v="RJ"/>
    <s v="(21) 2751-3447"/>
    <s v="condeleandro@gmail.com"/>
  </r>
  <r>
    <x v="1367"/>
    <s v="Baía de Guanabara"/>
    <n v="50"/>
    <x v="2"/>
    <s v="EE"/>
    <n v="330031364730"/>
    <s v="09.116.994/0001-80"/>
    <s v="CONDOMINIO VIVENDAS DO CALUGE"/>
    <x v="13"/>
    <m/>
    <s v="01/08/2021"/>
    <n v="287.44998214868264"/>
    <n v="0"/>
    <n v="287.44998214868264"/>
    <m/>
    <m/>
    <s v="OK"/>
    <s v="CI INEA/SERVREG SEI Nº 28/21 - INCLUSÃO"/>
    <n v="6570"/>
    <n v="0"/>
    <n v="0"/>
    <n v="2365.1999999999998"/>
    <n v="0"/>
    <n v="0"/>
    <n v="5.7568725668020709E-2"/>
    <n v="151.29056349657117"/>
    <n v="0"/>
    <n v="0"/>
    <n v="136.15941865211147"/>
    <s v="E-07/002.13487/2015"/>
    <s v="IN052146"/>
    <d v="2021-06-25T00:00:00"/>
    <d v="2026-06-25T00:00:00"/>
    <s v="ESTRADA ADEMAR FERREIRA TORRES, Nº 230"/>
    <s v="CALUGE"/>
    <s v="24800-000"/>
    <s v="ITABORAÍ"/>
    <s v="RJ"/>
    <s v="(21)34053460"/>
    <s v="regularizacao@saogeraldopocos.com.br"/>
  </r>
  <r>
    <x v="1368"/>
    <s v="Baía de Guanabara"/>
    <n v="50"/>
    <x v="2"/>
    <s v="EE"/>
    <n v="330034075900"/>
    <s v="10.256.296/0003-21"/>
    <s v="CONCRECITY PRESTAÇÃO DE SERVIÇOS EM CONCRETO LTDA"/>
    <x v="5"/>
    <m/>
    <s v="01/09/2021"/>
    <n v="1409.1074432790801"/>
    <n v="0"/>
    <n v="1409.1074432790801"/>
    <m/>
    <m/>
    <s v="OK"/>
    <s v="CI INEA/SERVREG SEI Nº 31/21 - INCLUSÃO"/>
    <n v="17483.5"/>
    <n v="0"/>
    <n v="0"/>
    <n v="17483.5"/>
    <n v="0"/>
    <n v="0"/>
    <n v="5.7568725668020709E-2"/>
    <n v="402.60958556117487"/>
    <n v="0"/>
    <n v="0"/>
    <n v="1006.4978577179053"/>
    <s v="EXT-PD/007.7597/2020"/>
    <s v="IN009896"/>
    <d v="2021-08-20T00:00:00"/>
    <d v="2026-08-20T00:00:00"/>
    <s v="Estrada São Lourenço,Quadra 16 Lote 7"/>
    <s v="Chácaras Rio-Petrópolis"/>
    <s v="25243-150"/>
    <s v="DUQUE DE CAXIAS"/>
    <s v="RJ"/>
    <s v="(21)35361090"/>
    <s v="dandara@litologica.com"/>
  </r>
  <r>
    <x v="1369"/>
    <s v="Baía de Guanabara"/>
    <n v="50"/>
    <x v="2"/>
    <s v="EE"/>
    <n v="330031532382"/>
    <s v="26.789.316/0001-06"/>
    <s v="W N P TRANSPORTES EIRELLI (LT.08 QD.49)"/>
    <x v="9"/>
    <m/>
    <s v="01/11/2021"/>
    <n v="2312.4336577511181"/>
    <n v="0"/>
    <n v="2312.4336577511181"/>
    <m/>
    <m/>
    <s v="OK"/>
    <s v="CI INEA/SERVREG SEI Nº 38/21 - INCLUSÃO"/>
    <n v="28732.799999999999"/>
    <n v="0"/>
    <n v="0"/>
    <n v="28675.200000000001"/>
    <n v="0"/>
    <n v="0"/>
    <n v="5.7568725668020709E-2"/>
    <n v="661.6351534471803"/>
    <n v="0"/>
    <n v="0"/>
    <n v="1650.7985043039378"/>
    <s v="EXT-PD/014.6105/2020"/>
    <s v="OUT Nº IN010286"/>
    <d v="2021-09-29T00:00:00"/>
    <d v="2026-09-29T00:00:00"/>
    <s v="Rua Plínio de Oliveira, nº 253 - SALA 605"/>
    <s v="Penha"/>
    <s v="21.070-040"/>
    <s v="RIO DE JANEIRO"/>
    <s v="RJ"/>
    <s v="(21) 32512283"/>
    <s v="aguatavares@gmail.com"/>
  </r>
  <r>
    <x v="1370"/>
    <s v="Baía de Guanabara"/>
    <n v="50"/>
    <x v="2"/>
    <s v="EE"/>
    <n v="330034711407"/>
    <s v="11.141.600/0001-96"/>
    <s v="SH NEGOCIOS E SERVICOS LTDA"/>
    <x v="9"/>
    <m/>
    <s v="01/11/2021"/>
    <n v="5055.4105190474893"/>
    <n v="0"/>
    <n v="5055.4105190474893"/>
    <m/>
    <m/>
    <s v="OK"/>
    <s v="CI INEA/SERVREG SEI Nº 38/21 - INCLUSÃO"/>
    <n v="62780"/>
    <n v="0"/>
    <n v="0"/>
    <n v="62703.199999999997"/>
    <n v="0"/>
    <n v="0"/>
    <n v="5.7568725668020709E-2"/>
    <n v="1445.6665447976814"/>
    <n v="0"/>
    <n v="0"/>
    <n v="3609.7439742498082"/>
    <s v="EXT-PD/007.8445/2020"/>
    <s v="OUT Nº IN010153"/>
    <d v="2021-09-15T00:00:00"/>
    <d v="2026-09-15T00:00:00"/>
    <s v="Rua José Geraldo Nogueira, S/N LT.11 QD.O"/>
    <s v="Jardim Meriti"/>
    <s v="25.555-050"/>
    <s v="SÃO JOÃO DE MERITI"/>
    <s v="RJ"/>
    <s v="(21) 999328829"/>
    <s v="condeleandro@gmail.com"/>
  </r>
  <r>
    <x v="1371"/>
    <s v="Baía de Guanabara"/>
    <n v="50"/>
    <x v="2"/>
    <s v="EE"/>
    <n v="330032775491"/>
    <s v="34.990.459/0001-00"/>
    <s v="JR ELITE TRANSPORTES EIRELI"/>
    <x v="9"/>
    <m/>
    <s v="01/01/2022"/>
    <n v="2118.0678889519959"/>
    <n v="0"/>
    <n v="2118.0678889519959"/>
    <m/>
    <m/>
    <s v="OK"/>
    <s v="CI INEA/SERVREG SEI Nº 1/2022 - INCLUSÃO"/>
    <n v="26280"/>
    <n v="0"/>
    <n v="0"/>
    <n v="26280"/>
    <n v="0"/>
    <n v="0"/>
    <n v="5.7568725668020709E-2"/>
    <n v="605.16225398628467"/>
    <n v="0"/>
    <n v="0"/>
    <n v="1512.9056349657114"/>
    <s v="PD-07/007.168/2020"/>
    <s v="IN010545"/>
    <d v="2021-11-10T00:00:00"/>
    <d v="2026-11-10T00:00:00"/>
    <s v="Rua Benedito de Oliveira,34"/>
    <s v="Centro"/>
    <s v="26.520-170"/>
    <s v="NILÓPOLIS"/>
    <s v="RJ"/>
    <s v="(21) 96475-1830"/>
    <s v="condeleandro@gmail.com"/>
  </r>
  <r>
    <x v="1372"/>
    <s v="Baía de Guanabara"/>
    <n v="50"/>
    <x v="2"/>
    <s v="EE"/>
    <n v="330039084761"/>
    <s v="40.608.215/0001-04"/>
    <s v="Condomínio Residencial Pedra Real (ex-MRV ENGENHARIA)"/>
    <x v="13"/>
    <m/>
    <s v="01/01/2022"/>
    <n v="2575.0827641195442"/>
    <n v="0"/>
    <n v="2575.0827641195442"/>
    <m/>
    <m/>
    <s v="OK: Alteração de titularidade através de requerimento SELCA 4248/2021"/>
    <s v="CI INEA/SERVREG SEI Nº 1/2022 - INCLUSÃO; CI INEA/SERVREG SEI Nº3/22 - ALTERAÇÃO"/>
    <n v="74551.25"/>
    <n v="0"/>
    <n v="0"/>
    <n v="14910.25"/>
    <n v="0"/>
    <n v="0"/>
    <n v="5.7568725668020709E-2"/>
    <n v="1716.7218427463629"/>
    <n v="0"/>
    <n v="0"/>
    <n v="858.36092137318144"/>
    <s v="EXT-PD/007.5244/2020"/>
    <s v="IN010457"/>
    <d v="2021-10-25T00:00:00"/>
    <d v="2026-10-25T00:00:00"/>
    <s v="Rua Dona Bela, Gleba 5-A1"/>
    <s v="Três Pontes"/>
    <s v="24.809-172"/>
    <s v="Itaboraí"/>
    <s v="RJ"/>
    <s v="(21) 98181-3727"/>
    <s v="pedrareal2020@hotmail.com"/>
  </r>
  <r>
    <x v="1373"/>
    <s v="Baía de Guanabara"/>
    <n v="50"/>
    <x v="2"/>
    <s v="EE"/>
    <n v="330036894487"/>
    <s v="16.991.176/0001-92"/>
    <s v="REALIZA CONSTRUTORA LTDA (DONA BELA)"/>
    <x v="13"/>
    <m/>
    <s v="01/01/2022"/>
    <n v="2871.6594685553609"/>
    <n v="0"/>
    <n v="2871.6594685553609"/>
    <m/>
    <m/>
    <s v="OK"/>
    <s v="CI INEA/SERVREG SEI Nº 01/22 - INCLUSÃO"/>
    <n v="83132.399999999994"/>
    <n v="0"/>
    <n v="0"/>
    <n v="16629.400000000001"/>
    <n v="0"/>
    <n v="0"/>
    <n v="5.7568725668020709E-2"/>
    <n v="1914.324778489434"/>
    <n v="0"/>
    <n v="0"/>
    <n v="957.33469006592713"/>
    <s v="PD-07/014.62/2020"/>
    <s v="IN010504"/>
    <d v="2021-11-05T00:00:00"/>
    <d v="2026-11-05T00:00:00"/>
    <s v="RUA DONA BELA, 1515"/>
    <s v="BELA VISTA"/>
    <s v="24.809-172"/>
    <s v="ITABORAÍ"/>
    <s v="RJ"/>
    <s v="(21) 99225-9377"/>
    <s v="thayna.souza@realizaconstrutora.com.br"/>
  </r>
  <r>
    <x v="1374"/>
    <s v="Baía de Guanabara"/>
    <n v="50"/>
    <x v="2"/>
    <s v="EE"/>
    <n v="330032633514"/>
    <s v="08.824.097/0001-69"/>
    <s v="PIRAMBU COMÉRCIO DE CARNES LTDA"/>
    <x v="5"/>
    <m/>
    <s v="01/01/2022"/>
    <n v="2108.4086004902119"/>
    <n v="0"/>
    <n v="2108.4086004902119"/>
    <m/>
    <m/>
    <s v="OK"/>
    <s v="CI INEA/SERVREG SEI Nº 01/22 - INCLUSÃO"/>
    <n v="28820.400000000001"/>
    <n v="8155"/>
    <n v="0"/>
    <n v="20665.400000000001"/>
    <n v="1234"/>
    <n v="46"/>
    <n v="5.7568725668020709E-2"/>
    <n v="663.66099340565177"/>
    <n v="255.06787023517717"/>
    <n v="0"/>
    <n v="1189.6797368493833"/>
    <s v="E-07/100063/2009"/>
    <s v="IN052484"/>
    <d v="2021-10-29T00:00:00"/>
    <d v="2026-10-29T00:00:00"/>
    <s v="RUA VEREADOR HERMÍNIO MOREIRA,501"/>
    <s v="Centro"/>
    <s v="24.800-000"/>
    <s v="ITABORAÍ"/>
    <s v="RJ"/>
    <s v="(21) 3637-7878"/>
    <s v="meioambientepirambu@gmail.com"/>
  </r>
  <r>
    <x v="1375"/>
    <s v="Baía de Guanabara"/>
    <n v="50"/>
    <x v="2"/>
    <s v="EE"/>
    <n v="330033091146"/>
    <s v="33.453.494/0001-19"/>
    <s v="RYMACK MARTINS FARIA 79090222715"/>
    <x v="13"/>
    <m/>
    <s v="01/02/2022"/>
    <n v="2549.237640938014"/>
    <n v="0"/>
    <n v="2549.237640938014"/>
    <m/>
    <m/>
    <s v="OK"/>
    <s v="CI INEA/SERVREG SEI Nº 06/22 - INCLUSÃO"/>
    <n v="31682"/>
    <n v="0"/>
    <n v="0"/>
    <n v="31609"/>
    <n v="0"/>
    <n v="0"/>
    <n v="5.7568725668020709E-2"/>
    <n v="729.55300442603857"/>
    <n v="0"/>
    <n v="0"/>
    <n v="1819.6846365119752"/>
    <s v="EXT-PD/014.6422/2020"/>
    <s v="IN010845"/>
    <d v="2021-12-21T00:00:00"/>
    <d v="2026-12-21T00:00:00"/>
    <s v="Estrada do Outeiro Santo"/>
    <s v="Taquara"/>
    <s v="22.713-169"/>
    <s v="RIO DE JANEIRO"/>
    <n v="0"/>
    <s v="(21) 976149137"/>
    <s v="pterzone@gmail.com"/>
  </r>
  <r>
    <x v="1376"/>
    <s v="Baía de Guanabara"/>
    <n v="50"/>
    <x v="2"/>
    <s v="EE"/>
    <n v="330032927348"/>
    <s v="08.343.492/0001-20"/>
    <s v="MRV ENGENHARIA E PARTICIPAÇÕES S/A - PEDRA DO SOL"/>
    <x v="13"/>
    <m/>
    <s v="01/02/2022"/>
    <n v="2539.1710959897332"/>
    <n v="0"/>
    <n v="2539.1710959897332"/>
    <m/>
    <m/>
    <s v="OK"/>
    <s v="CI INEA/SERVREG SEI Nº 06/22 - INCLUSÃO"/>
    <n v="73511"/>
    <n v="0"/>
    <n v="0"/>
    <n v="14702.2"/>
    <n v="0"/>
    <n v="0"/>
    <n v="5.7568725668020709E-2"/>
    <n v="1692.7772498351512"/>
    <n v="0"/>
    <n v="0"/>
    <n v="846.39384615458187"/>
    <s v="EXT-PD/007.5239/2020"/>
    <s v="IN010767"/>
    <d v="2021-12-10T00:00:00"/>
    <d v="2026-12-10T00:00:00"/>
    <s v="Rua Victor Civita, 66"/>
    <s v="BARRA DA TIJUCA"/>
    <s v="22.775-044"/>
    <s v="RIO DE JANEIRO "/>
    <n v="0"/>
    <s v="(21)981813727"/>
    <s v="fabiogomes@arqambiental.com.br"/>
  </r>
  <r>
    <x v="1377"/>
    <s v="Baía de Guanabara"/>
    <n v="50"/>
    <x v="2"/>
    <s v="EE"/>
    <n v="330038790425"/>
    <s v="42.310.775/0001-03"/>
    <s v="Aguas do Rio 1 - PEQUENOS MANANCIAIS"/>
    <x v="0"/>
    <m/>
    <s v="18/01/2022"/>
    <n v="9970.046045929239"/>
    <n v="0"/>
    <n v="9970.046045929239"/>
    <m/>
    <m/>
    <s v=""/>
    <s v="CI INEA/SERVREG SEI Nº 10/22 - INCLUSÃO"/>
    <n v="288642"/>
    <n v="0"/>
    <n v="0"/>
    <n v="57728.4"/>
    <n v="0"/>
    <n v="0"/>
    <n v="5.7568725668020709E-2"/>
    <n v="6646.697363952826"/>
    <n v="0"/>
    <n v="0"/>
    <n v="3323.348681976413"/>
    <n v="25010044372021"/>
    <n v="2313"/>
    <d v="2021-12-01T00:00:00"/>
    <d v="2022-12-21T00:00:00"/>
    <s v="Avenida Barão de Tefé nº 34, sala 701"/>
    <s v="Saúde"/>
    <s v="20.220-903"/>
    <s v="Rio de Janeiro"/>
    <s v="RJ"/>
    <s v="(21)97289-8318"/>
    <s v="daniella.silva@aguasdorio.com.br"/>
  </r>
  <r>
    <x v="1378"/>
    <s v="Baía de Guanabara"/>
    <n v="50"/>
    <x v="2"/>
    <s v="EE"/>
    <n v="330005088330"/>
    <s v="42.310.775/0001-03"/>
    <s v="Aguas do Rio 1 - INTERMUNICIPAL IMUNANA"/>
    <x v="0"/>
    <m/>
    <s v="18/01/2022"/>
    <n v="6003825.3000241052"/>
    <n v="0"/>
    <n v="6003825.3000241052"/>
    <m/>
    <m/>
    <n v="0"/>
    <s v="CI INEA/SERVREG SEI Nº 10/22 - INCLUSÃO"/>
    <n v="173621375.40000001"/>
    <n v="696117.78"/>
    <n v="0"/>
    <n v="34724275.079999998"/>
    <n v="1234"/>
    <n v="82.34"/>
    <n v="5.7568725668020709E-2"/>
    <n v="3998064.4856284373"/>
    <n v="6728.5663602127033"/>
    <n v="0"/>
    <n v="1999032.2480354556"/>
    <s v="E-07/101727/89"/>
    <s v="OFICIO SERLA 80"/>
    <d v="1997-02-01T00:00:00"/>
    <d v="2030-12-31T00:00:00"/>
    <s v="Avenida Barão de Tefé nº 34, sala 701"/>
    <s v="Saúde"/>
    <s v="20.220-903"/>
    <s v="Rio de Janeiro"/>
    <s v="RJ"/>
    <s v="(21)97289-8318"/>
    <s v="daniella.silva@aguasdorio.com.br"/>
  </r>
  <r>
    <x v="1379"/>
    <s v="Baía de Guanabara"/>
    <n v="50"/>
    <x v="2"/>
    <s v="EE"/>
    <n v="330039675026"/>
    <s v="42.644.220/0001-06"/>
    <s v="Aguas do Rio 4 - GUANDU LANÇAMENTO"/>
    <x v="0"/>
    <m/>
    <s v="18/01/2022"/>
    <n v="1078078.8195122234"/>
    <n v="-45381.575956980698"/>
    <n v="1032697.2435552427"/>
    <n v="1828.9699743611272"/>
    <s v="DÉBITO: REVISAO DBO PI 1309197 ETE Lagoinha (solicitado por email em 18/03/2025)"/>
    <s v="ATENÇÃO: DISTRIB. INTERFERENCIAS"/>
    <s v="CI INEA/SERVREG SEI Nº 10/22 - INCLUSÃO"/>
    <n v="0"/>
    <n v="151814479.19999999"/>
    <n v="0"/>
    <n v="0"/>
    <n v="0"/>
    <n v="87"/>
    <n v="5.7568725668020709E-2"/>
    <n v="0"/>
    <n v="1078078.8195122234"/>
    <n v="0"/>
    <n v="0"/>
    <s v=""/>
    <s v="EM ANÁLISE"/>
    <d v="1899-12-30T00:00:00"/>
    <s v="-"/>
    <s v="Avenida Barão de Tefé nº 34, sala 701"/>
    <s v="Saúde"/>
    <s v="20.220-903"/>
    <s v="Rio de Janeiro"/>
    <s v="RJ"/>
    <s v="(21)97289-8318"/>
    <s v="daniella.silva@aguasdorio.com.br"/>
  </r>
  <r>
    <x v="1380"/>
    <s v="Baía de Guanabara"/>
    <n v="50"/>
    <x v="2"/>
    <s v="EE"/>
    <n v="330006862439"/>
    <s v="42.644.220/0001-06"/>
    <s v="Aguas do Rio 4 - PEQUENOS MANANCIAIS"/>
    <x v="0"/>
    <m/>
    <s v="18/01/2022"/>
    <n v="94039.229810395802"/>
    <n v="0"/>
    <n v="94039.229810395802"/>
    <m/>
    <m/>
    <s v="OK: TRANSF. INTERFERENCIAS/TEM PONTOS FEDERAIS"/>
    <s v="CI INEA/SERVREG SEI Nº 10/22 - INCLUSÃO"/>
    <n v="2722521"/>
    <n v="0"/>
    <n v="0"/>
    <n v="544504.12"/>
    <n v="0"/>
    <n v="0"/>
    <n v="5.7568725668020709E-2"/>
    <n v="62692.823354421875"/>
    <n v="0"/>
    <n v="0"/>
    <n v="31346.406455973931"/>
    <n v="25010027362022"/>
    <s v="IN002373"/>
    <d v="2022-12-23T00:00:00"/>
    <d v="2056-11-01T00:00:00"/>
    <s v="Avenida Barão de Tefé nº 34, sala 701"/>
    <s v="Saúde"/>
    <s v="20.220-903"/>
    <s v="Rio de Janeiro"/>
    <s v="RJ"/>
    <s v="(21)97289-8318"/>
    <s v="daniella.silva@aguasdorio.com.br"/>
  </r>
  <r>
    <x v="1381"/>
    <s v="Baía de Guanabara"/>
    <n v="50"/>
    <x v="2"/>
    <s v="EE"/>
    <n v="330005088330"/>
    <s v="42.644.220/0001-06"/>
    <s v="Aguas do Rio 4 - INTERMUNICIPAL IMUNANA"/>
    <x v="0"/>
    <m/>
    <s v="18/01/2022"/>
    <n v="18045.430491935029"/>
    <n v="0"/>
    <n v="18045.430491935029"/>
    <m/>
    <m/>
    <s v="OK: TERMO DE COMPROMISSO: RATEIO 0,30%%"/>
    <s v="CI INEA/SERVREG SEI Nº 10/22 - INCLUSÃO"/>
    <n v="522431.4204"/>
    <n v="0"/>
    <n v="0"/>
    <n v="104486.2841"/>
    <n v="0"/>
    <n v="0"/>
    <n v="5.7568725668020709E-2"/>
    <n v="12030.283513798682"/>
    <n v="0"/>
    <n v="0"/>
    <n v="6015.1469781363476"/>
    <s v="E-07/101727/89"/>
    <s v="IN000080"/>
    <d v="1997-02-01T00:00:00"/>
    <d v="2030-12-31T00:00:00"/>
    <s v="Avenida Barão de Tefé nº 34, sala 701"/>
    <s v="Saúde"/>
    <s v="20.220-903"/>
    <s v="Rio de Janeiro"/>
    <s v="RJ"/>
    <s v="(21)97289-8318"/>
    <s v="daniella.silva@aguasdorio.com.br"/>
  </r>
  <r>
    <x v="1382"/>
    <s v="Baía de Guanabara"/>
    <n v="50"/>
    <x v="2"/>
    <s v="EE"/>
    <n v="330031964843"/>
    <s v="14.863.079/0001-99"/>
    <s v="ZONA OESTE MAIS SANEAMENTO - ETE BANGU"/>
    <x v="0"/>
    <m/>
    <s v="01/03/2022"/>
    <n v="90774.366633335012"/>
    <n v="-65196.017005293266"/>
    <n v="25578.349628041746"/>
    <m/>
    <m/>
    <s v="OK"/>
    <s v="CI INEA/SERVREG SEI Nº 14/22 - INCLUSÃO"/>
    <n v="0"/>
    <n v="7884000"/>
    <n v="0"/>
    <n v="0"/>
    <n v="0"/>
    <n v="80"/>
    <n v="5.7568725668020709E-2"/>
    <n v="0"/>
    <n v="90774.366633335012"/>
    <n v="0"/>
    <n v="0"/>
    <s v="PD-07/014.173/2020"/>
    <s v="IN010427"/>
    <d v="2021-10-21T00:00:00"/>
    <d v="2043-01-21T00:00:00"/>
    <s v="RUA NAZARÉ"/>
    <s v="DEODORO"/>
    <s v="21615-340"/>
    <s v="RIO DE JANEIRO"/>
    <s v="RJ"/>
    <s v="(21) 3609-5000"/>
    <s v="kesiaramos@zonaoestemais.com.br"/>
  </r>
  <r>
    <x v="1383"/>
    <s v="Baía de Guanabara"/>
    <n v="50"/>
    <x v="2"/>
    <s v="EE"/>
    <n v="330030560978"/>
    <s v="20.787.895/0001-63"/>
    <s v="LOCAL SOLUTION QUALITY LTDA – EPP"/>
    <x v="9"/>
    <m/>
    <s v="01/03/2022"/>
    <n v="3824.2846028415424"/>
    <n v="0"/>
    <n v="3824.2846028415424"/>
    <m/>
    <m/>
    <s v="OK"/>
    <s v="CI INEA/SERVREG SEI Nº 14/22 - INCLUSÃO"/>
    <n v="47450"/>
    <n v="0"/>
    <n v="0"/>
    <n v="47450"/>
    <n v="0"/>
    <n v="0"/>
    <n v="5.7568725668020709E-2"/>
    <n v="1092.6482683230067"/>
    <n v="0"/>
    <n v="0"/>
    <n v="2731.6363345185359"/>
    <s v="PD-07/006.51/2020"/>
    <s v="IN011430"/>
    <d v="2022-02-04T00:00:00"/>
    <d v="2027-02-04T00:00:00"/>
    <s v="Rua Monte Mor, Lote 10 e 11, Quadra 17"/>
    <s v="PARQUE COLÚMBIA"/>
    <s v="21535-160"/>
    <s v="RIO DE JANEIRO"/>
    <s v="RJ"/>
    <s v="(21) 97918-8688"/>
    <s v="financeiro@grupolocal.rio.br"/>
  </r>
  <r>
    <x v="1384"/>
    <s v="Baía de Guanabara"/>
    <n v="50"/>
    <x v="2"/>
    <s v="EE"/>
    <n v="330038417899"/>
    <s v="14.605.065/0010-66"/>
    <s v="FRIOZEM ARMAZENS FRIGORIFICOS LTDA"/>
    <x v="1"/>
    <m/>
    <s v="01/03/2022"/>
    <n v="4265.8132890481984"/>
    <n v="0"/>
    <n v="4265.8132890481984"/>
    <m/>
    <m/>
    <s v="OK"/>
    <s v="CI INEA/SERVREG SEI Nº 14/22 - INCLUSÃO"/>
    <n v="60436.7"/>
    <n v="0"/>
    <n v="0"/>
    <n v="49924.7"/>
    <n v="0"/>
    <n v="0"/>
    <n v="5.7568725668020709E-2"/>
    <n v="1391.710281573856"/>
    <n v="0"/>
    <n v="0"/>
    <n v="2874.1030074743426"/>
    <s v="EXT-PD/007.15637/2021"/>
    <s v="IN011264"/>
    <d v="2022-01-19T00:00:00"/>
    <d v="2027-01-19T00:00:00"/>
    <s v="RUA EUSTAQUIO AZEVEDO-QD.07 LT.18"/>
    <s v="CHÁCARAS ARCAMPO"/>
    <s v="25251-600"/>
    <s v="DUQUE DE CAXIAS"/>
    <s v="RJ"/>
    <s v="(21) 32512283"/>
    <s v="licenciamento@soloterra.net.br"/>
  </r>
  <r>
    <x v="1385"/>
    <s v="Baía de Guanabara"/>
    <n v="50"/>
    <x v="2"/>
    <s v="EE"/>
    <n v="330036892433"/>
    <s v="16.991.176/0001-92"/>
    <s v="REALIZA CONSTRUTORA LTDA - C R PORTAL SUL"/>
    <x v="1"/>
    <m/>
    <s v="01/03/2022"/>
    <n v="3124.9103483123217"/>
    <n v="0"/>
    <n v="3124.9103483123217"/>
    <m/>
    <m/>
    <s v="OK"/>
    <s v="CI INEA/SERVREG SEI Nº 14/22 - INCLUSÃO"/>
    <n v="90468.9"/>
    <n v="0"/>
    <n v="0"/>
    <n v="18093.78"/>
    <n v="0"/>
    <n v="0"/>
    <n v="5.7568725668020709E-2"/>
    <n v="2083.2735655415477"/>
    <n v="0"/>
    <n v="0"/>
    <n v="1041.6367827707738"/>
    <s v="EXT-PD/007.17518/2021"/>
    <s v="IN011180"/>
    <d v="2022-01-14T00:00:00"/>
    <d v="2027-01-14T00:00:00"/>
    <s v="Avenida Vinte e Dois de Maio"/>
    <s v="OUTEIRO DAS PEDRAS"/>
    <s v="24812-226"/>
    <s v="ITABORAÍ"/>
    <s v="RJ"/>
    <s v="(22) 99225-9377"/>
    <s v="apmothe@gmail.com"/>
  </r>
  <r>
    <x v="1386"/>
    <s v="Baía de Guanabara"/>
    <n v="50"/>
    <x v="2"/>
    <s v="EE"/>
    <n v="330038076617"/>
    <s v="30.224.372/0001-62"/>
    <s v="GRANDE RIO ALIMENTOS LTDA"/>
    <x v="5"/>
    <m/>
    <s v="01/04/2022"/>
    <n v="502.1159204285704"/>
    <n v="0"/>
    <n v="502.1159204285704"/>
    <m/>
    <m/>
    <s v="OK"/>
    <s v="CI INEA/SERVREG SEI Nº 17/22 - INCLUSÃO"/>
    <n v="0"/>
    <n v="182470.8"/>
    <n v="0"/>
    <n v="0"/>
    <n v="1234"/>
    <n v="95"/>
    <n v="5.7568725668020709E-2"/>
    <n v="0"/>
    <n v="502.1159204285704"/>
    <n v="0"/>
    <n v="0"/>
    <s v="PD-07/014.339/2018"/>
    <s v="IN010955"/>
    <d v="2022-01-05T00:00:00"/>
    <d v="2027-01-05T00:00:00"/>
    <s v="Estrada de Adrianópolis"/>
    <s v="Adrianópolis"/>
    <s v="26.090-005"/>
    <s v="NOVA IGUAÇU"/>
    <s v="RJ"/>
    <s v="(21) 2765-955"/>
    <s v="elivania@geoprime.com.br"/>
  </r>
  <r>
    <x v="1387"/>
    <s v="Baía de Guanabara"/>
    <n v="50"/>
    <x v="2"/>
    <s v="EE"/>
    <n v="330009005987"/>
    <s v="10.861.934/0001-71"/>
    <s v="ACQUAVITA TRANSPORTE E LOCAÇÃO EIRELI - PECHINCHA"/>
    <x v="9"/>
    <m/>
    <s v="01/04/2022"/>
    <n v="6109.4425184713855"/>
    <n v="0"/>
    <n v="6109.4425184713855"/>
    <m/>
    <m/>
    <s v="OK"/>
    <s v="CI INEA/SERVREG SEI Nº 17/22 - INCLUSÃO"/>
    <n v="75803.199999999997"/>
    <n v="146"/>
    <n v="0"/>
    <n v="75657.2"/>
    <n v="0"/>
    <n v="0"/>
    <n v="5.7568725668020709E-2"/>
    <n v="1745.5535134955367"/>
    <n v="8.4061915802553706"/>
    <n v="0"/>
    <n v="4355.4828133955934"/>
    <s v="EXT-PD/014.15458/2021"/>
    <s v="IN011548"/>
    <d v="2022-03-07T00:00:00"/>
    <d v="2027-03-07T00:00:00"/>
    <s v="ESTRADA DE JACAREPAGUÁ, 7704 AP 201"/>
    <s v="FREGUESIA"/>
    <s v="22755-158"/>
    <s v="RIO DEJANEIRO"/>
    <s v="RJ"/>
    <s v="(21) 24973310"/>
    <s v="licenciamento@soloterra.net.br"/>
  </r>
  <r>
    <x v="1388"/>
    <s v="Baía de Guanabara"/>
    <n v="50"/>
    <x v="2"/>
    <s v="EE"/>
    <n v="330030611637"/>
    <s v="14.863.079/0001-99"/>
    <s v="ZONA OESTE MAIS SANEAMENTO - ETEs Grupo I - RH V"/>
    <x v="0"/>
    <m/>
    <s v="01/04/2022"/>
    <n v="78695.298672978533"/>
    <n v="0"/>
    <n v="78695.298672978533"/>
    <m/>
    <m/>
    <s v="OK"/>
    <s v="CI INEA/SERVREG SEI Nº 17/22 - INCLUSÃO"/>
    <n v="0"/>
    <n v="14209771.199999999"/>
    <n v="0"/>
    <n v="0"/>
    <n v="1234"/>
    <n v="90"/>
    <n v="5.7568725668020709E-2"/>
    <n v="0"/>
    <n v="78695.298672978533"/>
    <n v="0"/>
    <n v="0"/>
    <s v="PD-07/014.44/2020"/>
    <s v="IN010888"/>
    <d v="2021-12-28T00:00:00"/>
    <d v="2042-05-28T00:00:00"/>
    <s v="RUA NAZARÉ"/>
    <s v="DEODORO"/>
    <s v="21.615-340"/>
    <s v="RIO DE JANEIRO"/>
    <s v="RJ"/>
    <s v="(21) 998868895"/>
    <s v="kesiaramos@zonaoestemais.com.br"/>
  </r>
  <r>
    <x v="1389"/>
    <s v="Baía de Guanabara"/>
    <n v="50"/>
    <x v="2"/>
    <s v="EE"/>
    <n v="330032811552"/>
    <s v="06.057.223/0386-59"/>
    <s v="SENDAS DISTRIBUIDORA S A - MESQUITA"/>
    <x v="1"/>
    <m/>
    <s v="01/11/2022"/>
    <n v="1825.8665811275171"/>
    <n v="0"/>
    <n v="1825.8665811275171"/>
    <m/>
    <m/>
    <n v="0"/>
    <s v="CI INEA/SERVREG SEI Nº 22/22 - INCLUSÃO"/>
    <n v="45351.25"/>
    <n v="39420"/>
    <n v="0"/>
    <n v="9070.25"/>
    <n v="1234"/>
    <n v="89"/>
    <n v="5.7568725668020709E-2"/>
    <n v="1044.3204985920481"/>
    <n v="259.38061200243862"/>
    <n v="0"/>
    <n v="522.16547053303043"/>
    <s v="PD-07/007.191/2020;EXT-PD/007.4640/2020"/>
    <s v="IN011588; IN012070"/>
    <d v="2022-06-13T00:00:00"/>
    <d v="2027-06-13T00:00:00"/>
    <s v="RODOVIA PRESIDENTE DUTRA,10521"/>
    <s v="BNH"/>
    <s v="26.574-751"/>
    <s v="MESQUITA"/>
    <s v="RJ"/>
    <s v="(21) 994093882"/>
    <s v="romulo.totalhydro@gmail.com"/>
  </r>
  <r>
    <x v="1390"/>
    <s v="Baía de Guanabara"/>
    <n v="50"/>
    <x v="2"/>
    <s v="EE"/>
    <n v="330029843902"/>
    <s v="05.524.572/0010-84"/>
    <s v="ICONIC LUBRIFICANTES S.A."/>
    <x v="15"/>
    <m/>
    <s v="01/06/2022"/>
    <n v="703.1231026997948"/>
    <n v="0"/>
    <n v="703.1231026997948"/>
    <m/>
    <m/>
    <s v="OK"/>
    <s v="CI INEA/SERVREG SEI Nº 22/22 - INCLUSÃO"/>
    <n v="0"/>
    <n v="61068"/>
    <n v="0"/>
    <n v="0"/>
    <n v="1234"/>
    <n v="80"/>
    <n v="5.7568725668020709E-2"/>
    <n v="0"/>
    <n v="703.1231026997948"/>
    <n v="0"/>
    <n v="0"/>
    <s v="PD-07/014.365/2019"/>
    <s v="IN011408"/>
    <d v="2022-02-02T00:00:00"/>
    <d v="2027-02-02T00:00:00"/>
    <s v="Rua Silésia"/>
    <s v="Campos Elíseos"/>
    <s v="25.220-020"/>
    <s v="DUQUE DE CAXIAS"/>
    <s v="RJ"/>
    <s v="(21) 26777183"/>
    <s v="franciele.silva@iconiclubrificantes.com.br"/>
  </r>
  <r>
    <x v="1391"/>
    <s v="Baía de Guanabara"/>
    <n v="50"/>
    <x v="2"/>
    <s v="EE"/>
    <n v="3300413384"/>
    <s v="01.920.177/0001-79"/>
    <s v="COMERCIAL MILANO BRASIL LTDA- ESTR. SÃO LOURENÇO"/>
    <x v="13"/>
    <m/>
    <s v="01/06/2022"/>
    <n v="1546.0291625341217"/>
    <n v="1859.89"/>
    <n v="3405.9191625341218"/>
    <m/>
    <m/>
    <s v="ATENÇÃO: COBRADA TAMBÉM COMO AGILE - CRÉDITO 2024"/>
    <s v="CI INEA/SERVREG SEI Nº 22/22 - INCLUSÃO"/>
    <n v="28512"/>
    <n v="37930.800000000003"/>
    <n v="0"/>
    <n v="5702.4"/>
    <n v="1234"/>
    <n v="74"/>
    <n v="5.7568725668020709E-2"/>
    <n v="656.56011107698885"/>
    <n v="561.18899591863828"/>
    <n v="0"/>
    <n v="328.28005553849442"/>
    <s v="E-07/506338/2012"/>
    <s v="IN052581"/>
    <d v="2022-04-28T00:00:00"/>
    <d v="2024-04-01T00:00:00"/>
    <s v="ESTRADA SÃO LOURENÇO, QUADRA 21 LOTE 01"/>
    <s v="CHÁCARAS RIO-PETRÓPOLIS"/>
    <s v="25.243-150"/>
    <s v="DUQUE DE CAXIAS"/>
    <s v="RJ"/>
    <s v="(21) 995045026"/>
    <s v="juan.muller@agilecorp.com.br"/>
  </r>
  <r>
    <x v="1392"/>
    <s v="Baía de Guanabara"/>
    <n v="50"/>
    <x v="2"/>
    <s v="EE"/>
    <n v="330030420963"/>
    <s v="11.166.300/0001-61"/>
    <s v="ROMA DE ANCHIETA INDÚSTRIA DE PÃES LTDA"/>
    <x v="15"/>
    <m/>
    <s v="01/06/2022"/>
    <n v="63.041215614908893"/>
    <n v="0"/>
    <n v="63.041215614908893"/>
    <m/>
    <m/>
    <s v="OK"/>
    <s v="CI INEA/SERVREG SEI Nº 22/22 - INCLUSÃO"/>
    <n v="0"/>
    <n v="4380"/>
    <n v="0"/>
    <n v="0"/>
    <n v="1234"/>
    <n v="75"/>
    <n v="5.7568725668020709E-2"/>
    <n v="0"/>
    <n v="63.041215614908893"/>
    <n v="0"/>
    <n v="0"/>
    <s v="PD-07/007.173/2019"/>
    <s v="IN011618"/>
    <d v="2022-03-24T00:00:00"/>
    <d v="2027-03-24T00:00:00"/>
    <s v="AVENIDA CHRISÓSTOMO PIMENTEL DE OLIVEIRA,1351"/>
    <s v="Anchieta"/>
    <s v="21.655-613"/>
    <s v="RIO DE JANEIRO"/>
    <s v="RJ"/>
    <s v="(21) 22612950"/>
    <s v="ambclean@terra.com.br"/>
  </r>
  <r>
    <x v="1393"/>
    <s v="Baía de Guanabara"/>
    <n v="50"/>
    <x v="2"/>
    <s v="EE"/>
    <n v="330034710605"/>
    <s v="08.011.733/0001-33"/>
    <s v="PETRINA EMPREENDIMENTOS IMOBILIÁRIOS SPE LTDA"/>
    <x v="1"/>
    <m/>
    <s v="01/06/2022"/>
    <n v="1821.1987952438226"/>
    <n v="0"/>
    <n v="1821.1987952438226"/>
    <m/>
    <m/>
    <s v="OK"/>
    <s v="CI INEA/SERVREG SEI Nº 22/22 - INCLUSÃO"/>
    <n v="36773.75"/>
    <n v="143488.79999999999"/>
    <n v="0"/>
    <n v="7354.75"/>
    <n v="1234"/>
    <n v="93"/>
    <n v="5.7568725668020709E-2"/>
    <n v="846.81154511509146"/>
    <n v="550.97625633417897"/>
    <n v="0"/>
    <n v="423.41099379455216"/>
    <s v="EXT-PD/007.8400/2020"/>
    <s v="IN011598"/>
    <d v="2022-03-18T00:00:00"/>
    <d v="2027-03-18T00:00:00"/>
    <s v="RUA DONA BELLA-PARTE"/>
    <s v="Três Pontes"/>
    <s v="24.809-172"/>
    <s v="ITABORAÍ"/>
    <s v="RJ"/>
    <s v="(21) 996677215"/>
    <s v="geotorresbr@yahoo.com.br"/>
  </r>
  <r>
    <x v="1394"/>
    <s v="Baía de Guanabara"/>
    <n v="50"/>
    <x v="2"/>
    <s v="EE"/>
    <n v="330022571966"/>
    <s v="12.872.260/0001-36"/>
    <s v="M &amp; R ÁGUA TRANSPORTES EIRELI - ME  (DUQUE DE CAXIAS)"/>
    <x v="9"/>
    <m/>
    <s v="01/06/2022"/>
    <n v="8125.1532771505081"/>
    <n v="0"/>
    <n v="8125.1532771505081"/>
    <m/>
    <m/>
    <s v="OK"/>
    <s v="CI INEA/SERVREG SEI Nº 22/22 - INCLUSÃO"/>
    <n v="101178"/>
    <n v="0"/>
    <n v="0"/>
    <n v="100667"/>
    <n v="0"/>
    <n v="0"/>
    <n v="5.7568725668020709E-2"/>
    <n v="2329.8830318264058"/>
    <n v="0"/>
    <n v="0"/>
    <n v="5795.2702453241027"/>
    <s v="PD-07/014.78/2018"/>
    <s v="IN006224"/>
    <d v="2020-04-28T00:00:00"/>
    <d v="2025-04-28T00:00:00"/>
    <s v="RUA ESTANHO, LOTE 14 QUADRA 45"/>
    <s v="Parque Alian"/>
    <s v="25.550-530"/>
    <s v="SÃO JOÃO DE MERITI"/>
    <s v="RJ"/>
    <s v="(21) 999328829"/>
    <s v="condeleandro@gmail.com"/>
  </r>
  <r>
    <x v="1395"/>
    <s v="Baía de Guanabara"/>
    <n v="50"/>
    <x v="2"/>
    <s v="EE"/>
    <n v="330031512276"/>
    <s v="24.665.195/0001-57"/>
    <s v="AGUAS RARIDADE EIRELI"/>
    <x v="9"/>
    <m/>
    <s v="01/07/2022"/>
    <n v="5685.8331176705915"/>
    <n v="0"/>
    <n v="5685.8331176705915"/>
    <m/>
    <m/>
    <s v="OK"/>
    <s v="CI INEA/SERVREG SEI Nº 32/22 - INCLUSÃO"/>
    <n v="70547.199999999997"/>
    <n v="0"/>
    <n v="0"/>
    <n v="70547.199999999997"/>
    <n v="0"/>
    <n v="0"/>
    <n v="5.7568725668020709E-2"/>
    <n v="1624.5252396878852"/>
    <n v="0"/>
    <n v="0"/>
    <n v="4061.307877982706"/>
    <s v="SEI-070002/013594/2021"/>
    <s v="IN000138"/>
    <d v="2022-01-07T00:00:00"/>
    <d v="2027-01-07T00:00:00"/>
    <s v="ESTRADA DO RIO MORTO"/>
    <s v="VARGEM GRANDE"/>
    <s v="22.770-210"/>
    <s v="RIO DE JANEIRO"/>
    <s v="RJ"/>
    <s v="(21) 34053460"/>
    <s v="dandara@litologica.com"/>
  </r>
  <r>
    <x v="1396"/>
    <s v="Baía de Guanabara"/>
    <n v="50"/>
    <x v="2"/>
    <s v="EE"/>
    <n v="330035377535"/>
    <s v="33.352.881/0001-69"/>
    <s v="CIBRAPEL S.A INDUSTRIA DE PAPEL E EMBALAGENS"/>
    <x v="15"/>
    <m/>
    <s v="01/07/2022"/>
    <n v="36.997685427136361"/>
    <n v="398"/>
    <n v="434.99768542713639"/>
    <m/>
    <m/>
    <s v="OK"/>
    <s v="CI INEA/SERVREG SEI Nº 32/22 - INCLUSÃO"/>
    <n v="0"/>
    <n v="3570"/>
    <n v="0"/>
    <n v="0"/>
    <n v="1234"/>
    <n v="82"/>
    <n v="5.7568725668020709E-2"/>
    <n v="0"/>
    <n v="36.997685427136361"/>
    <n v="0"/>
    <n v="0"/>
    <s v="EXT-PD/014.9908/2021"/>
    <s v="IN011631"/>
    <d v="2022-03-28T00:00:00"/>
    <d v="2027-03-28T00:00:00"/>
    <s v="AVENIDA BRASIL"/>
    <s v="GUADALUPE"/>
    <s v="21.660-000"/>
    <s v="RIO DE JANEIRO"/>
    <s v="RJ"/>
    <s v="(21) 30178787"/>
    <s v="cibrapel@iis.com.br"/>
  </r>
  <r>
    <x v="1397"/>
    <s v="Baía de Guanabara"/>
    <n v="50"/>
    <x v="2"/>
    <s v="EE"/>
    <n v="330032486031"/>
    <s v="08.697.037/0001-22"/>
    <s v="PIPA D'ÁGUA CELULAR DISTRIBUIÇÃO DE ÁGUA POTÁVEL LTDA"/>
    <x v="9"/>
    <m/>
    <s v="01/07/2022"/>
    <n v="3754.9465753969525"/>
    <n v="0"/>
    <n v="3754.9465753969525"/>
    <m/>
    <m/>
    <s v="OK"/>
    <s v="CI INEA/SERVREG SEI Nº 32/22 - INCLUSÃO"/>
    <n v="46720"/>
    <n v="0"/>
    <n v="0"/>
    <n v="46537.5"/>
    <n v="0"/>
    <n v="0"/>
    <n v="5.7568725668020709E-2"/>
    <n v="1075.8463276365089"/>
    <n v="0"/>
    <n v="0"/>
    <n v="2679.1002477604434"/>
    <s v="PD-07/014.193/2020"/>
    <s v="IN011932"/>
    <d v="2022-05-19T00:00:00"/>
    <d v="2027-05-19T00:00:00"/>
    <s v="ESTRADA DA GÁVEA"/>
    <s v="GÁVEA"/>
    <s v="22.451-265"/>
    <s v="RIO DE JANEIRO"/>
    <s v="RJ"/>
    <s v="(21) 34053460"/>
    <s v="regularizacao@saogeraldopocos.com.br"/>
  </r>
  <r>
    <x v="1398"/>
    <s v="Baía de Guanabara"/>
    <n v="50"/>
    <x v="2"/>
    <s v="EE"/>
    <n v="330022571966"/>
    <s v="12.872.260/0001-36"/>
    <s v="M &amp; R ÁGUA TRANSPORTES EIRELI - ME (VICENTINA)"/>
    <x v="9"/>
    <m/>
    <s v="01/07/2022"/>
    <n v="6397.2788721585403"/>
    <n v="0"/>
    <n v="6397.2788721585403"/>
    <m/>
    <m/>
    <s v="OK"/>
    <s v="CI INEA/SERVREG SEI Nº 32/22 - INCLUSÃO"/>
    <n v="79387.5"/>
    <n v="0"/>
    <n v="0"/>
    <n v="79369.25"/>
    <n v="0"/>
    <n v="0"/>
    <n v="5.7568725668020709E-2"/>
    <n v="1828.0908280922308"/>
    <n v="0"/>
    <n v="0"/>
    <n v="4569.188044066309"/>
    <s v="PD-07/014.426/2019"/>
    <s v="IN011899"/>
    <d v="2022-05-11T00:00:00"/>
    <d v="2027-05-11T00:00:00"/>
    <s v="RUA ESTANHO LOTE 14-QD 45"/>
    <s v="PARQUE ALIAN"/>
    <s v="25.550-530"/>
    <s v="SÃO JOÃO DE MERITI"/>
    <s v="RJ"/>
    <s v="(21) 999328829"/>
    <s v="condeleandro@gmail.com"/>
  </r>
  <r>
    <x v="1399"/>
    <s v="Baía de Guanabara"/>
    <n v="50"/>
    <x v="2"/>
    <s v="EE"/>
    <n v="330038905265"/>
    <s v="23.306.916/0001-70"/>
    <s v="AGILIZA TRANSPORTES E LOGISTICA LTDA"/>
    <x v="9"/>
    <m/>
    <s v="01/07/2022"/>
    <n v="16448.650905698993"/>
    <n v="0"/>
    <n v="16448.650905698993"/>
    <m/>
    <m/>
    <s v="OK"/>
    <s v="CI INEA/SERVREG SEI Nº 32/22 - INCLUSÃO"/>
    <n v="204400"/>
    <n v="0"/>
    <n v="0"/>
    <n v="203962"/>
    <n v="0"/>
    <n v="0"/>
    <n v="5.7568725668020709E-2"/>
    <n v="4706.8198515542172"/>
    <n v="0"/>
    <n v="0"/>
    <n v="11741.831054144775"/>
    <s v="SEI-070007/000835/2021"/>
    <s v="IN000421"/>
    <d v="2022-04-06T00:00:00"/>
    <d v="2027-04-06T00:00:00"/>
    <s v="RUA JURA - DUQUE DE CAXIAS - RJ"/>
    <s v="CHÁCARAS RIO-PETRÓPOLIS"/>
    <s v="25.231-090"/>
    <s v="DUQUE DE CAXIAS"/>
    <s v="RJ"/>
    <s v="(21) 30053419"/>
    <s v="regularizacao@saogeraldopocos.com.br"/>
  </r>
  <r>
    <x v="1400"/>
    <s v="Baía de Guanabara"/>
    <n v="50"/>
    <x v="2"/>
    <s v="EE"/>
    <n v="330028865503"/>
    <s v="22.910.461/0001-34"/>
    <s v="C.L.S.H. TRANSPORTE RODOVIARIO 2015 EIRELI - RUA DA MATRIZ"/>
    <x v="9"/>
    <m/>
    <s v="01/07/2022"/>
    <n v="2218.4618341104747"/>
    <n v="0"/>
    <n v="2218.4618341104747"/>
    <m/>
    <m/>
    <s v="OK"/>
    <s v="CI INEA/SERVREG SEI Nº 32/22 - INCLUSÃO"/>
    <n v="27564.799999999999"/>
    <n v="0"/>
    <n v="0"/>
    <n v="27510.05"/>
    <n v="0"/>
    <n v="0"/>
    <n v="5.7568725668020709E-2"/>
    <n v="634.74578286437588"/>
    <n v="0"/>
    <n v="0"/>
    <n v="1583.7160512460987"/>
    <s v="SEI-070007/000009/2022"/>
    <s v="IN000143"/>
    <d v="2022-01-12T00:00:00"/>
    <d v="2027-01-12T00:00:00"/>
    <s v="RUA DA MATRIZ"/>
    <s v="AGOSTINHO PORTO"/>
    <s v="25.545-231"/>
    <s v="SÃO JOÃO DE MERITI"/>
    <s v="RJ"/>
    <s v="(21) 99932-8829"/>
    <s v="geotorresbr@yahoo.com.br"/>
  </r>
  <r>
    <x v="1401"/>
    <s v="Baía de Guanabara"/>
    <n v="50"/>
    <x v="2"/>
    <s v="EE"/>
    <n v="330038694469"/>
    <s v="20.082.240/0001-90"/>
    <s v="ORLANDO LO DUCA JUNIOR TRANSPORTE E LOGISTICA EIRELI"/>
    <x v="9"/>
    <m/>
    <s v="01/07/2022"/>
    <n v="2657.6827335603143"/>
    <n v="0"/>
    <n v="2657.6827335603143"/>
    <m/>
    <m/>
    <s v="OK"/>
    <s v="CI INEA/SERVREG SEI Nº 32/22 - INCLUSÃO"/>
    <n v="33288"/>
    <n v="0"/>
    <n v="0"/>
    <n v="32850"/>
    <n v="0"/>
    <n v="0"/>
    <n v="5.7568725668020709E-2"/>
    <n v="766.54024737916222"/>
    <n v="0"/>
    <n v="0"/>
    <n v="1891.1424861811522"/>
    <s v="SEI-070002/012547/2021"/>
    <s v="IN000627"/>
    <d v="2022-05-17T00:00:00"/>
    <d v="2027-05-17T00:00:00"/>
    <s v="ESTRADA DOS BANDEIRANTES"/>
    <s v="VARGEM PEQUENA"/>
    <s v="22.783-025"/>
    <s v="VARGEM PEQUENA"/>
    <s v="RJ"/>
    <s v="(21) 3005-3419"/>
    <s v="regularizacao@saogeraldopocos.com.br"/>
  </r>
  <r>
    <x v="1402"/>
    <s v="Baía de Guanabara"/>
    <n v="50"/>
    <x v="2"/>
    <s v="EE"/>
    <n v="330032252804"/>
    <s v="05.431.145/0001-60"/>
    <s v="TRES PICOS MINERADORA COMÉRCIO E INDUSTRIA LTDA"/>
    <x v="1"/>
    <m/>
    <s v="01/08/2022"/>
    <n v="1575.0696827635502"/>
    <n v="0"/>
    <n v="1575.0696827635502"/>
    <m/>
    <m/>
    <s v="OK"/>
    <s v="CI INEA/SERVREG SEI Nº 34/22 - INCLUSÃO"/>
    <n v="22800"/>
    <n v="0"/>
    <n v="0"/>
    <n v="18240"/>
    <n v="0"/>
    <n v="0"/>
    <n v="5.7568725668020709E-2"/>
    <n v="525.01626593850835"/>
    <n v="0"/>
    <n v="0"/>
    <n v="1050.0534168250419"/>
    <s v="SEI-070007/000642/2021"/>
    <s v="IN000760"/>
    <d v="2022-06-09T00:00:00"/>
    <d v="2027-07-09T00:00:00"/>
    <s v="AV ARISTIDES ANTONIO FALCÃO 610, CASA"/>
    <s v="BOA VISTA"/>
    <s v="28.680-000"/>
    <s v="CACHOEIRAS DE MACACU"/>
    <s v="RJ"/>
    <s v="(21) 98222-0007"/>
    <s v="akherman.ilan@gmail.com"/>
  </r>
  <r>
    <x v="1403"/>
    <s v="Baía de Guanabara"/>
    <n v="50"/>
    <x v="2"/>
    <s v="EE"/>
    <n v="330032917890"/>
    <s v="17.493.338/0004-78"/>
    <s v="COSTAZUL ALIMENTOS EIRELI"/>
    <x v="1"/>
    <m/>
    <s v="01/09/2022"/>
    <n v="48.724583743442921"/>
    <n v="0"/>
    <n v="48.724583743442921"/>
    <m/>
    <m/>
    <s v="OK"/>
    <s v="CI INEA/SERVREG SEI Nº 40/22 - INCLUSÃO"/>
    <n v="0"/>
    <n v="19914.400000000001"/>
    <n v="0"/>
    <n v="0"/>
    <n v="1234"/>
    <n v="96"/>
    <n v="5.7568725668020709E-2"/>
    <n v="0"/>
    <n v="48.724583743442921"/>
    <n v="0"/>
    <n v="0"/>
    <s v="EXT-PD/007.4841/2020"/>
    <s v="IN012202"/>
    <d v="2022-07-18T00:00:00"/>
    <d v="2027-07-18T00:00:00"/>
    <s v="AVENIDA VINTE E DOIS DE MAIO,4908"/>
    <s v="Rio Várzea"/>
    <s v="24812-082"/>
    <s v="ITABORAÍ"/>
    <n v="0"/>
    <s v="(21) 21878700"/>
    <s v="licenciamento@soloterra.net.br"/>
  </r>
  <r>
    <x v="1404"/>
    <s v="Baía de Guanabara"/>
    <n v="50"/>
    <x v="2"/>
    <s v="EE"/>
    <n v="330035185032"/>
    <s v="34.230.979/0138-60"/>
    <s v="SUPERMIX CONCRETO S.A"/>
    <x v="5"/>
    <m/>
    <s v="01/09/2022"/>
    <n v="5975.789293582332"/>
    <n v="0"/>
    <n v="5975.789293582332"/>
    <m/>
    <m/>
    <s v="OK"/>
    <s v="CI INEA/SERVREG SEI Nº 40/22 - INCLUSÃO"/>
    <n v="76752"/>
    <n v="0"/>
    <n v="0"/>
    <n v="73102"/>
    <n v="0"/>
    <n v="0"/>
    <n v="5.7568725668020709E-2"/>
    <n v="1767.3991691301883"/>
    <n v="0"/>
    <n v="0"/>
    <n v="4208.3901244521439"/>
    <s v="PD-07/014.374/2018"/>
    <s v="IN012256"/>
    <d v="2022-07-21T00:00:00"/>
    <d v="2027-07-21T00:00:00"/>
    <s v="ESTRADA SÃO LOURENÇO,-QD 17 LTS 14 E 15"/>
    <s v="Chácaras Rio-Petrópolis"/>
    <s v="25243-150"/>
    <s v="DUQUE DE CAXIAS"/>
    <n v="0"/>
    <s v="(21) 35395474"/>
    <s v="regularizacao@saogeraldopocos.com.br"/>
  </r>
  <r>
    <x v="1405"/>
    <s v="Baía de Guanabara"/>
    <n v="50"/>
    <x v="2"/>
    <s v="EE"/>
    <n v="330036234479"/>
    <s v="29.227.931/0003-70"/>
    <s v="AET ATLÂNTICA ENGENHARIA E TERRAPLANAGEM LTDA"/>
    <x v="1"/>
    <m/>
    <s v="01/09/2022"/>
    <n v="403.44498348219406"/>
    <n v="0"/>
    <n v="403.44498348219406"/>
    <m/>
    <m/>
    <s v="OK"/>
    <s v="CI INEA/SERVREG SEI Nº 40/22 - INCLUSÃO"/>
    <n v="11680"/>
    <n v="0"/>
    <n v="0"/>
    <n v="2336"/>
    <n v="0"/>
    <n v="0"/>
    <n v="5.7568725668020709E-2"/>
    <n v="268.9668031461336"/>
    <n v="0"/>
    <n v="0"/>
    <n v="134.47818033606043"/>
    <s v="PD-07/014.790/2017"/>
    <s v="IN012249"/>
    <d v="2022-07-20T00:00:00"/>
    <d v="2027-07-20T00:00:00"/>
    <s v="RUA ALCOBAÇA, 1320"/>
    <s v="Anchieta"/>
    <s v="21645-002"/>
    <s v="RIO DE JANEIRO"/>
    <n v="0"/>
    <s v="(21) 994359474"/>
    <s v="marcia@graoambiental.com"/>
  </r>
  <r>
    <x v="1406"/>
    <s v="Baía de Guanabara"/>
    <n v="50"/>
    <x v="2"/>
    <s v="EE"/>
    <n v="330028289324"/>
    <s v="45.543.915/0184-71"/>
    <s v="CARREFOUR COMERCIO E INDÚSTRIA LTDA"/>
    <x v="1"/>
    <m/>
    <s v="01/09/2022"/>
    <n v="204.24434921517363"/>
    <n v="0"/>
    <n v="204.24434921517363"/>
    <m/>
    <m/>
    <s v="OK"/>
    <s v="CI INEA/SERVREG SEI Nº 40/22 - INCLUSÃO"/>
    <n v="0"/>
    <n v="47304"/>
    <n v="0"/>
    <n v="0"/>
    <n v="1234"/>
    <n v="93"/>
    <n v="5.7568725668020709E-2"/>
    <n v="0"/>
    <n v="204.24434921517363"/>
    <n v="0"/>
    <n v="0"/>
    <s v="PD-07/007.223/2018"/>
    <s v="IN012203"/>
    <d v="2022-07-18T00:00:00"/>
    <d v="2027-07-18T00:00:00"/>
    <s v="AVENIDA PRESIDENTE JORGE JULIO DA COSTA SANTOS,200"/>
    <s v="Centro"/>
    <s v="26130-010"/>
    <s v="BELFORD ROXO"/>
    <n v="0"/>
    <s v="(21) 22612950"/>
    <s v="ambclean@terra.com.br"/>
  </r>
  <r>
    <x v="1407"/>
    <s v="Baía de Guanabara"/>
    <n v="50"/>
    <x v="2"/>
    <s v="EE"/>
    <n v="330003578780"/>
    <s v="19.652.413/0001-89"/>
    <s v="CONDOMÍNIO RESIDENCIAL PEDRA DE INOÃ"/>
    <x v="13"/>
    <m/>
    <s v="01/09/2022"/>
    <n v="324.06129603734769"/>
    <n v="0"/>
    <n v="324.06129603734769"/>
    <m/>
    <m/>
    <s v="OK"/>
    <s v="CI INEA/SERVREG SEI Nº 40/22 - INCLUSÃO"/>
    <n v="0"/>
    <n v="0"/>
    <n v="0"/>
    <n v="5629.03"/>
    <n v="0"/>
    <n v="0"/>
    <n v="5.7568725668020709E-2"/>
    <n v="0"/>
    <n v="0"/>
    <n v="0"/>
    <n v="324.06129603734769"/>
    <s v="PD-07/007.79/2017"/>
    <s v="IN012336"/>
    <d v="2022-08-04T00:00:00"/>
    <d v="2027-08-04T00:00:00"/>
    <s v="ESTRADA DOS CAJUEIROS, S/Nº,"/>
    <s v="CAJUEIROS"/>
    <s v="24.932-855"/>
    <s v="MARICÁ"/>
    <n v="0"/>
    <s v="(21) 97251-1694"/>
    <s v="joaupecarneiro@ig.com.br"/>
  </r>
  <r>
    <x v="1408"/>
    <s v="Baía de Guanabara"/>
    <n v="50"/>
    <x v="2"/>
    <s v="EE"/>
    <n v="330039277802"/>
    <s v="42.353.180/0001-35"/>
    <s v="IGUA-RJ - GUANDU  LANÇAMENTO -RH V"/>
    <x v="0"/>
    <m/>
    <s v="01/10/2022"/>
    <n v="16752.704421527931"/>
    <n v="0"/>
    <n v="16752.704421527931"/>
    <m/>
    <m/>
    <s v="OK"/>
    <s v="CI INEA/SERVREG SEI Nº 44/22 - INCLUSÃO"/>
    <n v="0"/>
    <n v="2226442"/>
    <n v="0"/>
    <n v="0"/>
    <n v="12225"/>
    <n v="86.93"/>
    <n v="5.7568725668020709E-2"/>
    <n v="0"/>
    <n v="16752.704421527931"/>
    <n v="0"/>
    <n v="0"/>
    <s v="SEI-070002/001785/2022"/>
    <s v="IN004111"/>
    <d v="2023-06-30T00:00:00"/>
    <d v="2056-08-12T00:00:00"/>
    <s v="Avenida Ayrton Senna, 1791"/>
    <s v="BARRA DA TIJUCA"/>
    <s v="22.775-002"/>
    <s v="Rio de Janeiro"/>
    <s v="RJ"/>
    <s v="(21) 97873-8523"/>
    <s v="licenciamentos.rj@igua.com.br; nathalia.braganca@igua.com.br"/>
  </r>
  <r>
    <x v="1409"/>
    <s v="Baía de Guanabara"/>
    <n v="50"/>
    <x v="2"/>
    <s v="EE"/>
    <n v="330039278370"/>
    <s v="42.353.180/0001-35"/>
    <s v="IGUA-RJ PEQUENOS MANANCIAIS"/>
    <x v="0"/>
    <m/>
    <s v="01/10/2022"/>
    <n v="62089.666055446025"/>
    <n v="0"/>
    <n v="62089.666055446025"/>
    <m/>
    <m/>
    <s v="OK - CONSUMO CONSIDERADO DE 20%"/>
    <s v="CI INEA/SERVREG SEI Nº 44/22 - INCLUSÃO"/>
    <n v="1797552"/>
    <n v="0"/>
    <n v="0"/>
    <n v="359510.4"/>
    <n v="0"/>
    <n v="0"/>
    <n v="5.7568725668020709E-2"/>
    <n v="41393.110703630686"/>
    <n v="0"/>
    <n v="0"/>
    <n v="20696.555351815343"/>
    <s v="-"/>
    <s v="EM ANÁLISE"/>
    <s v="-"/>
    <s v="-"/>
    <s v="Avenida Ayrton Senna, 1791"/>
    <s v="BARRA DA TIJUCA"/>
    <s v="22.775-002"/>
    <s v="Rio de Janeiro"/>
    <s v="RJ"/>
    <s v="(21) 97873-8523"/>
    <s v="licenciamentos.rj@igua.com.br; nathalia.braganca@igua.com.br"/>
  </r>
  <r>
    <x v="1410"/>
    <s v="Baía de Guanabara"/>
    <n v="50"/>
    <x v="2"/>
    <s v="EE"/>
    <n v="330034288652"/>
    <s v="16.835.634/0001-02"/>
    <s v="MM AMARAL DISTRIBUIDORA DE ÁGUA EIRELI"/>
    <x v="9"/>
    <m/>
    <s v="01/10/2022"/>
    <n v="1565.3477394576898"/>
    <n v="0"/>
    <n v="1565.3477394576898"/>
    <m/>
    <m/>
    <s v="OK"/>
    <s v="CI INEA/SERVREG Nº 45/22 - INCLUSÃO"/>
    <n v="19505.599999999999"/>
    <n v="0"/>
    <n v="0"/>
    <n v="19388.8"/>
    <n v="0"/>
    <n v="0"/>
    <n v="5.7568725668020709E-2"/>
    <n v="449.16213470996792"/>
    <n v="0"/>
    <n v="0"/>
    <n v="1116.185604747722"/>
    <s v="PD-07/014.1123/2018"/>
    <s v="IN010771"/>
    <d v="2021-12-10T00:00:00"/>
    <d v="2026-12-10T00:00:00"/>
    <s v="RUA PADRE AFONSO RODRIGUES"/>
    <s v="Vista Alegre"/>
    <s v="24.725-160"/>
    <s v="SÃO GONÇALO"/>
    <s v="RJ"/>
    <s v="(21) 37119729"/>
    <s v="licenciamento@soloterra.net.br"/>
  </r>
  <r>
    <x v="1411"/>
    <s v="Baía de Guanabara"/>
    <n v="50"/>
    <x v="2"/>
    <s v="EE"/>
    <n v="330033920460"/>
    <s v="61.012.019/1694-81"/>
    <s v="ASSOCIAÇÃO BRASILEIRA D'A IGREJA DE JESUS CRISTO DOS SANTOS DOS ÚLTIMOS_x000a_DIAS"/>
    <x v="1"/>
    <m/>
    <s v="01/10/2022"/>
    <n v="1109.4710939575302"/>
    <n v="0"/>
    <n v="1109.4710939575302"/>
    <m/>
    <m/>
    <s v="OK"/>
    <s v="CI INEA/SERVREG Nº 45/22 - INCLUSÃO"/>
    <n v="32120"/>
    <n v="0"/>
    <n v="0"/>
    <n v="6424"/>
    <n v="0"/>
    <n v="0"/>
    <n v="5.7568725668020709E-2"/>
    <n v="739.65087679635781"/>
    <n v="0"/>
    <n v="0"/>
    <n v="369.82021716117248"/>
    <s v="EXT-PD/014.6506/2020"/>
    <s v="IN011020"/>
    <d v="2022-01-07T00:00:00"/>
    <d v="2027-01-07T00:00:00"/>
    <s v="AVENIDA DAS AMÉRICAS, 9005"/>
    <s v="BARRA DA TIJUCA"/>
    <s v="22.793-081"/>
    <s v="RIO DE JANEIRO"/>
    <s v="RJ"/>
    <s v="(21) 969512632"/>
    <s v="acquaservtratamento@yahoo.com.br"/>
  </r>
  <r>
    <x v="1412"/>
    <s v="Baía de Guanabara"/>
    <n v="50"/>
    <x v="2"/>
    <s v="EE"/>
    <n v="330030520240"/>
    <s v="09.044.230/0001-27"/>
    <s v="CONDOMÍNIO SPAZIO VITA RESIDENCIAL CLUBE"/>
    <x v="1"/>
    <m/>
    <s v="01/10/2022"/>
    <n v="319.60235963390784"/>
    <n v="0"/>
    <n v="319.60235963390784"/>
    <m/>
    <m/>
    <s v="OK"/>
    <s v="CI INEA/SERVREG Nº 45/22 - INCLUSÃO"/>
    <n v="9252.75"/>
    <n v="0"/>
    <n v="0"/>
    <n v="1850.55"/>
    <n v="0"/>
    <n v="0"/>
    <n v="5.7568725668020709E-2"/>
    <n v="213.06823975593855"/>
    <n v="0"/>
    <n v="0"/>
    <n v="106.53411987796927"/>
    <s v="PD-07/014.623/2019"/>
    <s v="IN011614"/>
    <d v="2022-03-24T00:00:00"/>
    <d v="2027-03-24T00:00:00"/>
    <s v="ESTRADA DO TINDIBA,979"/>
    <s v="Taquara"/>
    <s v="22.740-360"/>
    <s v="RIO DE JANEIRO"/>
    <s v="RJ"/>
    <s v="(21) 969512632"/>
    <s v="acquaservtratamento@yahoo.com.br"/>
  </r>
  <r>
    <x v="1413"/>
    <s v="Baía de Guanabara"/>
    <n v="50"/>
    <x v="2"/>
    <s v="EE"/>
    <n v="330034932179"/>
    <s v="05.533.706/0001-32"/>
    <s v="CONDOMÍNIO PRAÇA DA VARGEM GRANDE"/>
    <x v="1"/>
    <m/>
    <s v="01/10/2022"/>
    <n v="1935.2619388849771"/>
    <n v="0"/>
    <n v="1935.2619388849771"/>
    <m/>
    <m/>
    <s v="OK"/>
    <s v="CI INEA/SERVREG Nº 45/22 - INCLUSÃO"/>
    <n v="46172.5"/>
    <n v="0"/>
    <n v="0"/>
    <n v="15147.5"/>
    <n v="0"/>
    <n v="0"/>
    <n v="5.7568725668020709E-2"/>
    <n v="1063.2318190291196"/>
    <n v="0"/>
    <n v="0"/>
    <n v="872.03011985585761"/>
    <s v="EXT-PD/014.8397/2020"/>
    <s v="IN011918"/>
    <d v="2022-05-18T00:00:00"/>
    <d v="2027-05-18T00:00:00"/>
    <s v="PRAÇA VARGEM GRANDE, 65"/>
    <s v="Vargem Grande"/>
    <s v="22.785-610"/>
    <s v="RIO DE JANEIRO"/>
    <s v="RJ"/>
    <s v="(21) 976287482"/>
    <s v="condeleandro@gmail.com"/>
  </r>
  <r>
    <x v="1414"/>
    <s v="Baía de Guanabara"/>
    <n v="50"/>
    <x v="2"/>
    <s v="EE"/>
    <n v="330028865503"/>
    <s v="22.910.461/0001-34"/>
    <s v="C.L.S.H. TRANSPORTE RODOVIÁRIO 2015 EIRELI - RUA PRATA"/>
    <x v="9"/>
    <m/>
    <s v="01/10/2022"/>
    <n v="2123.2891259583662"/>
    <n v="0"/>
    <n v="2123.2891259583662"/>
    <m/>
    <m/>
    <s v="OK"/>
    <s v="CI INEA/SERVREG Nº 45/22 - INCLUSÃO"/>
    <n v="26396.799999999999"/>
    <n v="0"/>
    <n v="0"/>
    <n v="26323.8"/>
    <n v="0"/>
    <n v="0"/>
    <n v="5.7568725668020709E-2"/>
    <n v="607.85641228157147"/>
    <n v="0"/>
    <n v="0"/>
    <n v="1515.4327136767947"/>
    <s v="EXT-PD/007.9544/2020"/>
    <s v="IN011973"/>
    <d v="2022-05-25T00:00:00"/>
    <d v="2027-05-25T00:00:00"/>
    <s v="Av. Bela Vista"/>
    <s v="Vilar dos Teles"/>
    <s v="25.560-580"/>
    <s v="SÃO JOÃO DE MERITI"/>
    <s v="RJ"/>
    <s v="(21) 999328829"/>
    <s v="geotorresbr@yahoo.com.br"/>
  </r>
  <r>
    <x v="1415"/>
    <s v="Baía de Guanabara"/>
    <n v="50"/>
    <x v="2"/>
    <s v="EE"/>
    <n v="330032869127"/>
    <s v="18.421.760/0001-38"/>
    <s v="TRANSPORTE DE AGUA MACHADAO EIRELI"/>
    <x v="9"/>
    <m/>
    <s v="01/10/2022"/>
    <n v="5798.7893590663953"/>
    <n v="0"/>
    <n v="5798.7893590663953"/>
    <m/>
    <m/>
    <s v="OK"/>
    <s v="CI INEA/SERVREG Nº 45/22 - INCLUSÃO"/>
    <n v="71948.800000000003"/>
    <n v="0"/>
    <n v="0"/>
    <n v="71948.800000000003"/>
    <n v="0"/>
    <n v="0"/>
    <n v="5.7568725668020709E-2"/>
    <n v="1656.7924843872504"/>
    <n v="0"/>
    <n v="0"/>
    <n v="4141.9968746791446"/>
    <s v="EXT-PD/007.4621/2020"/>
    <s v="IN011938"/>
    <d v="2022-05-20T00:00:00"/>
    <d v="2027-05-20T00:00:00"/>
    <s v="Rua Marcos da Costa"/>
    <s v="Jardim Catarina"/>
    <s v="24.715-474"/>
    <s v="SÃO GONÇALO"/>
    <s v="RJ"/>
    <s v="(21) 32512283"/>
    <s v="aguamachadao@hotmail.com"/>
  </r>
  <r>
    <x v="1416"/>
    <s v="Baía de Guanabara"/>
    <n v="50"/>
    <x v="2"/>
    <s v="EE"/>
    <n v="330031676708"/>
    <s v="31.130.537/0011-71"/>
    <s v="CASA DO ALEMÃO INDUSTRIA E COMERCIO DE LANCHES LTDA - ITABORAI"/>
    <x v="13"/>
    <m/>
    <s v="01/10/2022"/>
    <n v="351.53544516486551"/>
    <n v="0"/>
    <n v="351.53544516486551"/>
    <m/>
    <m/>
    <s v="OK"/>
    <s v="CI INEA/SERVREG Nº 45/22 - INCLUSÃO"/>
    <n v="8760"/>
    <n v="0"/>
    <n v="0"/>
    <n v="2602.4499999999998"/>
    <n v="0"/>
    <n v="0"/>
    <n v="5.7568725668020709E-2"/>
    <n v="201.71727050409064"/>
    <n v="0"/>
    <n v="0"/>
    <n v="149.81817466077487"/>
    <s v="E-07/002.2916/2015"/>
    <s v="IN052890"/>
    <d v="2022-07-06T00:00:00"/>
    <d v="2027-07-06T00:00:00"/>
    <s v="RODOVIA BR 101, QUADRA 000, LOTES 000, AREA DE TERRAS 1 DISTRITO DE ITABORAI"/>
    <s v="PICOS"/>
    <s v="24.806-055"/>
    <s v="ITABORAÍ"/>
    <s v="RJ"/>
    <s v="(21) 99961342"/>
    <s v="ina@reconsultconsultoria.com.br"/>
  </r>
  <r>
    <x v="1417"/>
    <s v="Baía de Guanabara"/>
    <n v="50"/>
    <x v="2"/>
    <s v="EE"/>
    <n v="330040135706"/>
    <s v="36.361.480/0001-63"/>
    <s v="ACQUAPURA COMERCIO, DISTRIBUICAO E TRANSPORTE DE AGUA EIRELI"/>
    <x v="9"/>
    <m/>
    <s v="01/10/2022"/>
    <n v="7529.859161106262"/>
    <n v="0"/>
    <n v="7529.859161106262"/>
    <m/>
    <m/>
    <s v="OK"/>
    <s v="CI INEA/SERVREG Nº 45/22 - INCLUSÃO"/>
    <n v="93440"/>
    <n v="0"/>
    <n v="0"/>
    <n v="93421.75"/>
    <n v="0"/>
    <n v="0"/>
    <n v="5.7568725668020709E-2"/>
    <n v="2151.6926552730179"/>
    <n v="0"/>
    <n v="0"/>
    <n v="5378.1665058332446"/>
    <s v="PD-07/014.792/2018"/>
    <s v="IN012392"/>
    <d v="2022-08-19T00:00:00"/>
    <d v="2027-08-19T00:00:00"/>
    <s v="Rua Goiás, LOTE 110 QUADRA 8"/>
    <s v="Jardim José Bonifácio"/>
    <s v="25.565-168"/>
    <s v="SÃO JOÃO DE MERITI"/>
    <s v="RJ"/>
    <s v="(21) 999328829"/>
    <s v="condeleandro@gmail.com"/>
  </r>
  <r>
    <x v="1418"/>
    <s v="Baía de Guanabara"/>
    <n v="50"/>
    <x v="2"/>
    <s v="EE"/>
    <n v="330032823305"/>
    <s v="36.361.480/0001-63"/>
    <s v="ACQUAPURA COM. DIST. E TRANSP. DE AGUA EIRELI - GENUINO SIQUEIRA"/>
    <x v="9"/>
    <m/>
    <s v="01/11/2022"/>
    <n v="15098.345033585649"/>
    <n v="0"/>
    <n v="15098.345033585649"/>
    <m/>
    <m/>
    <s v="OK"/>
    <s v="CI INEA/SERVREG Nº 46/22 - INCLUSÃO"/>
    <n v="194271.25"/>
    <n v="0"/>
    <n v="0"/>
    <n v="184557.6875"/>
    <n v="0"/>
    <n v="0"/>
    <n v="5.7568725668020709E-2"/>
    <n v="4473.5871944796781"/>
    <n v="0"/>
    <n v="0"/>
    <n v="10624.757839105971"/>
    <s v="PD-07/007.183/2020"/>
    <s v="IN012126"/>
    <d v="2022-06-29T00:00:00"/>
    <d v="2027-06-29T00:00:00"/>
    <s v="Rua Goiás, LOTE 110 QUADRA 8"/>
    <s v="Jardim José Bonifácio"/>
    <s v="25.565-168"/>
    <s v="SÃO JOÃO DE MERITI"/>
    <s v="RJ"/>
    <s v="(21) 3022-7374"/>
    <s v="condeleandro@gmail.com"/>
  </r>
  <r>
    <x v="1419"/>
    <s v="Baía de Guanabara"/>
    <n v="50"/>
    <x v="2"/>
    <s v="EE"/>
    <n v="330039911951"/>
    <s v="04.979.234/0001-83"/>
    <s v="ÁGUA SALIM TRANSPORTE LTDA"/>
    <x v="9"/>
    <m/>
    <s v="01/01/2023"/>
    <n v="3679.6354528170741"/>
    <n v="0"/>
    <n v="3679.6354528170741"/>
    <m/>
    <m/>
    <s v="OK"/>
    <s v="CI INEA/SERVREG Nº 51/22 - INCLUSÃO"/>
    <n v="45785.599999999999"/>
    <n v="0"/>
    <n v="0"/>
    <n v="45603.1"/>
    <n v="0"/>
    <n v="0"/>
    <n v="5.7568725668020709E-2"/>
    <n v="1054.3243886962525"/>
    <n v="0"/>
    <n v="0"/>
    <n v="2625.3110641208218"/>
    <s v="SEI-070002/006937/2022"/>
    <s v="IN001014"/>
    <d v="2022-07-08T00:00:00"/>
    <d v="2027-07-08T00:00:00"/>
    <s v="Rua Barão Iguatemi, 442, Apto.105 Parte"/>
    <s v="Praça da Bandeira"/>
    <s v="20.270-060"/>
    <s v="RIO DE JANEIRO"/>
    <n v="2083.9499999999998"/>
    <s v="(21) 2273-0365"/>
    <s v="licenciamento@soloterra.net.br"/>
  </r>
  <r>
    <x v="1420"/>
    <s v="Baía de Guanabara"/>
    <n v="50"/>
    <x v="2"/>
    <s v="EE"/>
    <n v="330037998391"/>
    <s v="33.130.543/0015-88"/>
    <s v="CASAS GUANABARA COMESTÍVEIS LTDA - PENHA"/>
    <x v="1"/>
    <m/>
    <s v="01/01/2023"/>
    <n v="144.98330919287645"/>
    <n v="0"/>
    <n v="144.98330919287645"/>
    <m/>
    <m/>
    <s v="OK"/>
    <s v="CI INEA/SERVREG Nº 51/22 - INCLUSÃO"/>
    <n v="4197.5"/>
    <n v="0"/>
    <n v="0"/>
    <n v="839.5"/>
    <n v="0"/>
    <n v="0"/>
    <n v="5.7568725668020709E-2"/>
    <n v="96.655539461917641"/>
    <n v="0"/>
    <n v="0"/>
    <n v="48.327769730958821"/>
    <s v="E-07/002.8526/2015"/>
    <s v="IN053010"/>
    <d v="2022-10-17T00:00:00"/>
    <d v="2027-10-17T00:00:00"/>
    <s v="Avenida Braz de Pina 201"/>
    <s v="Penha"/>
    <s v="21.070-031"/>
    <s v="RIO DE JANEIRO"/>
    <n v="20.528234269082901"/>
    <s v="(21) 98821-3329"/>
    <s v="mellolc@globo.com"/>
  </r>
  <r>
    <x v="1421"/>
    <s v="Baía de Guanabara"/>
    <n v="50"/>
    <x v="2"/>
    <s v="EE"/>
    <n v="330032565250"/>
    <s v="26.112.905/0001-47"/>
    <s v="SMB REALIZAÇÕES IMOBILIÁRIAS - EIRELI"/>
    <x v="13"/>
    <m/>
    <s v="01/01/2023"/>
    <n v="147.09268894344984"/>
    <n v="0"/>
    <n v="147.09268894344984"/>
    <m/>
    <m/>
    <s v="OK"/>
    <s v="CI INEA/SERVREG Nº 51/22 - INCLUSÃO"/>
    <n v="3650"/>
    <n v="0"/>
    <n v="0"/>
    <n v="1095"/>
    <n v="0"/>
    <n v="0"/>
    <n v="5.7568725668020709E-2"/>
    <n v="84.051473328540936"/>
    <n v="0"/>
    <n v="0"/>
    <n v="63.041215614908893"/>
    <s v="EXT-PD/007.9271/2020"/>
    <s v="IN012562"/>
    <d v="2022-10-18T00:00:00"/>
    <d v="2027-10-18T00:00:00"/>
    <s v="Travessa Ranulfo Feo, 36 Sala 209 Parte"/>
    <s v="Várzea"/>
    <s v="25.953-650"/>
    <s v="TERESÓPOLIS"/>
    <n v="20.825744910663801"/>
    <s v="(21) 99932-8829"/>
    <s v="condeleandro@gmail.com"/>
  </r>
  <r>
    <x v="1422"/>
    <s v="Baía de Guanabara"/>
    <n v="50"/>
    <x v="2"/>
    <s v="EE"/>
    <n v="330035377101"/>
    <s v="10.373.121/0001-32"/>
    <s v="TRITON AUTOMÓVEIS DE CAXIAS LTDA-ME"/>
    <x v="9"/>
    <m/>
    <s v="01/01/2023"/>
    <n v="5968.4064644553255"/>
    <n v="0"/>
    <n v="5968.4064644553255"/>
    <m/>
    <m/>
    <s v="OK"/>
    <s v="CI INEA/SERVREG Nº 51/22 - INCLUSÃO"/>
    <n v="76796"/>
    <n v="0"/>
    <n v="0"/>
    <n v="72956.2"/>
    <n v="0"/>
    <n v="0"/>
    <n v="5.7568725668020709E-2"/>
    <n v="1768.412089109424"/>
    <n v="0"/>
    <n v="0"/>
    <n v="4199.9943753459011"/>
    <s v="E-07/002.7806/2016"/>
    <s v="IN052962"/>
    <d v="2022-09-29T00:00:00"/>
    <d v="2027-09-29T00:00:00"/>
    <s v="Rua Sepetiba. LT. 562, QD.40"/>
    <s v="JARDIM JOSE BONIFACIO"/>
    <s v="25.565-250"/>
    <s v="SÃO JOÃO DE MERITI"/>
    <n v="1267.5738395196299"/>
    <s v="(21) 97028-1391"/>
    <s v="geotorresbr@yahoo.com.br"/>
  </r>
  <r>
    <x v="1423"/>
    <s v="Baía de Guanabara"/>
    <n v="50"/>
    <x v="2"/>
    <s v="EE"/>
    <n v="330040081428"/>
    <s v="42.310.775/0001-03"/>
    <s v="Aguas do Rio 1 S.A.- ITABORAI"/>
    <x v="0"/>
    <m/>
    <s v="13/01/2023"/>
    <n v="16291.64671938006"/>
    <n v="189.96338761857623"/>
    <n v="16466.52"/>
    <n v="15.13"/>
    <s v="DÉBITO: REVISÃO OUTORGA"/>
    <n v="0"/>
    <s v="CI INEA/SERVREG Nº 51/22 - INCLUSÃO"/>
    <n v="409384"/>
    <n v="504576.00000000012"/>
    <n v="0"/>
    <n v="81876.800000000003"/>
    <m/>
    <n v="93"/>
    <n v="5.7568725668020709E-2"/>
    <n v="9427.0860755507965"/>
    <n v="2151.0176060538643"/>
    <n v="0"/>
    <n v="4713.5430377753983"/>
    <s v=""/>
    <s v="IN101554 / IN101555 / IN098163 / IN099156 / IN099563"/>
    <s v="-"/>
    <s v="-"/>
    <s v="Avenida Barão de Tefé nº 34, sala 701"/>
    <s v="Saúde"/>
    <s v="20.220-903"/>
    <s v="Rio de Janeiro"/>
    <s v="RJ"/>
    <s v="(21)97289-8318"/>
    <s v="daniella.silva@aguasdorio.com.br"/>
  </r>
  <r>
    <x v="1424"/>
    <s v="Baía de Guanabara"/>
    <n v="50"/>
    <x v="2"/>
    <s v="EE"/>
    <n v="330040122396"/>
    <s v="42.310.775/0001-03"/>
    <s v="Aguas do Rio 1 S.A.- SÃO GONÇALO"/>
    <x v="0"/>
    <m/>
    <s v="13/01/2023"/>
    <n v="106009.64733223374"/>
    <n v="-11802.460641027996"/>
    <n v="94207.186691205745"/>
    <m/>
    <m/>
    <n v="0"/>
    <s v="CI INEA/SERVREG Nº 51/22 - INCLUSÃO"/>
    <n v="2281.25"/>
    <n v="8325504"/>
    <n v="0"/>
    <n v="456.25"/>
    <n v="0"/>
    <n v="74"/>
    <n v="5.7568725668020709E-2"/>
    <n v="52.536086758092871"/>
    <n v="105930.84842333361"/>
    <n v="0"/>
    <n v="26.262822142040065"/>
    <s v="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425"/>
    <s v="Baía de Guanabara"/>
    <n v="50"/>
    <x v="2"/>
    <s v="EE"/>
    <n v="330028254105"/>
    <s v="29.275.112/0001-37"/>
    <s v="CONDOMÍNIO NOVO LEBLON"/>
    <x v="1"/>
    <m/>
    <s v="01/02/2023"/>
    <n v="2544.6220674243832"/>
    <n v="0"/>
    <n v="2544.6220674243832"/>
    <m/>
    <m/>
    <s v="OK"/>
    <s v="CI INEA/SERVREG Nº 12/23 - INCLUSÃO"/>
    <n v="63145"/>
    <n v="0"/>
    <n v="0"/>
    <n v="18943.5"/>
    <n v="0"/>
    <n v="0"/>
    <n v="5.7568725668020709E-2"/>
    <n v="1454.072736377937"/>
    <n v="0"/>
    <n v="0"/>
    <n v="1090.5493310464462"/>
    <s v="E-07/100730/2005"/>
    <s v="IN052861"/>
    <d v="2022-06-28T00:00:00"/>
    <d v="2027-06-28T00:00:00"/>
    <s v="Rua Oscar Valdetaro"/>
    <s v="BARRA DA TIJUCA"/>
    <s v="22.793-090"/>
    <s v="RIO DE JANEIRO"/>
    <s v="RJ"/>
    <s v="(21) 2734-2644"/>
    <s v="greendetalle@yahoo.com.br"/>
  </r>
  <r>
    <x v="1426"/>
    <s v="Baía de Guanabara"/>
    <n v="50"/>
    <x v="2"/>
    <s v="EE"/>
    <n v="330027346871"/>
    <s v="30.130.710/0001-05"/>
    <s v="COUNTRY CLUB DE NITERÓI"/>
    <x v="1"/>
    <m/>
    <s v="01/02/2023"/>
    <n v="430.33435406499842"/>
    <n v="0"/>
    <n v="430.33435406499842"/>
    <m/>
    <m/>
    <s v="OK"/>
    <s v="CI INEA/SERVREG Nº 12/23 - INCLUSÃO"/>
    <n v="15768"/>
    <n v="0"/>
    <n v="0"/>
    <n v="1168"/>
    <n v="0"/>
    <n v="0"/>
    <n v="5.7568725668020709E-2"/>
    <n v="363.09526389696822"/>
    <n v="0"/>
    <n v="0"/>
    <n v="67.239090168030216"/>
    <s v="PD-07/007.132/2018"/>
    <s v="IN012585"/>
    <d v="2022-10-24T00:00:00"/>
    <d v="2027-10-24T00:00:00"/>
    <s v="Rua Chile, 135"/>
    <s v="Vila Progresso"/>
    <s v="24.322-000"/>
    <s v="NITERÓI"/>
    <s v="RJ"/>
    <s v="(21) 99102-6701"/>
    <s v="profjacksonrj@gmail.com"/>
  </r>
  <r>
    <x v="1427"/>
    <s v="Baía de Guanabara"/>
    <n v="50"/>
    <x v="2"/>
    <s v="EE"/>
    <n v="330005694095"/>
    <s v="08.384.553/0001-05"/>
    <s v="RIO DUTRA PROJETOS IMOBILIÁRIOS LTDA"/>
    <x v="1"/>
    <m/>
    <s v="01/02/2023"/>
    <n v="704.27177484119602"/>
    <n v="0"/>
    <n v="704.27177484119602"/>
    <m/>
    <m/>
    <s v="OK"/>
    <s v="CI INEA/SERVREG Nº 12/23 - INCLUSÃO"/>
    <n v="19187.68"/>
    <n v="0"/>
    <n v="0"/>
    <n v="4558.4799999999996"/>
    <n v="0"/>
    <n v="0"/>
    <n v="5.7568725668020709E-2"/>
    <n v="441.84196042703746"/>
    <n v="0"/>
    <n v="0"/>
    <n v="262.42981441415861"/>
    <s v="E-07/002.8668/2015"/>
    <s v="IN053003"/>
    <d v="2022-10-18T00:00:00"/>
    <d v="2027-10-18T00:00:00"/>
    <s v="AVENIDA CORONEL PHIDIAS TÁVORA "/>
    <s v="Pavuna"/>
    <s v="45.780-000"/>
    <s v="RIO DE JANEIRO"/>
    <s v="RJ"/>
    <s v="(21) 24744-8923"/>
    <s v="danilo.mgsambiental@gmail.com"/>
  </r>
  <r>
    <x v="1428"/>
    <s v="Baía de Guanabara"/>
    <n v="50"/>
    <x v="2"/>
    <s v="EE"/>
    <n v="330028978375"/>
    <s v="29.998.833/0001-75"/>
    <s v="CARVALHO CAPTAÇÃO,TRATAMENTO E DISTRIBUIÇÃO DE ÁGUA POTÁVEL EIRELI"/>
    <x v="9"/>
    <m/>
    <s v="01/03/2023"/>
    <n v="1557.9544678566704"/>
    <n v="0"/>
    <n v="1557.9544678566704"/>
    <m/>
    <m/>
    <s v="NOVO:"/>
    <s v="CI INEA/SERVREG Nº 18/23 - INCLUSÃO"/>
    <n v="19330.400000000001"/>
    <n v="0"/>
    <n v="0"/>
    <n v="19330.400000000001"/>
    <n v="0"/>
    <n v="0"/>
    <n v="5.7568725668020709E-2"/>
    <n v="445.13133974105045"/>
    <n v="0"/>
    <n v="0"/>
    <n v="1112.82312811562"/>
    <s v="PD-07/014.6/2019"/>
    <s v="IN012629"/>
    <d v="2022-10-27T00:00:00"/>
    <d v="2027-10-27T00:00:00"/>
    <s v="Rodovia Vereador Oldemar Guedes Figueiredo, lote 01"/>
    <s v="Ubatiba"/>
    <s v="24.908-845"/>
    <s v="MARICÁ"/>
    <s v="RJ"/>
    <s v="(21) 2447-4478"/>
    <s v="marcia@graoambiental.com"/>
  </r>
  <r>
    <x v="1429"/>
    <s v="Baía de Guanabara"/>
    <n v="50"/>
    <x v="2"/>
    <s v="EE"/>
    <n v="330032190779"/>
    <s v="11.573.964/0001-45"/>
    <s v="QUINCAS PATRIMONIAL LTDA EPP"/>
    <x v="1"/>
    <m/>
    <s v="01/03/2023"/>
    <n v="244.29123705402992"/>
    <n v="0"/>
    <n v="244.29123705402992"/>
    <m/>
    <m/>
    <n v="0"/>
    <s v="CI INEA/SERVREG Nº 18/23 - INCLUSÃO"/>
    <n v="4672.8"/>
    <n v="9600"/>
    <n v="0"/>
    <n v="934.56"/>
    <n v="1234"/>
    <n v="85"/>
    <n v="5.7568725668020709E-2"/>
    <n v="107.59925222726872"/>
    <n v="82.892358713126853"/>
    <n v="0"/>
    <n v="53.799626113634361"/>
    <s v="PD-07/014.77/2020"/>
    <s v="IN012277"/>
    <d v="2022-07-26T00:00:00"/>
    <d v="2027-07-26T00:00:00"/>
    <s v="RUA FREDERICO GONÇALVES"/>
    <s v="SANTA LUZIA"/>
    <s v="24.722-810"/>
    <s v="SÃO GONÇALO"/>
    <s v="RJ"/>
    <s v="(21) 35561090"/>
    <s v="dandara@litologica.com"/>
  </r>
  <r>
    <x v="1430"/>
    <s v="Baía de Guanabara"/>
    <n v="50"/>
    <x v="2"/>
    <s v="EE"/>
    <n v="330006559680"/>
    <s v="42.272.856/0001-66"/>
    <s v="TOALHEIROS REAL LTDA"/>
    <x v="1"/>
    <m/>
    <s v="01/04/2023"/>
    <n v="773.44272270158319"/>
    <n v="0"/>
    <n v="773.44272270158319"/>
    <m/>
    <m/>
    <s v="NOVO:"/>
    <s v="CI INEA/SERVREG Nº 21/23 - INCLUSÃO"/>
    <n v="14148"/>
    <n v="0"/>
    <n v="0"/>
    <n v="7776"/>
    <n v="0"/>
    <n v="0"/>
    <n v="5.7568725668020709E-2"/>
    <n v="325.79474672346248"/>
    <n v="0"/>
    <n v="0"/>
    <n v="447.64797597812071"/>
    <s v="E-07/002.11974/2015"/>
    <s v="IN052897"/>
    <d v="2022-07-07T00:00:00"/>
    <d v="2027-07-07T00:00:00"/>
    <s v="RUA BARÃO DE SÃO FELIX"/>
    <s v="CENTRO"/>
    <s v="20.221-422"/>
    <s v="RIO DE JANEIRO"/>
    <s v="RJ"/>
    <s v="(21)98929-4615"/>
    <s v="ecodados.rj@gmail.com"/>
  </r>
  <r>
    <x v="1431"/>
    <s v="Baía de Guanabara"/>
    <n v="50"/>
    <x v="2"/>
    <s v="EE"/>
    <n v="330038028728"/>
    <s v="36.494.045/0001-07"/>
    <s v="CONDOMÍNIO BELO VALE"/>
    <x v="1"/>
    <m/>
    <s v="01/04/2023"/>
    <n v="245.59654630562241"/>
    <n v="0"/>
    <n v="245.59654630562241"/>
    <m/>
    <m/>
    <s v="NOVO:"/>
    <s v="CI INEA/SERVREG Nº 21/23 - INCLUSÃO"/>
    <n v="5860.8"/>
    <n v="0"/>
    <n v="0"/>
    <n v="1921.92"/>
    <n v="0"/>
    <n v="0"/>
    <n v="5.7568725668020709E-2"/>
    <n v="134.95853414064646"/>
    <n v="0"/>
    <n v="0"/>
    <n v="110.63801216497595"/>
    <s v="E-07/500986/2009"/>
    <s v="IN052873"/>
    <d v="2022-07-04T00:00:00"/>
    <d v="2027-07-04T00:00:00"/>
    <s v="ESTRADA CAETANO MONTEIRO"/>
    <s v="PENDOTIBA"/>
    <s v="24.320-570"/>
    <s v="NITERÓI"/>
    <s v="RJ"/>
    <s v="(21) 98891-0838"/>
    <s v="elivania@geoprime.com.br"/>
  </r>
  <r>
    <x v="1432"/>
    <s v="Baía de Guanabara"/>
    <n v="50"/>
    <x v="2"/>
    <s v="EE"/>
    <n v="330034290800"/>
    <s v="10.925.601/0001-69"/>
    <s v="AUTO POSTO ACONCHEGO DE MERITI LTDA"/>
    <x v="1"/>
    <m/>
    <s v="01/04/2023"/>
    <n v="321.30448289798437"/>
    <n v="0"/>
    <n v="321.30448289798437"/>
    <m/>
    <m/>
    <s v="NOVO:"/>
    <s v="CI INEA/SERVREG Nº 21/23 - INCLUSÃO"/>
    <n v="5632.2"/>
    <n v="0"/>
    <n v="0"/>
    <n v="3328.2"/>
    <n v="0"/>
    <n v="0"/>
    <n v="5.7568725668020709E-2"/>
    <n v="129.69552723822568"/>
    <n v="0"/>
    <n v="0"/>
    <n v="191.60895565975872"/>
    <s v="E-07/002.1091/2016"/>
    <s v="IN053007"/>
    <d v="2022-10-17T00:00:00"/>
    <d v="2027-10-17T00:00:00"/>
    <s v="Rua Cândido Maia"/>
    <s v="Agostinho Porto"/>
    <s v="25.510-050"/>
    <s v="SÃO JOAO DE MERITI"/>
    <s v="RJ"/>
    <s v="(21)965557313"/>
    <s v="coutob.consultoria@gmail.com"/>
  </r>
  <r>
    <x v="1433"/>
    <s v="Baía de Guanabara"/>
    <n v="50"/>
    <x v="2"/>
    <s v="EE"/>
    <n v="330030378312"/>
    <s v="03.139.910/0021-91"/>
    <s v="AUTO POSTO DO TRABALHO S/A"/>
    <x v="1"/>
    <m/>
    <s v="01/04/2023"/>
    <n v="131.86756183287554"/>
    <n v="0"/>
    <n v="131.86756183287554"/>
    <m/>
    <m/>
    <s v="NOVO:"/>
    <s v="CI INEA/SERVREG Nº 21/23 - INCLUSÃO"/>
    <n v="3810.6"/>
    <n v="0"/>
    <n v="0"/>
    <n v="766.5"/>
    <n v="0"/>
    <n v="0"/>
    <n v="5.7568725668020709E-2"/>
    <n v="87.748109129050761"/>
    <n v="0"/>
    <n v="0"/>
    <n v="44.119452703824763"/>
    <s v="E-07/002.5369/2017"/>
    <s v="IN053005"/>
    <d v="2022-10-17T00:00:00"/>
    <d v="2027-10-17T00:00:00"/>
    <s v="AVENIDA AUTOMÓVEL CLUBE"/>
    <s v="JARDIM JOSE BONIFACIO"/>
    <s v="25.565-171"/>
    <s v="SÃO JOÃO DE MERITI"/>
    <s v="RJ"/>
    <s v="(21)22831749"/>
    <s v="gisele@venturiniarquitetura.com.br"/>
  </r>
  <r>
    <x v="1434"/>
    <s v="Baía de Guanabara"/>
    <n v="50"/>
    <x v="2"/>
    <s v="EE"/>
    <n v="330028779410"/>
    <s v="02.480.173/0001-80"/>
    <s v="BARKI EMPREENDIMENTOS IMOBILIARIOS LTDA"/>
    <x v="1"/>
    <m/>
    <s v="01/04/2023"/>
    <n v="197.31054647071451"/>
    <n v="0"/>
    <n v="197.31054647071451"/>
    <m/>
    <m/>
    <s v="OK"/>
    <s v="CI INEA/SERVREG Nº 21/23 - INCLUSÃO"/>
    <n v="5712.25"/>
    <n v="0"/>
    <n v="0"/>
    <n v="1142.45"/>
    <n v="0"/>
    <n v="0"/>
    <n v="5.7568725668020709E-2"/>
    <n v="131.54384513848058"/>
    <n v="0"/>
    <n v="0"/>
    <n v="65.766701332233936"/>
    <s v="E-07/100042/2007"/>
    <s v="IN053180"/>
    <d v="2023-02-27T00:00:00"/>
    <d v="2028-02-27T00:00:00"/>
    <s v="Estrada do Engenho D'Agua, Box 30"/>
    <s v="Anil"/>
    <s v="22.765-240"/>
    <s v="RIO DE JANEIRO"/>
    <s v="RJ"/>
    <s v="(21) 2445-4246"/>
    <s v="helio@barki.com.br"/>
  </r>
  <r>
    <x v="1435"/>
    <s v="Baía de Guanabara"/>
    <n v="50"/>
    <x v="2"/>
    <s v="EE"/>
    <n v="330034578499"/>
    <s v="03.585.267/0001-86"/>
    <s v="CHURRASCARIA BRISAMAR DE NITEROI LTDA"/>
    <x v="1"/>
    <m/>
    <s v="01/04/2023"/>
    <n v="232.61655110778707"/>
    <n v="0"/>
    <n v="232.61655110778707"/>
    <m/>
    <m/>
    <s v="OK"/>
    <s v="CI INEA/SERVREG Nº 21/23 - INCLUSÃO"/>
    <n v="5037"/>
    <n v="0"/>
    <n v="0"/>
    <n v="2025.75"/>
    <n v="0"/>
    <n v="0"/>
    <n v="5.7568725668020709E-2"/>
    <n v="115.99500133351135"/>
    <n v="0"/>
    <n v="0"/>
    <n v="116.62154977427573"/>
    <s v="E-07/002.6444/2016"/>
    <s v="IN053161"/>
    <d v="2023-02-23T00:00:00"/>
    <d v="2028-02-23T00:00:00"/>
    <s v="AVENIDA QUINTINO BOCAIÚVA"/>
    <s v="São Francisco"/>
    <s v="24.360-000"/>
    <s v="NITERÓI"/>
    <s v="RJ"/>
    <s v="(21) 3654-3875"/>
    <s v="porcioli@terra.com.br"/>
  </r>
  <r>
    <x v="1436"/>
    <s v="Baía de Guanabara"/>
    <n v="50"/>
    <x v="2"/>
    <s v="EE"/>
    <n v="330038339561"/>
    <s v="39.532.833/0001-39"/>
    <s v="CONDOMINIO BOSQUE DE ITAIPÚ"/>
    <x v="1"/>
    <m/>
    <s v="01/04/2023"/>
    <n v="7246.1997970242046"/>
    <n v="0"/>
    <n v="7246.1997970242046"/>
    <m/>
    <m/>
    <s v="OK"/>
    <s v="CI INEA/SERVREG Nº 21/23 - INCLUSÃO"/>
    <n v="95338"/>
    <n v="0"/>
    <n v="0"/>
    <n v="87735.05"/>
    <n v="0"/>
    <n v="0"/>
    <n v="5.7568725668020709E-2"/>
    <n v="2195.3944090163332"/>
    <n v="0"/>
    <n v="0"/>
    <n v="5050.8053880078714"/>
    <s v="E-07/505216/2009"/>
    <s v="IN053156"/>
    <d v="2023-02-23T00:00:00"/>
    <d v="2028-02-23T00:00:00"/>
    <s v="Estrada Marino Nunes Vieira"/>
    <s v="Várzea das Moças"/>
    <s v="24.330-325"/>
    <s v="NITERÓI"/>
    <s v="RJ"/>
    <s v="(21) 99527-9185"/>
    <s v="bosquedeitaipu@gmail.com"/>
  </r>
  <r>
    <x v="1437"/>
    <s v="Baía de Guanabara"/>
    <n v="50"/>
    <x v="2"/>
    <s v="EE"/>
    <n v="330038132460"/>
    <s v="20.659.532/0001-42"/>
    <s v="CONDOMÍNIO DO RESIDENCIAL PEDRA BONITA"/>
    <x v="13"/>
    <m/>
    <s v="01/04/2023"/>
    <n v="996.00317133510191"/>
    <n v="0"/>
    <n v="996.00317133510191"/>
    <m/>
    <m/>
    <s v="OK"/>
    <s v="CI INEA/SERVREG Nº 21/23 - INCLUSÃO"/>
    <n v="18615"/>
    <n v="0"/>
    <n v="0"/>
    <n v="9855"/>
    <n v="0"/>
    <n v="0"/>
    <n v="5.7568725668020709E-2"/>
    <n v="428.66355822296009"/>
    <n v="0"/>
    <n v="0"/>
    <n v="567.33961311214182"/>
    <s v="E-07/002.9264/2015"/>
    <s v="IN053151"/>
    <d v="2023-02-15T00:00:00"/>
    <d v="2028-02-15T00:00:00"/>
    <s v="Rua Manoel Monteiro"/>
    <s v="Venda das Pedras"/>
    <s v="24.804-787"/>
    <s v="ITABORAÍ"/>
    <s v="RJ"/>
    <s v="(21) 97186-6675"/>
    <s v="sindico.pedrabonita@gmail.com"/>
  </r>
  <r>
    <x v="1438"/>
    <s v="Baía de Guanabara"/>
    <n v="50"/>
    <x v="2"/>
    <s v="EE"/>
    <n v="330028865503"/>
    <s v="22.910.461/0001-34"/>
    <s v="C.L.S.H. TRANSPORTE RODOVIÁRIO 2015 EIRELI - ESTRADA BELFORD ROXO"/>
    <x v="9"/>
    <m/>
    <s v="01/04/2023"/>
    <n v="2097.0576312383646"/>
    <n v="0"/>
    <n v="2097.0576312383646"/>
    <m/>
    <m/>
    <s v="NOVO:"/>
    <s v="CI INEA/SERVREG Nº 21/23 - INCLUSÃO"/>
    <n v="26280"/>
    <n v="0"/>
    <n v="0"/>
    <n v="25915"/>
    <n v="0"/>
    <n v="0"/>
    <n v="5.7568725668020709E-2"/>
    <n v="605.16225398628467"/>
    <n v="0"/>
    <n v="0"/>
    <n v="1491.8953772520797"/>
    <s v="PD-07/014.1353/2018"/>
    <s v="IN005583"/>
    <d v="2020-02-05T00:00:00"/>
    <d v="2025-02-05T00:00:00"/>
    <s v="Av. Bela Vista, S/Nº - Lote 249"/>
    <s v="Vilar dos Teles"/>
    <s v="25.560-580"/>
    <s v="SÃO JOÃO DE MERITI"/>
    <s v="RJ"/>
    <s v="(21) 99667-7215"/>
    <s v="condeleandro@gmail.com"/>
  </r>
  <r>
    <x v="1439"/>
    <s v="Baía de Guanabara"/>
    <n v="50"/>
    <x v="2"/>
    <s v="EE"/>
    <n v="330038035937"/>
    <s v="38.170.485/0001-34"/>
    <s v="L GOMES DE OLIVEIRA TRANSPORTE"/>
    <x v="9"/>
    <m/>
    <s v="01/05/2023"/>
    <n v="2278.6000419498419"/>
    <n v="0"/>
    <n v="2278.6000419498419"/>
    <m/>
    <m/>
    <s v="OK"/>
    <s v="CI INEA/SERVREG Nº 24/23 - INCLUSÃO"/>
    <n v="28324"/>
    <n v="0"/>
    <n v="0"/>
    <n v="28251"/>
    <n v="0"/>
    <n v="0"/>
    <n v="5.7568725668020709E-2"/>
    <n v="652.22648436170198"/>
    <n v="0"/>
    <n v="0"/>
    <n v="1626.3735575881399"/>
    <s v="EXT-PD/014.11550/2021"/>
    <s v="IN012798"/>
    <d v="2023-01-24T00:00:00"/>
    <d v="2028-01-24T00:00:00"/>
    <s v="Rua Iriquitia 586"/>
    <s v="Taquara"/>
    <n v="22730150"/>
    <s v="RIO DE JANEIRO"/>
    <s v="RJ"/>
    <n v="970278817"/>
    <s v="licenciamento@soloterra.net.br"/>
  </r>
  <r>
    <x v="1440"/>
    <s v="Baía de Guanabara"/>
    <n v="50"/>
    <x v="2"/>
    <s v="EE"/>
    <n v="330033992291"/>
    <s v="07.326.193/0001-14"/>
    <s v="ASSOCIAÇÃO SANTA MONICA JARDINS"/>
    <x v="1"/>
    <m/>
    <s v="01/05/2023"/>
    <n v="1633.9339087733633"/>
    <n v="0"/>
    <n v="1633.9339087733633"/>
    <m/>
    <m/>
    <s v="OK"/>
    <s v="CI INEA/SERVREG Nº 24/23 - INCLUSÃO"/>
    <n v="23652"/>
    <n v="0"/>
    <n v="0"/>
    <n v="18921.599999999999"/>
    <n v="0"/>
    <n v="0"/>
    <n v="5.7568725668020709E-2"/>
    <n v="544.64811708245873"/>
    <n v="0"/>
    <n v="0"/>
    <n v="1089.2857916909047"/>
    <s v="EXT-PD/014.6504/2020"/>
    <s v="IN012839"/>
    <d v="2023-02-10T00:00:00"/>
    <d v="2028-02-10T00:00:00"/>
    <s v="Rua Benjamim Magalhães 180"/>
    <s v="Barra da Tijuca"/>
    <n v="22793311"/>
    <s v="RIO DE JANEIRO"/>
    <s v="RJ"/>
    <s v="3328-5512"/>
    <s v="licenciamento@soloterra.net.br"/>
  </r>
  <r>
    <x v="1441"/>
    <s v="Baía de Guanabara"/>
    <n v="50"/>
    <x v="2"/>
    <s v="EE"/>
    <n v="330039107567"/>
    <s v="21.457.286/0001-09"/>
    <s v="GUMAR TRANSPORTE E DISTRIBUIDORA LTDA"/>
    <x v="9"/>
    <m/>
    <s v="01/05/2023"/>
    <n v="3802.0108057723701"/>
    <n v="0"/>
    <n v="3802.0108057723701"/>
    <m/>
    <m/>
    <s v="OK"/>
    <s v="CI INEA/SERVREG Nº 24/23 - INCLUSÃO"/>
    <n v="47304"/>
    <n v="0"/>
    <n v="0"/>
    <n v="47121.5"/>
    <n v="0"/>
    <n v="0"/>
    <n v="5.7568725668020709E-2"/>
    <n v="1089.2857916909047"/>
    <n v="0"/>
    <n v="0"/>
    <n v="2712.7250140814654"/>
    <s v="SEI-070007/000205/2022"/>
    <s v="IN002729"/>
    <d v="2023-02-16T00:00:00"/>
    <d v="2028-02-16T00:00:00"/>
    <s v="Rua Mariana Mageli Medeiros 63 CASA 2"/>
    <s v="Jardim Meriti"/>
    <n v="25555181"/>
    <s v="SÃO JOÃO DE MERITI"/>
    <s v="RJ"/>
    <n v="999328829"/>
    <s v="condeleandro@gmail.com"/>
  </r>
  <r>
    <x v="1442"/>
    <s v="Baía de Guanabara"/>
    <n v="50"/>
    <x v="2"/>
    <s v="EE"/>
    <n v="330039537731"/>
    <s v="16.991.176/0001-92"/>
    <s v="REALIZA CONSTRUTORA LTDA - SITIO DOS IPES 3"/>
    <x v="15"/>
    <m/>
    <s v="01/05/2023"/>
    <n v="299.55280952944787"/>
    <n v="0"/>
    <n v="299.55280952944787"/>
    <m/>
    <m/>
    <s v="OK"/>
    <s v="CI INEA/SERVREG Nº 24/23 - INCLUSÃO"/>
    <n v="0"/>
    <n v="52034.400000000001"/>
    <n v="0"/>
    <n v="0"/>
    <n v="1234"/>
    <n v="90"/>
    <n v="5.7568725668020709E-2"/>
    <n v="0"/>
    <n v="299.55280952944787"/>
    <n v="0"/>
    <n v="0"/>
    <s v="SEI-070007/000930/2021"/>
    <s v="IN002762"/>
    <d v="2023-02-27T00:00:00"/>
    <d v="2028-02-27T00:00:00"/>
    <s v="Avenida Vinte E Dois De Maio"/>
    <s v="Outeiro Das Pedras"/>
    <n v="24812226"/>
    <s v="ITABORAÍ"/>
    <s v="RJ"/>
    <n v="964412059"/>
    <s v="raoni.osc@gmail.com"/>
  </r>
  <r>
    <x v="1443"/>
    <s v="Baía de Guanabara"/>
    <n v="50"/>
    <x v="2"/>
    <s v="EE"/>
    <n v="330040706703"/>
    <s v="48.131.572/0001-36"/>
    <s v="ÁGUAS LÍDER TRANSPORTES E LOCAÇÃO LTDA"/>
    <x v="9"/>
    <m/>
    <s v="01/05/2023"/>
    <n v="3198.5297901021368"/>
    <n v="0"/>
    <n v="3198.5297901021368"/>
    <m/>
    <m/>
    <s v="OK"/>
    <s v="CI INEA/SERVREG Nº 24/23 - INCLUSÃO"/>
    <n v="39712"/>
    <n v="0"/>
    <n v="0"/>
    <n v="39675.5"/>
    <n v="0"/>
    <n v="0"/>
    <n v="5.7568725668020709E-2"/>
    <n v="914.46833424363138"/>
    <n v="0"/>
    <n v="0"/>
    <n v="2284.0614558585053"/>
    <s v="SEI-070007/001315/2022"/>
    <s v="IN002727"/>
    <d v="2023-02-16T00:00:00"/>
    <d v="2028-02-16T00:00:00"/>
    <s v="Rua Engenho De Dentro Snº Lt24 Qd02"/>
    <s v="Jardim José Bonifácio"/>
    <n v="25565230"/>
    <s v="SÃO JOÃO DE MERITI"/>
    <s v="RJ"/>
    <n v="996677215"/>
    <s v="condeleandro@gmail.com"/>
  </r>
  <r>
    <x v="1444"/>
    <s v="Baía de Guanabara"/>
    <n v="50"/>
    <x v="2"/>
    <s v="EE"/>
    <n v="330031297790"/>
    <s v="33.325.184/0022-43"/>
    <s v="ALSCO TOALHEIRO BRASIL LTDA"/>
    <x v="5"/>
    <m/>
    <s v="01/05/2023"/>
    <n v="1781.8724381118454"/>
    <n v="0"/>
    <n v="1781.8724381118454"/>
    <m/>
    <m/>
    <s v="OK"/>
    <s v="CI INEA/SERVREG Nº 24/23 - INCLUSÃO"/>
    <n v="48180"/>
    <n v="0"/>
    <n v="0"/>
    <n v="11680"/>
    <n v="0"/>
    <n v="0"/>
    <n v="5.7568725668020709E-2"/>
    <n v="1109.4710939575305"/>
    <n v="0"/>
    <n v="0"/>
    <n v="672.40134415431487"/>
    <s v="PD-07/014.1359/2019"/>
    <s v="IN012976"/>
    <d v="2023-03-13T00:00:00"/>
    <d v="2028-03-13T00:00:00"/>
    <s v="Rua Marquês de Sabará"/>
    <s v="jardim botânico"/>
    <n v="22460290"/>
    <s v="RIO DE JANEIRO"/>
    <s v="RJ"/>
    <n v="989294615"/>
    <s v="ecodados.rj@gmail.com"/>
  </r>
  <r>
    <x v="1445"/>
    <s v="Baía de Guanabara"/>
    <n v="50"/>
    <x v="2"/>
    <s v="EE"/>
    <n v="330041029209"/>
    <s v="34.990.459/0001-00"/>
    <s v="JR ELITE TRANSPORTES LTDA - BANGU"/>
    <x v="9"/>
    <m/>
    <s v="01/05/2023"/>
    <n v="2180.6914056063956"/>
    <n v="0"/>
    <n v="2180.6914056063956"/>
    <m/>
    <m/>
    <s v="OK"/>
    <s v="CI INEA/SERVREG Nº 24/23 - INCLUSÃO"/>
    <n v="27448"/>
    <n v="0"/>
    <n v="0"/>
    <n v="26900.5"/>
    <n v="0"/>
    <n v="0"/>
    <n v="5.7568725668020709E-2"/>
    <n v="632.06206704310182"/>
    <n v="0"/>
    <n v="0"/>
    <n v="1548.6293385632937"/>
    <s v="SEI-070002/001330/2023"/>
    <s v="IN003043"/>
    <d v="2023-03-20T00:00:00"/>
    <d v="2028-03-20T00:00:00"/>
    <s v="Rua Benedito De Oliveira 34"/>
    <s v="Centro"/>
    <n v="26520170"/>
    <s v="NILÓPOLIS"/>
    <s v="RJ"/>
    <n v="999328829"/>
    <s v="condeleandro@gmail.com"/>
  </r>
  <r>
    <x v="1446"/>
    <s v="Baía de Guanabara"/>
    <n v="50"/>
    <x v="2"/>
    <s v="EE"/>
    <n v="330039957862"/>
    <s v="29.128.766/0001-38"/>
    <s v="PREFEITURA MUNICIPAL DE CACHOEIRAS DE MACACU"/>
    <x v="0"/>
    <m/>
    <s v="01/05/2023"/>
    <n v="5173.452245287498"/>
    <n v="0"/>
    <n v="5173.452245287498"/>
    <m/>
    <m/>
    <s v="OK"/>
    <s v="CI INEA/SERVREG Nº 24/23 - INCLUSÃO"/>
    <n v="0"/>
    <n v="2233800"/>
    <n v="0"/>
    <n v="0"/>
    <n v="1234"/>
    <n v="95.98"/>
    <n v="5.7568725668020709E-2"/>
    <n v="0"/>
    <n v="5173.452245287498"/>
    <n v="0"/>
    <n v="0"/>
    <s v="SEI-070007/001276/2022"/>
    <s v="IN002517"/>
    <d v="2023-01-24T00:00:00"/>
    <d v="2028-01-24T00:00:00"/>
    <s v="RUA OSWALDO ARANHA 06"/>
    <s v="CENTRO"/>
    <n v="28680000"/>
    <s v="CACHOEIRAS DE MACACU"/>
    <s v="RJ"/>
    <n v="995718880"/>
    <s v="convenio@cachoeirasdemacacu.rj.gov.br"/>
  </r>
  <r>
    <x v="1447"/>
    <s v="Baía de Guanabara"/>
    <n v="50"/>
    <x v="2"/>
    <s v="EE"/>
    <n v="330031892915"/>
    <s v="06.174.956/0001-96"/>
    <s v="CONDOMINIO DO EDIFICIO SPECIAL BEACH BALI"/>
    <x v="1"/>
    <m/>
    <s v="30/05/2023"/>
    <n v="127.08490873504078"/>
    <n v="0"/>
    <n v="127.08490873504078"/>
    <m/>
    <m/>
    <s v="NOVO:"/>
    <s v="CI INEA/SERVREG Nº 28/23 - INCLUSÃO"/>
    <n v="3679.2"/>
    <n v="0"/>
    <n v="0"/>
    <n v="735.84"/>
    <n v="0"/>
    <n v="0"/>
    <n v="5.7568725668020709E-2"/>
    <n v="84.719791665356283"/>
    <n v="0"/>
    <n v="0"/>
    <n v="42.365117069684509"/>
    <s v="PD-07/007.582/2019"/>
    <s v="IN012583"/>
    <d v="2022-10-24T00:00:00"/>
    <d v="2027-10-24T00:00:00"/>
    <s v="Rua Marlo da Costa e Souza"/>
    <s v="Barra da Tijuca"/>
    <n v="22790735"/>
    <s v="RIO DE JANEIRO"/>
    <s v="RJ"/>
    <n v="22612950"/>
    <s v="ambcleanambiental@yahoo.com"/>
  </r>
  <r>
    <x v="1448"/>
    <s v="Baía de Guanabara"/>
    <n v="50"/>
    <x v="2"/>
    <s v="EE"/>
    <n v="330039460844"/>
    <s v="32.862.362/0001-88"/>
    <s v="NILSINETE MARINS DE AZEVEDO"/>
    <x v="9"/>
    <m/>
    <s v="30/05/2023"/>
    <n v="1461.4660079789562"/>
    <n v="0"/>
    <n v="1461.4660079789562"/>
    <m/>
    <m/>
    <s v="OK"/>
    <s v="CI INEA/SERVREG Nº 28/23 - INCLUSÃO"/>
    <n v="18133.2"/>
    <n v="0"/>
    <n v="0"/>
    <n v="18133.2"/>
    <n v="0"/>
    <n v="0"/>
    <n v="5.7568725668020709E-2"/>
    <n v="417.56320834741797"/>
    <n v="0"/>
    <n v="0"/>
    <n v="1043.9027996315383"/>
    <s v="EXT-PD/007.3997/2018"/>
    <s v="IN013144"/>
    <d v="2023-04-20T00:00:00"/>
    <d v="2028-04-20T00:00:00"/>
    <s v="Rua Manoel César De Abreu"/>
    <s v="Picos"/>
    <n v="24806300"/>
    <s v="ITABORAÍ"/>
    <s v="RJ"/>
    <n v="219644398"/>
    <s v="claudio.costalima@gmail.com"/>
  </r>
  <r>
    <x v="1449"/>
    <s v="Baía de Guanabara"/>
    <n v="50"/>
    <x v="2"/>
    <s v="EE"/>
    <n v="330038702666"/>
    <s v="02.488.362/0001-07"/>
    <s v="CONDOMÍNIO L2 DOS EDIFÍCIOS BARRA WORD SHOPPING"/>
    <x v="13"/>
    <n v="2024"/>
    <s v="03/07/2023"/>
    <n v="275.01299559950979"/>
    <n v="5.41"/>
    <n v="280.42299559950982"/>
    <m/>
    <m/>
    <s v="OK"/>
    <s v="CI INEA/SERVREG Nº 31/23 - INCLUSÃO"/>
    <n v="9460.7999999999993"/>
    <n v="0"/>
    <n v="0"/>
    <n v="992.8"/>
    <n v="0"/>
    <n v="0"/>
    <n v="5.7568725668020709E-2"/>
    <n v="217.86133532778604"/>
    <n v="0"/>
    <n v="0"/>
    <n v="57.151660271723763"/>
    <s v="SEI-070002/012283/2021"/>
    <s v="IN003550"/>
    <d v="2023-05-22T00:00:00"/>
    <d v="2028-05-22T00:00:00"/>
    <s v="AVENIDA ALFREDO BALTHAZAR DA SILVEIRA"/>
    <s v="RECREIO DOS_x000a_BANDEIRANTES"/>
    <n v="22790710"/>
    <s v="RIO DE JANEIRO"/>
    <s v="RJ"/>
    <s v="(21) 988610743"/>
    <s v="rodrigeol@gmail.com"/>
  </r>
  <r>
    <x v="1450"/>
    <s v="Baía de Guanabara"/>
    <n v="50"/>
    <x v="2"/>
    <s v="EE"/>
    <n v="330041024240"/>
    <s v="19.338.638/0001-65"/>
    <s v="NOVA AGUA TRANSPORTES LTDA"/>
    <x v="9"/>
    <m/>
    <s v="07/08/2023"/>
    <n v="9617.4559108890862"/>
    <n v="0"/>
    <n v="9617.4559108890862"/>
    <m/>
    <m/>
    <s v="OK"/>
    <s v="CI INEA/SERVREG Nº 34/23 - INCLUSÃO"/>
    <n v="119720"/>
    <n v="0"/>
    <n v="0"/>
    <n v="119172.5"/>
    <n v="0"/>
    <n v="0"/>
    <n v="5.7568725668020709E-2"/>
    <n v="2756.84446678529"/>
    <n v="0"/>
    <n v="0"/>
    <n v="6860.6114441037953"/>
    <s v="SEI-070007/000150/2023"/>
    <s v="IN003931"/>
    <d v="2023-06-16T00:00:00"/>
    <d v="2028-06-16T00:00:00"/>
    <s v="Rua Gonçalves Dias"/>
    <s v="Vilar Dos Teles"/>
    <n v="25560130"/>
    <s v="SÃO JOÃO DE MERITI"/>
    <s v="RJ"/>
    <n v="999328829"/>
    <s v="condeleandro@gmail.com"/>
  </r>
  <r>
    <x v="1451"/>
    <s v="Baía de Guanabara"/>
    <n v="50"/>
    <x v="2"/>
    <s v="EE"/>
    <n v="330041044437"/>
    <s v="20.956.382/0001-39"/>
    <s v="A HIDRA TRANSPORTE E CAPTAÇÃO DE ÁGUA LTDA ME"/>
    <x v="9"/>
    <m/>
    <s v="07/08/2023"/>
    <n v="4319.7695522720242"/>
    <n v="0"/>
    <n v="4319.7695522720242"/>
    <m/>
    <m/>
    <s v="OK"/>
    <s v="CI INEA/SERVREG Nº 34/23 - INCLUSÃO"/>
    <n v="53728"/>
    <n v="0"/>
    <n v="0"/>
    <n v="53545.5"/>
    <n v="0"/>
    <n v="0"/>
    <n v="5.7568725668020709E-2"/>
    <n v="1237.2243210293864"/>
    <n v="0"/>
    <n v="0"/>
    <n v="3082.5452312426373"/>
    <s v="SEI-070007/000172/2023"/>
    <s v="IN003878"/>
    <d v="2023-08-08T00:00:00"/>
    <d v="2028-06-12T00:00:00"/>
    <s v="Rua Cacilda 1980"/>
    <s v="Coelho da Rocha"/>
    <n v="25550150"/>
    <s v="SÃO JOÃO DE MERITI"/>
    <s v="RJ"/>
    <n v="964591042"/>
    <s v="ionei@ahidra.com.br"/>
  </r>
  <r>
    <x v="1452"/>
    <s v="Baía de Guanabara"/>
    <n v="50"/>
    <x v="2"/>
    <s v="EE"/>
    <n v="330040864619"/>
    <s v="08.011.733/0001-33"/>
    <s v="PETRINA EMPREENDIMENTOS IMOBILIÁRIOS SPE LTDA"/>
    <x v="13"/>
    <m/>
    <s v="08/08/2023"/>
    <n v="9308.3647015467723"/>
    <n v="0"/>
    <n v="9308.3647015467723"/>
    <m/>
    <m/>
    <s v="OK"/>
    <s v="CI INEA/SERVREG Nº 34/23 - INCLUSÃO"/>
    <n v="140525"/>
    <n v="0"/>
    <n v="0"/>
    <n v="105485"/>
    <n v="0"/>
    <n v="0"/>
    <n v="5.7568725668020709E-2"/>
    <n v="3235.8649301088071"/>
    <n v="0"/>
    <n v="0"/>
    <n v="6072.4997714379642"/>
    <s v="SEI-0700070014572022"/>
    <s v="0040142023"/>
    <d v="2023-06-23T00:00:00"/>
    <d v="2028-06-23T00:00:00"/>
    <s v="Rua Dona Bela 21 Condomínio 02"/>
    <s v="Três Pontes"/>
    <n v="24809230"/>
    <s v="ITABORAÍ"/>
    <s v="RJ"/>
    <n v="996677215"/>
    <s v="condeleandro@gmail.com"/>
  </r>
  <r>
    <x v="1453"/>
    <s v="Baía de Guanabara"/>
    <n v="50"/>
    <x v="2"/>
    <s v="EE"/>
    <n v="330040816215"/>
    <s v="08.011.733/0001-33"/>
    <s v="PETRINA EMPREENDIMENTOS IMOBILIÁRIOS SPE LTDA"/>
    <x v="1"/>
    <m/>
    <s v="08/08/2023"/>
    <n v="1852.2547129577101"/>
    <n v="0"/>
    <n v="1852.2547129577101"/>
    <m/>
    <m/>
    <s v="OK"/>
    <s v="CI INEA/SERVREG Nº 34/23 - INCLUSÃO"/>
    <n v="48636.25"/>
    <n v="0"/>
    <n v="0"/>
    <n v="12720.25"/>
    <n v="0"/>
    <n v="0"/>
    <n v="5.7568725668020709E-2"/>
    <n v="1119.9657803403338"/>
    <n v="0"/>
    <n v="0"/>
    <n v="732.28893261737642"/>
    <s v="SEI-070007/001455/2022"/>
    <s v="IN004011"/>
    <d v="2023-06-23T00:00:00"/>
    <d v="2028-06-23T00:00:00"/>
    <s v="Rua Dona Bela 21 Condomínio 02"/>
    <s v="Três Pontes"/>
    <n v="24809230"/>
    <s v="ITABORAÍ"/>
    <s v="RJ"/>
    <n v="999328829"/>
    <s v="condeleandro@gmail.com"/>
  </r>
  <r>
    <x v="1454"/>
    <s v="Baía de Guanabara"/>
    <n v="50"/>
    <x v="2"/>
    <s v="EE"/>
    <n v="330040839770"/>
    <s v="08.011.733/0001-33"/>
    <s v="PETRINA EMPREENDIMENTOS IMOBILIÁRIOS SPE LTDA"/>
    <x v="13"/>
    <m/>
    <s v="01/09/2023"/>
    <n v="5849.9052693587564"/>
    <n v="0"/>
    <n v="5849.9052693587564"/>
    <m/>
    <m/>
    <s v="OK"/>
    <s v="CI INEA/SERVREG Nº 38/23 - INCLUSÃO"/>
    <n v="118260"/>
    <n v="0"/>
    <n v="0"/>
    <n v="54312"/>
    <n v="0"/>
    <n v="0"/>
    <n v="5.7568725668020709E-2"/>
    <n v="2723.230142938281"/>
    <n v="0"/>
    <n v="0"/>
    <n v="3126.6751264204754"/>
    <s v="SEI-070007/001434/2022"/>
    <s v="IN004305"/>
    <d v="2023-07-18T00:00:00"/>
    <d v="2028-07-18T00:00:00"/>
    <s v="Rua Dona Bela 21 Condomínio 02"/>
    <s v="Três Pontes"/>
    <n v="24809230"/>
    <s v="ITABORAÍ"/>
    <s v="RJ"/>
    <n v="996677215"/>
    <s v="condeleandro@gmail.com"/>
  </r>
  <r>
    <x v="1455"/>
    <s v="Baía de Guanabara"/>
    <n v="50"/>
    <x v="2"/>
    <s v="EE"/>
    <n v="330040822452"/>
    <s v="08.011.733/0001-33"/>
    <s v="PETRINA EMPREENDIMENTOS IMOBILIÁRIOS SPE LTDA"/>
    <x v="13"/>
    <m/>
    <s v="01/09/2023"/>
    <n v="5076.5984791390019"/>
    <n v="0"/>
    <n v="5076.5984791390019"/>
    <m/>
    <m/>
    <s v="NOVO:"/>
    <s v="CI INEA/SERVREG Nº 38/23 - INCLUSÃO"/>
    <n v="130031.25"/>
    <n v="100564.8"/>
    <n v="0"/>
    <n v="29466.450000000012"/>
    <n v="0"/>
    <n v="93"/>
    <n v="5.7568725668020709E-2"/>
    <n v="2994.2933438079272"/>
    <n v="385.95915887062506"/>
    <n v="0"/>
    <n v="1696.3459764604493"/>
    <s v="SEI-0700070014402022"/>
    <s v="0043032023"/>
    <d v="2023-07-18T00:00:00"/>
    <d v="2028-07-18T00:00:00"/>
    <s v="Rua Dona Bela 21 Condomínio 02"/>
    <s v="Três Pontes"/>
    <n v="24809230"/>
    <s v="ITABORAÍ"/>
    <s v="RJ"/>
    <n v="996677215"/>
    <s v="condeleandro@gmail.com"/>
  </r>
  <r>
    <x v="1456"/>
    <s v="Baía de Guanabara"/>
    <n v="50"/>
    <x v="2"/>
    <s v="EE"/>
    <n v="330040864619"/>
    <s v="08.011.733/0001-33"/>
    <s v="PETRINA EMPREENDIMENTOS IMOBILIÁRIOS SPE LTDA"/>
    <x v="15"/>
    <m/>
    <s v="01/09/2023"/>
    <n v="9308.5675295922483"/>
    <n v="0"/>
    <n v="9308.5675295922483"/>
    <m/>
    <m/>
    <s v="OK"/>
    <s v="CI INEA/SERVREG Nº 38/23 - INCLUSÃO"/>
    <n v="140525"/>
    <n v="0"/>
    <n v="0"/>
    <n v="105485"/>
    <n v="0"/>
    <n v="0"/>
    <n v="5.7568725668020709E-2"/>
    <n v="3235.9347320157694"/>
    <n v="0"/>
    <n v="0"/>
    <n v="6072.6327975764789"/>
    <s v="SEI-070007/001457/2022"/>
    <s v="IN004014"/>
    <d v="2023-06-23T00:00:00"/>
    <d v="2028-06-23T00:00:00"/>
    <s v="Rua Dona Bela 21 Condomínio 02"/>
    <s v="Três Pontes"/>
    <n v="24809230"/>
    <s v="ITABORAÍ"/>
    <s v="RJ"/>
    <n v="996677215"/>
    <s v="condeleandro@gmail.com"/>
  </r>
  <r>
    <x v="1457"/>
    <s v="Baía de Guanabara"/>
    <n v="50"/>
    <x v="2"/>
    <s v="EE"/>
    <n v="330036162540"/>
    <s v="33.769.993/0001-10"/>
    <s v="CARDEIROS IMOBILIÁRIA PARTICIPAÇÕES E SERVIÇOS LTDA"/>
    <x v="1"/>
    <m/>
    <s v="06/10/2023"/>
    <n v="169.8468398172094"/>
    <n v="0"/>
    <n v="169.8468398172094"/>
    <m/>
    <m/>
    <s v="OK"/>
    <s v="CI INEA/SERVREG Nº 44/23 - INCLUSÃO"/>
    <n v="3444.4800000000005"/>
    <n v="0"/>
    <n v="0"/>
    <n v="1572.4800000000005"/>
    <n v="0"/>
    <n v="0"/>
    <n v="5.7568725668020709E-2"/>
    <n v="79.321032600769911"/>
    <n v="0"/>
    <n v="0"/>
    <n v="90.525807216439489"/>
    <s v="SEI-070002/012810/2021"/>
    <s v="IN004288"/>
    <d v="2023-08-07T00:00:00"/>
    <d v="2042-05-09T00:00:00"/>
    <s v="Avenida das Américas"/>
    <s v="Barra da Tijuca"/>
    <n v="22640100"/>
    <s v="RIO DE JANEIRO"/>
    <s v="RJ"/>
    <n v="996677215"/>
    <s v="geotorresbr@yahoo.com.br"/>
  </r>
  <r>
    <x v="1458"/>
    <s v="Baía de Guanabara"/>
    <n v="50"/>
    <x v="2"/>
    <s v="EE"/>
    <n v="330028261314"/>
    <s v="01.183.822/0001-18"/>
    <s v="LAUNDRONETTE LAVANDERIA AUTOMÁTICA LTDA"/>
    <x v="5"/>
    <m/>
    <s v="06/10/2023"/>
    <n v="155.18560630332303"/>
    <n v="0"/>
    <n v="155.18560630332303"/>
    <m/>
    <m/>
    <s v="OK"/>
    <s v="CI INEA/SERVREG Nº 44/23 - INCLUSÃO"/>
    <n v="4492.8"/>
    <n v="0"/>
    <n v="0"/>
    <n v="898.56"/>
    <n v="0"/>
    <n v="0"/>
    <n v="5.7568725668020709E-2"/>
    <n v="103.4535900442111"/>
    <n v="0"/>
    <n v="0"/>
    <n v="51.732016259111923"/>
    <s v="E-07/504374/2009"/>
    <s v="IN053352"/>
    <d v="2023-08-23T00:00:00"/>
    <d v="2028-08-23T00:00:00"/>
    <s v="Rua Farme de Amoedo"/>
    <s v="Ipanema"/>
    <n v="22420020"/>
    <s v="RIO DE JANEIRO"/>
    <s v="RJ"/>
    <n v="970330430"/>
    <s v="sergio.freire@hotmail.com"/>
  </r>
  <r>
    <x v="1459"/>
    <s v="Baía de Guanabara"/>
    <n v="50"/>
    <x v="2"/>
    <s v="EE"/>
    <n v="330001269306"/>
    <s v="40.206.815/0001-46"/>
    <s v="CONDOMÍNIO CONJUNTO RESIDENCIAL RECREIO DAS CANOAS"/>
    <x v="13"/>
    <m/>
    <s v="06/10/2023"/>
    <n v="1273.3552811134655"/>
    <n v="0"/>
    <n v="1273.3552811134655"/>
    <m/>
    <m/>
    <s v="OK"/>
    <s v="CI INEA/SERVREG Nº 44/23 - INCLUSÃO"/>
    <n v="29565"/>
    <n v="0"/>
    <n v="0"/>
    <n v="10293"/>
    <n v="0"/>
    <n v="0"/>
    <n v="5.7568725668020709E-2"/>
    <n v="680.80753573457025"/>
    <n v="0"/>
    <n v="0"/>
    <n v="592.54774537889534"/>
    <s v="E-07/002.13378/2017"/>
    <s v="IN053366"/>
    <d v="2023-09-04T00:00:00"/>
    <d v="2028-09-04T00:00:00"/>
    <s v="Estrada da Canoa"/>
    <s v="São Conrado"/>
    <n v="22610210"/>
    <s v="RIO DE JANEIRO"/>
    <s v="RJ"/>
    <n v="24221771"/>
    <s v="recreiodascanoas@yahoo.com.br"/>
  </r>
  <r>
    <x v="1460"/>
    <s v="Baía de Guanabara"/>
    <n v="50"/>
    <x v="2"/>
    <s v="EE"/>
    <n v="330029503559"/>
    <s v="034.110.777-86"/>
    <s v="ELAINE ALISANDRA DE QUEIROZ"/>
    <x v="13"/>
    <m/>
    <s v="06/10/2023"/>
    <n v="115.55641742497629"/>
    <n v="0"/>
    <n v="115.55641742497629"/>
    <m/>
    <m/>
    <s v="OK"/>
    <s v="CI INEA/SERVREG Nº 44/23 - INCLUSÃO"/>
    <n v="3102.5"/>
    <n v="0"/>
    <n v="0"/>
    <n v="766.5"/>
    <n v="0"/>
    <n v="0"/>
    <n v="5.7568725668020709E-2"/>
    <n v="71.436964721151526"/>
    <n v="0"/>
    <n v="0"/>
    <n v="44.119452703824763"/>
    <s v="PD-07/014.183/2019"/>
    <s v="IN013359"/>
    <d v="2023-06-14T00:00:00"/>
    <d v="2028-06-14T00:00:00"/>
    <s v="Rua Araticum 615"/>
    <s v="Anil"/>
    <n v="22753501"/>
    <s v="RIO DE JANEIRO"/>
    <s v="RJ"/>
    <n v="999214657"/>
    <s v="licenciamento@soloterra.net.br"/>
  </r>
  <r>
    <x v="1461"/>
    <s v="Baía de Guanabara"/>
    <n v="50"/>
    <x v="2"/>
    <s v="EE"/>
    <n v="330039989632"/>
    <s v="39.415.991/0001-09"/>
    <s v="REPARADORA VEICULAR R. R. PEIXOTO LTDA"/>
    <x v="9"/>
    <m/>
    <s v="06/10/2023"/>
    <n v="3245.5940204775534"/>
    <n v="0"/>
    <n v="3245.5940204775534"/>
    <m/>
    <m/>
    <s v="OK"/>
    <s v="CI INEA/SERVREG Nº 44/23 - INCLUSÃO"/>
    <n v="40296"/>
    <n v="0"/>
    <n v="0"/>
    <n v="40259.5"/>
    <n v="0"/>
    <n v="0"/>
    <n v="5.7568725668020709E-2"/>
    <n v="927.90779829802716"/>
    <n v="0"/>
    <n v="0"/>
    <n v="2317.6862221795263"/>
    <s v="SEI-070007/000743/2022"/>
    <s v="IN004878"/>
    <d v="2023-09-01T00:00:00"/>
    <d v="2028-09-01T00:00:00"/>
    <s v="Rua Itacaré Snº Galpão Quadra Lote 5"/>
    <s v="Vila São João"/>
    <n v="25560480"/>
    <s v="SÃO JOÃO DE MERITI"/>
    <s v="RJ"/>
    <n v="999328829"/>
    <s v="condeleandro@gmail.com"/>
  </r>
  <r>
    <x v="1462"/>
    <s v="Baía de Guanabara"/>
    <n v="50"/>
    <x v="2"/>
    <s v="EE"/>
    <n v="330039958087"/>
    <s v="39.415.991/0001-09"/>
    <s v="REPARADORA VEICULAR R. R. PEIXOTO LTDA"/>
    <x v="9"/>
    <m/>
    <s v="14/11/2023"/>
    <n v="3293.6711708322068"/>
    <n v="0"/>
    <n v="3293.6711708322068"/>
    <m/>
    <m/>
    <s v="NOVO:"/>
    <s v="CI INEA/SERVREG Nº48/23 - INCLUSÃO"/>
    <n v="40880"/>
    <n v="0"/>
    <n v="0"/>
    <n v="40860.800000000003"/>
    <n v="0"/>
    <n v="0"/>
    <n v="5.7568725668020709E-2"/>
    <n v="941.36814730044841"/>
    <n v="0"/>
    <n v="0"/>
    <n v="2352.3030235317583"/>
    <s v="SEI-070007/000656/2022"/>
    <s v="IN004858"/>
    <d v="2023-08-31T00:00:00"/>
    <d v="2028-08-31T00:00:00"/>
    <s v="Rua Itacaré Snº Galpão Quadra Lote 5"/>
    <s v="Jardim Meriti"/>
    <n v="25560480"/>
    <s v="ALIANÇA DO TOCANTINS"/>
    <s v="TO"/>
    <n v="965526569"/>
    <s v="condeleandro@gmail.com"/>
  </r>
  <r>
    <x v="1463"/>
    <s v="Baía de Guanabara"/>
    <n v="50"/>
    <x v="2"/>
    <s v="EE"/>
    <n v="330028026668"/>
    <s v="11.657.203/0001-71"/>
    <s v="VOVO ANTONIO TEXEIRA X COMERCIO DE ALIMENTOS LTDA"/>
    <x v="13"/>
    <m/>
    <s v="14/11/2023"/>
    <n v="136.15941865211153"/>
    <n v="0"/>
    <n v="136.15941865211153"/>
    <m/>
    <m/>
    <s v="OK"/>
    <s v="CI INEA/SERVREG Nº48/23 - INCLUSÃO"/>
    <n v="3942"/>
    <n v="0"/>
    <n v="0"/>
    <n v="788.4"/>
    <n v="0"/>
    <n v="0"/>
    <n v="5.7568725668020709E-2"/>
    <n v="90.776426592745253"/>
    <n v="0"/>
    <n v="0"/>
    <n v="45.382992059366259"/>
    <s v="E-07/002.3375/2013"/>
    <s v="IN053381"/>
    <d v="2023-09-21T00:00:00"/>
    <d v="2028-09-21T00:00:00"/>
    <s v="Rodovia Amaral Peixoto"/>
    <s v="Inoã"/>
    <n v="24900000"/>
    <s v="MARICÁ"/>
    <s v="RJ"/>
    <n v="965557313"/>
    <s v="coutob.consultoria@gmail.com"/>
  </r>
  <r>
    <x v="1464"/>
    <s v="Baía de Guanabara"/>
    <n v="50"/>
    <x v="2"/>
    <s v="EE"/>
    <n v="330041896603"/>
    <s v="43.161.996/0001-20"/>
    <s v="GOTA D'ÁGUA TRANSPORTES LTDA"/>
    <x v="9"/>
    <m/>
    <s v="14/11/2023"/>
    <n v="7173.6976999537528"/>
    <n v="0"/>
    <n v="7173.6976999537528"/>
    <m/>
    <m/>
    <s v="OK"/>
    <s v="CI INEA/SERVREG Nº48/23 - INCLUSÃO"/>
    <n v="89060"/>
    <n v="0"/>
    <n v="0"/>
    <n v="88987"/>
    <n v="0"/>
    <n v="0"/>
    <n v="5.7568725668020709E-2"/>
    <n v="2050.8287987839658"/>
    <n v="0"/>
    <n v="0"/>
    <n v="5122.868901169787"/>
    <s v="SEI-070002/015397/2023"/>
    <s v="IN004889"/>
    <d v="2023-08-31T00:00:00"/>
    <d v="2028-08-31T00:00:00"/>
    <s v="Rua Chácara 566"/>
    <s v="Praça Seca"/>
    <n v="22733065"/>
    <s v="RIO DE JANEIRO"/>
    <s v="RJ"/>
    <n v="34776085"/>
    <s v="licenciamento@soloterra.net.br"/>
  </r>
  <r>
    <x v="1465"/>
    <s v="Baía de Guanabara"/>
    <n v="50"/>
    <x v="2"/>
    <s v="EE"/>
    <n v="330029806292"/>
    <s v="07.440.775/0002-08"/>
    <s v="PMJ EMPREEMDIMENTOS IMOBILIARIOS S.A"/>
    <x v="1"/>
    <m/>
    <s v="01/12/2023"/>
    <n v="2248.3481947349355"/>
    <n v="0"/>
    <n v="2248.3481947349355"/>
    <m/>
    <m/>
    <s v="OK"/>
    <s v="CI INEA/SERVREG Nº50/23 - INCLUSÃO"/>
    <n v="38325"/>
    <n v="0"/>
    <n v="0"/>
    <n v="23725"/>
    <n v="0"/>
    <n v="0"/>
    <n v="5.7568725668020709E-2"/>
    <n v="882.52480623866086"/>
    <n v="0"/>
    <n v="0"/>
    <n v="1365.8233884962744"/>
    <s v="PD-07/014.339/2019"/>
    <s v="IN013296"/>
    <d v="2023-06-06T00:00:00"/>
    <d v="2028-06-06T00:00:00"/>
    <s v="Rua Mariz e Barros"/>
    <s v="Icaraí"/>
    <n v="24220121"/>
    <s v="NITERÓI"/>
    <s v="RJ"/>
    <n v="32394766"/>
    <s v="legalizacao.obras@rededor.com.br"/>
  </r>
  <r>
    <x v="1466"/>
    <s v="Baía de Guanabara"/>
    <n v="50"/>
    <x v="2"/>
    <s v="EE"/>
    <n v="330040648240"/>
    <s v="34.692.778/0001-20"/>
    <s v="MRV MRL RJ E GRANDE RIO INCORPORACOES LTDA"/>
    <x v="16"/>
    <m/>
    <s v="01/12/2023"/>
    <n v="790.74590214069269"/>
    <n v="0"/>
    <n v="790.74590214069269"/>
    <m/>
    <m/>
    <s v="OK"/>
    <s v="CI INEA/SERVREG Nº50/23 - INCLUSÃO"/>
    <n v="0"/>
    <n v="128772"/>
    <n v="0"/>
    <n v="0"/>
    <n v="0"/>
    <n v="89"/>
    <n v="5.7568725668020709E-2"/>
    <n v="0"/>
    <n v="790.74590214069269"/>
    <n v="0"/>
    <n v="0"/>
    <s v="SEI-070007/001254/2022"/>
    <s v="IN005415"/>
    <d v="2023-10-16T00:00:00"/>
    <d v="2028-10-16T00:00:00"/>
    <s v="Rua Victor Civita"/>
    <s v="Jacarepaguá"/>
    <n v="22775044"/>
    <s v="RIO DE JANEIRO"/>
    <s v="RJ"/>
    <n v="981813727"/>
    <s v="fabiogomes@arqambiental.com.br"/>
  </r>
  <r>
    <x v="1467"/>
    <s v="Baía de Guanabara"/>
    <n v="50"/>
    <x v="2"/>
    <s v="EE"/>
    <n v="330038799996"/>
    <s v="33.130.543/0016-69"/>
    <s v="CASAS GUANABARA COMESTÍVEIS LTDA"/>
    <x v="1"/>
    <m/>
    <s v="01/12/2023"/>
    <n v="592.54774537889534"/>
    <n v="0"/>
    <n v="592.54774537889534"/>
    <m/>
    <m/>
    <s v="OK"/>
    <s v="CI INEA/SERVREG Nº50/23 - INCLUSÃO"/>
    <n v="25732.5"/>
    <n v="0"/>
    <n v="0"/>
    <n v="0"/>
    <n v="0"/>
    <n v="0"/>
    <n v="5.7568725668020709E-2"/>
    <n v="592.54774537889534"/>
    <n v="0"/>
    <n v="0"/>
    <n v="0"/>
    <s v="SEI-070007/000718/2021"/>
    <s v="IN005718"/>
    <d v="2023-11-21T00:00:00"/>
    <d v="2028-11-21T00:00:00"/>
    <s v="Rua Marechal Deodoro"/>
    <s v="Centro"/>
    <n v="24030060"/>
    <s v="NITERÓI"/>
    <s v="RJ"/>
    <n v="988213329"/>
    <s v="mellolc@globo.com"/>
  </r>
  <r>
    <x v="1468"/>
    <s v="Baía de Guanabara"/>
    <n v="50"/>
    <x v="2"/>
    <s v="EE"/>
    <n v="330038898382"/>
    <s v="03.470.450/0001-36"/>
    <s v="MIRAGE EMPREENDIMENTOS IMOBILIÁRIOS LTDA"/>
    <x v="16"/>
    <m/>
    <s v="01/12/2023"/>
    <n v="163.67533767568034"/>
    <n v="0"/>
    <n v="163.67533767568034"/>
    <m/>
    <m/>
    <s v="OK"/>
    <s v="CI INEA/SERVREG Nº50/23 - INCLUSÃO"/>
    <n v="0"/>
    <n v="13030.5"/>
    <n v="0"/>
    <n v="0"/>
    <n v="0"/>
    <n v="0"/>
    <n v="5.7568725668020709E-2"/>
    <n v="0"/>
    <n v="163.67533767568034"/>
    <n v="0"/>
    <n v="0"/>
    <s v="SEI-070007/000831/2021"/>
    <s v="IN005730"/>
    <d v="2023-11-22T00:00:00"/>
    <d v="2028-11-22T00:00:00"/>
    <s v="AV LUIS CARLOS PRESTES 290 - SL204"/>
    <s v="BARRA DA TIJUCA"/>
    <n v="22775055"/>
    <s v="RIO DE JANEIRO"/>
    <s v="RJ"/>
    <s v="2204-7200"/>
    <s v="licenciamento@soloterra.net.br"/>
  </r>
  <r>
    <x v="1469"/>
    <s v="Baía de Guanabara"/>
    <n v="50"/>
    <x v="2"/>
    <s v="EE"/>
    <n v="330040107400"/>
    <s v="06.057.223/0438-14"/>
    <s v="SENDAS DISTRIBUIDORA S/A"/>
    <x v="16"/>
    <m/>
    <s v="01/12/2023"/>
    <n v="156.93994193746329"/>
    <n v="0"/>
    <n v="156.93994193746329"/>
    <m/>
    <m/>
    <s v="OK"/>
    <s v="CI INEA/SERVREG Nº50/23 - INCLUSÃO"/>
    <n v="0"/>
    <n v="18177"/>
    <n v="0"/>
    <n v="0"/>
    <n v="0"/>
    <n v="0"/>
    <n v="5.7568725668020709E-2"/>
    <n v="0"/>
    <n v="156.93994193746329"/>
    <n v="0"/>
    <n v="0"/>
    <s v="SEI-070007/000089/2023"/>
    <s v="IN005714"/>
    <d v="2023-11-21T00:00:00"/>
    <d v="2028-11-21T00:00:00"/>
    <s v="Rua Doutor Alberto Torres"/>
    <s v="Porto Velho"/>
    <n v="24426435"/>
    <s v="SÃO GONÇALO"/>
    <s v="RJ"/>
    <n v="964939388"/>
    <s v="pcdias38@hotmail.com"/>
  </r>
  <r>
    <x v="1470"/>
    <s v="Baía de Guanabara"/>
    <n v="50"/>
    <x v="2"/>
    <s v="EE"/>
    <n v="330041921217"/>
    <s v="46.064.304/0001-13"/>
    <s v="ACUA LIMPA TRANSPORTES LTDA"/>
    <x v="9"/>
    <m/>
    <d v="2024-01-01T00:00:00"/>
    <n v="761.67405448922557"/>
    <n v="0"/>
    <n v="761.67405448922557"/>
    <m/>
    <m/>
    <n v="0"/>
    <n v="0"/>
    <n v="10044.799999999999"/>
    <n v="0"/>
    <n v="0"/>
    <n v="9898.7999999999993"/>
    <n v="0"/>
    <n v="0"/>
    <n v="5.7568725668020709E-2"/>
    <n v="219.908060234283"/>
    <n v="0"/>
    <n v="0"/>
    <n v="541.7659942549426"/>
    <s v="EXT-PD014115442021"/>
    <s v="0052662023"/>
    <d v="2023-09-29T00:00:00"/>
    <d v="2028-09-29T00:00:00"/>
    <s v="Rua Mundo Novo"/>
    <s v="Botafogo"/>
    <n v="22251020"/>
    <s v="RIO DE JANEIRO"/>
    <n v="0"/>
    <s v="(21) 96443-9818"/>
    <s v="claudio.costalima@gmail.com"/>
  </r>
  <r>
    <x v="1471"/>
    <s v="Baía de Guanabara"/>
    <n v="50"/>
    <x v="2"/>
    <s v="EE"/>
    <n v="330028335709"/>
    <s v="15.630.064/0007-39"/>
    <s v="BELOV ENGENHARIA LTDA"/>
    <x v="16"/>
    <m/>
    <d v="2024-01-01T00:00:00"/>
    <n v="845.3222808830202"/>
    <n v="0"/>
    <n v="845.3222808830202"/>
    <m/>
    <m/>
    <n v="0"/>
    <n v="0"/>
    <n v="13870"/>
    <n v="6657.6"/>
    <n v="0"/>
    <n v="7212.4"/>
    <n v="0"/>
    <n v="71"/>
    <n v="5.7568725668020709E-2"/>
    <n v="319.39129000617891"/>
    <n v="110.72231386880866"/>
    <n v="0"/>
    <n v="415.20867700803262"/>
    <s v="SEI-0700070005702022"/>
    <s v="0057202023"/>
    <d v="2023-11-21T00:00:00"/>
    <d v="2028-11-21T00:00:00"/>
    <s v="Estrada Martha Alcântara Fares"/>
    <s v="Cotia"/>
    <n v="25947040"/>
    <s v="GUAPIMIRIM"/>
    <n v="0"/>
    <s v="(21) 2632-4683"/>
    <s v="aline.pereira@belov.com.br"/>
  </r>
  <r>
    <x v="1472"/>
    <s v="Baía de Guanabara"/>
    <n v="50"/>
    <x v="2"/>
    <s v="EE"/>
    <n v="330010397486"/>
    <s v="07.007.258/0001-69"/>
    <s v="MINOL DO BRASIL LTDA"/>
    <x v="9"/>
    <m/>
    <d v="2024-10-08T00:00:00"/>
    <n v="8820.2356748604943"/>
    <n v="0"/>
    <n v="8820.2356748604943"/>
    <m/>
    <m/>
    <n v="0"/>
    <n v="0"/>
    <n v="109463.5"/>
    <n v="0"/>
    <n v="0"/>
    <n v="109427"/>
    <n v="0"/>
    <n v="0"/>
    <n v="5.7568725668020709E-2"/>
    <n v="2520.6670320391586"/>
    <n v="0"/>
    <n v="0"/>
    <n v="6299.5686428213357"/>
    <s v="PD-070141652017"/>
    <s v="0004762017"/>
    <d v="2017-07-25T00:00:00"/>
    <d v="2019-07-25T00:00:00"/>
    <s v="Avenida José Silva de Azevedo Neto"/>
    <s v="Barra da Tijuca"/>
    <n v="22775056"/>
    <s v="RIO DE JANEIRO"/>
    <n v="0"/>
    <s v="(21) 3282-5089"/>
    <s v="alexandremagnov@gmail.com"/>
  </r>
  <r>
    <x v="1473"/>
    <s v="Baía de Guanabara"/>
    <n v="50"/>
    <x v="2"/>
    <s v="EE"/>
    <n v="330028865503"/>
    <s v="22.910.461/0001-34"/>
    <s v="C.L.S.H. TRANSPORTE RODOVIARIO 2015 EIRELI"/>
    <x v="9"/>
    <m/>
    <d v="2024-01-01T00:00:00"/>
    <n v="1652.5977747635498"/>
    <n v="0"/>
    <n v="1652.5977747635498"/>
    <m/>
    <m/>
    <n v="0"/>
    <n v="0"/>
    <n v="20556.8"/>
    <n v="0"/>
    <n v="0"/>
    <n v="20483.8"/>
    <n v="0"/>
    <n v="0"/>
    <n v="5.7568725668020709E-2"/>
    <n v="473.37151192494719"/>
    <n v="0"/>
    <n v="0"/>
    <n v="1179.2262628386025"/>
    <s v="SEI-0700070007532021"/>
    <s v="0036762023"/>
    <d v="2023-05-23T00:00:00"/>
    <d v="2028-05-23T00:00:00"/>
    <s v="RUA DA MATRIZ"/>
    <s v="AGOSTINHO PORTO"/>
    <s v="25.545-231"/>
    <s v="SÃO JOÃO DE MERITI"/>
    <n v="0"/>
    <s v="(21) 99932-8829"/>
    <s v="geotorresbr@yahoo.com.br"/>
  </r>
  <r>
    <x v="1474"/>
    <s v="Baía de Guanabara"/>
    <n v="50"/>
    <x v="2"/>
    <s v="EE"/>
    <n v="330039844154"/>
    <s v="36.296.268/0001-60"/>
    <s v="CASSIO DE ANDRADE NOGUEIRA TRANSPORTE RODOVIARIO DE CARGA"/>
    <x v="9"/>
    <m/>
    <d v="2024-01-01T00:00:00"/>
    <n v="4185.9179203767271"/>
    <n v="0"/>
    <n v="4185.9179203767271"/>
    <m/>
    <m/>
    <n v="0"/>
    <n v="0"/>
    <n v="51976"/>
    <n v="0"/>
    <n v="0"/>
    <n v="51921.25"/>
    <n v="0"/>
    <n v="0"/>
    <n v="5.7568725668020709E-2"/>
    <n v="1196.8746014441608"/>
    <n v="0"/>
    <n v="0"/>
    <n v="2989.0433189325668"/>
    <s v="SEI-0700070005692022"/>
    <s v="0035122023"/>
    <d v="2023-05-02T00:00:00"/>
    <d v="2028-05-02T00:00:00"/>
    <s v="Rua Gama Cruz"/>
    <s v="Jardim Metrópole"/>
    <n v="25571220"/>
    <s v="SÃO JOÃO DE MERITI"/>
    <n v="0"/>
    <s v="(21) 99667-7215"/>
    <s v="condeleandro@gmail.com"/>
  </r>
  <r>
    <x v="1475"/>
    <s v="Baía de Guanabara"/>
    <n v="50"/>
    <x v="2"/>
    <s v="EE"/>
    <n v="330041104510"/>
    <s v="19.110.231/0001-86"/>
    <s v="J C BESSA MOUTA TRANSPORTE DE ÁGUA ME"/>
    <x v="9"/>
    <m/>
    <d v="2024-01-01T00:00:00"/>
    <n v="4602.1758194725535"/>
    <n v="0"/>
    <n v="4602.1758194725535"/>
    <m/>
    <m/>
    <n v="0"/>
    <n v="0"/>
    <n v="57232"/>
    <n v="0"/>
    <n v="0"/>
    <n v="57049.5"/>
    <n v="0"/>
    <n v="0"/>
    <n v="5.7568725668020709E-2"/>
    <n v="1317.9133177258252"/>
    <n v="0"/>
    <n v="0"/>
    <n v="3284.262501746728"/>
    <s v="SEI-0700070001642023"/>
    <s v="0063472023"/>
    <d v="2023-12-28T00:00:00"/>
    <d v="2028-12-28T00:00:00"/>
    <s v="Rua Floriana"/>
    <s v="Coelho da Rocha"/>
    <n v="25550630"/>
    <s v="SÃO JOÃO DE MERITI"/>
    <n v="0"/>
    <s v="(21) 99667-7215"/>
    <s v="condeleandro@gmail.com"/>
  </r>
  <r>
    <x v="1476"/>
    <s v="Baía de Guanabara"/>
    <n v="50"/>
    <x v="2"/>
    <s v="EE"/>
    <n v="330041351364"/>
    <s v="21.918.998/0001-88"/>
    <s v="CONDOMÍNIO DO EDIFÍCIO VIA ALTO MAPENDI 1"/>
    <x v="1"/>
    <m/>
    <d v="2024-01-01T00:00:00"/>
    <n v="1261.5970553751208"/>
    <n v="0"/>
    <n v="1261.5970553751208"/>
    <m/>
    <m/>
    <n v="0"/>
    <n v="0"/>
    <n v="15914"/>
    <n v="0"/>
    <n v="0"/>
    <n v="15549"/>
    <n v="0"/>
    <n v="0"/>
    <n v="5.7568725668020709E-2"/>
    <n v="366.45774052907041"/>
    <n v="0"/>
    <n v="0"/>
    <n v="895.13931484605041"/>
    <s v="SEI-0700020088982023"/>
    <s v="0062692023"/>
    <d v="2023-12-11T00:00:00"/>
    <d v="2028-12-11T00:00:00"/>
    <s v="Rua Mapendi"/>
    <s v="Taquara"/>
    <n v="22710255"/>
    <s v="RIO DE JANEIRO"/>
    <n v="0"/>
    <s v="(21) 97932-9933"/>
    <s v="clarissealencar@gmail.com"/>
  </r>
  <r>
    <x v="1477"/>
    <s v="Baía de Guanabara"/>
    <n v="50"/>
    <x v="2"/>
    <s v="EE"/>
    <n v="330038192285"/>
    <s v="30.805.824/0001-08"/>
    <s v="ORGANIZAÇÃO MARINGÁ LTDA"/>
    <x v="1"/>
    <m/>
    <d v="2024-01-01T00:00:00"/>
    <n v="2016.7027937103335"/>
    <n v="0"/>
    <n v="2016.7027937103335"/>
    <m/>
    <m/>
    <n v="0"/>
    <n v="0"/>
    <n v="30236.6"/>
    <n v="0"/>
    <n v="0"/>
    <n v="22936.6"/>
    <n v="0"/>
    <n v="0"/>
    <n v="5.7568725668020709E-2"/>
    <n v="696.27283974743762"/>
    <n v="0"/>
    <n v="0"/>
    <n v="1320.4299539628958"/>
    <s v="PD-0701413592018"/>
    <s v="0064782024"/>
    <d v="2024-01-02T00:00:00"/>
    <d v="2029-01-02T00:00:00"/>
    <s v="Estrada Luiz de Lemos"/>
    <s v="Bela Vista"/>
    <n v="26022140"/>
    <s v="NOVA IGUAÇU"/>
    <n v="0"/>
    <s v="(21) 3251-2283"/>
    <s v="licenciamento@soloterra.net.br"/>
  </r>
  <r>
    <x v="1478"/>
    <s v="Baía de Guanabara"/>
    <n v="50"/>
    <x v="2"/>
    <s v="EE"/>
    <n v="330040858058"/>
    <s v="22.888.990/0001-89"/>
    <s v="FAB MIX CONCRETOS LTDA"/>
    <x v="5"/>
    <m/>
    <d v="2024-01-01T00:00:00"/>
    <n v="164.13480653224087"/>
    <n v="0"/>
    <n v="164.13480653224087"/>
    <m/>
    <m/>
    <n v="0"/>
    <n v="0"/>
    <n v="4752"/>
    <n v="0"/>
    <n v="0"/>
    <n v="950.4"/>
    <n v="0"/>
    <n v="0"/>
    <n v="5.7568725668020709E-2"/>
    <n v="109.42668517949816"/>
    <n v="0"/>
    <n v="0"/>
    <n v="54.708121352742708"/>
    <s v="SEI-0700020000552023"/>
    <s v="0064682023"/>
    <d v="2024-01-02T00:00:00"/>
    <d v="2029-01-02T00:00:00"/>
    <s v="Rua José Batalha"/>
    <s v="Vila De Cava"/>
    <n v="26052530"/>
    <s v="NOVA IGUAÇU"/>
    <n v="0"/>
    <s v="(21) 99234-6169"/>
    <s v="rosanacoppede@gmail.com"/>
  </r>
  <r>
    <x v="1479"/>
    <s v="Baía de Guanabara"/>
    <n v="50"/>
    <x v="2"/>
    <s v="EE"/>
    <n v="330040033539"/>
    <s v="37.762.619/0001-43"/>
    <s v="ACE TENNIS EMPREENDIMENTOS ESPORTIVOS LTDA"/>
    <x v="1"/>
    <m/>
    <d v="2024-01-01T00:00:00"/>
    <n v="198.66806809237065"/>
    <n v="0"/>
    <n v="198.66806809237065"/>
    <m/>
    <m/>
    <n v="0"/>
    <n v="0"/>
    <n v="7307.52"/>
    <n v="0"/>
    <n v="0"/>
    <n v="528"/>
    <n v="0"/>
    <n v="0"/>
    <n v="5.7568725668020709E-2"/>
    <n v="168.27002624128571"/>
    <n v="0"/>
    <n v="0"/>
    <n v="30.398041851084944"/>
    <s v="SEI-0700020081992022"/>
    <s v="0064652024"/>
    <d v="2024-01-02T00:00:00"/>
    <d v="2029-01-02T00:00:00"/>
    <s v="Rua Rumania"/>
    <s v="Laranjeiras"/>
    <n v="22240140"/>
    <s v="RIO DE JANEIRO"/>
    <n v="0"/>
    <s v="(21) 2677-8390"/>
    <s v="porcioli@terra.com.br"/>
  </r>
  <r>
    <x v="1480"/>
    <s v="Baía de Guanabara"/>
    <n v="50"/>
    <x v="2"/>
    <s v="EE"/>
    <n v="330039766412"/>
    <s v="10.548.499/0001-20"/>
    <s v="SOTTILE PISOS E ARTEFATOS CIMENTÌCIOS LTDA"/>
    <x v="5"/>
    <m/>
    <d v="2024-01-01T00:00:00"/>
    <n v="86.213065449178046"/>
    <n v="0"/>
    <n v="86.213065449178046"/>
    <m/>
    <m/>
    <n v="0"/>
    <n v="0"/>
    <n v="2496"/>
    <n v="0"/>
    <n v="0"/>
    <n v="499.2"/>
    <n v="0"/>
    <n v="0"/>
    <n v="5.7568725668020709E-2"/>
    <n v="57.475376966118695"/>
    <n v="0"/>
    <n v="0"/>
    <n v="28.737688483059348"/>
    <s v="SEI-0700070005562022"/>
    <s v="0032802023"/>
    <d v="2023-04-03T00:00:00"/>
    <d v="2028-04-03T00:00:00"/>
    <s v="Avenida Francisco Azeredo Coutinho"/>
    <s v="Ipiíba"/>
    <s v="24.752-427"/>
    <s v="SÃO GONÇALO"/>
    <n v="0"/>
    <s v="(21) 99667-7215"/>
    <s v="condeleandro@gmail.com"/>
  </r>
  <r>
    <x v="1481"/>
    <s v="Baía de Guanabara"/>
    <n v="50"/>
    <x v="2"/>
    <s v="EE"/>
    <n v="330031299491"/>
    <s v="29.067.113/0258-57"/>
    <s v="POLIMIX CONCRETO LTDA"/>
    <x v="5"/>
    <m/>
    <d v="2024-01-01T00:00:00"/>
    <n v="1145.1947975551125"/>
    <n v="0"/>
    <n v="1145.1947975551125"/>
    <m/>
    <m/>
    <n v="0"/>
    <n v="0"/>
    <n v="14600"/>
    <n v="0"/>
    <n v="0"/>
    <n v="14052.5"/>
    <n v="0"/>
    <n v="0"/>
    <n v="5.7568725668020709E-2"/>
    <n v="336.20589331416375"/>
    <n v="0"/>
    <n v="0"/>
    <n v="808.98890424094873"/>
    <s v="PD-0701411882019"/>
    <s v="0064942024"/>
    <d v="2024-01-03T00:00:00"/>
    <d v="2029-01-03T00:00:00"/>
    <s v="RD RJ-116"/>
    <s v="Nossa Senhora do Carmo"/>
    <s v="26.680-000"/>
    <s v="CACHOEIRAS DE MACACU"/>
    <s v="RJ"/>
    <s v="(21) 2584-0392"/>
    <s v="regularizacao@saogeraldopocos.com.br"/>
  </r>
  <r>
    <x v="1482"/>
    <s v="Baía de Guanabara"/>
    <n v="50"/>
    <x v="2"/>
    <s v="EE"/>
    <n v="330029832102"/>
    <s v="04.195.602/0001-00"/>
    <s v="WCOSTA LOCAÇÕES E TRANSPORTES LTDA"/>
    <x v="9"/>
    <m/>
    <d v="2024-01-01T00:00:00"/>
    <n v="2811.4794908199437"/>
    <n v="0"/>
    <n v="2811.4794908199437"/>
    <m/>
    <m/>
    <n v="0"/>
    <n v="0"/>
    <n v="35040"/>
    <n v="0"/>
    <n v="0"/>
    <n v="34821"/>
    <n v="0"/>
    <n v="0"/>
    <n v="5.7568725668020709E-2"/>
    <n v="806.87952449037539"/>
    <n v="0"/>
    <n v="0"/>
    <n v="2004.5999663295681"/>
    <n v="0"/>
    <n v="0"/>
    <d v="1899-12-30T00:00:00"/>
    <d v="1899-12-30T00:00:00"/>
    <s v="Rua Mortugaba"/>
    <s v="Santa Cruz"/>
    <s v="23.525-255"/>
    <s v="RIO DE JANEIRO"/>
    <n v="0"/>
    <s v="(21) 97047-0744"/>
    <s v="comercial@aguaribeiro.com.br"/>
  </r>
  <r>
    <x v="1483"/>
    <s v="Baía de Guanabara"/>
    <n v="50"/>
    <x v="2"/>
    <s v="EE"/>
    <n v="330031649905"/>
    <s v="06.262.140/0001-14"/>
    <s v="M. L. MERITIENSE LOCAÇÃO E TERRAPLANAGEM LTDA"/>
    <x v="1"/>
    <m/>
    <d v="2024-01-01T00:00:00"/>
    <n v="848.90842870063398"/>
    <n v="0"/>
    <n v="848.90842870063398"/>
    <m/>
    <m/>
    <n v="0"/>
    <n v="0"/>
    <n v="13140"/>
    <n v="0"/>
    <n v="0"/>
    <n v="9490"/>
    <n v="0"/>
    <n v="0"/>
    <n v="5.7568725668020709E-2"/>
    <n v="302.58122211111726"/>
    <n v="0"/>
    <n v="0"/>
    <n v="546.32720658951666"/>
    <s v="E-07002112282015"/>
    <s v="0528802022"/>
    <d v="2022-07-05T00:00:00"/>
    <d v="2027-07-05T00:00:00"/>
    <s v="Rua Eronildes Martins dos Santos"/>
    <s v="Agostinho Porto"/>
    <s v="25.550-660"/>
    <s v="SÃO JOÃO DE MERITI"/>
    <n v="0"/>
    <s v="(21) 97019-0951"/>
    <s v="ricardoambiental83@gmail.com"/>
  </r>
  <r>
    <x v="1484"/>
    <s v="Baía de Guanabara"/>
    <n v="50"/>
    <x v="2"/>
    <s v="EE"/>
    <n v="330041635710"/>
    <s v="03.562.114/0001-13"/>
    <s v="ANALBERTO ALVES DA SILVA BAR E MERCEARIA"/>
    <x v="13"/>
    <m/>
    <d v="2024-01-01T00:00:00"/>
    <n v="113.46795708259262"/>
    <n v="0"/>
    <n v="113.46795708259262"/>
    <m/>
    <m/>
    <n v="0"/>
    <n v="0"/>
    <n v="3285"/>
    <n v="0"/>
    <n v="0"/>
    <n v="657"/>
    <n v="0"/>
    <n v="0"/>
    <n v="5.7568725668020709E-2"/>
    <n v="75.645304721728408"/>
    <n v="0"/>
    <n v="0"/>
    <n v="37.822652360864204"/>
    <s v="SEI-0700020153482023"/>
    <s v="0066012024"/>
    <d v="2024-01-05T00:00:00"/>
    <d v="2029-01-05T00:00:00"/>
    <s v="Estrada de Itaipuaçu"/>
    <s v="São Bento da Lagoa"/>
    <s v="24.938-070"/>
    <s v="MARICÁ"/>
    <n v="0"/>
    <s v="(21) 98380-5633"/>
    <s v="contato@taludeambiental.com.br"/>
  </r>
  <r>
    <x v="1485"/>
    <s v="Baía de Guanabara"/>
    <n v="50"/>
    <x v="2"/>
    <s v="EE"/>
    <n v="330042140871"/>
    <s v="04.628.033/0001-31"/>
    <s v="ARTSUL FUTEBOL CLUBE LTDA"/>
    <x v="5"/>
    <m/>
    <d v="2024-01-01T00:00:00"/>
    <n v="337.76354286177929"/>
    <n v="0"/>
    <n v="337.76354286177929"/>
    <m/>
    <m/>
    <n v="0"/>
    <n v="0"/>
    <n v="9778.56"/>
    <n v="0"/>
    <n v="0"/>
    <n v="1955.71"/>
    <n v="0"/>
    <n v="0"/>
    <n v="5.7568725668020709E-2"/>
    <n v="225.17569524118619"/>
    <n v="0"/>
    <n v="0"/>
    <n v="112.5878476205931"/>
    <s v="SEI-0700020119532021"/>
    <s v="0072922024"/>
    <d v="2024-02-22T00:00:00"/>
    <d v="2029-02-22T00:00:00"/>
    <s v="Estrada do Riachão"/>
    <s v="Austin"/>
    <s v="26.084-015"/>
    <s v="NOVA IGUAÇU"/>
    <n v="0"/>
    <s v="(21) 97197-6852"/>
    <s v="elivania@geoprime.com.br"/>
  </r>
  <r>
    <x v="1486"/>
    <s v="Baía de Guanabara"/>
    <n v="50"/>
    <x v="2"/>
    <s v="EE"/>
    <n v="330041868812"/>
    <s v="16.991.176/0001-92"/>
    <s v="REALIZA CONSTRUTORA LTDA"/>
    <x v="16"/>
    <n v="2024"/>
    <d v="2024-12-12T00:00:00"/>
    <n v="304.59652447760106"/>
    <n v="0"/>
    <n v="304.59652447760106"/>
    <m/>
    <m/>
    <n v="0"/>
    <n v="0"/>
    <n v="0"/>
    <n v="52910.400000000001"/>
    <n v="0"/>
    <n v="0"/>
    <n v="375"/>
    <n v="37.5"/>
    <n v="5.7568725668020709E-2"/>
    <n v="0"/>
    <n v="304.59652447760106"/>
    <n v="0"/>
    <n v="0"/>
    <s v="SEI-0700020161792023"/>
    <s v="IN007372"/>
    <d v="2024-02-29T00:00:00"/>
    <d v="2029-02-28T00:00:00"/>
    <s v="Avenida Vinte E Dois De Maio"/>
    <s v="Outeiro Das Pedras"/>
    <n v="24812226"/>
    <s v="ITABORAÍ"/>
    <s v="RJ"/>
    <n v="994317077"/>
    <s v="raoni.osc@gmail.com"/>
  </r>
  <r>
    <x v="1487"/>
    <s v="Baía de Guanabara"/>
    <n v="50"/>
    <x v="2"/>
    <s v="EE"/>
    <s v=" 330042348278_x0009_"/>
    <s v="29.067.113/0307-70"/>
    <s v="POLIMIX CONCRETO LTDA"/>
    <x v="13"/>
    <m/>
    <d v="2024-10-10T00:00:00"/>
    <n v="721.75983844121629"/>
    <n v="0"/>
    <n v="721.75983844121629"/>
    <m/>
    <m/>
    <n v="0"/>
    <n v="0"/>
    <n v="14942.400000000003"/>
    <n v="0"/>
    <n v="0"/>
    <n v="6560.4000000000033"/>
    <n v="0"/>
    <n v="0"/>
    <n v="5.7568725668020709E-2"/>
    <n v="344.08597056873305"/>
    <n v="0"/>
    <n v="0"/>
    <n v="377.67386787248319"/>
    <s v="SEI-070007/000362/2022"/>
    <s v="IN006704"/>
    <d v="2024-01-23T00:00:00"/>
    <d v="2029-01-23T00:00:00"/>
    <s v="AVENIDA SANTOS REIS"/>
    <s v="TAQUARA"/>
    <n v="25270550"/>
    <s v="DUQUE DE CAXIAS"/>
    <s v="RJ"/>
    <s v="(21)97197-6852"/>
    <s v="elivania@geoprime.com.br"/>
  </r>
  <r>
    <x v="1488"/>
    <s v="Baía de Guanabara"/>
    <n v="50"/>
    <x v="2"/>
    <s v="EE"/>
    <n v="330034130609"/>
    <s v="49.803.158/0008-65"/>
    <s v="CORTESIA SERVIÇOS DE CONCRETAGEM LTDA"/>
    <x v="5"/>
    <m/>
    <d v="2024-01-01T00:00:00"/>
    <n v="689.71938848342234"/>
    <n v="0"/>
    <n v="689.71938848342234"/>
    <m/>
    <m/>
    <n v="0"/>
    <n v="0"/>
    <n v="19968"/>
    <n v="0"/>
    <n v="0"/>
    <n v="3993.5999999999985"/>
    <n v="0"/>
    <n v="0"/>
    <n v="5.7568725668020709E-2"/>
    <n v="459.812925655615"/>
    <n v="0"/>
    <n v="0"/>
    <n v="229.90646282780739"/>
    <s v="EXT-PD01475052020"/>
    <s v="0134882023"/>
    <d v="2023-08-16T00:00:00"/>
    <d v="2028-08-16T00:00:00"/>
    <s v="Estrada da Ligação"/>
    <s v="Jacarepaguá"/>
    <s v="22.713-470"/>
    <s v="RIO DE JANEIRO"/>
    <n v="0"/>
    <s v="(11) 97197-6852"/>
    <s v="elivania@geoprime.com.br"/>
  </r>
  <r>
    <x v="1489"/>
    <s v="Baía de Guanabara"/>
    <n v="50"/>
    <x v="2"/>
    <s v="EE"/>
    <n v="330007624388"/>
    <s v="42.474.767/0001-00"/>
    <s v="MOTEL TOPKAP"/>
    <x v="13"/>
    <n v="2024"/>
    <d v="2024-12-12T00:00:00"/>
    <n v="100.1039543150945"/>
    <n v="-174.41885159926187"/>
    <n v="0"/>
    <n v="-74.314897279999997"/>
    <m/>
    <s v="ATENÇÃO: CRÉDITO 2026: -74,31489728 (cobrança dos anos: 2013 a 2024)"/>
    <n v="0"/>
    <n v="2898.1000000000004"/>
    <n v="0"/>
    <n v="0"/>
    <n v="579.62000000000035"/>
    <n v="0"/>
    <n v="0"/>
    <n v="5.7568725668020709E-2"/>
    <n v="66.735969543396322"/>
    <n v="0"/>
    <n v="0"/>
    <n v="33.367984771698175"/>
    <s v="EXT-PD01434782018"/>
    <s v="IN024983"/>
    <d v="2024-06-24T00:00:00"/>
    <d v="2029-06-24T00:00:00"/>
    <s v="Avenida Brasil"/>
    <s v="Bangu"/>
    <s v="21.860-570"/>
    <s v="RIO DE JANEIRO"/>
    <s v="RJ"/>
    <s v="(21) 2494-0464"/>
    <s v="moteltopkap@gmail.com"/>
  </r>
  <r>
    <x v="1490"/>
    <s v="Baía de Guanabara"/>
    <n v="50"/>
    <x v="2"/>
    <s v="EE"/>
    <n v="330040085687"/>
    <s v="42.310.775/0001-03"/>
    <s v="AGUAS DO RIO 1 SPE S.A"/>
    <x v="0"/>
    <m/>
    <d v="2024-05-01T00:00:00"/>
    <n v="268.95636067212087"/>
    <n v="0"/>
    <n v="268.95636067212087"/>
    <m/>
    <m/>
    <s v="NOVO:"/>
    <n v="0"/>
    <n v="0"/>
    <n v="63072"/>
    <n v="0"/>
    <n v="0"/>
    <n v="0"/>
    <n v="0"/>
    <n v="5.7568725668020709E-2"/>
    <n v="0"/>
    <n v="268.95636067212087"/>
    <n v="0"/>
    <n v="0"/>
    <n v="0"/>
    <n v="0"/>
    <d v="1899-12-30T00:00:00"/>
    <d v="1899-12-30T00:00:00"/>
    <s v="Avenida Barão de Tefé"/>
    <s v="Saúde"/>
    <s v="20.081-250"/>
    <s v="RIO DE JANEIRO"/>
    <n v="0"/>
    <s v="(21) 97289-8318"/>
    <s v="meioambiente@aguasdorio.com.br"/>
  </r>
  <r>
    <x v="1491"/>
    <s v="Baía de Guanabara"/>
    <n v="50"/>
    <x v="2"/>
    <s v="EE"/>
    <n v="330038923166"/>
    <s v="24.603.956/0001-46"/>
    <s v="CONDOMÍNIO RESIDENCIAL RECANTO DAS FLORES"/>
    <x v="13"/>
    <m/>
    <d v="2024-05-01T00:00:00"/>
    <n v="2794.677550133445"/>
    <n v="0"/>
    <n v="2794.677550133445"/>
    <m/>
    <m/>
    <n v="0"/>
    <n v="0"/>
    <n v="52925"/>
    <n v="0"/>
    <n v="0"/>
    <n v="27375"/>
    <n v="0"/>
    <n v="0"/>
    <n v="5.7568725668020709E-2"/>
    <n v="1218.7306995528245"/>
    <n v="0"/>
    <n v="0"/>
    <n v="1575.9468505806205"/>
    <s v="PD-070052922019"/>
    <s v="0974652024"/>
    <d v="2024-03-07T00:00:00"/>
    <d v="2029-03-07T00:00:00"/>
    <s v="Avenida Antônio Gomes"/>
    <s v="Calundu"/>
    <s v="24.806-686"/>
    <s v="ITABORAÍ"/>
    <n v="0"/>
    <s v="(21) 98214-5553"/>
    <s v="sindico.recantoflores2023@gmail.com"/>
  </r>
  <r>
    <x v="1492"/>
    <s v="Baía de Guanabara"/>
    <n v="50"/>
    <x v="2"/>
    <s v="EE"/>
    <n v="330040477500"/>
    <s v="30.092.431/0001-96"/>
    <s v="CONDOR S.A. INDÚSTRIA QUÍMICA"/>
    <x v="1"/>
    <m/>
    <d v="2024-05-01T00:00:00"/>
    <n v="1849.1115282798755"/>
    <n v="0"/>
    <n v="1849.1115282798755"/>
    <m/>
    <m/>
    <n v="0"/>
    <n v="0"/>
    <n v="26280"/>
    <n v="0"/>
    <n v="0"/>
    <n v="21608"/>
    <n v="0"/>
    <n v="0"/>
    <n v="5.7568725668020709E-2"/>
    <n v="605.16225398628467"/>
    <n v="0"/>
    <n v="0"/>
    <n v="1243.9492742935909"/>
    <s v="SEI-0700020116432022"/>
    <s v="0974372024"/>
    <d v="2024-03-07T00:00:00"/>
    <d v="2029-03-07T00:00:00"/>
    <s v="Rua Armando Dias Pereira"/>
    <s v="Adrianópolis"/>
    <s v="26.053-640"/>
    <s v="NOVA IGUAÇU"/>
    <n v="0"/>
    <s v="(21) 99714-6896"/>
    <s v="romulo.totalhydro@gmail.com"/>
  </r>
  <r>
    <x v="1493"/>
    <s v="Baía de Guanabara"/>
    <n v="50"/>
    <x v="2"/>
    <s v="EE"/>
    <n v="330034232436"/>
    <s v="56.228.356/0030-76"/>
    <s v="CRBS S/A"/>
    <x v="13"/>
    <m/>
    <d v="2024-05-01T00:00:00"/>
    <n v="254.33689705428543"/>
    <n v="0"/>
    <n v="254.33689705428543"/>
    <m/>
    <m/>
    <n v="0"/>
    <n v="0"/>
    <n v="7358.4"/>
    <n v="0"/>
    <n v="0"/>
    <n v="1474.6"/>
    <n v="0"/>
    <n v="0"/>
    <n v="5.7568725668020709E-2"/>
    <n v="169.45002580472533"/>
    <n v="0"/>
    <n v="0"/>
    <n v="84.886871249560116"/>
    <s v="EXT-PD007112842021"/>
    <s v="0974012024"/>
    <d v="2024-03-07T00:00:00"/>
    <d v="2029-03-07T00:00:00"/>
    <s v="Avenida Santa Luzia"/>
    <s v="Santa Luzia"/>
    <s v="24.722-315"/>
    <s v="SÃO GONÇALO"/>
    <n v="0"/>
    <s v="(55) 99435-9474"/>
    <s v="marcia@graoambiental.com"/>
  </r>
  <r>
    <x v="1494"/>
    <s v="Baía de Guanabara"/>
    <n v="50"/>
    <x v="2"/>
    <s v="EE"/>
    <n v="330003525741"/>
    <s v="29.067.113/0266-67"/>
    <s v="POLIMIX CONCRETO LTDA - MAGÉ"/>
    <x v="5"/>
    <m/>
    <d v="2024-05-01T00:00:00"/>
    <n v="1657.8993866326007"/>
    <n v="0"/>
    <n v="1657.8993866326007"/>
    <m/>
    <m/>
    <n v="0"/>
    <n v="0"/>
    <n v="20805"/>
    <n v="0"/>
    <n v="0"/>
    <n v="20476.5"/>
    <n v="0"/>
    <n v="0"/>
    <n v="5.7568725668020709E-2"/>
    <n v="479.09026523047964"/>
    <n v="0"/>
    <n v="0"/>
    <n v="1178.809121402121"/>
    <s v="PD-070148892017"/>
    <s v="0975912024"/>
    <d v="2024-03-08T00:00:00"/>
    <d v="2029-03-08T00:00:00"/>
    <s v="Rua Isabel de Paula"/>
    <s v="Suruí"/>
    <s v="25.922-492"/>
    <s v="MAGÉ"/>
    <n v="0"/>
    <s v="(21) 2647-5225"/>
    <s v="pxmg@polimix.com.br"/>
  </r>
  <r>
    <x v="1495"/>
    <s v="Baía de Guanabara"/>
    <n v="50"/>
    <x v="2"/>
    <s v="EE"/>
    <n v="330038451647"/>
    <s v="33.469.164/0018-60"/>
    <s v="SERVIÇO SOCIAL DO COMERCIO SESC"/>
    <x v="1"/>
    <m/>
    <d v="2024-05-01T00:00:00"/>
    <n v="2118.0685547778176"/>
    <n v="0"/>
    <n v="2118.0685547778176"/>
    <m/>
    <m/>
    <n v="0"/>
    <n v="0"/>
    <n v="61320"/>
    <n v="0"/>
    <n v="0"/>
    <n v="12264"/>
    <n v="0"/>
    <n v="0"/>
    <n v="5.7568725668020709E-2"/>
    <n v="1412.0457031852118"/>
    <n v="0"/>
    <n v="0"/>
    <n v="706.02285159260589"/>
    <s v="EXT-PD014173772021"/>
    <s v="0975282024"/>
    <d v="2024-03-08T00:00:00"/>
    <d v="2029-03-08T00:00:00"/>
    <s v="Avenida Ayrton Senna"/>
    <s v="Jacarepaguá"/>
    <n v="22775004"/>
    <s v="RIO DE JANEIRO"/>
    <s v="RJ"/>
    <n v="964620636"/>
    <s v="mariana@saogeraldopocos.com.br"/>
  </r>
  <r>
    <x v="1496"/>
    <s v="Baía de Guanabara"/>
    <n v="50"/>
    <x v="2"/>
    <s v="EE"/>
    <n v="330041921560"/>
    <s v="28.192.052/0001-26"/>
    <s v="RESTAURANTE POUSADA DOS CARRETEIROS LTDA ME"/>
    <x v="13"/>
    <m/>
    <d v="2024-05-01T00:00:00"/>
    <n v="247.95654543250157"/>
    <n v="0"/>
    <n v="247.95654543250157"/>
    <m/>
    <m/>
    <n v="0"/>
    <n v="0"/>
    <n v="4380"/>
    <n v="0"/>
    <n v="0"/>
    <n v="2555"/>
    <n v="0"/>
    <n v="0"/>
    <n v="5.7568725668020709E-2"/>
    <n v="100.86385648905168"/>
    <n v="0"/>
    <n v="0"/>
    <n v="147.09268894344987"/>
    <s v="SEI-0700020164232023"/>
    <s v="0068152024"/>
    <d v="2024-01-16T00:00:00"/>
    <d v="2029-01-16T00:00:00"/>
    <s v="RODOVIA BR-101"/>
    <s v="Primeiro"/>
    <s v="24.890-000"/>
    <s v="TANGUÁ"/>
    <n v="0"/>
    <s v="(21) 99932-8829 "/>
    <s v="condeleandro@gmail.com"/>
  </r>
  <r>
    <x v="1497"/>
    <s v="Baía de Guanabara"/>
    <n v="50"/>
    <x v="2"/>
    <s v="EE"/>
    <n v="330041574584"/>
    <s v="31.278.834/0001-97"/>
    <s v="AST VOVÓ LEDA COMÉRCIO DE ALIMENTOS LTDA"/>
    <x v="1"/>
    <m/>
    <d v="2024-06-01T00:00:00"/>
    <n v="216.4320060335813"/>
    <n v="0"/>
    <n v="216.4320060335813"/>
    <m/>
    <m/>
    <n v="0"/>
    <n v="0"/>
    <n v="4380"/>
    <n v="0"/>
    <n v="0"/>
    <n v="2007.5"/>
    <n v="0"/>
    <n v="0"/>
    <n v="5.7568725668020709E-2"/>
    <n v="100.86151737487285"/>
    <n v="0"/>
    <n v="0"/>
    <n v="115.57048865870846"/>
    <s v="SEI-0700070006142023"/>
    <s v="0066762024"/>
    <d v="2024-01-15T00:00:00"/>
    <d v="2029-01-15T00:00:00"/>
    <s v="Rodovia Washington Luiz"/>
    <s v="Duque de Caxias"/>
    <s v="25.265-008"/>
    <s v="DUQUE DE CAXIAS"/>
    <n v="0"/>
    <s v="(21) 98929-4615"/>
    <s v="ecodados.rj@gmail.com"/>
  </r>
  <r>
    <x v="1498"/>
    <s v="Baía de Guanabara"/>
    <n v="50"/>
    <x v="2"/>
    <s v="EE"/>
    <n v="330039484603"/>
    <s v="02.850.663/0001-20"/>
    <s v="KIOSQUE DO ALEMÃO BR 101 PRODUTOS ALIMENTÍCIOS EIRELI"/>
    <x v="1"/>
    <m/>
    <d v="2024-06-01T00:00:00"/>
    <n v="970.78459659433588"/>
    <n v="0"/>
    <n v="970.78459659433588"/>
    <m/>
    <m/>
    <n v="0"/>
    <n v="0"/>
    <n v="13140"/>
    <n v="0"/>
    <n v="0"/>
    <n v="11607"/>
    <n v="0"/>
    <n v="0"/>
    <n v="5.7568725668020709E-2"/>
    <n v="302.58112699314233"/>
    <n v="0"/>
    <n v="0"/>
    <n v="668.20346960119355"/>
    <s v="SEI-0700070005122022"/>
    <s v="0068142024"/>
    <d v="2024-01-15T00:00:00"/>
    <d v="2029-01-15T00:00:00"/>
    <s v="Rodovia Governador Mário Covas"/>
    <s v="Chácara "/>
    <s v="24.805-335"/>
    <s v="ITABORAÍ"/>
    <n v="0"/>
    <s v="(21)98135-4853"/>
    <s v="cezarioanapaula@gmail.com"/>
  </r>
  <r>
    <x v="1499"/>
    <s v="Baía de Guanabara"/>
    <n v="50"/>
    <x v="2"/>
    <s v="EE"/>
    <n v="330041934890"/>
    <s v="05.419.693/0001-75"/>
    <s v="ASA FLY LAMINADOS PLASTICOS EIRELI"/>
    <x v="1"/>
    <m/>
    <d v="2024-06-01T00:00:00"/>
    <n v="119.70057880739137"/>
    <n v="0"/>
    <n v="119.70057880739137"/>
    <m/>
    <m/>
    <n v="0"/>
    <n v="0"/>
    <n v="1541.7599999999998"/>
    <n v="0"/>
    <n v="0"/>
    <n v="1462.5599999999997"/>
    <n v="0"/>
    <n v="0"/>
    <n v="5.7568725668020709E-2"/>
    <n v="35.502863394371033"/>
    <n v="0"/>
    <n v="0"/>
    <n v="84.197715413020333"/>
    <s v="EXT-PD014174372021"/>
    <s v="0981792024"/>
    <d v="2024-04-30T00:00:00"/>
    <d v="2029-04-30T00:00:00"/>
    <s v="Avenida Calombé"/>
    <s v="Capivari"/>
    <s v="25.240-130"/>
    <s v="DUQUE DE CAXIAS"/>
    <n v="0"/>
    <s v="(21) 98526-1983"/>
    <s v="rbkiffer.geologia@gmail.com"/>
  </r>
  <r>
    <x v="1500"/>
    <s v="Baía de Guanabara"/>
    <n v="50"/>
    <x v="2"/>
    <s v="EE"/>
    <n v="330031499156"/>
    <s v="29.067.113/0210-02"/>
    <s v="POLIMIX CONCRETO LTDA"/>
    <x v="5"/>
    <m/>
    <d v="2024-06-01T00:00:00"/>
    <n v="920.36134604571453"/>
    <n v="0"/>
    <n v="920.36134604571453"/>
    <m/>
    <m/>
    <n v="0"/>
    <n v="0"/>
    <n v="11680"/>
    <n v="0"/>
    <n v="0"/>
    <n v="11315"/>
    <n v="0"/>
    <n v="0"/>
    <n v="5.7568725668020709E-2"/>
    <n v="268.9640463329942"/>
    <n v="0"/>
    <n v="0"/>
    <n v="651.39729971272038"/>
    <s v="PD-070143532016"/>
    <s v="0132802023"/>
    <d v="2023-06-01T00:00:00"/>
    <d v="2028-06-01T00:00:00"/>
    <s v="Rua Andre Manojo"/>
    <s v="Centro"/>
    <s v="22.783-112"/>
    <s v="RIO DE JANEIRO"/>
    <n v="0"/>
    <s v="(21) 3405-3460"/>
    <s v="regularizacao@saogeraldopocos.com.br"/>
  </r>
  <r>
    <x v="1501"/>
    <s v="Baía de Guanabara"/>
    <n v="50"/>
    <x v="2"/>
    <s v="EE"/>
    <n v="330038189063"/>
    <s v="27.785.021/0001-16"/>
    <s v="CONDOMINIO JARDIM ITACOATIARA"/>
    <x v="1"/>
    <m/>
    <d v="2024-06-01T00:00:00"/>
    <n v="504.30203685186143"/>
    <n v="0"/>
    <n v="504.30203685186143"/>
    <m/>
    <m/>
    <n v="0"/>
    <n v="0"/>
    <n v="14600"/>
    <n v="0"/>
    <n v="0"/>
    <n v="2920"/>
    <n v="0"/>
    <n v="0"/>
    <n v="5.7568725668020709E-2"/>
    <n v="336.20135790124101"/>
    <n v="0"/>
    <n v="0"/>
    <n v="168.10067895062045"/>
    <s v="EXT-PD007124062021"/>
    <s v="0980282024"/>
    <d v="2024-04-24T00:00:00"/>
    <d v="2029-04-24T00:00:00"/>
    <s v="Estrada Itacoatiara"/>
    <s v="Itacoatiara"/>
    <s v="24.348-000"/>
    <s v="NITERÓI"/>
    <n v="0"/>
    <s v="(21) 99254-1301"/>
    <s v="br.union.mauricio@gmail.com"/>
  </r>
  <r>
    <x v="1502"/>
    <s v="Baía de Guanabara"/>
    <n v="50"/>
    <x v="2"/>
    <s v="EE"/>
    <n v="330032112115"/>
    <s v="56.993.900/0030-76"/>
    <s v="COMPANHIA METALÚRGICA PRADA"/>
    <x v="1"/>
    <m/>
    <d v="2024-06-01T00:00:00"/>
    <n v="2016.7119739431946"/>
    <n v="0"/>
    <n v="2016.7119739431946"/>
    <m/>
    <m/>
    <n v="0"/>
    <n v="0"/>
    <n v="30879.000000000007"/>
    <n v="8640"/>
    <n v="0"/>
    <n v="22239.000000000007"/>
    <n v="0"/>
    <n v="95"/>
    <n v="5.7568725668020709E-2"/>
    <n v="711.06587196112457"/>
    <n v="25.375211850957204"/>
    <n v="0"/>
    <n v="1280.2708901311128"/>
    <s v="E-07002106742015"/>
    <s v="0535772024"/>
    <d v="2024-04-15T00:00:00"/>
    <d v="2026-04-15T00:00:00"/>
    <s v="Rodovia Presidente Dutra"/>
    <s v="Pólo Industrial"/>
    <s v="27.537-000"/>
    <s v="RESENDE"/>
    <n v="0"/>
    <s v="(24) 3322-6926"/>
    <s v="tecnico1@azevedoambiental.com"/>
  </r>
  <r>
    <x v="1503"/>
    <s v="Baía de Guanabara"/>
    <n v="50"/>
    <x v="2"/>
    <s v="EE"/>
    <n v="330028276508"/>
    <s v="33.649.575/0001-99"/>
    <s v="CLUBE DE REGATAS DO FLAMENGO"/>
    <x v="1"/>
    <m/>
    <d v="2024-06-01T00:00:00"/>
    <n v="353.011425796303"/>
    <n v="0"/>
    <n v="353.011425796303"/>
    <m/>
    <m/>
    <n v="0"/>
    <n v="0"/>
    <n v="13103.5"/>
    <n v="0"/>
    <n v="0"/>
    <n v="890.60000000000036"/>
    <n v="0"/>
    <n v="0"/>
    <n v="5.7568725668020709E-2"/>
    <n v="301.74071871636374"/>
    <n v="0"/>
    <n v="0"/>
    <n v="51.270707079939257"/>
    <n v="0"/>
    <n v="0"/>
    <d v="1899-12-30T00:00:00"/>
    <d v="1899-12-30T00:00:00"/>
    <s v="Avenida Borges de Medeiros "/>
    <s v="Lagoa"/>
    <s v="22.785-275"/>
    <s v="RIO DE JANEIRO"/>
    <n v="0"/>
    <s v="(21) 2159-0100"/>
    <s v="rosanacoppede@gmail.com"/>
  </r>
  <r>
    <x v="1504"/>
    <s v="Baía de Guanabara"/>
    <n v="50"/>
    <x v="2"/>
    <s v="EE"/>
    <n v="700000046368"/>
    <s v="32.216.897/0002-62"/>
    <s v="CARBOOX RESENDE QUÍMICA INDÚSTRIA COMÉRCIO LTDA"/>
    <x v="5"/>
    <m/>
    <d v="2024-06-01T00:00:00"/>
    <n v="819.49080988427477"/>
    <n v="0"/>
    <n v="819.49080988427477"/>
    <m/>
    <m/>
    <n v="0"/>
    <n v="0"/>
    <n v="23725"/>
    <n v="0"/>
    <n v="0"/>
    <n v="4745"/>
    <n v="0"/>
    <n v="0"/>
    <n v="5.7568725668020709E-2"/>
    <n v="546.32720658951655"/>
    <n v="0"/>
    <n v="0"/>
    <n v="273.16360329475822"/>
    <s v="E-071005042006"/>
    <n v="21752010"/>
    <d v="2010-07-13T00:00:00"/>
    <d v="2015-07-12T00:00:00"/>
    <s v="Rodovia Presidente Dutra"/>
    <s v="Pólo Industrial"/>
    <s v="27.537-000"/>
    <s v="RESENDE"/>
    <n v="0"/>
    <s v="(24) 3381-9299"/>
    <s v="tatiane.rezende@carboox.com"/>
  </r>
  <r>
    <x v="1505"/>
    <s v="Baía de Guanabara"/>
    <n v="50"/>
    <x v="2"/>
    <s v="EE"/>
    <n v="330040962033"/>
    <s v="31.254.405/0001-80"/>
    <s v="CONDOMÍNIO RESIDENCIAL PARQUE SERRA SALVATORI"/>
    <x v="16"/>
    <m/>
    <d v="2024-06-01T00:00:00"/>
    <n v="745.3258748517701"/>
    <n v="0"/>
    <n v="745.3258748517701"/>
    <m/>
    <m/>
    <n v="0"/>
    <n v="0"/>
    <n v="0"/>
    <n v="105120"/>
    <n v="0"/>
    <n v="0"/>
    <n v="0"/>
    <n v="88"/>
    <n v="5.7568725668020709E-2"/>
    <n v="0"/>
    <n v="745.3258748517701"/>
    <n v="0"/>
    <n v="0"/>
    <s v="SEI-0700070001182023"/>
    <s v="0975192024"/>
    <d v="2024-03-08T00:00:00"/>
    <d v="2029-03-08T00:00:00"/>
    <s v="Estrada São Pedro"/>
    <s v="Vista Alegre"/>
    <s v="24.725-270"/>
    <s v="SÃO GONÇALO"/>
    <n v="0"/>
    <s v="(21) 98181-3727"/>
    <s v="serrasalvatori@gmail.com; condominios@azevedolimaassessoria.com.br"/>
  </r>
  <r>
    <x v="1506"/>
    <s v="Baía de Guanabara"/>
    <n v="50"/>
    <x v="2"/>
    <s v="EE"/>
    <n v="330041869622"/>
    <s v="29.872.068/0001-42"/>
    <s v="LM NEGOCIOS E CONSULTORIA LTDA"/>
    <x v="13"/>
    <m/>
    <d v="2024-06-01T00:00:00"/>
    <n v="287.03190930818448"/>
    <n v="0"/>
    <n v="287.03190930818448"/>
    <m/>
    <m/>
    <n v="0"/>
    <n v="0"/>
    <n v="6168.5"/>
    <n v="0"/>
    <n v="0"/>
    <n v="2518.5000000000009"/>
    <n v="0"/>
    <n v="0"/>
    <n v="5.7568725668020709E-2"/>
    <n v="142.04507371327429"/>
    <n v="0"/>
    <n v="0"/>
    <n v="144.98683559491019"/>
    <s v="SEI-0700020158542023"/>
    <s v="0068322024"/>
    <d v="2024-01-19T00:00:00"/>
    <d v="2029-01-19T00:00:00"/>
    <s v="Rua Antônio Alves Viana"/>
    <s v="Centro"/>
    <s v="24.800-416"/>
    <s v="ITABORAÍ"/>
    <n v="0"/>
    <s v="(21) 99932-8829"/>
    <s v="condeleandro@gmail.com"/>
  </r>
  <r>
    <x v="1507"/>
    <s v="Baía de Guanabara"/>
    <n v="50"/>
    <x v="2"/>
    <s v="EE"/>
    <n v="330041118732"/>
    <s v="39.176.268/0001-14"/>
    <s v="CONDOMÍNIO VILLAGE ITABORAÍ"/>
    <x v="13"/>
    <m/>
    <d v="2024-07-01T00:00:00"/>
    <n v="592.55489330093701"/>
    <n v="0"/>
    <n v="592.55489330093701"/>
    <m/>
    <m/>
    <n v="0"/>
    <n v="0"/>
    <n v="13870"/>
    <n v="0"/>
    <n v="0"/>
    <n v="4745"/>
    <n v="0"/>
    <n v="0"/>
    <n v="5.7568725668020709E-2"/>
    <n v="319.39129000617885"/>
    <n v="0"/>
    <n v="0"/>
    <n v="273.16360329475822"/>
    <s v="SEI-0700070001762023"/>
    <s v="0978772024"/>
    <d v="2024-04-02T00:00:00"/>
    <d v="2029-04-02T00:00:00"/>
    <s v="Avenida Vinte e Dois de Maio"/>
    <s v="Centro"/>
    <s v="24.800-097"/>
    <s v="ITABORAÍ"/>
    <n v="0"/>
    <s v="(21) 99667-7215"/>
    <s v="condeleandro@gmail.com"/>
  </r>
  <r>
    <x v="1508"/>
    <s v="Baía de Guanabara"/>
    <n v="50"/>
    <x v="2"/>
    <s v="EE"/>
    <n v="330040777139"/>
    <s v="18.210.554/0003-40"/>
    <s v="EKO TRANSPORTES E RECOLHIMENTO DE RESIDUOS LTDA"/>
    <x v="1"/>
    <m/>
    <d v="2024-07-01T00:00:00"/>
    <n v="61.743149103660222"/>
    <n v="0"/>
    <n v="61.743149103660222"/>
    <m/>
    <m/>
    <n v="0"/>
    <n v="0"/>
    <n v="927.36"/>
    <n v="0"/>
    <n v="0"/>
    <n v="701.56799999999998"/>
    <n v="0"/>
    <n v="0"/>
    <n v="5.7568725668020709E-2"/>
    <n v="21.354773374198274"/>
    <n v="0"/>
    <n v="0"/>
    <n v="40.388375729461949"/>
    <s v="SEI-0700020147482022"/>
    <s v="0984822024"/>
    <d v="2024-05-22T00:00:00"/>
    <d v="2029-05-22T00:00:00"/>
    <s v="Avenida Guilherme Maxwell"/>
    <s v="Maré"/>
    <s v="21.040-211"/>
    <s v="RIO DE JANEIRO"/>
    <n v="0"/>
    <s v="(21) 99731-8684"/>
    <s v="dandara@litologica.com"/>
  </r>
  <r>
    <x v="1509"/>
    <s v="Baía de Guanabara"/>
    <n v="50"/>
    <x v="2"/>
    <s v="EE"/>
    <n v="330039158552"/>
    <s v="29.946.183/0001-14"/>
    <s v="MARAVILHA AUTO ÔNIBUS LTDA"/>
    <x v="13"/>
    <m/>
    <d v="2024-07-01T00:00:00"/>
    <n v="152.67226047159093"/>
    <n v="0"/>
    <n v="152.67226047159093"/>
    <m/>
    <m/>
    <n v="0"/>
    <n v="0"/>
    <n v="2484.0000000000005"/>
    <n v="0"/>
    <n v="0"/>
    <n v="1658.4000000000005"/>
    <n v="0"/>
    <n v="0"/>
    <n v="5.7568725668020709E-2"/>
    <n v="57.200285823745382"/>
    <n v="0"/>
    <n v="0"/>
    <n v="95.471974647845556"/>
    <s v="E-070026082016"/>
    <s v="0535752024"/>
    <d v="2024-04-09T00:00:00"/>
    <d v="2029-04-09T00:00:00"/>
    <s v="Avenida Vinte e Dois de Maio"/>
    <s v="Santo Expedito   "/>
    <s v="24.812-516"/>
    <s v="ITABORAÍ"/>
    <n v="0"/>
    <s v="(21) 3637-1751"/>
    <s v="maravilhatst@gmail.com"/>
  </r>
  <r>
    <x v="1510"/>
    <s v="Baía de Guanabara"/>
    <n v="50"/>
    <x v="2"/>
    <s v="EE"/>
    <n v="330041750145"/>
    <s v="50.448.874/0001-84"/>
    <s v="R&amp;C TRANSPORTES LTDA"/>
    <x v="9"/>
    <m/>
    <d v="2024-10-10T00:00:00"/>
    <n v="2752.8167184953609"/>
    <n v="0"/>
    <n v="2752.8167184953609"/>
    <m/>
    <m/>
    <n v="0"/>
    <n v="0"/>
    <n v="34572.800000000003"/>
    <n v="0"/>
    <n v="0"/>
    <n v="33988.800000000003"/>
    <n v="0"/>
    <n v="0"/>
    <n v="5.7568725668020709E-2"/>
    <n v="796.12481551013855"/>
    <n v="0"/>
    <n v="0"/>
    <n v="1956.6919029852224"/>
    <s v="E-0700222252015"/>
    <s v="0536172024"/>
    <d v="2024-05-09T00:00:00"/>
    <d v="2026-04-07T00:00:00"/>
    <s v="Avenida Brasil"/>
    <s v="Santissimo"/>
    <s v="23.078-001"/>
    <s v="RIO DE JANEIRO"/>
    <n v="0"/>
    <s v="(21) 3507-5202"/>
    <s v="condeleandro@gmail.com"/>
  </r>
  <r>
    <x v="1511"/>
    <s v="Baía de Guanabara"/>
    <n v="50"/>
    <x v="2"/>
    <s v="EE"/>
    <n v="330042338396"/>
    <s v="07.500.527/0001-24"/>
    <s v="TEXTURA RIO INDÚSTRIA DE TINTAS LTDA"/>
    <x v="5"/>
    <m/>
    <d v="2024-10-10T00:00:00"/>
    <n v="1170.388567516892"/>
    <n v="0"/>
    <n v="1170.388567516892"/>
    <m/>
    <m/>
    <n v="0"/>
    <n v="0"/>
    <n v="17149.439999999999"/>
    <n v="5255.9999999999991"/>
    <n v="0"/>
    <n v="0"/>
    <n v="0"/>
    <n v="11893.439999999999"/>
    <n v="5.7568725668020709E-2"/>
    <n v="394.90856268807244"/>
    <n v="90.789820219755399"/>
    <n v="0"/>
    <n v="684.69018460906409"/>
    <s v="SEI-0700080002182022"/>
    <s v="0980762024"/>
    <d v="2024-05-09T00:00:00"/>
    <d v="2029-05-09T00:00:00"/>
    <s v="Av. Antônio Carlos de Souza Guadalupe"/>
    <s v="Basílio"/>
    <s v="28.800-000"/>
    <s v="RIO BONITO"/>
    <n v="0"/>
    <s v="(21) 97261-2657"/>
    <s v="greendetalle@yahoo.com.br"/>
  </r>
  <r>
    <x v="1512"/>
    <s v="Baía de Guanabara"/>
    <n v="50"/>
    <x v="2"/>
    <s v="EE"/>
    <n v="330003520600"/>
    <s v="05.759.383/0001-08"/>
    <s v="TOBRAS DISTRIBUIDORA DE COMBUSTÍVEIS LTDA"/>
    <x v="16"/>
    <m/>
    <d v="2024-07-01T00:00:00"/>
    <n v="17.574161890292121"/>
    <n v="0"/>
    <n v="17.574161890292121"/>
    <m/>
    <m/>
    <n v="0"/>
    <n v="0"/>
    <n v="0"/>
    <n v="10074"/>
    <n v="0"/>
    <n v="0"/>
    <n v="0"/>
    <n v="0"/>
    <n v="5.7568725668020709E-2"/>
    <n v="0"/>
    <n v="17.574161890292121"/>
    <n v="0"/>
    <n v="0"/>
    <s v="PD-070145532018"/>
    <s v="0991822024"/>
    <d v="2024-06-10T00:00:00"/>
    <d v="2029-06-10T00:00:00"/>
    <s v="Rua Miguel de Cervantes"/>
    <s v="Vila Actura"/>
    <s v="25.225-762"/>
    <s v="DUQUE DE CAXIAS"/>
    <n v="0"/>
    <s v="(21) 96508-1464"/>
    <s v="msouza@world-kinect.com"/>
  </r>
  <r>
    <x v="1513"/>
    <s v="Baía de Guanabara"/>
    <n v="50"/>
    <x v="2"/>
    <s v="EE"/>
    <n v="330026274494"/>
    <s v="31.907.330/0001-99"/>
    <s v="TRANSPORTES MARÍTIMOS E MULTIMODAIS SÃO GERALDO LTDA"/>
    <x v="13"/>
    <m/>
    <d v="2024-07-01T00:00:00"/>
    <n v="1632.2575926105246"/>
    <n v="0"/>
    <n v="1632.2575926105246"/>
    <m/>
    <m/>
    <n v="0"/>
    <n v="0"/>
    <n v="33288"/>
    <n v="0"/>
    <n v="0"/>
    <n v="15038"/>
    <n v="0"/>
    <n v="0"/>
    <n v="5.7568725668020709E-2"/>
    <n v="766.5390960148294"/>
    <n v="0"/>
    <n v="0"/>
    <n v="865.71849659569534"/>
    <s v="E-07002104372014"/>
    <s v="0535742024"/>
    <d v="2024-04-15T00:00:00"/>
    <d v="2029-04-15T00:00:00"/>
    <s v="Rodovia Presidente Dutra"/>
    <s v="Rocha Sobrinho"/>
    <s v="26.574-751"/>
    <s v="MESQUITA"/>
    <n v="0"/>
    <s v="(21) 96402-5424"/>
    <s v="jonas.colares@tmm.com.br"/>
  </r>
  <r>
    <x v="1514"/>
    <s v="Baía de Guanabara"/>
    <n v="50"/>
    <x v="2"/>
    <s v="EE"/>
    <n v="330032153300"/>
    <s v="22.512.418/0001-10"/>
    <s v="VALDELIR DA CONCEIÇÃO DOS SANTOS"/>
    <x v="9"/>
    <m/>
    <d v="2024-07-01T00:00:00"/>
    <n v="287.65940841796589"/>
    <n v="0"/>
    <n v="287.65940841796589"/>
    <m/>
    <m/>
    <n v="0"/>
    <n v="0"/>
    <n v="4164"/>
    <n v="0"/>
    <n v="0"/>
    <n v="3331.2000000000003"/>
    <n v="0"/>
    <n v="0"/>
    <n v="5.7568725668020709E-2"/>
    <n v="95.886469472655293"/>
    <n v="0"/>
    <n v="0"/>
    <n v="191.77293894531059"/>
    <s v="PD-070141312020"/>
    <s v="0984652024"/>
    <d v="2024-05-22T00:00:00"/>
    <d v="2029-05-22T00:00:00"/>
    <s v="Estrada Melchior"/>
    <s v="Caxito"/>
    <s v="24.910-475"/>
    <s v="MARICÁ"/>
    <n v="0"/>
    <s v="(21) 3556-1090"/>
    <s v="dandara@litologica.com"/>
  </r>
  <r>
    <x v="1515"/>
    <s v="Baía de Guanabara"/>
    <n v="50"/>
    <x v="2"/>
    <s v="EE"/>
    <n v="330039748198"/>
    <s v="30.450.803/0001-09"/>
    <s v="ZAMMI INSTRUMENTAL EIRELI"/>
    <x v="5"/>
    <m/>
    <d v="2024-08-01T00:00:00"/>
    <n v="69.773295509641088"/>
    <n v="0"/>
    <n v="69.773295509641088"/>
    <m/>
    <m/>
    <n v="0"/>
    <n v="0"/>
    <n v="3000"/>
    <n v="0"/>
    <n v="0"/>
    <n v="12"/>
    <n v="0"/>
    <n v="0"/>
    <n v="5.7568725668020709E-2"/>
    <n v="69.082470801624837"/>
    <n v="0"/>
    <n v="0"/>
    <n v="0.6908247080162484"/>
    <s v="SEI-0700070006572022"/>
    <s v="0990952024"/>
    <d v="2024-05-28T00:00:00"/>
    <d v="2029-05-28T00:00:00"/>
    <s v="Rua Bernardo Vasconcelos"/>
    <s v="Parque Santa Lúcia "/>
    <s v="25.251-300"/>
    <s v="DUQUE DE CAXIAS"/>
    <n v="0"/>
    <s v="(21) 97123-9668"/>
    <s v="equipenorttec@gmail.com"/>
  </r>
  <r>
    <x v="1516"/>
    <s v="Baía de Guanabara"/>
    <n v="50"/>
    <x v="2"/>
    <s v="EE"/>
    <n v="330028286902"/>
    <s v="25.084.970/0001-43"/>
    <s v="25.084.970 DIEGO MARTINS PEREIRA DE CASTRO"/>
    <x v="9"/>
    <m/>
    <d v="2024-09-01T00:00:00"/>
    <n v="1492.7340290815096"/>
    <n v="0"/>
    <n v="1492.7340290815096"/>
    <m/>
    <m/>
    <n v="0"/>
    <n v="0"/>
    <n v="21608"/>
    <n v="0"/>
    <n v="0"/>
    <n v="17286.400000000001"/>
    <n v="0"/>
    <n v="0"/>
    <n v="5.7568725668020709E-2"/>
    <n v="497.57800969383652"/>
    <n v="0"/>
    <n v="0"/>
    <n v="995.15601938767304"/>
    <s v="PD-0701411752018"/>
    <s v="0991332024"/>
    <d v="2024-06-06T00:00:00"/>
    <d v="2029-06-06T00:00:00"/>
    <s v="Rua Floriana"/>
    <s v="Coelho da Rocha"/>
    <s v="25.550-630"/>
    <s v="SÃO JOÃO DE MERITI"/>
    <n v="0"/>
    <s v="(21) 96410-4344"/>
    <s v="aguassolutions@gmail.com"/>
  </r>
  <r>
    <x v="1517"/>
    <s v="Baía de Guanabara"/>
    <n v="50"/>
    <x v="2"/>
    <s v="EE"/>
    <n v="330040102522"/>
    <s v="00.865.239/0001-24"/>
    <s v="AUTO POSTO VANCOUVER LTDA"/>
    <x v="1"/>
    <m/>
    <d v="2024-09-01T00:00:00"/>
    <n v="576.58532880062796"/>
    <n v="0"/>
    <n v="576.58532880062796"/>
    <m/>
    <m/>
    <n v="0"/>
    <n v="0"/>
    <n v="14271.499999999998"/>
    <n v="0"/>
    <n v="0"/>
    <n v="4306.9999999999982"/>
    <n v="0"/>
    <n v="0"/>
    <n v="5.7568725668020709E-2"/>
    <n v="328.63682734846293"/>
    <n v="0"/>
    <n v="0"/>
    <n v="247.94850145216503"/>
    <s v="SEI-0700070008202022"/>
    <s v="0065652024"/>
    <d v="2024-03-06T00:00:00"/>
    <d v="2029-03-06T00:00:00"/>
    <s v="Estrada Francisco Da Cruz Nunes"/>
    <s v="Pendotiba"/>
    <n v="24310340"/>
    <s v="NITERÓI"/>
    <s v="RJ"/>
    <n v="981354853"/>
    <s v="cezarioanapaula@gmail.com"/>
  </r>
  <r>
    <x v="1518"/>
    <s v="Baía de Guanabara"/>
    <n v="50"/>
    <x v="2"/>
    <s v="EE"/>
    <n v="330038695600"/>
    <s v="07.427.606/0001-57"/>
    <s v="CONDOMÍNIO L1 DOS EDIFÍCIOS BARRA WORLD SHOPPING"/>
    <x v="1"/>
    <m/>
    <d v="2024-09-01T00:00:00"/>
    <n v="277.36612026852379"/>
    <n v="0"/>
    <n v="277.36612026852379"/>
    <m/>
    <m/>
    <n v="0"/>
    <n v="0"/>
    <n v="9490"/>
    <n v="0"/>
    <n v="0"/>
    <n v="1022"/>
    <n v="0"/>
    <n v="0"/>
    <n v="5.7568725668020709E-2"/>
    <n v="218.53088263580665"/>
    <n v="0"/>
    <n v="0"/>
    <n v="58.83523763271716"/>
    <s v="SEI-0700020123002021"/>
    <s v="0073642024"/>
    <d v="2024-03-14T00:00:00"/>
    <d v="2029-03-14T00:00:00"/>
    <s v="Avenida Alfredo Balthazar da Silveira"/>
    <s v="Barra da Tijuca"/>
    <s v="22.790-710"/>
    <s v="RIO DE JANEIRO"/>
    <n v="0"/>
    <s v="(21) 98861-0743"/>
    <s v="rodrigeol@gmail.com"/>
  </r>
  <r>
    <x v="1519"/>
    <s v="Baía de Guanabara"/>
    <n v="50"/>
    <x v="2"/>
    <s v="EE"/>
    <n v="330042458880"/>
    <s v="47.217.489/0001-11"/>
    <s v="DIDIER 62 MOVIMENTAÇÃO DE CARGAS LTDA"/>
    <x v="9"/>
    <m/>
    <d v="2024-09-01T00:00:00"/>
    <n v="4115.3147465598777"/>
    <n v="0"/>
    <n v="4115.3147465598777"/>
    <m/>
    <m/>
    <n v="0"/>
    <n v="0"/>
    <n v="51100"/>
    <n v="0"/>
    <n v="0"/>
    <n v="51045.25"/>
    <n v="0"/>
    <n v="0"/>
    <n v="5.7568725668020709E-2"/>
    <n v="1176.7047526543431"/>
    <n v="0"/>
    <n v="0"/>
    <n v="2938.6099939055343"/>
    <s v="SEI-0700020058692024"/>
    <s v="0993672024"/>
    <d v="2024-06-11T00:00:00"/>
    <d v="2029-06-11T00:00:00"/>
    <s v="Rua Jacapu"/>
    <s v="Parada Morabi"/>
    <s v="25.265-320"/>
    <s v="DUQUE DE CAXIAS"/>
    <n v="0"/>
    <s v="(21)98821-3329"/>
    <s v="leonidascastromello0@gmail.com"/>
  </r>
  <r>
    <x v="1520"/>
    <s v="Baía de Guanabara"/>
    <n v="50"/>
    <x v="2"/>
    <s v="EE"/>
    <n v="330042463298"/>
    <s v="05.413.904/0001-62"/>
    <s v="LOGISTICA 2002 RIO TRANSPORTE LTDA"/>
    <x v="9"/>
    <m/>
    <d v="2024-09-01T00:00:00"/>
    <n v="14706.708149692407"/>
    <n v="0"/>
    <n v="14706.708149692407"/>
    <m/>
    <m/>
    <n v="0"/>
    <n v="0"/>
    <n v="182500"/>
    <n v="0"/>
    <n v="0"/>
    <n v="182463.5"/>
    <n v="0"/>
    <n v="0"/>
    <n v="5.7568725668020709E-2"/>
    <n v="4202.5169737655115"/>
    <n v="0"/>
    <n v="0"/>
    <n v="10504.191175926895"/>
    <s v="SEI-0700020058652024"/>
    <s v="0993652024"/>
    <d v="2024-06-13T00:00:00"/>
    <d v="2029-06-13T00:00:00"/>
    <s v="Rua Marcelo Gama"/>
    <s v="Jacarepaguá"/>
    <s v="22.775-720"/>
    <s v="RIO DE JANEIRO"/>
    <n v="0"/>
    <s v="(21)99731-8684"/>
    <s v="contato@agua2002.com.br"/>
  </r>
  <r>
    <x v="1521"/>
    <s v="Baía de Guanabara"/>
    <n v="50"/>
    <x v="2"/>
    <s v="EE"/>
    <n v="330041596715"/>
    <s v="04.257.026/0001-70"/>
    <s v="REI J INDÚSTRIA E COMÉRCIO LTDA"/>
    <x v="5"/>
    <m/>
    <d v="2024-09-01T00:00:00"/>
    <n v="1686.8903132694763"/>
    <n v="0"/>
    <n v="1686.8903132694763"/>
    <m/>
    <m/>
    <n v="0"/>
    <n v="0"/>
    <n v="27448"/>
    <n v="0"/>
    <n v="0"/>
    <n v="18323"/>
    <n v="0"/>
    <n v="0"/>
    <n v="5.7568725668020709E-2"/>
    <n v="632.0585528543329"/>
    <n v="0"/>
    <n v="0"/>
    <n v="1054.8317604151434"/>
    <s v="SEI-0700020124462023"/>
    <s v="0993052024"/>
    <d v="2024-06-13T00:00:00"/>
    <d v="2029-06-13T00:00:00"/>
    <s v="Avenida Sol"/>
    <s v="Vila Olímpia"/>
    <s v="25.940-163"/>
    <s v="GUAPIMIRIM"/>
    <n v="0"/>
    <s v="(21)97150-0250"/>
    <s v="condeleandro@gmail.com"/>
  </r>
  <r>
    <x v="1522"/>
    <s v="Baía de Guanabara"/>
    <n v="50"/>
    <x v="2"/>
    <s v="EE"/>
    <n v="330041457782"/>
    <s v="90.030.156/0005-31"/>
    <s v="TRANSPORTADORA HAMMES LTDA"/>
    <x v="1"/>
    <m/>
    <d v="2024-09-01T00:00:00"/>
    <n v="186.59175363518867"/>
    <n v="0"/>
    <n v="186.59175363518867"/>
    <m/>
    <m/>
    <n v="0"/>
    <n v="0"/>
    <n v="5402"/>
    <n v="0"/>
    <n v="0"/>
    <n v="1080.3999999999996"/>
    <n v="0"/>
    <n v="0"/>
    <n v="5.7568725668020709E-2"/>
    <n v="124.39450242345913"/>
    <n v="0"/>
    <n v="0"/>
    <n v="62.197251211729544"/>
    <s v="SEI-0700070005392023"/>
    <s v="0973892024"/>
    <d v="2024-03-14T00:00:00"/>
    <d v="2029-03-14T00:00:00"/>
    <s v="Rua Pedro Toledo"/>
    <s v="Campos Elíseos"/>
    <s v="25.215-120"/>
    <s v="DUQUE DE CAXIAS"/>
    <n v="0"/>
    <s v="(21)999435-9474"/>
    <s v="marcia@graoambiental.com"/>
  </r>
  <r>
    <x v="1523"/>
    <s v="Baía de Guanabara"/>
    <n v="50"/>
    <x v="2"/>
    <s v="EE"/>
    <n v="330039265804"/>
    <s v="17.803.113/0001-28"/>
    <s v="CONDOMÍNIO CIVIL VOLUNTÁRIO OUTLET PREMIUM RIO DE JANEIRO"/>
    <x v="1"/>
    <m/>
    <d v="2024-09-01T00:00:00"/>
    <n v="1699.3297635118224"/>
    <n v="0"/>
    <n v="1699.3297635118224"/>
    <m/>
    <m/>
    <n v="0"/>
    <n v="0"/>
    <n v="34120.200000000004"/>
    <n v="0"/>
    <n v="0"/>
    <n v="15870.200000000004"/>
    <n v="0"/>
    <n v="0"/>
    <n v="5.7568725668020709E-2"/>
    <n v="785.70257341520005"/>
    <n v="0"/>
    <n v="0"/>
    <n v="913.62719009662237"/>
    <s v="SEI-0700070001942022"/>
    <n v="1000032024"/>
    <d v="2024-07-12T00:00:00"/>
    <d v="2029-07-12T00:00:00"/>
    <s v="Avenida Dona Tereza Cristina"/>
    <s v="Chacarás Rio-Petrópolis"/>
    <s v="25.230-480"/>
    <s v="DUQUE DE CAXIAS"/>
    <n v="0"/>
    <s v="(21) 99435-9474"/>
    <s v="marcia@graoambiental.com"/>
  </r>
  <r>
    <x v="1524"/>
    <s v="Baía de Guanabara"/>
    <n v="50"/>
    <x v="2"/>
    <s v="EE"/>
    <n v="330040880738"/>
    <s v="33.197.161/0001-76"/>
    <s v="EMPRESA VIAÇÃO IDEAL S.A"/>
    <x v="1"/>
    <m/>
    <d v="2024-09-01T00:00:00"/>
    <n v="1684.3688030852172"/>
    <n v="0"/>
    <n v="1684.3688030852172"/>
    <m/>
    <m/>
    <n v="0"/>
    <n v="0"/>
    <n v="23506.000000000004"/>
    <n v="0"/>
    <n v="0"/>
    <n v="19856.000000000004"/>
    <n v="0"/>
    <n v="0"/>
    <n v="5.7568725668020709E-2"/>
    <n v="541.28418622099787"/>
    <n v="0"/>
    <n v="0"/>
    <n v="1143.0846168642195"/>
    <s v="SEI-0700020154252022"/>
    <s v="0997242024"/>
    <d v="2024-07-02T00:00:00"/>
    <d v="2029-07-02T00:00:00"/>
    <s v="Avenida Coronel Luís Oliveira Sampaio"/>
    <s v="Jardim Guanabara (Ilha do Governador)"/>
    <s v="21.931-010"/>
    <s v="RIO DE JANEIRO"/>
    <n v="0"/>
    <s v="(21) 97016-5088"/>
    <s v="licenciamento@soloterra.net.br"/>
  </r>
  <r>
    <x v="1525"/>
    <s v="Baía de Guanabara"/>
    <n v="50"/>
    <x v="2"/>
    <s v="EE"/>
    <n v="330036992497"/>
    <s v="29.626.807/0001-16"/>
    <s v="PI TROPICAL PRODUCAO COMERCIO DE BEBIDAS E ALIMENTOS LTDA"/>
    <x v="5"/>
    <m/>
    <d v="2024-09-01T00:00:00"/>
    <n v="28.705148267491154"/>
    <n v="0"/>
    <n v="28.705148267491154"/>
    <m/>
    <m/>
    <n v="0"/>
    <n v="0"/>
    <n v="509.76000000000005"/>
    <n v="0"/>
    <n v="0"/>
    <n v="294.72000000000003"/>
    <n v="0"/>
    <n v="0"/>
    <n v="5.7568725668020709E-2"/>
    <n v="11.738493438612094"/>
    <n v="0"/>
    <n v="0"/>
    <n v="16.966654828879062"/>
    <s v="SEI-0700070006902021"/>
    <s v="0999602024"/>
    <d v="2024-07-26T00:00:00"/>
    <d v="2029-07-26T00:00:00"/>
    <s v="Estrada Funchal RJ 122"/>
    <s v="Funchal"/>
    <s v="28.680-000"/>
    <s v="CACHOEIRAS DE MACACU"/>
    <n v="0"/>
    <s v="(21) 3556-1090"/>
    <s v="dandara@litologica.com"/>
  </r>
  <r>
    <x v="1526"/>
    <s v="Baía de Guanabara"/>
    <n v="50"/>
    <x v="2"/>
    <s v="EE"/>
    <n v="330042877696"/>
    <s v="09.081.141/0001-50"/>
    <s v="POUSADA BARRA RIOCENTRO LTDA"/>
    <x v="1"/>
    <m/>
    <d v="2024-09-01T00:00:00"/>
    <n v="310.98625605864788"/>
    <n v="0"/>
    <n v="310.98625605864788"/>
    <m/>
    <m/>
    <n v="0"/>
    <n v="0"/>
    <n v="11680"/>
    <n v="0"/>
    <n v="0"/>
    <n v="730"/>
    <n v="0"/>
    <n v="0"/>
    <n v="5.7568725668020709E-2"/>
    <n v="268.96108632099276"/>
    <n v="0"/>
    <n v="0"/>
    <n v="42.025169737655112"/>
    <s v="SEI-0700020106362024"/>
    <n v="1002912024"/>
    <d v="2024-08-12T00:00:00"/>
    <d v="2029-08-12T00:00:00"/>
    <s v="Estrada dos Bandeirantes"/>
    <s v="Camorim"/>
    <s v="22.783-111"/>
    <s v="RIO DE JANEIRO"/>
    <n v="0"/>
    <s v="(21) 99731-8684"/>
    <s v="dandara@litologica.com"/>
  </r>
  <r>
    <x v="1527"/>
    <s v="Baía de Guanabara"/>
    <n v="50"/>
    <x v="2"/>
    <s v="EE"/>
    <n v="330041080662"/>
    <s v="00.086.817/0001-24"/>
    <s v="TRANSLUNA TRANSPORTE DE ÁGUA LTDA"/>
    <x v="9"/>
    <m/>
    <d v="2024-09-01T00:00:00"/>
    <n v="21619.84857153667"/>
    <n v="0"/>
    <n v="21619.84857153667"/>
    <m/>
    <m/>
    <n v="0"/>
    <n v="0"/>
    <n v="268640"/>
    <n v="0"/>
    <n v="0"/>
    <n v="268092.5"/>
    <n v="0"/>
    <n v="0"/>
    <n v="5.7568725668020709E-2"/>
    <n v="6186.1049853828335"/>
    <n v="0"/>
    <n v="0"/>
    <n v="15433.743586153838"/>
    <s v="SEI-0700020019052023"/>
    <n v="1001392024"/>
    <d v="2024-07-25T00:00:00"/>
    <d v="2029-07-25T00:00:00"/>
    <s v="Estrada Santa Efigênia"/>
    <s v="Taquara"/>
    <s v="22.775-780"/>
    <s v="RIO DE JANEIRO"/>
    <n v="0"/>
    <s v="(21) 99932-8829"/>
    <s v="condeleandro@gmail.com"/>
  </r>
  <r>
    <x v="1528"/>
    <s v="Baía de Guanabara"/>
    <n v="50"/>
    <x v="2"/>
    <s v="EE"/>
    <n v="330039435815"/>
    <s v="13.085.010/0001-19"/>
    <s v="PATINHA ADMINISTRAÇÃO E PARTICIPAÇÕES LTDA"/>
    <x v="1"/>
    <m/>
    <d v="2024-10-10T00:00:00"/>
    <n v="93.971823640643564"/>
    <n v="0"/>
    <n v="93.971823640643564"/>
    <m/>
    <m/>
    <n v="0"/>
    <n v="0"/>
    <n v="3642.7"/>
    <m/>
    <m/>
    <n v="175.19999999999982"/>
    <m/>
    <m/>
    <n v="5.7568725668020709E-2"/>
    <n v="83.884393744337117"/>
    <n v="0"/>
    <n v="0"/>
    <n v="10.087429896306443"/>
    <s v="SEI-0700070004832022"/>
    <s v="IN003281"/>
    <s v="3/4/2023"/>
    <s v="3/4/2028"/>
    <s v="Avenida Presidente Lincoln"/>
    <s v="Jardim Meriti"/>
    <s v="25.555-201"/>
    <s v="SÃO JOÃO_x000a_ DE MERITI"/>
    <s v="RJ"/>
    <s v="(21) 99875-4444"/>
    <s v="acquaservtratamento@yahoo.com.br"/>
  </r>
  <r>
    <x v="1529"/>
    <s v="Baía de Guanabara"/>
    <n v="50"/>
    <x v="2"/>
    <s v="EE"/>
    <n v="330039209050"/>
    <s v="056.474.297-00"/>
    <s v="RICARDO ALEXANDRE DE OLIVEIRA MOREIRA"/>
    <x v="1"/>
    <m/>
    <d v="2024-10-10T00:00:00"/>
    <n v="345.11332364703065"/>
    <n v="0"/>
    <n v="345.11332364703065"/>
    <m/>
    <m/>
    <n v="0"/>
    <n v="0"/>
    <n v="9986.4"/>
    <m/>
    <m/>
    <n v="2000.1999999999998"/>
    <m/>
    <m/>
    <n v="5.7568725668020709E-2"/>
    <n v="229.96416270855121"/>
    <n v="0"/>
    <n v="0"/>
    <n v="115.14916093847944"/>
    <s v="SEI-0700070001722022"/>
    <s v="IN003750"/>
    <s v="7/6/2023"/>
    <s v="7/6/2028"/>
    <s v="Rua Doutor Mendonça Sobrinho"/>
    <s v="Centro"/>
    <s v="24.800-109"/>
    <s v="ITABORAÍ"/>
    <s v="RJ"/>
    <s v="(21) 99870-5179"/>
    <s v="greengeoconsult@gmail.com"/>
  </r>
  <r>
    <x v="1530"/>
    <s v="Baía de Guanabara"/>
    <n v="50"/>
    <x v="2"/>
    <s v="EE"/>
    <n v="330040941702"/>
    <s v="18.322.565/0002-31"/>
    <s v="BOM DE PREÇO COMERCIO E DISTRIBUIDORA DE ALIMENTOS LTDA"/>
    <x v="1"/>
    <m/>
    <d v="2024-10-10T00:00:00"/>
    <n v="543.80227668742691"/>
    <n v="0"/>
    <n v="543.80227668742691"/>
    <m/>
    <m/>
    <n v="0"/>
    <n v="0"/>
    <n v="7008"/>
    <m/>
    <m/>
    <n v="6643"/>
    <m/>
    <m/>
    <n v="5.7568725668020709E-2"/>
    <n v="161.37799339287761"/>
    <n v="0"/>
    <n v="0"/>
    <n v="382.42428329454924"/>
    <s v="SEI-0700070001142023"/>
    <s v="IN003279"/>
    <s v="3/4/2023"/>
    <s v="3/4/2028"/>
    <s v="Avenida Doutor EugÊio Borges"/>
    <s v="Rio do Ouro"/>
    <s v="24.753-000"/>
    <s v="SÃO GONÇALO"/>
    <s v="RJ"/>
    <s v="(21) 98929-4615"/>
    <s v="ecodados.rj@gmail.com"/>
  </r>
  <r>
    <x v="1531"/>
    <s v="Baía de Guanabara"/>
    <n v="50"/>
    <x v="2"/>
    <s v="EE"/>
    <n v="330040265073"/>
    <s v="14.410.243/0001-02"/>
    <s v="CONDOMINIO DO TERMINAL DE CARGAS VIA DUTRA"/>
    <x v="1"/>
    <m/>
    <d v="2024-10-10T00:00:00"/>
    <n v="2466.8774636003554"/>
    <n v="0"/>
    <n v="2466.8774636003554"/>
    <m/>
    <m/>
    <n v="0"/>
    <n v="0"/>
    <n v="32047"/>
    <m/>
    <m/>
    <n v="30032.2"/>
    <m/>
    <m/>
    <n v="5.7568725668020709E-2"/>
    <n v="737.96198059322387"/>
    <n v="0"/>
    <n v="0"/>
    <n v="1728.9154830071313"/>
    <s v="SEI-0700020102982022"/>
    <s v="IN100530"/>
    <s v="2/9/2024"/>
    <s v="2/9/2029"/>
    <s v="Rodovia Presidente Dutra"/>
    <s v="Pavuna"/>
    <s v="21.535-501"/>
    <s v="RIO DE JANEIRO"/>
    <s v="RJ"/>
    <s v="(21)2431-2438"/>
    <s v="roberta@ecprio.com.br"/>
  </r>
  <r>
    <x v="1532"/>
    <s v="Baía de Guanabara"/>
    <n v="50"/>
    <x v="2"/>
    <s v="EE"/>
    <n v="330032124717"/>
    <s v="30.112.460/0001-72"/>
    <s v="ASSOCIAÇÃO DOS MORADORES DAS VIVENDAS DO BOSQUE"/>
    <x v="1"/>
    <m/>
    <d v="2024-10-10T00:00:00"/>
    <n v="45.124669927621341"/>
    <n v="0"/>
    <n v="45.124669927621341"/>
    <m/>
    <m/>
    <n v="0"/>
    <n v="0"/>
    <n v="1305.5999999999999"/>
    <m/>
    <m/>
    <n v="261.59999999999991"/>
    <m/>
    <m/>
    <n v="5.7568725668020709E-2"/>
    <n v="30.064691292867128"/>
    <n v="0"/>
    <n v="0"/>
    <n v="15.059978634754213"/>
    <s v="PD-07014782020"/>
    <s v="IN100531"/>
    <s v="2/9/2024"/>
    <s v="2/9/2029"/>
    <s v="Rua José De Figueiredo"/>
    <s v="Barra Da Tijuca"/>
    <s v="22.793-170"/>
    <s v="RIO DE JANEIRO"/>
    <s v="RJ"/>
    <s v="(21)98031-4448"/>
    <s v="gerencia@amobosque.com.br"/>
  </r>
  <r>
    <x v="1533"/>
    <s v="Baía de Guanabara"/>
    <n v="50"/>
    <x v="2"/>
    <s v="EE"/>
    <n v="330041880359"/>
    <s v="30.322.218/0001-23"/>
    <s v="CONDOMÍNIO MARBELLA"/>
    <x v="13"/>
    <m/>
    <d v="2024-10-10T00:00:00"/>
    <n v="443.78579242963809"/>
    <n v="0"/>
    <n v="443.78579242963809"/>
    <m/>
    <m/>
    <n v="0"/>
    <n v="0"/>
    <n v="19272"/>
    <m/>
    <m/>
    <m/>
    <m/>
    <m/>
    <n v="5.7568725668020709E-2"/>
    <n v="443.78579242963809"/>
    <n v="0"/>
    <n v="0"/>
    <n v="0"/>
    <s v="SEI-0700030003872023"/>
    <s v="IN100136"/>
    <s v="24/7/2024"/>
    <s v="24/7/2026"/>
    <m/>
    <s v="Pontal (Cunhambebe)"/>
    <s v="23.942-305"/>
    <s v="ANGRA DOS REIS"/>
    <s v="RJ"/>
    <s v="(21)9809-3687"/>
    <s v="condominiomarbellaangra@gmail.com"/>
  </r>
  <r>
    <x v="1534"/>
    <s v="Baía de Guanabara"/>
    <n v="50"/>
    <x v="2"/>
    <s v="EE"/>
    <n v="330043103619"/>
    <s v="27.132.497/0010-49"/>
    <s v="ITAVEMA RIO VEICULOS E PECAS LTDA"/>
    <x v="1"/>
    <n v="2024"/>
    <d v="2024-12-12T00:00:00"/>
    <n v="536.94157126105688"/>
    <n v="0"/>
    <n v="536.94157126105688"/>
    <m/>
    <m/>
    <n v="0"/>
    <n v="0"/>
    <n v="15543.36"/>
    <n v="0"/>
    <n v="0"/>
    <n v="3109.68"/>
    <n v="0"/>
    <n v="0"/>
    <n v="5.7568725668020709E-2"/>
    <n v="357.92623926066216"/>
    <n v="0"/>
    <n v="0"/>
    <n v="179.01533200039478"/>
    <s v="SEI-0700020219172023"/>
    <s v="IN101174"/>
    <d v="2024-10-04T00:00:00"/>
    <d v="2029-10-04T00:00:00"/>
    <s v="AV CARLOS MARQUES ROLLO"/>
    <s v="VILA NOVA"/>
    <s v="26225-290"/>
    <s v="NOVA IGUAÇU"/>
    <s v="RJ"/>
    <s v="(21) 997318684"/>
    <s v="hamilton.qsouza@itavema.com.br"/>
  </r>
  <r>
    <x v="1535"/>
    <s v="Baía de Guanabara"/>
    <n v="50"/>
    <x v="2"/>
    <s v="EE"/>
    <n v="330005089574"/>
    <s v="11.443.027/0001-75"/>
    <s v="CONDOMÍNIO RESIDENCIAL CALITERRA"/>
    <x v="1"/>
    <n v="2024"/>
    <d v="2024-12-12T00:00:00"/>
    <n v="672.40134415431487"/>
    <n v="0"/>
    <n v="672.40134415431487"/>
    <m/>
    <m/>
    <n v="0"/>
    <n v="0"/>
    <n v="29200"/>
    <n v="0"/>
    <n v="0"/>
    <n v="0"/>
    <n v="0"/>
    <n v="0"/>
    <n v="5.7568725668020709E-2"/>
    <n v="672.40134415431487"/>
    <n v="0"/>
    <n v="0"/>
    <n v="0"/>
    <s v="E-07/101403/2008"/>
    <s v="IN036988"/>
    <d v="2016-10-14T00:00:00"/>
    <d v="2021-10-14T00:00:00"/>
    <s v="ESTRADA DAS CHÁCARAS"/>
    <s v="CHÁCARAS _x000a_RIO-PETRÓPOLIS"/>
    <s v="25010-000"/>
    <s v="DUQUE DE CAXIAS"/>
    <s v="RJ"/>
    <s v="(21) 964439818"/>
    <s v="claudio.costalima@gmail.com"/>
  </r>
  <r>
    <x v="1536"/>
    <s v="Baía de Guanabara"/>
    <n v="50"/>
    <x v="2"/>
    <s v="EE"/>
    <n v="330029699780"/>
    <s v="32.622.346/0001-18"/>
    <s v="QUEIROZ TRANSPORTE ÁGUA POTÁVEL EIRELI"/>
    <x v="9"/>
    <n v="2025"/>
    <d v="2025-01-01T00:00:00"/>
    <n v="7207.7368617052289"/>
    <n v="29629.029102499997"/>
    <n v="36836.765964205224"/>
    <m/>
    <m/>
    <s v="NOVO: JAN-2025  (AJUSTE DE COBRANÇA DE 2020 A 2024)"/>
    <m/>
    <n v="90082"/>
    <n v="0"/>
    <n v="0"/>
    <n v="89169.5"/>
    <n v="0"/>
    <n v="0"/>
    <n v="5.7568725668020709E-2"/>
    <n v="2074.3623782506565"/>
    <n v="0"/>
    <n v="0"/>
    <n v="5133.3744834545723"/>
    <s v="PD-07/007.42/2019"/>
    <s v="IN005798"/>
    <s v="11/3/2020"/>
    <s v="11/3/2025"/>
    <s v="RUA GLÓRIA, S/N, QUADRA 211 LOTE 3"/>
    <s v="VILA SÃO JOÃO"/>
    <s v="25.570-252"/>
    <s v="SÃO JOÃO DE_x000a_MERITI"/>
    <s v="RJ"/>
    <s v="(21)965526569"/>
    <s v="aguasqueiroz@hotmail.com"/>
  </r>
  <r>
    <x v="1537"/>
    <s v="Baía de Guanabara "/>
    <m/>
    <x v="2"/>
    <s v="EE"/>
    <s v="33.0.0342763/01"/>
    <s v="37.938.798/0001-27"/>
    <s v="CASSIO DE MENDONCA LAMBLET 04810169707"/>
    <x v="9"/>
    <m/>
    <d v="2025-02-01T00:00:00"/>
    <n v="3095.9942545730528"/>
    <n v="247.07"/>
    <n v="3343.0642545730529"/>
    <m/>
    <m/>
    <m/>
    <s v="Correspondência Interna - NA 11 (92177935)"/>
    <n v="38544"/>
    <n v="0"/>
    <n v="0"/>
    <m/>
    <n v="38361.5"/>
    <m/>
    <m/>
    <n v="887.57158485927619"/>
    <n v="0"/>
    <n v="0"/>
    <n v="2208.4226697137765"/>
    <s v="EXT-PD/007.8164/2020"/>
    <s v="IN100980"/>
    <s v="12/12/2024"/>
    <s v="12/12/2029"/>
    <s v="Rua Juvenal Bernadino de Oliveira, S/N"/>
    <s v="Ubatiba"/>
    <s v="24.908-745"/>
    <s v="MARICÁ"/>
    <s v="RJ"/>
    <s v="(21)99932-8829"/>
    <s v="condeleandro@gmail.com"/>
  </r>
  <r>
    <x v="1538"/>
    <s v="Baía de Guanabara "/>
    <m/>
    <x v="2"/>
    <s v="EE"/>
    <s v="33.0.0386258/15"/>
    <s v="11.545.819/0001-50"/>
    <s v="CONDOMÍNIO RESIDENCIAL RESERVA DO BOSQUE"/>
    <x v="1"/>
    <m/>
    <d v="2025-02-01T00:00:00"/>
    <n v="843.19300561631246"/>
    <n v="67.288333333333327"/>
    <n v="910.48133894964576"/>
    <m/>
    <m/>
    <m/>
    <s v="Correspondência Interna - NA 11 (92177935)"/>
    <n v="12964.800000000001"/>
    <n v="0"/>
    <n v="0"/>
    <m/>
    <n v="9460.8000000000011"/>
    <m/>
    <m/>
    <n v="298.54680581630203"/>
    <n v="0"/>
    <n v="0"/>
    <n v="544.64619980001044"/>
    <s v="SEI-070002/002707/2022"/>
    <s v="IN101085"/>
    <s v="13/12/2024"/>
    <s v="13/12/2029"/>
    <s v="Estrada dos três rios, S/N"/>
    <s v="Freguesia"/>
    <s v="22.745-004"/>
    <s v="RIO DE JANEIRO"/>
    <s v="RJ"/>
    <s v="(21)99603-7300"/>
    <s v="c.reservadobosque@gmail.com"/>
  </r>
  <r>
    <x v="1539"/>
    <s v="Baía de Guanabara "/>
    <m/>
    <x v="2"/>
    <s v="EE"/>
    <s v="33.0.0431792/75"/>
    <s v=" 18.776.463/0001-05"/>
    <s v="COSTA MONTEIRO TRANSPORTES E SERVIÇOS LTDA"/>
    <x v="9"/>
    <m/>
    <d v="2025-02-01T00:00:00"/>
    <n v="1007.5699999999999"/>
    <n v="160.81199916700115"/>
    <n v="1168.3819991670011"/>
    <m/>
    <m/>
    <m/>
    <s v="Correspondência Interna - NA 11 (92177935)"/>
    <n v="12523.679999999998"/>
    <n v="0"/>
    <n v="0"/>
    <m/>
    <n v="12492.479999999998"/>
    <m/>
    <m/>
    <n v="288.39"/>
    <n v="0"/>
    <n v="0"/>
    <n v="719.18"/>
    <s v="SEI-070002/020599/2024"/>
    <s v="IN101545"/>
    <s v="12/11/2024"/>
    <s v="12/11/2029"/>
    <s v="Rua Soldado Rodrigo da Silva, S/N"/>
    <s v="Curicica"/>
    <s v="22.780-620"/>
    <s v="RIO DE JANEIRO"/>
    <s v="RJ"/>
    <s v="(21)99731-8684"/>
    <s v="contato@aguadocerio.com.br"/>
  </r>
  <r>
    <x v="1540"/>
    <s v="Baía de Guanabara "/>
    <m/>
    <x v="2"/>
    <s v="EE"/>
    <n v="330042717737"/>
    <s v="11.518.346/0001-00"/>
    <s v="TRES IRMAOS INDUSTRIA E COMERCIO DE PAES LTDA"/>
    <x v="5"/>
    <m/>
    <d v="2025-02-01T00:00:00"/>
    <n v="1035.500182335822"/>
    <m/>
    <n v="1035.500182335822"/>
    <m/>
    <m/>
    <m/>
    <s v="Correspondência Interna - NA 11 (92177935)"/>
    <n v="13760.5"/>
    <n v="0"/>
    <n v="0"/>
    <m/>
    <n v="12483"/>
    <m/>
    <m/>
    <n v="316.86977982191962"/>
    <n v="0"/>
    <n v="0"/>
    <n v="718.63040251390248"/>
    <s v="SEI-070002/023595/2024"/>
    <s v="IN102233"/>
    <s v="16/1/2025"/>
    <s v="16/1/2030"/>
    <s v="Avenida Padre Vieira Quadra, S/N"/>
    <s v="Jardim Catarina"/>
    <s v="24.715-168"/>
    <s v="SÃO GONÇALO"/>
    <s v="RJ"/>
    <s v="(21)98929-4615"/>
    <s v="ecodados.rj@gmail.com"/>
  </r>
  <r>
    <x v="1541"/>
    <s v="Baía de Guanabara "/>
    <m/>
    <x v="2"/>
    <s v="EE"/>
    <s v="33.0.0341750/25"/>
    <s v="04.900.076/0001-24"/>
    <s v="TUDO LEGAL INDUSTRIA E COMERCIO LTDA"/>
    <x v="1"/>
    <m/>
    <d v="2025-02-01T00:00:00"/>
    <n v="517.25500012716611"/>
    <m/>
    <n v="517.25500012716611"/>
    <m/>
    <m/>
    <m/>
    <s v="Correspondência Interna - NA 11 (92177935)"/>
    <n v="7275"/>
    <n v="0"/>
    <n v="0"/>
    <m/>
    <n v="6075"/>
    <m/>
    <m/>
    <n v="167.52499169394028"/>
    <n v="0"/>
    <n v="0"/>
    <n v="349.73000843322581"/>
    <s v="EXT-PD/007.8017/2020"/>
    <s v="IN100982"/>
    <s v="20/12/2024"/>
    <s v="20/12/2029"/>
    <s v="Gleba Colégio, S/N"/>
    <s v="Papucaia"/>
    <s v="28.695-000"/>
    <s v="CACHOEIRAS DE MACACU"/>
    <s v="RJ"/>
    <s v="(21)99731-8684"/>
    <s v="dandara@litologica.com"/>
  </r>
  <r>
    <x v="1542"/>
    <s v="Baía de Guanabara "/>
    <m/>
    <x v="2"/>
    <s v="EE"/>
    <s v="33.0.0293039/75"/>
    <s v="28.509.164/0002-49"/>
    <s v="VIACAO NOSSA SENHORA DO AMPARO LTDA"/>
    <x v="1"/>
    <m/>
    <d v="2025-02-01T00:00:00"/>
    <n v="234.50044713611558"/>
    <n v="130.995707845846"/>
    <n v="365.49615498196158"/>
    <m/>
    <m/>
    <m/>
    <s v="Correspondência Interna - NA 11 (92177935)"/>
    <n v="8541.0000000000018"/>
    <n v="0"/>
    <n v="0"/>
    <m/>
    <n v="657"/>
    <m/>
    <m/>
    <n v="196.67779437222597"/>
    <n v="0"/>
    <n v="0"/>
    <n v="37.822652763889607"/>
    <s v="E-07/101558/2008"/>
    <s v="IN053638"/>
    <s v="10/6/2024"/>
    <s v="10/6/2029"/>
    <s v="Rodovia Amaral Peixoto, 9890"/>
    <s v="Rio do Ouro"/>
    <s v="24.330-281"/>
    <s v="NITERÓI"/>
    <s v="RJ"/>
    <s v="(21)994359474"/>
    <s v="marcia@graoambiental.com"/>
  </r>
  <r>
    <x v="1543"/>
    <s v="Baía de Guanabara "/>
    <m/>
    <x v="2"/>
    <s v="EE"/>
    <s v="33.0.0419742/56"/>
    <s v="26.789.316/0001-06"/>
    <s v="W N P TRANSPORTES LTDA"/>
    <x v="9"/>
    <m/>
    <d v="2025-02-01T00:00:00"/>
    <n v="4531.321901792925"/>
    <n v="361.60986182208126"/>
    <n v="4892.9317636150063"/>
    <m/>
    <m/>
    <m/>
    <s v="Correspondência Interna - NA 11 (92177935)"/>
    <n v="56326.799999999996"/>
    <n v="0"/>
    <n v="0"/>
    <m/>
    <n v="56180.799999999996"/>
    <m/>
    <m/>
    <n v="1297.0648387829874"/>
    <n v="0"/>
    <n v="0"/>
    <n v="3234.2570630099376"/>
    <s v="EXT-PD/007.4998/2020"/>
    <s v="IN100967"/>
    <s v="4/12/2024"/>
    <s v="4/12/2029"/>
    <s v="Rua Plínio de Oliveira, S/N"/>
    <s v="Penha"/>
    <s v="21.070-040"/>
    <s v="RIO DE JANEIRO"/>
    <s v="RJ"/>
    <s v="(21)2751-0434"/>
    <s v="aguatavares@gmail.com"/>
  </r>
  <r>
    <x v="1544"/>
    <s v="Baía de Guanabara"/>
    <m/>
    <x v="2"/>
    <s v="EE"/>
    <s v="33.0.0419565/17"/>
    <s v="22.498.499/0001-41"/>
    <s v="ASSOCIAÇÃO DE PROPRIETARIOS DO INTERNACIONAL BUSINESS PARK 1"/>
    <x v="2"/>
    <n v="2025"/>
    <d v="2025-03-01T00:00:00"/>
    <n v="149.52483206724196"/>
    <m/>
    <n v="149.52483206724196"/>
    <m/>
    <m/>
    <m/>
    <m/>
    <n v="0"/>
    <n v="23126.400000000001"/>
    <n v="0"/>
    <n v="0"/>
    <m/>
    <n v="89"/>
    <m/>
    <n v="0"/>
    <n v="149.52483206724196"/>
    <n v="0"/>
    <n v="0"/>
    <s v="SEI-070002/016860/2023"/>
    <s v="IN101643"/>
    <s v="15/1/2025"/>
    <s v="15/1/2030"/>
    <s v="Avenida Ol 1a, S/N"/>
    <s v="Parque Duque"/>
    <s v="25.085-380"/>
    <s v="DUQUE DE_x000a_CAXIAS"/>
    <s v="RJ"/>
    <s v="(24)99931-7778"/>
    <s v="gerencia@sysloggaleao.com.br"/>
  </r>
  <r>
    <x v="1545"/>
    <s v="Baía de Guanabara"/>
    <m/>
    <x v="2"/>
    <s v="EE"/>
    <n v="330032350806"/>
    <s v="08.753.313/0001-22"/>
    <s v="PUROGAS MUTUA POSTO DE GASOLINA LTDA"/>
    <x v="1"/>
    <n v="2025"/>
    <d v="2025-04-01T00:00:00"/>
    <n v="226.515664885961"/>
    <m/>
    <n v="188.76305407163429"/>
    <m/>
    <m/>
    <m/>
    <s v="Correspondência Interna - NA 26 (96995671)"/>
    <n v="2810.5000000000005"/>
    <n v="0"/>
    <n v="0"/>
    <n v="2810.5000000000005"/>
    <n v="0"/>
    <n v="0"/>
    <n v="5.7568725668020709E-2"/>
    <n v="64.718761395988892"/>
    <n v="0"/>
    <n v="0"/>
    <n v="161.79690348997224"/>
    <s v="PD-07/007.55/2020"/>
    <s v="IN102762"/>
    <s v="10/3/2025"/>
    <d v="2030-03-10T00:00:00"/>
    <s v="Avenida Paula Lemos"/>
    <s v="Mutuá"/>
    <s v="24.461-000"/>
    <s v="SÃO GONÇALO"/>
    <s v="RJ"/>
    <s v="(21)98135-4853"/>
    <s v="cezarioanapaula@gmail.com"/>
  </r>
  <r>
    <x v="1546"/>
    <s v="Baía de Guanabara"/>
    <m/>
    <x v="2"/>
    <s v="EE"/>
    <s v="33.0.0421234/38"/>
    <s v="52.269.165/0001-67"/>
    <s v="BOA ESPERANÇA HUMAITA SA"/>
    <x v="13"/>
    <n v="2025"/>
    <d v="2025-05-01T00:00:00"/>
    <n v="1235.7501161357486"/>
    <m/>
    <n v="926.81"/>
    <m/>
    <m/>
    <m/>
    <m/>
    <n v="17939.75"/>
    <m/>
    <m/>
    <n v="14289.75"/>
    <m/>
    <m/>
    <n v="5.7570000000000003E-2"/>
    <n v="413.10741852114984"/>
    <m/>
    <m/>
    <n v="822.64269761459889"/>
    <s v="SEI-070002/000856/2024"/>
    <s v="IN103187"/>
    <s v="8/4/2025"/>
    <s v="8/4/2030"/>
    <m/>
    <s v="LEBLON"/>
    <s v=" 22440-032"/>
    <s v="RIO DE JANEIRO"/>
    <s v="RJ"/>
    <s v="(22) 997708122"/>
    <s v="servicos@jj-consultoria.com"/>
  </r>
  <r>
    <x v="1547"/>
    <s v="Baía de Guanabara"/>
    <m/>
    <x v="2"/>
    <s v="EE"/>
    <s v="33.0.0284954/98"/>
    <s v="29.336.278/0001-16"/>
    <s v="AUTO VIAÇÃO REGINAS LTDA"/>
    <x v="1"/>
    <n v="2025"/>
    <d v="2025-05-01T00:00:00"/>
    <n v="221.89289621481905"/>
    <n v="177.08"/>
    <n v="398.97289621481906"/>
    <m/>
    <m/>
    <m/>
    <m/>
    <n v="6424"/>
    <m/>
    <m/>
    <n v="6424"/>
    <m/>
    <m/>
    <n v="5.7570000000000003E-2"/>
    <n v="147.92859747654603"/>
    <m/>
    <m/>
    <n v="73.964298738273015"/>
    <s v="E-07/509599/2011"/>
    <s v="IN053553"/>
    <s v="8/3/2024"/>
    <s v="8/3/2029"/>
    <m/>
    <s v="JARDIM OLAVO BILAC"/>
    <s v="25020-335"/>
    <s v="DUQUE DE CAXIAS"/>
    <s v="RJ"/>
    <s v="(21) 26711404"/>
    <s v="fabianameioambiente@gmail.com"/>
  </r>
  <r>
    <x v="1548"/>
    <s v="Baía de Guanabara"/>
    <m/>
    <x v="2"/>
    <s v="EE"/>
    <s v="33.0.0395122/32"/>
    <s v="28.097.236/0001-07"/>
    <s v="LETOM MOTEL LTDA"/>
    <x v="1"/>
    <n v="2025"/>
    <d v="2025-06-01T00:00:00"/>
    <n v="550.529723563282"/>
    <m/>
    <n v="367.01981570885465"/>
    <m/>
    <m/>
    <m/>
    <m/>
    <n v="10220"/>
    <m/>
    <m/>
    <n v="5475"/>
    <m/>
    <m/>
    <m/>
    <n v="235.34095053086867"/>
    <m/>
    <m/>
    <n v="315.18877303241339"/>
    <s v="SEI-070002/017943/2024"/>
    <s v="IN103125"/>
    <d v="2025-04-24T00:00:00"/>
    <d v="2030-04-24T00:00:00"/>
    <s v="Rodovia Amaral Peixoto, 540"/>
    <s v="Baldeador"/>
    <s v="24140-005"/>
    <s v="NITERÓI"/>
    <s v="RJ"/>
    <s v="(21) 99569-7366"/>
    <s v="letommotel@yahoo.com.br"/>
  </r>
  <r>
    <x v="1549"/>
    <s v="Baía de Guanabara"/>
    <m/>
    <x v="2"/>
    <s v="EE"/>
    <s v="33.0.0433314/09"/>
    <s v="54.632.701/0001-72"/>
    <s v="MRV MRL RIO INCORPORACÕES LTDA"/>
    <x v="1"/>
    <n v="2025"/>
    <d v="2025-06-01T00:00:00"/>
    <n v="1291.013214340765"/>
    <m/>
    <n v="1075.8443452839708"/>
    <m/>
    <m/>
    <m/>
    <m/>
    <n v="0"/>
    <n v="112128"/>
    <m/>
    <n v="-112128"/>
    <m/>
    <m/>
    <m/>
    <n v="0"/>
    <n v="1291.013214340765"/>
    <n v="0"/>
    <n v="-6455.0660717038263"/>
    <s v="SEI-070002/024527/2024"/>
    <s v="IN102331"/>
    <s v="27/2/2025"/>
    <s v="27/2/2030"/>
    <s v="Avenida Professor Mário Werneck, 621"/>
    <s v="Estoril"/>
    <s v="30455-610"/>
    <s v="BELO HORIZONTE"/>
    <s v="RJ"/>
    <s v="(21)98181-3727"/>
    <s v="fabiogomes@arqambiental.com.br"/>
  </r>
  <r>
    <x v="1550"/>
    <s v="Baía de Guanabara"/>
    <m/>
    <x v="2"/>
    <s v="EE"/>
    <s v="33.0.0406236/89"/>
    <s v="28.386.098/0001-86"/>
    <s v="QQ VC QUER SERVICOS LTDA"/>
    <x v="1"/>
    <n v="2025"/>
    <d v="2025-06-01T00:00:00"/>
    <n v="2664.3957613673347"/>
    <m/>
    <n v="1998.296821025501"/>
    <m/>
    <m/>
    <m/>
    <m/>
    <n v="40880"/>
    <n v="0"/>
    <m/>
    <n v="29930"/>
    <m/>
    <m/>
    <m/>
    <n v="941.36380212347467"/>
    <n v="0"/>
    <n v="0"/>
    <n v="1723.0319592438598"/>
    <s v="SEI-070007/001279/2022"/>
    <s v="IN102784"/>
    <s v="27/3/2025"/>
    <s v="27/3/2030"/>
    <s v="Rua Claudina Maria De Jesus, S/N"/>
    <s v="Vale Das Pedrinhas"/>
    <s v="25.940-335"/>
    <s v="VALE DAS_x000a_PEDRINHAS"/>
    <s v="RJ"/>
    <s v="(21)99317-0690"/>
    <s v="mariana@saogeraldopocos.com.br"/>
  </r>
  <r>
    <x v="1551"/>
    <s v="Lagos São João"/>
    <n v="60"/>
    <x v="5"/>
    <s v="FF"/>
    <n v="330029837090"/>
    <s v="29.115.458/0001-78"/>
    <s v="Prefeitura Municipal Casimiro de Abreu"/>
    <x v="11"/>
    <m/>
    <s v="12/12/2017"/>
    <n v="238.56876129504866"/>
    <n v="0"/>
    <n v="238.56876129504866"/>
    <m/>
    <m/>
    <s v="ATENÇÃO: AQUICULTURA - VALOR RETIFICADO PARA PPU CORRETO"/>
    <s v=""/>
    <n v="543416"/>
    <n v="0"/>
    <n v="0"/>
    <n v="0"/>
    <n v="1629.36"/>
    <n v="0"/>
    <n v="1.0975669622826534E-3"/>
    <n v="238.56876129504866"/>
    <n v="0"/>
    <n v="0"/>
    <n v="0"/>
    <s v="E-07/501.036/2012"/>
    <s v="IN046812"/>
    <d v="1899-12-30T00:00:00"/>
    <d v="1899-12-30T00:00:00"/>
    <s v="Rua Padre Anchieta nº234, centro"/>
    <s v="Centro"/>
    <n v="28860000"/>
    <s v="Casimiro de Abreu"/>
    <s v="RJ"/>
    <n v="27781099"/>
    <s v="mauricioporto1@yahoo.com.br"/>
  </r>
  <r>
    <x v="1552"/>
    <s v="Lagos São João"/>
    <n v="60"/>
    <x v="5"/>
    <s v="FF"/>
    <n v="330005058938"/>
    <s v="02.382.073/0001-10"/>
    <s v="PROLAGOS S/A CONCESSIONARIA DE SERVIÇOS PUBLICOS DE ÁGUA E ESGOTO"/>
    <x v="0"/>
    <m/>
    <s v="26/12/2017"/>
    <n v="1960274.0071281283"/>
    <n v="-2468.3278660164215"/>
    <n v="1957805.6792621119"/>
    <m/>
    <m/>
    <s v="OK"/>
    <s v=""/>
    <n v="47993850"/>
    <n v="45622080"/>
    <n v="0"/>
    <n v="2371770"/>
    <m/>
    <n v="80"/>
    <n v="5.7568725668020709E-2"/>
    <n v="1105177.9109440949"/>
    <n v="718556.31970639201"/>
    <n v="0"/>
    <n v="136539.77647764146"/>
    <s v="E-07/100.554/2005"/>
    <s v="IN028665"/>
    <d v="2014-10-30T00:00:00"/>
    <d v="2016-10-30T00:00:00"/>
    <s v="RODOVIA AMARAL PEIXOTO, KM 107, QD. 20, LT 09"/>
    <s v="BALNEÁRIO"/>
    <n v="28940000"/>
    <s v="São Pedro da Aldeia"/>
    <s v="RJ"/>
    <n v="26215037"/>
    <s v="felipe.liberato@prolagos.com.br"/>
  </r>
  <r>
    <x v="1553"/>
    <s v="Lagos São João"/>
    <n v="60"/>
    <x v="5"/>
    <s v="FF"/>
    <n v="330028906463"/>
    <s v="30.419.220/0001-15"/>
    <s v="SAAE CASEMIRO DE ABREU"/>
    <x v="0"/>
    <m/>
    <s v="26/12/2017"/>
    <n v="159103.02733188419"/>
    <n v="0"/>
    <n v="159103.02733188419"/>
    <m/>
    <m/>
    <s v="OK"/>
    <s v=""/>
    <n v="1729512"/>
    <n v="87600"/>
    <n v="1007575"/>
    <n v="1013842.01"/>
    <n v="1234"/>
    <n v="42"/>
    <n v="5.7568725668020709E-2"/>
    <n v="39826.321902759235"/>
    <n v="2906.2971548556188"/>
    <n v="58004.810398564594"/>
    <n v="58365.597875704749"/>
    <s v="E-07/511148/2012"/>
    <s v="IN051141"/>
    <d v="2020-02-19T00:00:00"/>
    <d v="2025-02-19T00:00:00"/>
    <s v="Rua Pastor Luiz Laurentino, 109"/>
    <s v="Centro"/>
    <n v="28860000"/>
    <s v="Casimiro de Abreu"/>
    <s v="RJ"/>
    <s v="2778-1898"/>
    <s v="qualidade@aguasdecasimiro.rj.gov.br"/>
  </r>
  <r>
    <x v="1554"/>
    <s v="Lagos São João"/>
    <n v="60"/>
    <x v="5"/>
    <s v="FF"/>
    <n v="330005056056"/>
    <s v="04.032.193/0001-13"/>
    <s v="SÃO LÁZARO MINERAÇÃO LTDA"/>
    <x v="6"/>
    <m/>
    <s v="12/12/2017"/>
    <n v="3627.151578429045"/>
    <n v="0"/>
    <n v="3627.151578429045"/>
    <m/>
    <m/>
    <s v="OK SEM CADASTRO REGLA"/>
    <s v=""/>
    <n v="45049"/>
    <n v="0"/>
    <n v="0"/>
    <n v="44986"/>
    <n v="0"/>
    <n v="0"/>
    <n v="5.7568725668020709E-2"/>
    <n v="1037.3658108995635"/>
    <n v="0"/>
    <n v="0"/>
    <n v="2589.7857675294817"/>
    <s v="NÃO LOCALIZADO"/>
    <s v=""/>
    <d v="1899-12-30T00:00:00"/>
    <d v="1899-12-30T00:00:00"/>
    <s v="RODOVIA BR 101 KM 195 FAZENDA SAO BRÁS"/>
    <s v="BOA ESPERANÇA"/>
    <n v="28860000"/>
    <s v="Casimiro de Abreu"/>
    <s v="RJ"/>
    <s v="99226-6931"/>
    <s v="contato@bellagua.com"/>
  </r>
  <r>
    <x v="1555"/>
    <s v="Lagos São João"/>
    <n v="60"/>
    <x v="5"/>
    <s v="FF"/>
    <n v="330005055912"/>
    <s v="773.732.007-53"/>
    <s v="Renato de Souza Barbalho"/>
    <x v="10"/>
    <m/>
    <s v="12/12/2017"/>
    <n v="169.54400807083996"/>
    <n v="0"/>
    <n v="169.54400807083996"/>
    <m/>
    <m/>
    <s v="OK"/>
    <s v=""/>
    <n v="87840"/>
    <n v="0"/>
    <n v="0"/>
    <n v="87840"/>
    <n v="0"/>
    <n v="0"/>
    <n v="1.3786511843306452E-3"/>
    <n v="48.442636945098954"/>
    <n v="0"/>
    <n v="0"/>
    <n v="121.10137112574101"/>
    <s v="NÃO LOCALIZADO"/>
    <s v=""/>
    <d v="1899-12-30T00:00:00"/>
    <d v="1899-12-30T00:00:00"/>
    <s v="Rua Marianópolis n°20"/>
    <s v="Grajaú"/>
    <n v="0"/>
    <s v="Rio de Janeiro"/>
    <s v="RJ"/>
    <n v="25708453"/>
    <s v="renato.barbalho@terra.com.br"/>
  </r>
  <r>
    <x v="1556"/>
    <s v="Lagos São João"/>
    <n v="60"/>
    <x v="5"/>
    <s v="FF"/>
    <n v="330005056137"/>
    <s v="644.946.757-68"/>
    <s v="Serafin Domingo P. Q. Cespo"/>
    <x v="11"/>
    <m/>
    <s v="12/12/2017"/>
    <n v="3808.7044316145352"/>
    <n v="0"/>
    <n v="3808.7044316145352"/>
    <m/>
    <m/>
    <s v="OK"/>
    <s v=""/>
    <n v="5375808"/>
    <n v="5290427.5"/>
    <n v="0"/>
    <n v="85380.5"/>
    <n v="184659.04800000001"/>
    <n v="0"/>
    <n v="1.0975669622826534E-3"/>
    <n v="2360.1244365672992"/>
    <n v="1354.8692332569105"/>
    <n v="0"/>
    <n v="93.710761790325051"/>
    <s v="E-07/140023/2004"/>
    <s v="IN047839"/>
    <d v="1899-12-30T00:00:00"/>
    <d v="1899-12-30T00:00:00"/>
    <s v="Rua Edmundo F. Guimarães n° 02"/>
    <s v="Bananeiras"/>
    <n v="28820000"/>
    <s v="Silva Jardim"/>
    <s v="RJ"/>
    <n v="26689791"/>
    <s v="wilsonwr@uol.com.br"/>
  </r>
  <r>
    <x v="1557"/>
    <s v="Lagos São João"/>
    <n v="60"/>
    <x v="5"/>
    <s v="FF"/>
    <n v="330005055750"/>
    <s v="32.144.917/0001-56"/>
    <s v="Posto Nunes e Costa Ltda"/>
    <x v="1"/>
    <m/>
    <s v="12/12/2017"/>
    <n v="69.954133411342511"/>
    <n v="0"/>
    <n v="69.954133411342511"/>
    <m/>
    <m/>
    <s v="OK SEM CADASTRO REGLA"/>
    <s v=""/>
    <n v="2016"/>
    <n v="0"/>
    <n v="0"/>
    <n v="408.96"/>
    <n v="0"/>
    <n v="30"/>
    <n v="5.7568725668020709E-2"/>
    <n v="46.416796986627475"/>
    <n v="0"/>
    <n v="0"/>
    <n v="23.537336424715033"/>
    <s v="E-07/140082/2005"/>
    <s v=""/>
    <d v="1899-12-30T00:00:00"/>
    <d v="1899-12-30T00:00:00"/>
    <s v="Rodovia Amaral Peixoto Km 71 n° 217"/>
    <s v="Bacaxá"/>
    <n v="28993000"/>
    <s v="Saquarema"/>
    <s v="RJ"/>
    <e v="#N/A"/>
    <s v="nunesecosta@hotmail.com"/>
  </r>
  <r>
    <x v="1558"/>
    <s v="Lagos São João"/>
    <n v="60"/>
    <x v="5"/>
    <s v="FF"/>
    <n v="330005507325"/>
    <s v="39.845.656/0001-40"/>
    <s v="Artelagos Artefatos de Concreto Ltda."/>
    <x v="5"/>
    <m/>
    <s v="01/04/2023"/>
    <n v="164.13480653224087"/>
    <n v="0"/>
    <n v="164.13480653224087"/>
    <m/>
    <m/>
    <n v="0"/>
    <s v=""/>
    <n v="4752"/>
    <n v="0"/>
    <n v="0"/>
    <n v="950.4"/>
    <n v="0"/>
    <n v="0"/>
    <n v="5.7568725668020709E-2"/>
    <n v="109.42668517949816"/>
    <n v="0"/>
    <n v="0"/>
    <n v="54.708121352742708"/>
    <s v="E07/500.747/2009"/>
    <s v="IN053006"/>
    <d v="2022-10-17T00:00:00"/>
    <d v="2027-10-17T00:00:00"/>
    <s v="Rodovia RJ-124 Km 34,5"/>
    <s v="Cerâmica"/>
    <n v="28970000"/>
    <s v="Araruama"/>
    <s v="RJ"/>
    <s v="(22) 2673-2613"/>
    <s v="comercial@artelagos.com.br"/>
  </r>
  <r>
    <x v="1559"/>
    <s v="Lagos São João"/>
    <n v="60"/>
    <x v="5"/>
    <s v="FF"/>
    <n v="330006959432"/>
    <s v="13.769.261/0002-01"/>
    <s v="Sartori Árvores Nativas e Reflorestamento LTDA. - ME"/>
    <x v="10"/>
    <m/>
    <s v="12/12/2017"/>
    <n v="10.92282781732561"/>
    <n v="0"/>
    <n v="10.92282781732561"/>
    <m/>
    <m/>
    <s v="ATENÇÃO: AJUSTE ANUAL DUAS FINALIDADES"/>
    <s v=""/>
    <n v="5654"/>
    <n v="0"/>
    <n v="0"/>
    <n v="5654"/>
    <n v="0"/>
    <n v="0"/>
    <n v="1.3786511843306452E-3"/>
    <n v="3.1222997298091371"/>
    <n v="0"/>
    <n v="0"/>
    <n v="7.8005280875164722"/>
    <s v="E07/502.896/2012"/>
    <s v="IN021390"/>
    <d v="2012-11-09T00:00:00"/>
    <d v="2017-11-09T00:00:00"/>
    <s v="Avenida Almirante Barroso, 91 sala 817"/>
    <s v="Centro"/>
    <n v="20031002"/>
    <s v="Rio de Janeiro"/>
    <s v="RJ"/>
    <n v="25584905"/>
    <s v="fabio.sartori@mudarambiental.com.br"/>
  </r>
  <r>
    <x v="1560"/>
    <s v="Lagos São João"/>
    <n v="60"/>
    <x v="5"/>
    <s v="FF"/>
    <n v="330005155895"/>
    <s v="09.324.949/0001-11"/>
    <s v="Autopista Fluminense S/A"/>
    <x v="1"/>
    <m/>
    <s v="01/06/2021"/>
    <n v="5129.3745624797239"/>
    <n v="0"/>
    <n v="5129.3745624797239"/>
    <m/>
    <m/>
    <s v="OK"/>
    <s v=""/>
    <n v="124740"/>
    <n v="0"/>
    <n v="0"/>
    <n v="39204"/>
    <n v="0"/>
    <n v="0"/>
    <n v="5.7568725668020709E-2"/>
    <n v="2872.4530965803292"/>
    <n v="0"/>
    <n v="0"/>
    <n v="2256.9214658993947"/>
    <s v="PD-07/014.833/2017"/>
    <s v="IN008303"/>
    <d v="2021-02-05T00:00:00"/>
    <d v="2026-02-05T00:00:00"/>
    <s v="Av São Gonçalo n° 100 Unidade 101"/>
    <s v="Boa Vista"/>
    <n v="24466315"/>
    <s v="São Gonçalo"/>
    <s v="RJ"/>
    <s v="2607 9801"/>
    <s v="ouvidoria.fluminense@arteris.com.br"/>
  </r>
  <r>
    <x v="1561"/>
    <s v="Lagos São João"/>
    <n v="60"/>
    <x v="5"/>
    <s v="FF"/>
    <n v="330038809541"/>
    <s v="42.310.775/0001-03"/>
    <s v="Aguas do Rio 1 S.A RIO BONITO - RH VI"/>
    <x v="0"/>
    <m/>
    <s v="01/11/2021"/>
    <n v="139974.0648514393"/>
    <n v="0"/>
    <n v="139974.0648514393"/>
    <m/>
    <m/>
    <s v=""/>
    <s v="SEI-120800/008380/2021- INTEGRAL BLOCO 1"/>
    <n v="4052376"/>
    <n v="0"/>
    <n v="0"/>
    <n v="810475.2"/>
    <n v="0"/>
    <n v="0"/>
    <n v="5.7568725668020709E-2"/>
    <n v="93316.046715117525"/>
    <n v="0"/>
    <n v="0"/>
    <n v="46658.01813632176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562"/>
    <s v="Lagos São João"/>
    <n v="60"/>
    <x v="5"/>
    <s v="FF"/>
    <n v="330029225486"/>
    <s v="417.743.290-34"/>
    <s v="Marcelo Lara Matte"/>
    <x v="10"/>
    <m/>
    <s v="12/12/2017"/>
    <n v="768.07529105903495"/>
    <n v="0"/>
    <n v="768.07529105903495"/>
    <m/>
    <m/>
    <s v="OK"/>
    <s v=""/>
    <n v="397940"/>
    <n v="0"/>
    <n v="0"/>
    <n v="397940"/>
    <n v="0"/>
    <n v="0"/>
    <n v="1.3786511843306452E-3"/>
    <n v="219.44859137772249"/>
    <n v="0"/>
    <n v="0"/>
    <n v="548.62669968131252"/>
    <s v="E07/506.792/2010"/>
    <s v="IN027056"/>
    <d v="2014-05-30T00:00:00"/>
    <d v="2019-05-30T00:00:00"/>
    <s v="Rua Carolino José Nascimento, Quadra 03, Lote 02"/>
    <s v="Ponta Negra"/>
    <n v="24900000"/>
    <s v="Maricá"/>
    <s v="RJ"/>
    <s v="99985-8707"/>
    <s v="ernesto@oficinadoverde.com"/>
  </r>
  <r>
    <x v="1563"/>
    <s v="Lagos São João"/>
    <n v="60"/>
    <x v="5"/>
    <s v="FF"/>
    <n v="330008477354"/>
    <s v="28.843.928/0001-57"/>
    <s v="TOSANA AGROPECUARIA LTDA"/>
    <x v="1"/>
    <m/>
    <s v="12/12/2017"/>
    <n v="222.71708574370999"/>
    <n v="0"/>
    <n v="222.71708574370999"/>
    <m/>
    <m/>
    <s v="OK"/>
    <s v=""/>
    <n v="9360"/>
    <n v="0"/>
    <n v="0"/>
    <n v="124.8"/>
    <n v="0"/>
    <n v="0"/>
    <n v="5.7568725668020709E-2"/>
    <n v="215.53266362294514"/>
    <n v="0"/>
    <n v="0"/>
    <n v="7.1844221207648369"/>
    <s v="E07/002.8939/2013"/>
    <s v="IN029452"/>
    <d v="2014-12-30T00:00:00"/>
    <d v="2019-12-30T00:00:00"/>
    <s v="RODOVIA AMARAL PEIXOTO, S/N KM 138,5 - FAZENDA TOSANA"/>
    <s v="TAMOIOS"/>
    <n v="28922150"/>
    <s v="Cabo Frio"/>
    <s v="RJ"/>
    <n v="21287242"/>
    <s v="vsilva@minerare.com.br"/>
  </r>
  <r>
    <x v="1564"/>
    <s v="Lagos São João"/>
    <n v="60"/>
    <x v="5"/>
    <s v="FF"/>
    <n v="330022511807"/>
    <s v="28.851.889/0002-10"/>
    <s v="AGRISA - Agro Industrial São João S/A"/>
    <x v="5"/>
    <m/>
    <s v="12/12/2017"/>
    <n v="15594.205912080588"/>
    <n v="0"/>
    <n v="15594.205912080588"/>
    <m/>
    <m/>
    <s v="OK"/>
    <s v=""/>
    <n v="399200"/>
    <n v="0"/>
    <n v="0"/>
    <n v="111200"/>
    <n v="0"/>
    <n v="0"/>
    <n v="5.7568725668020709E-2"/>
    <n v="9192.5725282587355"/>
    <n v="0"/>
    <n v="0"/>
    <n v="6401.6333838218525"/>
    <s v="E07/512968/2012"/>
    <s v="IN032686"/>
    <d v="2015-12-14T00:00:00"/>
    <d v="2017-12-14T00:00:00"/>
    <s v="Estrada dos Tamoios, s/n"/>
    <s v="Tamoios"/>
    <n v="28927000"/>
    <s v="Cabo Frio"/>
    <s v="RJ"/>
    <n v="26663999"/>
    <s v="luiz.neres@agrisa.com.br"/>
  </r>
  <r>
    <x v="1565"/>
    <s v="Lagos São João"/>
    <n v="60"/>
    <x v="5"/>
    <s v="FF"/>
    <n v="330027391400"/>
    <s v="68.695.915/0001-00"/>
    <s v="Biovert Florestal e Agrícola Ltda"/>
    <x v="10"/>
    <m/>
    <s v="01/05/2018"/>
    <n v="42.500869231850132"/>
    <n v="0"/>
    <n v="42.500869231850132"/>
    <m/>
    <m/>
    <s v="OK"/>
    <s v=""/>
    <n v="22021.759999999998"/>
    <n v="0"/>
    <n v="0"/>
    <n v="22021.759999999998"/>
    <n v="0"/>
    <n v="0"/>
    <n v="1.3786511843306452E-3"/>
    <n v="12.144597276816143"/>
    <n v="0"/>
    <n v="0"/>
    <n v="30.356271955033986"/>
    <s v="E-07/101801/2006"/>
    <s v="IN038026"/>
    <d v="2016-12-20T00:00:00"/>
    <d v="2021-12-20T00:00:00"/>
    <s v="Rua Japeri, 43 Casa"/>
    <s v="Rio Comprido"/>
    <n v="20261080"/>
    <s v="Rio de Janeiro "/>
    <s v="RJ"/>
    <n v="32687384"/>
    <s v="contato@biovert.com.br"/>
  </r>
  <r>
    <x v="1566"/>
    <s v="Lagos São João"/>
    <n v="60"/>
    <x v="5"/>
    <s v="FF"/>
    <n v="330027377408"/>
    <s v="22.648.089/0001-30"/>
    <s v="ÁGUA DE CANAÃ - COMERCIO E TRANSPORTE LTDA"/>
    <x v="1"/>
    <m/>
    <s v="01/01/2019"/>
    <n v="7035.0216450645712"/>
    <n v="0"/>
    <n v="7035.0216450645712"/>
    <m/>
    <m/>
    <s v="OK:"/>
    <s v=""/>
    <n v="91980"/>
    <n v="0"/>
    <n v="0"/>
    <n v="85410"/>
    <n v="0"/>
    <n v="0"/>
    <n v="5.7568725668020709E-2"/>
    <n v="2118.0678889519959"/>
    <n v="0"/>
    <n v="0"/>
    <n v="4916.9537561125753"/>
    <s v="E-07/002.12872/2015"/>
    <s v="IN046786"/>
    <d v="2018-10-11T00:00:00"/>
    <d v="2020-10-11T00:00:00"/>
    <s v="RUA 89, S/N° - LOTE 32; QUADRA 2522 "/>
    <s v="Jaconé"/>
    <s v="28.990-000"/>
    <s v="Saquarema"/>
    <s v="RJ"/>
    <s v="(21) 988213329"/>
    <s v="mellolc@globo.com"/>
  </r>
  <r>
    <x v="1567"/>
    <s v="Lagos São João"/>
    <n v="60"/>
    <x v="5"/>
    <s v="FF"/>
    <n v="330027487424"/>
    <s v="07.743.793/0001-88"/>
    <s v="PASSAGEM INDÚSTRIA E COMÉRCIO DE GELO EIRELI"/>
    <x v="5"/>
    <m/>
    <s v="01/04/2019"/>
    <n v="1587.1829526183283"/>
    <n v="0"/>
    <n v="1587.1829526183283"/>
    <m/>
    <m/>
    <s v="OK:"/>
    <s v=""/>
    <n v="20996.625"/>
    <n v="0"/>
    <n v="0"/>
    <n v="19171.625"/>
    <n v="0"/>
    <n v="0"/>
    <n v="5.7568725668020709E-2"/>
    <n v="483.49698926385565"/>
    <n v="0"/>
    <n v="0"/>
    <n v="1103.6859633544727"/>
    <s v="E-07/506.421/2009"/>
    <s v="IN048021"/>
    <d v="2019-01-16T00:00:00"/>
    <d v="2024-01-16T00:00:00"/>
    <s v="RUA LOS ANGELES, Nº 200, LOJA A"/>
    <s v="Jardim Olinda"/>
    <s v="28911-050"/>
    <s v="Cabo Frio "/>
    <s v="RJ"/>
    <s v="(22) 988090334"/>
    <s v="claudio.costalima@gmail.com"/>
  </r>
  <r>
    <x v="1568"/>
    <s v="Lagos São João"/>
    <n v="60"/>
    <x v="5"/>
    <s v="FF"/>
    <n v="330027985963"/>
    <s v="11.358.358/0001-07"/>
    <s v="PAPER BOX SAQ INDÚSTRIA DE EMBALAGENS LTDA"/>
    <x v="1"/>
    <m/>
    <s v="01/04/2019"/>
    <n v="762.68697446846136"/>
    <n v="0"/>
    <n v="762.68697446846136"/>
    <m/>
    <m/>
    <s v="OK:"/>
    <s v=""/>
    <n v="11965.824000000001"/>
    <n v="0"/>
    <n v="0"/>
    <n v="8461.8240000000005"/>
    <n v="0"/>
    <n v="0"/>
    <n v="5.7568725668020709E-2"/>
    <n v="275.54556177415952"/>
    <n v="0"/>
    <n v="0"/>
    <n v="487.14141269430189"/>
    <s v="E-07/002.7626/2015"/>
    <s v="IN048521"/>
    <d v="2019-02-27T00:00:00"/>
    <d v="2024-02-27T00:00:00"/>
    <s v="RODOVIA AMARAL PEIXOTO, KM 54 LOTES 5, 6 E 7 QUADRA F"/>
    <s v="Sampaio Corrêa"/>
    <s v="28.990-000"/>
    <s v="Saquarema"/>
    <s v="RJ"/>
    <s v="(22) 26541230"/>
    <s v="vendas@paperbox.ind.br"/>
  </r>
  <r>
    <x v="1569"/>
    <s v="Lagos São João"/>
    <n v="60"/>
    <x v="5"/>
    <s v="FF"/>
    <n v="330027179878"/>
    <s v="20.405.845/0001-74"/>
    <s v="ARMANDO FAVORETO 07130350725"/>
    <x v="1"/>
    <m/>
    <s v="01/11/2019"/>
    <n v="3309.4915189615067"/>
    <n v="0"/>
    <n v="3309.4915189615067"/>
    <m/>
    <m/>
    <s v="OK:"/>
    <s v=""/>
    <n v="49275"/>
    <n v="0"/>
    <n v="0"/>
    <n v="37777.5"/>
    <n v="0"/>
    <n v="0"/>
    <n v="5.7568725668020709E-2"/>
    <n v="1134.6896686982964"/>
    <n v="0"/>
    <n v="0"/>
    <n v="2174.8018502632103"/>
    <s v="E-07/002.12809/2014"/>
    <s v="IN050445"/>
    <d v="2019-10-09T00:00:00"/>
    <d v="2999-10-10T00:00:00"/>
    <s v="ESTRADA MUNICIPAL, 27 "/>
    <s v="MADRESILVA"/>
    <s v="28.993-000"/>
    <s v="SAQUAREMA"/>
    <s v="RJ"/>
    <s v="(21) 98821-3329"/>
    <s v="mellolc@globo.com"/>
  </r>
  <r>
    <x v="1570"/>
    <s v="Lagos São João"/>
    <n v="60"/>
    <x v="5"/>
    <s v="FF"/>
    <n v="330032460822"/>
    <s v="01.404.303/0001-32"/>
    <s v="BEBA BRASIL INDÚSTRIA DE BEBIDAS LTDA"/>
    <x v="1"/>
    <m/>
    <s v="01/04/2020"/>
    <n v="6139.5899409461645"/>
    <n v="0"/>
    <n v="6139.5899409461645"/>
    <m/>
    <m/>
    <s v="OK"/>
    <s v="CI INEA/SEREG SEI Nº6 - INCLUSÃO"/>
    <n v="78031.199999999997"/>
    <n v="2995.2"/>
    <n v="0"/>
    <n v="75036"/>
    <n v="1234"/>
    <n v="87"/>
    <n v="5.7568725668020709E-2"/>
    <n v="1796.8678307941393"/>
    <n v="22.994327776052575"/>
    <n v="0"/>
    <n v="4319.7277823759723"/>
    <s v="E-07/002.3173/2014"/>
    <s v="IN051148"/>
    <d v="2020-02-19T00:00:00"/>
    <d v="2025-02-19T00:00:00"/>
    <s v="RODOVIA AMARAL PEIXOTO (RJ-106), KM 56, S/N"/>
    <s v="SAMPAIO CORREA"/>
    <s v="24.753-560"/>
    <s v="SAQUAREMA"/>
    <s v="RJ"/>
    <s v="(21) 98177-3344"/>
    <s v="PEDRO_FRISONI@OI.COM.BR"/>
  </r>
  <r>
    <x v="1571"/>
    <s v="Lagos São João"/>
    <n v="60"/>
    <x v="5"/>
    <s v="FF"/>
    <n v="330031533605"/>
    <s v="26.577.423/0001-62"/>
    <s v="RANCHO AGUAS VIVAS LTDA"/>
    <x v="9"/>
    <m/>
    <s v="01/10/2020"/>
    <n v="3292.6791358009964"/>
    <n v="0"/>
    <n v="3292.6791358009964"/>
    <m/>
    <m/>
    <s v="OK"/>
    <s v="CI INEA/SEREG SEI Nº 21 - INCLUSÃO"/>
    <n v="40880"/>
    <n v="0"/>
    <n v="0"/>
    <n v="40843.5"/>
    <n v="0"/>
    <n v="0"/>
    <n v="5.7568725668020709E-2"/>
    <n v="941.36814730044841"/>
    <n v="0"/>
    <n v="0"/>
    <n v="2351.3109885005479"/>
    <s v="E07/101243/2001"/>
    <s v="IN051523"/>
    <d v="2020-08-31T00:00:00"/>
    <d v="2025-08-31T00:00:00"/>
    <s v="ESTRADA BICUDA, RJ 162, KM 03"/>
    <s v="RIO DOURADO"/>
    <s v="28.860-000"/>
    <s v="CASIMIRO DE ABREU"/>
    <s v="RJ"/>
    <s v="(21)981813727"/>
    <s v="fabiogomesgeo@gmail.com"/>
  </r>
  <r>
    <x v="1572"/>
    <s v="Lagos São João"/>
    <n v="60"/>
    <x v="5"/>
    <s v="FF"/>
    <n v="330038808812"/>
    <s v="42.310.775/0001-03"/>
    <s v="Aguas do Rio 1 S.A SAQUAREMA"/>
    <x v="0"/>
    <m/>
    <s v="11/11/2021"/>
    <n v="66302.588213619703"/>
    <n v="0"/>
    <n v="66302.588213619703"/>
    <m/>
    <m/>
    <s v=""/>
    <s v="CI INEA/SERVREG SEI Nº  - INCLUSÃO"/>
    <n v="1919520"/>
    <n v="0"/>
    <n v="0"/>
    <n v="383904"/>
    <n v="0"/>
    <n v="0"/>
    <n v="5.7568725668020709E-2"/>
    <n v="44201.72895657114"/>
    <n v="0"/>
    <n v="0"/>
    <n v="22100.85925704856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573"/>
    <s v="Lagos São João"/>
    <n v="60"/>
    <x v="5"/>
    <s v="FF"/>
    <n v="330006909680"/>
    <s v="09.324.949/0001-11"/>
    <s v="AUTOPISTA FLUMINENSE S.A."/>
    <x v="1"/>
    <m/>
    <s v="01/02/2022"/>
    <n v="2072.465604938362"/>
    <n v="0"/>
    <n v="2072.465604938362"/>
    <m/>
    <m/>
    <s v="OK"/>
    <s v="CI INEA/SERVREG SEI Nº 06/22 - INCLUSÃO"/>
    <n v="30000"/>
    <n v="0"/>
    <n v="0"/>
    <n v="24000"/>
    <n v="0"/>
    <n v="0"/>
    <n v="5.7568725668020709E-2"/>
    <n v="690.82186831278739"/>
    <n v="0"/>
    <n v="0"/>
    <n v="1381.6437366255748"/>
    <s v="PD-07/014.292/2018"/>
    <s v="OUT Nº IN010915"/>
    <d v="2021-12-29T00:00:00"/>
    <d v="2026-12-29T00:00:00"/>
    <s v="RUA QUINZE DE NOVEMBRO, 4 Sala 901 - Torre Sul "/>
    <s v="Centro"/>
    <s v="24.020-125"/>
    <s v="NITEROI "/>
    <n v="0"/>
    <s v="(21) 26079869"/>
    <s v="marcello.goncalves@arteris.com.br"/>
  </r>
  <r>
    <x v="1574"/>
    <s v="Lagos São João"/>
    <n v="60"/>
    <x v="5"/>
    <s v="FF"/>
    <n v="330005193550"/>
    <s v="09.324.949/0001-11"/>
    <s v="AUTOPISTA FLUMINENSE S/A"/>
    <x v="13"/>
    <m/>
    <s v="01/06/2022"/>
    <n v="620.30384130475704"/>
    <n v="0"/>
    <n v="620.30384130475704"/>
    <m/>
    <m/>
    <s v="OK"/>
    <s v="CI INEA/SERVREG SEI Nº 22/22- INCLUSÃO"/>
    <n v="8322"/>
    <n v="0"/>
    <n v="0"/>
    <n v="7446"/>
    <n v="0"/>
    <n v="0"/>
    <n v="5.7568725668020709E-2"/>
    <n v="191.64028308179695"/>
    <n v="0"/>
    <n v="0"/>
    <n v="428.66355822296009"/>
    <s v="E-07/002.13910/2015"/>
    <s v="IN052778"/>
    <d v="2022-04-27T00:00:00"/>
    <d v="2027-04-27T00:00:00"/>
    <s v="Rua Quinze de Novembro, Sala 901 - Torre Sul "/>
    <s v="Centro"/>
    <s v="24.020-125"/>
    <s v="NITERÓI"/>
    <s v="RJ"/>
    <s v="(21) 26079800"/>
    <s v="marcello.goncalves@arteris.com.br"/>
  </r>
  <r>
    <x v="1575"/>
    <s v="Lagos São João"/>
    <n v="60"/>
    <x v="5"/>
    <s v="FF"/>
    <n v="330038266076"/>
    <s v="11.538.131/0001-43"/>
    <s v="ÁGUAS DE FIGUEIRA LTDA"/>
    <x v="9"/>
    <m/>
    <s v="01/02/2023"/>
    <n v="1843.2010879886648"/>
    <n v="0"/>
    <n v="1843.2010879886648"/>
    <m/>
    <m/>
    <s v="NOVO:"/>
    <s v="CI INEA/SERVREG Nº 12/23 - INCLUSÃO"/>
    <n v="22869.599999999999"/>
    <n v="0"/>
    <n v="0"/>
    <n v="22869.599999999999"/>
    <n v="0"/>
    <n v="0"/>
    <n v="5.7568725668020709E-2"/>
    <n v="526.62440693647022"/>
    <n v="0"/>
    <n v="0"/>
    <n v="1316.5766810521945"/>
    <s v="E-07/507792/2010"/>
    <s v="IN052998"/>
    <d v="2022-10-18T00:00:00"/>
    <d v="2027-10-18T00:00:00"/>
    <s v="RODOVIA RJ KM 102"/>
    <s v="PERNAMBUCA"/>
    <s v="28.930-000"/>
    <s v="ARRAIAL DO CABO"/>
    <s v="RJ"/>
    <s v="(21) 99414-2461"/>
    <s v="philipe@mariamoda.com.br"/>
  </r>
  <r>
    <x v="1576"/>
    <s v="Lagos São João"/>
    <n v="60"/>
    <x v="5"/>
    <s v="FF"/>
    <n v="330028423586"/>
    <s v="11.676.271/0001-88"/>
    <s v="DELTA PRODUTOS E SERVIÇOS LTDA"/>
    <x v="5"/>
    <m/>
    <s v="01/04/2023"/>
    <n v="44.683346300512703"/>
    <n v="0"/>
    <n v="44.683346300512703"/>
    <m/>
    <m/>
    <s v="NOVO:"/>
    <s v="CI INEA/SERVREG Nº 21/23 - INCLUSÃO"/>
    <n v="0"/>
    <n v="2587.1999999999998"/>
    <n v="0"/>
    <n v="0"/>
    <n v="1234"/>
    <n v="70"/>
    <n v="5.7568725668020709E-2"/>
    <n v="0"/>
    <n v="44.683346300512703"/>
    <n v="0"/>
    <n v="0"/>
    <s v="E-07/002.19541/2013"/>
    <s v="IN052994"/>
    <d v="2022-10-11T00:00:00"/>
    <d v="2027-10-11T00:00:00"/>
    <s v="ESTRADA DO PALMITAL,5000"/>
    <s v="PALMITAL"/>
    <s v="28.993-000"/>
    <s v="SAQUAREMA"/>
    <s v="RJ"/>
    <s v="(22) 2664-4090"/>
    <s v="marcelooliveira@deltamoveis.com.br"/>
  </r>
  <r>
    <x v="1577"/>
    <s v="Lagos São João"/>
    <n v="60"/>
    <x v="5"/>
    <s v="FF"/>
    <n v="330038930022"/>
    <s v="11.384.413/0001-33"/>
    <s v="ALLPHARMA INDUSTRIA FARMACEUTICA LTDA"/>
    <x v="5"/>
    <m/>
    <s v="01/05/2023"/>
    <n v="1193.5121248120586"/>
    <n v="0"/>
    <n v="1193.5121248120586"/>
    <m/>
    <m/>
    <s v="NOVO:"/>
    <s v="CI INEA/SERVREG Nº 24/23 - INCLUSÃO"/>
    <n v="15330"/>
    <n v="0"/>
    <n v="0"/>
    <n v="14600"/>
    <n v="0"/>
    <n v="0"/>
    <n v="5.7568725668020709E-2"/>
    <n v="353.00783400066183"/>
    <n v="0"/>
    <n v="0"/>
    <n v="840.5042908113968"/>
    <s v="SEI-070008/000016/2022"/>
    <s v="IN002686"/>
    <d v="2023-02-09T00:00:00"/>
    <d v="2028-02-09T00:00:00"/>
    <s v="Rua Coronel Durval Souza"/>
    <s v="Sampaio Correia Sampaio Correia"/>
    <n v="28997670"/>
    <s v="SAQUAREMA"/>
    <s v="RJ"/>
    <n v="988213329"/>
    <s v="leonidascastromello0@gmail.com"/>
  </r>
  <r>
    <x v="1578"/>
    <s v="Lagos São João"/>
    <n v="60"/>
    <x v="5"/>
    <s v="FF"/>
    <n v="330040474152"/>
    <s v="40.297.534/0001-46"/>
    <s v="SOLUSERV ÁGUA E LOCAÇÃO EIRELI"/>
    <x v="9"/>
    <m/>
    <s v="30/05/2023"/>
    <n v="2856.2463769125579"/>
    <n v="0"/>
    <n v="2856.2463769125579"/>
    <m/>
    <m/>
    <s v="NOVO:"/>
    <s v="CI INEA/SERVREG Nº 28/23 - INCLUSÃO"/>
    <n v="35478"/>
    <n v="0"/>
    <n v="0"/>
    <n v="35423.25"/>
    <n v="0"/>
    <n v="0"/>
    <n v="5.7568725668020709E-2"/>
    <n v="816.97739686069451"/>
    <n v="0"/>
    <n v="0"/>
    <n v="2039.2689800518633"/>
    <s v="SEI-070010/000390/2022"/>
    <s v="IN003376"/>
    <d v="2023-04-11T00:00:00"/>
    <d v="2028-04-11T00:00:00"/>
    <s v="Casimiro Abreu"/>
    <s v="Vila Verde Sul"/>
    <n v="28860000"/>
    <s v="CASIMIRO DE ABREU"/>
    <s v="RJ"/>
    <n v="992433030"/>
    <s v="leopereira.mf@gmail.com"/>
  </r>
  <r>
    <x v="1579"/>
    <s v="Lagos São João"/>
    <n v="60"/>
    <x v="5"/>
    <s v="FF"/>
    <n v="330038241162"/>
    <s v="62.046.735/0054-15"/>
    <s v="ITOGRASS AGRÍCOLA ALTA MOGIANA LTDA"/>
    <x v="10"/>
    <m/>
    <s v="06/10/2023"/>
    <n v="660.1501070611148"/>
    <n v="0"/>
    <n v="660.1501070611148"/>
    <n v="-429.61"/>
    <s v="ver Despacho de Encaminhamento de Processo 93117885"/>
    <s v="pontos da FF-0032 estão sendo cobrados na FF-0048 (mudança de CNPJ e CNARH). Crédito para 2026 de 429,61, pois houve pagamento em 2025 através das matrículas FF-0032 e FF-0048"/>
    <s v="CI INEA/SERVREG Nº 44/23 - INCLUSÃO"/>
    <n v="342026.89999999997"/>
    <n v="0"/>
    <n v="0"/>
    <n v="342026.89999999997"/>
    <n v="0"/>
    <n v="0"/>
    <n v="1.3786511843306452E-3"/>
    <n v="188.61431630317568"/>
    <n v="0"/>
    <n v="0"/>
    <n v="471.53579075793908"/>
    <s v="EXT-PD/008.12915/2021"/>
    <s v="IN013437"/>
    <d v="2023-07-18T00:00:00"/>
    <d v="2028-07-18T00:00:00"/>
    <s v="Estrada do Tingui SNº"/>
    <s v="Sampaio Correia Sampaio Correia"/>
    <n v="28997620"/>
    <s v="SAQUAREMA"/>
    <s v="RJ"/>
    <s v="3251-2283"/>
    <s v="licenciamento@soloterra.net.br"/>
  </r>
  <r>
    <x v="1580"/>
    <s v="Lagos São João"/>
    <n v="60"/>
    <x v="5"/>
    <s v="FF"/>
    <n v="330040473776"/>
    <s v="47.511.432/0001-20"/>
    <s v="VITAL TRANSPORTES E DISTRIBUIÇÃO LTDA"/>
    <x v="9"/>
    <m/>
    <d v="2024-07-01T00:00:00"/>
    <n v="9428.92827477217"/>
    <n v="0"/>
    <n v="9428.92827477217"/>
    <m/>
    <m/>
    <n v="0"/>
    <n v="0"/>
    <n v="117004.79999999999"/>
    <n v="0"/>
    <n v="0"/>
    <n v="116983.67999999999"/>
    <n v="0"/>
    <n v="0"/>
    <n v="5.7568725668020709E-2"/>
    <n v="2694.3268932166511"/>
    <n v="0"/>
    <n v="0"/>
    <n v="6734.6013815555198"/>
    <s v="SEI-0700100003842022"/>
    <s v="0974562024"/>
    <d v="2024-03-07T00:00:00"/>
    <d v="2029-03-07T00:00:00"/>
    <s v="Vital Transportes"/>
    <s v="Barra de São João"/>
    <s v="22.630-022"/>
    <s v="CASIMIRO DE ABREU"/>
    <n v="0"/>
    <s v="(21) 99734-9846"/>
    <s v="ricardomartinstelles@gmail.com"/>
  </r>
  <r>
    <x v="1581"/>
    <s v="Lagos São João"/>
    <n v="60"/>
    <x v="5"/>
    <s v="FF"/>
    <n v="330042193487"/>
    <s v="32.709.668/0001-07"/>
    <s v="CONDOMINIO RESIDENCIAL BELLO VALLE"/>
    <x v="1"/>
    <m/>
    <d v="2024-09-01T00:00:00"/>
    <n v="376.79767186781572"/>
    <n v="0"/>
    <n v="376.79767186781572"/>
    <m/>
    <m/>
    <n v="0"/>
    <n v="0"/>
    <n v="4701.2"/>
    <n v="0"/>
    <n v="0"/>
    <n v="4664.7"/>
    <n v="0"/>
    <n v="0"/>
    <n v="5.7568725668020709E-2"/>
    <n v="108.25683724419957"/>
    <n v="0"/>
    <n v="0"/>
    <n v="268.54083462361615"/>
    <s v="EXT-PD008130472021"/>
    <s v="0993022024"/>
    <d v="2024-06-12T00:00:00"/>
    <d v="2029-06-12T00:00:00"/>
    <s v="Estrada Boa Vista"/>
    <s v="Retiro"/>
    <s v="28.944-422"/>
    <s v="SÃO PEDRO DA ALDEIA"/>
    <n v="0"/>
    <s v="(21) 98526-1983"/>
    <s v="rbkiffer.geologia@gmail.com"/>
  </r>
  <r>
    <x v="1582"/>
    <s v="Rios Dois Rios"/>
    <n v="70"/>
    <x v="11"/>
    <s v="GG"/>
    <n v="330005059748"/>
    <s v="03.119.806/0001-91"/>
    <s v="Aguas de Nova Friburgo - RH VII"/>
    <x v="0"/>
    <m/>
    <s v="01/07/2021"/>
    <n v="1469151.0736313141"/>
    <n v="41618.36"/>
    <n v="1510769.4336313142"/>
    <m/>
    <m/>
    <s v="OK"/>
    <s v=""/>
    <n v="19074754.699999999"/>
    <n v="10391988"/>
    <m/>
    <n v="3814950.94"/>
    <n v="405763.2"/>
    <n v="90"/>
    <n v="0.11017163007985996"/>
    <n v="840598.73254636792"/>
    <n v="208252.97481176202"/>
    <n v="0"/>
    <n v="420299.36627318396"/>
    <s v="E07/515034/2012"/>
    <s v="IN026264"/>
    <d v="2014-02-20T00:00:00"/>
    <d v="2019-02-20T00:00:00"/>
    <s v="Av. Antônio Mário de Azevedo Nº 417"/>
    <s v="Córrego Dantas"/>
    <n v="28630310"/>
    <s v="Nova Friburgo"/>
    <s v="RJ"/>
    <s v="2525-1919"/>
    <s v="danielle.moreira@aguasdenovafriburgo.com.br"/>
  </r>
  <r>
    <x v="1583"/>
    <s v="Rios Dois Rios"/>
    <n v="70"/>
    <x v="11"/>
    <s v="GG"/>
    <n v="330030657114"/>
    <s v="42.310.775/0001-03"/>
    <s v="Aguas do Rio 1 S.A INTER.CORD/CANT/DUAS BAR"/>
    <x v="0"/>
    <m/>
    <s v="01/11/2021"/>
    <n v="252586.88460438643"/>
    <n v="0"/>
    <n v="252586.88460438643"/>
    <m/>
    <m/>
    <s v=""/>
    <s v="SEI-120800/008380/2021- INTEGRAL BLOCO 1"/>
    <n v="3784320"/>
    <n v="220752"/>
    <n v="0"/>
    <n v="756864"/>
    <n v="6622.56"/>
    <n v="90"/>
    <n v="0.11017163007985996"/>
    <n v="166769.88130956359"/>
    <n v="2432.0626400410629"/>
    <n v="0"/>
    <n v="83384.940654781793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584"/>
    <s v="Rios Dois Rios"/>
    <n v="70"/>
    <x v="11"/>
    <s v="GG"/>
    <n v="330040184235"/>
    <s v="42.292.007/0005-06"/>
    <s v="RIO MAIS SANEAMENTO BOM JARDIM"/>
    <x v="0"/>
    <m/>
    <s v="01/10/2020"/>
    <n v="135685.83157068572"/>
    <n v="0"/>
    <n v="135685.83157068572"/>
    <m/>
    <m/>
    <n v="0"/>
    <s v=""/>
    <n v="2052643.2"/>
    <n v="0"/>
    <n v="0"/>
    <n v="410528.64"/>
    <n v="0"/>
    <n v="0"/>
    <n v="0.11017163007985996"/>
    <n v="90457.221047123821"/>
    <n v="0"/>
    <n v="0"/>
    <n v="45228.61052356191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1585"/>
    <s v="Rios Dois Rios"/>
    <n v="70"/>
    <x v="11"/>
    <s v="GG"/>
    <n v="330038809207"/>
    <s v="42.310.775/0001-03"/>
    <s v="Aguas do Rio 1 S.A CANTAGALO"/>
    <x v="0"/>
    <m/>
    <s v="01/11/2021"/>
    <n v="44240.34522547025"/>
    <n v="0"/>
    <n v="44240.34522547025"/>
    <m/>
    <m/>
    <s v=""/>
    <s v="SEI-120800/008380/2021- INTEGRAL BLOCO 1"/>
    <n v="669264"/>
    <n v="0"/>
    <n v="24002.400000000001"/>
    <n v="133852.79999999999"/>
    <n v="0"/>
    <n v="0"/>
    <n v="0.11017163007985996"/>
    <n v="29493.556521997489"/>
    <n v="0"/>
    <n v="0"/>
    <n v="14746.788703472759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586"/>
    <s v="Rios Dois Rios"/>
    <n v="70"/>
    <x v="11"/>
    <s v="GG"/>
    <n v="330038810809"/>
    <s v="42.310.775/0001-03"/>
    <s v="Aguas do Rio 1 S.A CORDEIRO"/>
    <x v="0"/>
    <m/>
    <s v="01/11/2021"/>
    <n v="17371.859590691285"/>
    <n v="0"/>
    <n v="17371.859590691285"/>
    <m/>
    <m/>
    <s v=""/>
    <s v="SEI-120800/008380/2021- INTEGRAL BLOCO 1"/>
    <n v="262800"/>
    <n v="0"/>
    <n v="0"/>
    <n v="52560"/>
    <n v="0"/>
    <n v="0"/>
    <n v="0.11017163007985996"/>
    <n v="11581.236246302853"/>
    <n v="0"/>
    <n v="0"/>
    <n v="5790.623344388433"/>
    <s v="E-07/100.644/2004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587"/>
    <s v="Rios Dois Rios"/>
    <n v="70"/>
    <x v="11"/>
    <s v="GG"/>
    <n v="330040083986"/>
    <s v="42.310.775/0001-03"/>
    <s v="Aguas do Rio 1 S.A DUAS BARRAS"/>
    <x v="0"/>
    <n v="2024"/>
    <s v="01/11/2021"/>
    <n v="4977.8229371328343"/>
    <n v="0"/>
    <n v="4977.8229371328343"/>
    <m/>
    <m/>
    <s v=""/>
    <s v="SEI-120800/008380/2021- INTEGRAL BLOCO 1"/>
    <n v="75304"/>
    <n v="0"/>
    <n v="0"/>
    <n v="15060.8"/>
    <n v="0"/>
    <n v="0"/>
    <n v="0.11017163007985996"/>
    <n v="3318.5451439305516"/>
    <n v="0"/>
    <n v="0"/>
    <n v="1659.2777932022823"/>
    <n v="0"/>
    <n v="0"/>
    <d v="1899-12-30T00:00:00"/>
    <d v="1899-12-30T00:00:00"/>
    <s v="Avenida Rodrigues Alves 10"/>
    <s v="Saúde"/>
    <n v="20081250"/>
    <s v="RIO DE JANEIRO"/>
    <s v="RJ"/>
    <s v="(21)96443-9818"/>
    <s v="daniella.silva@aguasdorio.com.br"/>
  </r>
  <r>
    <x v="1588"/>
    <s v="Rios Dois Rios"/>
    <n v="70"/>
    <x v="11"/>
    <s v="GG"/>
    <n v="330038809622"/>
    <s v="42.310.775/0001-03"/>
    <s v="Aguas do Rio 1 S.A ITAOCARA"/>
    <x v="0"/>
    <n v="2024"/>
    <s v="01/11/2021"/>
    <n v="18403.053899449318"/>
    <n v="0"/>
    <n v="18403.053899449318"/>
    <m/>
    <m/>
    <s v=""/>
    <s v="SEI-120800/008380/2021- INTEGRAL BLOCO 1"/>
    <n v="278380.79999999999"/>
    <n v="11388"/>
    <n v="0"/>
    <n v="55676.160000000003"/>
    <n v="0"/>
    <n v="99.9"/>
    <n v="0.11017163007985996"/>
    <n v="12267.87068253653"/>
    <n v="1.2530968815287507"/>
    <n v="0"/>
    <n v="6133.9301200312602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589"/>
    <s v="Rios Dois Rios"/>
    <n v="70"/>
    <x v="11"/>
    <s v="GG"/>
    <n v="330040183859"/>
    <s v="42.292.007/0008-40"/>
    <s v="RIO MAIS SANEAMENTO MACUCO"/>
    <x v="0"/>
    <m/>
    <s v="26/12/2017"/>
    <n v="64414.755991700586"/>
    <n v="0"/>
    <n v="64414.755991700586"/>
    <m/>
    <m/>
    <n v="0"/>
    <s v=""/>
    <n v="946080"/>
    <n v="170294"/>
    <n v="0"/>
    <n v="189216"/>
    <n v="2838.24"/>
    <n v="90"/>
    <n v="0.11017163007985996"/>
    <n v="41692.46510615389"/>
    <n v="1876.0531112327435"/>
    <n v="0"/>
    <n v="20846.237774313951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1590"/>
    <s v="Rios Dois Rios"/>
    <n v="70"/>
    <x v="11"/>
    <s v="GG"/>
    <n v="330040078982"/>
    <s v="42.310.775/0001-03"/>
    <s v="Aguas do Rio 1 S.A SAO SEBASTIAO DO ALTO"/>
    <x v="0"/>
    <m/>
    <s v="01/11/2021"/>
    <n v="37812.751851252724"/>
    <n v="0"/>
    <n v="37812.751851252724"/>
    <m/>
    <m/>
    <s v=""/>
    <s v="SEI-120800/008380/2021- INTEGRAL BLOCO 1"/>
    <n v="572028"/>
    <n v="0"/>
    <n v="0"/>
    <n v="114405.6"/>
    <n v="0"/>
    <n v="0"/>
    <n v="0.11017163007985996"/>
    <n v="25208.508195817823"/>
    <n v="0"/>
    <n v="0"/>
    <n v="12604.243655434901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591"/>
    <s v="Rios Dois Rios"/>
    <n v="70"/>
    <x v="11"/>
    <s v="GG"/>
    <n v="330005255687"/>
    <s v="33.352.394/0001-04"/>
    <s v="CEDAE SANTA MARIA MADALENA"/>
    <x v="0"/>
    <m/>
    <s v="26/12/2017"/>
    <n v="60454.082235778653"/>
    <n v="0"/>
    <n v="60454.082235778653"/>
    <m/>
    <m/>
    <s v="ATENÇÃO: 2 PONTOS PASSARAM PARA A PREF. S. M. MADALENA"/>
    <s v=""/>
    <n v="914544"/>
    <n v="0"/>
    <n v="0"/>
    <n v="182908.79999999999"/>
    <n v="0"/>
    <n v="0"/>
    <n v="0.11017163007985996"/>
    <n v="40302.728452168441"/>
    <n v="0"/>
    <n v="0"/>
    <n v="20151.353783610208"/>
    <s v="E07/512803/2012"/>
    <s v="IN025596"/>
    <d v="2013-12-13T00:00:00"/>
    <d v="2015-12-13T00:00:00"/>
    <s v="Av. Pres. Vargas, 2655 - 7° andar."/>
    <s v="Cidade Nova"/>
    <n v="20210030"/>
    <s v="Santa Maria Madalena"/>
    <s v="RJ"/>
    <s v="2332-3600"/>
    <s v="eduardodantas@cedae.com.br; marcelo-kauffman@cedae.com.br"/>
  </r>
  <r>
    <x v="1592"/>
    <s v="Rios Dois Rios"/>
    <n v="70"/>
    <x v="11"/>
    <s v="GG"/>
    <n v="330010047663"/>
    <s v="01.637.895/0135-44"/>
    <s v="Votorantim Cimentos S/A"/>
    <x v="5"/>
    <m/>
    <s v="12/12/2017"/>
    <n v="11457.712221206157"/>
    <n v="0"/>
    <n v="11457.712221206157"/>
    <m/>
    <m/>
    <s v="SEM DBO"/>
    <s v=""/>
    <n v="74284.800000000003"/>
    <n v="0"/>
    <n v="3328.8"/>
    <n v="70956"/>
    <n v="0"/>
    <n v="0"/>
    <n v="0.11017163007985996"/>
    <n v="3273.6320632017591"/>
    <n v="366.73968732741434"/>
    <n v="0"/>
    <n v="7817.3404706769834"/>
    <s v="E07/101889/2002"/>
    <s v="IN038743"/>
    <d v="2017-02-16T00:00:00"/>
    <d v="2022-02-16T00:00:00"/>
    <s v="Av. Senador Jose Ermirio de Moraes, 522"/>
    <n v="0"/>
    <n v="28520000"/>
    <s v="Cantagalo"/>
    <s v="RJ"/>
    <n v="21013808"/>
    <s v="heglaya.silva@vcimentos.com.br"/>
  </r>
  <r>
    <x v="1593"/>
    <s v="Rios Dois Rios"/>
    <n v="70"/>
    <x v="11"/>
    <s v="GG"/>
    <n v="330005056218"/>
    <s v="30.559.132/0001-19"/>
    <s v="FAPASA - FÁBRICA DE PAPEL LTDA."/>
    <x v="5"/>
    <m/>
    <s v="12/12/2017"/>
    <n v="22758.306978416633"/>
    <n v="0"/>
    <n v="22758.306978416633"/>
    <m/>
    <m/>
    <s v="OK"/>
    <s v=""/>
    <n v="299520"/>
    <n v="224640"/>
    <n v="0"/>
    <n v="74880"/>
    <n v="1234"/>
    <n v="95"/>
    <n v="0.11017163007985996"/>
    <n v="13199.44378921303"/>
    <n v="1309.214736873213"/>
    <n v="0"/>
    <n v="8249.6484523303898"/>
    <s v="E07/002.2778/2014"/>
    <s v="IN029711"/>
    <d v="1899-12-30T00:00:00"/>
    <d v="2020-02-03T00:00:00"/>
    <s v="RUA CAPITÃO BENTO JOSÉ VELOSO,1285"/>
    <s v="RIOGRANDINA"/>
    <s v="28634-340"/>
    <s v="Nova Friburgo"/>
    <s v="RJ"/>
    <s v="(22) 2540-1122"/>
    <s v="fapasacompras@gmail.com"/>
  </r>
  <r>
    <x v="1594"/>
    <s v="Rios Dois Rios"/>
    <n v="70"/>
    <x v="11"/>
    <s v="GG"/>
    <n v="330005056307"/>
    <s v="29.565.470/0001-84"/>
    <s v="Fazenda Soledade Ltda."/>
    <x v="5"/>
    <m/>
    <s v="06/03/2018"/>
    <n v="4968.8286539057663"/>
    <n v="3903.2280929332328"/>
    <n v="8872.056746839"/>
    <m/>
    <m/>
    <s v="SEM DBO"/>
    <s v=""/>
    <n v="75168"/>
    <n v="0"/>
    <n v="0"/>
    <n v="15033.6"/>
    <n v="0"/>
    <n v="0"/>
    <n v="0.11017163007985996"/>
    <n v="3312.5524359371775"/>
    <n v="0"/>
    <n v="0"/>
    <n v="1656.2762179685885"/>
    <s v="E07/100.573/2007"/>
    <s v="IN042004"/>
    <d v="2017-11-09T00:00:00"/>
    <d v="2022-11-09T00:00:00"/>
    <s v="Fazenda Soledade - Cx. Postal 97084"/>
    <s v="Rio Grande de Cima"/>
    <n v="28601970"/>
    <s v="Nova Friburgo"/>
    <s v="RJ"/>
    <n v="25227186"/>
    <s v="fazenda@soledade.com"/>
  </r>
  <r>
    <x v="1595"/>
    <s v="Rios Dois Rios"/>
    <n v="70"/>
    <x v="11"/>
    <s v="GG"/>
    <n v="330026580692"/>
    <s v="30.535.975/0001-85"/>
    <s v="Filó S.A"/>
    <x v="5"/>
    <m/>
    <s v="12/12/2017"/>
    <n v="469.08788518098845"/>
    <n v="50.69"/>
    <n v="519.77788518098851"/>
    <m/>
    <m/>
    <s v="OK"/>
    <s v=""/>
    <n v="8572.0799999999981"/>
    <n v="0"/>
    <n v="0"/>
    <n v="828.95999999999822"/>
    <n v="0"/>
    <n v="0"/>
    <n v="0.11017163007985996"/>
    <n v="377.76001070998763"/>
    <n v="0"/>
    <n v="0"/>
    <n v="91.327874471000825"/>
    <s v="E-07/504568/2010"/>
    <s v="IN037643 CA"/>
    <d v="1899-12-30T00:00:00"/>
    <d v="1899-12-30T00:00:00"/>
    <s v="Rua Bonfim, 25"/>
    <s v="Vila Amélia"/>
    <n v="28625570"/>
    <s v="Nova Friburgo"/>
    <s v="RJ"/>
    <n v="25241221"/>
    <s v="balco@rosset.com.br"/>
  </r>
  <r>
    <x v="1596"/>
    <s v="Rios Dois Rios"/>
    <n v="70"/>
    <x v="11"/>
    <s v="GG"/>
    <n v="330026255945"/>
    <s v="30.542.161/0001-78"/>
    <s v="HAK FÁBRICA DE FUSOS E PASSAMANARIA LTDA"/>
    <x v="5"/>
    <m/>
    <s v="12/12/2017"/>
    <n v="1142.4379844157493"/>
    <n v="0"/>
    <n v="1142.4379844157493"/>
    <m/>
    <m/>
    <s v="OK"/>
    <s v=""/>
    <n v="14395.68"/>
    <n v="0"/>
    <n v="0"/>
    <n v="4611.3599999999997"/>
    <n v="0"/>
    <n v="0"/>
    <n v="0.11017163007985996"/>
    <n v="634.40118122195543"/>
    <n v="0"/>
    <n v="0"/>
    <n v="508.03680319379373"/>
    <s v="E-07/507.378/2012"/>
    <s v="IN022205"/>
    <d v="2013-01-16T00:00:00"/>
    <d v="2018-01-16T00:00:00"/>
    <s v="RUA MANUEL ELIAS PERROUD Nº 649"/>
    <s v="CONSELHEIRO PAULINO"/>
    <n v="28634000"/>
    <s v="Nova Friburgo"/>
    <s v="RJ"/>
    <s v="2533-9600"/>
    <s v="financ@hak.com.br"/>
  </r>
  <r>
    <x v="1597"/>
    <s v="Rios Dois Rios"/>
    <n v="70"/>
    <x v="11"/>
    <s v="GG"/>
    <n v="330005070555"/>
    <s v="21.109.697/0013-47"/>
    <s v="COMPANHIA DE CIMENTO CAMPEÃO ALVORADA - CCA"/>
    <x v="5"/>
    <m/>
    <s v="14/01/2022"/>
    <n v="24233.275105294058"/>
    <n v="0"/>
    <n v="24233.275105294058"/>
    <m/>
    <m/>
    <s v="ALTERAÇÃO: TROCA DE RAZÃO SOCIAL"/>
    <s v="CI INEA/SERVREG SEI Nº3/22 - ALTERAÇÃO RAZÃO SOCIAL"/>
    <n v="224956.79999999999"/>
    <n v="56764.800000000003"/>
    <n v="0"/>
    <n v="113004"/>
    <n v="9101.2890000000007"/>
    <n v="70"/>
    <n v="0.11017163007985996"/>
    <n v="9913.5418190463024"/>
    <n v="1869.9024940392399"/>
    <n v="0"/>
    <n v="12449.830792208519"/>
    <s v="E07/503134/2010"/>
    <s v="IN016549"/>
    <d v="2011-05-05T00:00:00"/>
    <d v="2016-05-03T00:00:00"/>
    <s v="RODOVIA RJ 166, KM 2,5"/>
    <s v="-"/>
    <n v="28500000"/>
    <s v="Cantagalo"/>
    <s v="RJ"/>
    <n v="25550222"/>
    <s v="delma.herdi@holcim.com"/>
  </r>
  <r>
    <x v="1598"/>
    <s v="Rios Dois Rios"/>
    <n v="70"/>
    <x v="11"/>
    <s v="GG"/>
    <n v="330005056803"/>
    <s v="30.536.619/0001-86"/>
    <s v="INDÚSTRIAS SINIMBU S/A."/>
    <x v="5"/>
    <m/>
    <s v="12/12/2017"/>
    <n v="2775.5156103200684"/>
    <n v="0"/>
    <n v="2775.5156103200684"/>
    <m/>
    <m/>
    <s v="OK SEM CADASTRO REGLA"/>
    <s v=""/>
    <n v="20736"/>
    <n v="4147.2"/>
    <n v="0"/>
    <n v="16588.8"/>
    <n v="315.18700000000001"/>
    <n v="93"/>
    <n v="0.11017163007985996"/>
    <n v="913.81045838082878"/>
    <n v="34.084235177582016"/>
    <n v="0"/>
    <n v="1827.6209167616576"/>
    <s v="NÃO LOCALIZADO"/>
    <s v=""/>
    <d v="1899-12-30T00:00:00"/>
    <d v="1899-12-30T00:00:00"/>
    <s v="Rua Conselheiro Sinimbu, 188"/>
    <s v="Perissê"/>
    <n v="28613270"/>
    <s v="Nova Friburgo"/>
    <s v="RJ"/>
    <n v="25258400"/>
    <s v="sinimbu@sinimbu.com.br"/>
  </r>
  <r>
    <x v="1599"/>
    <s v="Rios Dois Rios"/>
    <n v="70"/>
    <x v="11"/>
    <s v="GG"/>
    <n v="330005056994"/>
    <s v="30.560.205/0001-92"/>
    <s v="Stam Metalúrgica S/A."/>
    <x v="5"/>
    <m/>
    <s v="12/12/2017"/>
    <n v="4564.071231800066"/>
    <n v="0"/>
    <n v="4564.071231800066"/>
    <m/>
    <m/>
    <s v="OK"/>
    <s v=""/>
    <n v="49526.400000000001"/>
    <n v="31680"/>
    <n v="0"/>
    <n v="17846.400000000001"/>
    <n v="1872.288"/>
    <n v="88"/>
    <n v="0.11017163007985996"/>
    <n v="2182.5606084546762"/>
    <n v="415.33896138270444"/>
    <n v="0"/>
    <n v="1966.1716619626859"/>
    <s v="E-071001102005"/>
    <s v="IN000506"/>
    <d v="2007-02-06T00:00:00"/>
    <d v="2012-02-06T00:00:00"/>
    <s v="Avenida Sebastião Martins nº 871"/>
    <s v="Conselheiro Paulino"/>
    <n v="28635430"/>
    <s v="Nova Friburgo"/>
    <s v="RJ"/>
    <s v="2525-1046/2525-1047"/>
    <s v="cleversono@stam.com.br"/>
  </r>
  <r>
    <x v="1600"/>
    <s v="Rios Dois Rios"/>
    <n v="70"/>
    <x v="11"/>
    <s v="GG"/>
    <n v="330005057370"/>
    <s v="60.869.336.0219-71"/>
    <s v="HOLCIM BRASIL S.A (Cantagalo)"/>
    <x v="5"/>
    <m/>
    <s v="12/12/2017"/>
    <n v="54045.796996010686"/>
    <n v="0"/>
    <n v="54045.796996010686"/>
    <m/>
    <m/>
    <s v="SEM DBO"/>
    <s v=""/>
    <n v="350400"/>
    <n v="0"/>
    <n v="8847"/>
    <n v="341553"/>
    <n v="0"/>
    <n v="0"/>
    <n v="0.11017163007985996"/>
    <n v="15441.651809228473"/>
    <n v="974.69008187510053"/>
    <n v="0"/>
    <n v="37629.455104907109"/>
    <s v="E07/505.051/2010"/>
    <s v="IN039801"/>
    <d v="2017-05-23T00:00:00"/>
    <d v="2022-05-23T00:00:00"/>
    <s v="Rod RJ 166 Km 8, Fazenda Saudade"/>
    <s v="Fazenda Saudade"/>
    <n v="28500970"/>
    <s v="Cantagalo"/>
    <s v="RJ"/>
    <n v="25550433"/>
    <s v="gilmara.crespo@lafarge.com"/>
  </r>
  <r>
    <x v="1601"/>
    <s v="Rios Dois Rios"/>
    <n v="70"/>
    <x v="11"/>
    <s v="GG"/>
    <n v="330031542850"/>
    <s v="42.310.775/0001-03"/>
    <s v="Aguas do Rio 1 S.A INTER. SÃO SEBASTIÃO DO ALTO - ITAOCARA"/>
    <x v="0"/>
    <m/>
    <s v="01/11/2021"/>
    <n v="28789.044570254002"/>
    <n v="0"/>
    <n v="28789.044570254002"/>
    <m/>
    <m/>
    <s v=""/>
    <s v="SEI-120800/008380/2021- INTEGRAL BLOCO 1"/>
    <n v="441504"/>
    <n v="0"/>
    <n v="17695.2"/>
    <n v="84709.2"/>
    <n v="0"/>
    <n v="0"/>
    <n v="0.11017163007985996"/>
    <n v="19456.49067785449"/>
    <n v="0"/>
    <n v="0"/>
    <n v="9332.5538923995118"/>
    <n v="0"/>
    <s v="EM ANÁLISE"/>
    <d v="1899-12-30T00:00:00"/>
    <d v="1899-12-30T00:00:00"/>
    <s v="Avenida Barão de Tefé nº 34, sala 701"/>
    <s v="Saúde"/>
    <s v="20.220-903"/>
    <s v="Rio de Janeiro"/>
    <s v="RJ"/>
    <s v="(21)97289-8318"/>
    <s v="daniella.silva@aguasdorio.com.br"/>
  </r>
  <r>
    <x v="1602"/>
    <s v="Rios Dois Rios"/>
    <n v="70"/>
    <x v="11"/>
    <s v="GG"/>
    <n v="330031511202"/>
    <s v="30.537.799/0001-10"/>
    <s v="Frivel Friburgo Veículos S/A"/>
    <x v="1"/>
    <m/>
    <s v="12/12/2017"/>
    <n v="511.50370456602326"/>
    <n v="0"/>
    <n v="511.50370456602326"/>
    <m/>
    <m/>
    <s v="OK"/>
    <s v=""/>
    <n v="8322"/>
    <n v="0"/>
    <n v="0"/>
    <n v="1314"/>
    <n v="0"/>
    <n v="0"/>
    <n v="0.11017163007985996"/>
    <n v="366.73968732741434"/>
    <n v="0"/>
    <n v="0"/>
    <n v="144.76401723860891"/>
    <s v="E07/501.831/2010"/>
    <s v="IN017827"/>
    <d v="2011-10-11T00:00:00"/>
    <d v="2016-10-11T00:00:00"/>
    <s v="Av. Presidente Costa e Silva. 965"/>
    <s v="Duas Pedras"/>
    <n v="28630000"/>
    <s v="Nova Friburgo"/>
    <s v="RJ"/>
    <s v="2525-2525"/>
    <s v="frivel@frivel.com.br"/>
  </r>
  <r>
    <x v="1603"/>
    <s v="Rios Dois Rios"/>
    <n v="70"/>
    <x v="11"/>
    <s v="GG"/>
    <n v="330006009507"/>
    <s v="30.069.314/0023-17"/>
    <s v="AUTO VIAÇÃO 1001"/>
    <x v="1"/>
    <m/>
    <s v="12/12/2017"/>
    <n v="576.73783972360741"/>
    <n v="0"/>
    <n v="576.73783972360741"/>
    <m/>
    <m/>
    <s v="OK"/>
    <s v=""/>
    <n v="8870"/>
    <n v="0"/>
    <n v="0"/>
    <n v="1687"/>
    <n v="0"/>
    <n v="0"/>
    <n v="0.11017163007985996"/>
    <n v="390.88268724486824"/>
    <n v="0"/>
    <n v="0"/>
    <n v="185.8551524787392"/>
    <s v="PD-07/014.242/2016"/>
    <s v="IN000178"/>
    <d v="2017-01-31T00:00:00"/>
    <d v="2022-01-31T00:00:00"/>
    <s v="RUA JOÃO PINTODE FARIA 200."/>
    <s v="DUAS PEDRAS"/>
    <n v="28605260"/>
    <s v="Nova Friburgo"/>
    <s v="RJ"/>
    <s v="2109-1018"/>
    <s v="sueli.placido@autoviacao1001.com.br"/>
  </r>
  <r>
    <x v="1604"/>
    <s v="Rios Dois Rios"/>
    <n v="70"/>
    <x v="11"/>
    <s v="GG"/>
    <n v="330006043527"/>
    <s v="57.170.375/0004-60"/>
    <s v="CBS - Indústria Comércio Importação e Exportação Ltda"/>
    <x v="5"/>
    <m/>
    <s v="12/12/2017"/>
    <n v="2237.4253669176096"/>
    <n v="0"/>
    <n v="2237.4253669176096"/>
    <m/>
    <m/>
    <s v="OK:"/>
    <s v=""/>
    <n v="18469"/>
    <n v="0"/>
    <n v="0"/>
    <n v="12921"/>
    <n v="0"/>
    <n v="0"/>
    <n v="0.11017163007985996"/>
    <n v="813.89686702693632"/>
    <n v="0"/>
    <n v="0"/>
    <n v="1423.5284998906734"/>
    <s v="E-07/002.12868/2016"/>
    <s v="IN04332"/>
    <d v="2018-01-10T00:00:00"/>
    <d v="2023-01-10T00:00:00"/>
    <s v="Rodovia RJ 146 KM 17,5 n° 582"/>
    <s v="Barra Alegre"/>
    <n v="28660000"/>
    <s v="Bom Jardim"/>
    <s v="RJ"/>
    <n v="25669300"/>
    <s v="segbjr@cbselos.com.br"/>
  </r>
  <r>
    <x v="1605"/>
    <s v="Rios Dois Rios"/>
    <n v="70"/>
    <x v="11"/>
    <s v="GG"/>
    <n v="330027329357"/>
    <s v="29.704.574/0001-22"/>
    <s v="Rio Grande Minérios Ltda"/>
    <x v="6"/>
    <m/>
    <s v="12/12/2017"/>
    <n v="436.28656425226006"/>
    <n v="0"/>
    <n v="436.28656425226006"/>
    <m/>
    <m/>
    <s v="OK"/>
    <s v=""/>
    <n v="7920"/>
    <n v="7128"/>
    <n v="0"/>
    <n v="792"/>
    <n v="0"/>
    <n v="99"/>
    <n v="0.11017163007985996"/>
    <n v="349.02925140180804"/>
    <n v="0"/>
    <n v="0"/>
    <n v="87.25731285045201"/>
    <s v="E07/506.744/2011"/>
    <s v="IN025815"/>
    <d v="2013-12-27T00:00:00"/>
    <d v="2018-12-27T00:00:00"/>
    <s v="Rua Abgail Gomes de Macedo, nº 198 "/>
    <s v="Fazenda Santa Maria"/>
    <n v="28750000"/>
    <s v="Trajano de Morais"/>
    <s v="RJ"/>
    <s v="2551-3189/8125-8485"/>
    <s v="postoavancadonf.inea@gmail.com"/>
  </r>
  <r>
    <x v="1606"/>
    <s v="Rios Dois Rios"/>
    <n v="70"/>
    <x v="11"/>
    <s v="GG"/>
    <n v="330007909030"/>
    <s v="899.638.497-68"/>
    <s v="Hercules Neves"/>
    <x v="11"/>
    <m/>
    <s v="12/12/2017"/>
    <n v="352.62802691742917"/>
    <n v="0"/>
    <n v="352.62802691742917"/>
    <m/>
    <m/>
    <s v="OK"/>
    <s v=""/>
    <n v="399168"/>
    <n v="0"/>
    <n v="0"/>
    <n v="0"/>
    <n v="0"/>
    <n v="0"/>
    <n v="2.2085188875199738E-3"/>
    <n v="352.62802691742917"/>
    <n v="0"/>
    <n v="0"/>
    <n v="0"/>
    <s v="E07/508.096/2011"/>
    <s v="IN026781"/>
    <d v="2014-04-28T00:00:00"/>
    <d v="2019-04-28T00:00:00"/>
    <s v="Estrada Três Picos, S/Nº, Sítio Esperança"/>
    <s v="Campo do Coelho"/>
    <n v="28600000"/>
    <s v="Nova Friburgo"/>
    <s v="RJ"/>
    <s v="2543-3666"/>
    <s v="postoavancadonf.inea@gmail.com"/>
  </r>
  <r>
    <x v="1607"/>
    <s v="Rios Dois Rios"/>
    <n v="70"/>
    <x v="11"/>
    <s v="GG"/>
    <n v="330007884614"/>
    <s v="18.038.027/0001-39"/>
    <s v="J.P CONQUISTA MINERADORA LTDA ME"/>
    <x v="6"/>
    <m/>
    <s v="12/12/2017"/>
    <n v="815.37969833674515"/>
    <n v="0"/>
    <n v="815.37969833674515"/>
    <m/>
    <m/>
    <s v="SEM DBO"/>
    <s v=""/>
    <n v="14595"/>
    <n v="13032"/>
    <n v="13032"/>
    <n v="1563"/>
    <n v="0"/>
    <n v="99"/>
    <n v="0.11017163007985996"/>
    <n v="643.18330186666935"/>
    <n v="0"/>
    <n v="0"/>
    <n v="172.19639647007583"/>
    <s v="E07/002.16221/2013"/>
    <s v="IN026863"/>
    <d v="2014-05-02T00:00:00"/>
    <d v="2019-05-02T00:00:00"/>
    <s v="Rodovia RJ 130 - km 47,5"/>
    <s v="Conquista"/>
    <n v="28600000"/>
    <s v="Nova Friburgo"/>
    <s v="RJ"/>
    <s v="22 2543-4088"/>
    <s v="sllpinheiro@hotmail.com"/>
  </r>
  <r>
    <x v="1608"/>
    <s v="Rios Dois Rios"/>
    <n v="70"/>
    <x v="11"/>
    <s v="GG"/>
    <n v="330007268220"/>
    <s v="07.267.233/0001-02"/>
    <s v="REZEILE MATERIAIS DE CONSTRUÇÃO LTDA-ME"/>
    <x v="6"/>
    <n v="2024"/>
    <s v="12/12/2017"/>
    <n v="600.26473367430981"/>
    <n v="-821.27"/>
    <n v="0"/>
    <n v="-221"/>
    <m/>
    <s v="ATENÇÃO: CRÉDITO DE 221,00 PARA 2026 (créditos acumulados de 2019 a 2024)"/>
    <s v=""/>
    <n v="10868.88"/>
    <n v="0"/>
    <n v="0"/>
    <n v="1100.8800000000001"/>
    <n v="0"/>
    <n v="0"/>
    <n v="0.11017163007985996"/>
    <n v="478.97539801633945"/>
    <n v="0"/>
    <n v="0"/>
    <n v="121.28933565797033"/>
    <s v="E-07/510170/2011"/>
    <s v="IN022806"/>
    <d v="2013-04-02T00:00:00"/>
    <d v="2018-04-02T00:00:00"/>
    <s v="AVENIDA PAQUEQUER"/>
    <s v="Centro"/>
    <n v="28637000"/>
    <s v="Sumidouro"/>
    <s v="RJ"/>
    <s v="2531-1280"/>
    <s v="rezeile.construcao@yahoo.com.br"/>
  </r>
  <r>
    <x v="1609"/>
    <s v="Rios Dois Rios"/>
    <n v="70"/>
    <x v="11"/>
    <s v="GG"/>
    <n v="330008875325"/>
    <s v="04.302.565/0001-84"/>
    <s v="NOVA ERA MINERAÇÃO LTDA"/>
    <x v="6"/>
    <m/>
    <s v="12/12/2017"/>
    <n v="14135.465389818957"/>
    <n v="0"/>
    <n v="14135.465389818957"/>
    <m/>
    <m/>
    <s v="OK"/>
    <s v=""/>
    <n v="213840"/>
    <n v="171072"/>
    <n v="0"/>
    <n v="42768"/>
    <n v="0"/>
    <n v="99"/>
    <n v="0.11017163007985996"/>
    <n v="9423.6435932126387"/>
    <n v="0"/>
    <n v="0"/>
    <n v="4711.8217966063194"/>
    <s v="E07.002/7146/2015"/>
    <s v="IN030994"/>
    <d v="2015-06-26T00:00:00"/>
    <d v="2020-06-26T00:00:00"/>
    <s v="rua manuel vieira 294"/>
    <s v="Tanque"/>
    <n v="22730050"/>
    <s v="Rio de Janeiro"/>
    <s v="RJ"/>
    <s v="2677-8390"/>
    <s v="porcioli@terra.com.br"/>
  </r>
  <r>
    <x v="1610"/>
    <s v="Rios Dois Rios"/>
    <n v="70"/>
    <x v="11"/>
    <s v="GG"/>
    <n v="330008888818"/>
    <s v="29.277.167/0001-86"/>
    <s v="Cooperativa Regional Agropecuária de Macuco Ltda."/>
    <x v="5"/>
    <m/>
    <s v="12/12/2017"/>
    <n v="5180.0623313375618"/>
    <n v="0"/>
    <n v="5180.0623313375618"/>
    <m/>
    <m/>
    <s v="OK"/>
    <s v=""/>
    <n v="78000"/>
    <n v="70080"/>
    <n v="0"/>
    <n v="7920"/>
    <n v="6167.04"/>
    <n v="89"/>
    <n v="0.11017163007985996"/>
    <n v="3437.3596132475031"/>
    <n v="870.14003205955169"/>
    <n v="0"/>
    <n v="872.56268603050728"/>
    <s v="E07/510868/2011"/>
    <s v="IN031632"/>
    <d v="2015-08-28T00:00:00"/>
    <d v="2020-08-28T00:00:00"/>
    <s v="Praça Professor João Brasil 184"/>
    <s v="Centro"/>
    <n v="28545000"/>
    <s v="Macuco"/>
    <s v="RJ"/>
    <n v="25541103"/>
    <s v="gestaodeprocessos@leitemacuco.com.br"/>
  </r>
  <r>
    <x v="1611"/>
    <s v="Rios Dois Rios"/>
    <n v="70"/>
    <x v="11"/>
    <s v="GG"/>
    <n v="330008787035"/>
    <s v="30.540.991/0001-66"/>
    <s v="HAGA S.A. INDUSTRIA E COMERCIO"/>
    <x v="5"/>
    <m/>
    <s v="12/12/2017"/>
    <n v="7725.290062254684"/>
    <n v="0"/>
    <n v="7725.290062254684"/>
    <m/>
    <m/>
    <s v="SEM DBO"/>
    <s v=""/>
    <n v="50086.080000000002"/>
    <n v="0"/>
    <n v="50086.080000000002"/>
    <n v="0"/>
    <n v="0"/>
    <n v="0"/>
    <n v="0.11017163007985996"/>
    <n v="2207.2257320727667"/>
    <n v="5518.0643301819173"/>
    <n v="0"/>
    <n v="0"/>
    <s v="E07/150053/2007"/>
    <s v="IN031549"/>
    <d v="2015-08-24T00:00:00"/>
    <d v="2020-08-24T00:00:00"/>
    <s v="Av. Engenheiro Hans Gaiser Nº 26"/>
    <s v="ROBADEY"/>
    <n v="28605220"/>
    <s v="Nova Friburgo"/>
    <s v="RJ"/>
    <s v="2525-8000"/>
    <s v="abicalil@haga.com.br"/>
  </r>
  <r>
    <x v="1612"/>
    <s v="Rios Dois Rios"/>
    <n v="70"/>
    <x v="11"/>
    <s v="GG"/>
    <n v="330005796335"/>
    <s v="36.204.923/0001-02"/>
    <s v="PEDRACOM PEDREIRAS LTDA"/>
    <x v="5"/>
    <m/>
    <s v="12/12/2017"/>
    <n v="778.21493332540513"/>
    <n v="0"/>
    <n v="778.21493332540513"/>
    <m/>
    <m/>
    <s v="OK"/>
    <s v=""/>
    <n v="5971.2"/>
    <n v="0"/>
    <n v="0"/>
    <n v="4675.2"/>
    <n v="111"/>
    <n v="60"/>
    <n v="0.11017163007985996"/>
    <n v="263.13990264702494"/>
    <n v="0"/>
    <n v="0"/>
    <n v="515.07503067838024"/>
    <s v="E07/502.885/2010"/>
    <s v="IN023842"/>
    <d v="2013-07-17T00:00:00"/>
    <d v="2018-07-17T00:00:00"/>
    <s v="AV. JULIO ANTONIO THURLER, 288"/>
    <s v="OLARIA"/>
    <n v="28620000"/>
    <s v="Nova Friburgo"/>
    <s v="RJ"/>
    <n v="25269235"/>
    <s v="frienge@frienge.com.br"/>
  </r>
  <r>
    <x v="1613"/>
    <s v="Rios Dois Rios"/>
    <n v="70"/>
    <x v="11"/>
    <s v="GG"/>
    <n v="330007780754"/>
    <s v="03.169.304/0001-75"/>
    <s v="Condomínio do Cadima Shopping"/>
    <x v="1"/>
    <m/>
    <s v="12/12/2017"/>
    <n v="760.07635596527643"/>
    <n v="0"/>
    <n v="760.07635596527643"/>
    <m/>
    <m/>
    <s v="OK"/>
    <s v=""/>
    <n v="11497.5"/>
    <n v="0"/>
    <n v="0"/>
    <n v="2300"/>
    <n v="0"/>
    <n v="0"/>
    <n v="0.11017163007985996"/>
    <n v="506.67928157213754"/>
    <n v="0"/>
    <n v="0"/>
    <n v="253.39707439313884"/>
    <s v="E07/150024/2007"/>
    <s v="IN026550"/>
    <d v="2014-04-08T00:00:00"/>
    <d v="2019-06-27T00:00:00"/>
    <s v="Rua Moisés Amélio nº 17"/>
    <s v="Centro"/>
    <n v="28613210"/>
    <s v="Nova Friburgo"/>
    <s v="RJ"/>
    <s v="2523-8630"/>
    <s v="contato@cadimashopping.com.br"/>
  </r>
  <r>
    <x v="1614"/>
    <s v="Rios Dois Rios"/>
    <n v="70"/>
    <x v="11"/>
    <s v="GG"/>
    <n v="330005810184"/>
    <s v="02.497.589/0001-00"/>
    <s v="Condomínio Friburgo Shopping Center"/>
    <x v="1"/>
    <m/>
    <s v="12/12/2017"/>
    <n v="2456.3413921206825"/>
    <n v="0"/>
    <n v="2456.3413921206825"/>
    <m/>
    <m/>
    <s v="OK"/>
    <s v=""/>
    <n v="37159"/>
    <n v="0"/>
    <n v="0"/>
    <n v="7432"/>
    <n v="0"/>
    <n v="0"/>
    <n v="0.11017163007985996"/>
    <n v="1637.5470047817714"/>
    <n v="0"/>
    <n v="0"/>
    <n v="818.79438733891106"/>
    <s v="E07/150067/2007"/>
    <s v="IN016306"/>
    <d v="2011-04-18T00:00:00"/>
    <d v="2016-04-16T00:00:00"/>
    <s v="Praça Presidente Getúlio Vargas, 139"/>
    <s v="Centro"/>
    <n v="28610175"/>
    <s v="Nova Friburgo"/>
    <s v="RJ"/>
    <s v="2523-4505"/>
    <s v="licenciamento@soloterra.net.br"/>
  </r>
  <r>
    <x v="1615"/>
    <s v="Rios Dois Rios"/>
    <n v="70"/>
    <x v="11"/>
    <s v="GG"/>
    <n v="330005794472"/>
    <s v="30.537.740/0001-22"/>
    <s v="CASA DE SAÚDE SÃO LUCAS S/A"/>
    <x v="1"/>
    <m/>
    <s v="12/12/2017"/>
    <n v="603.66898020246288"/>
    <n v="0"/>
    <n v="603.66898020246288"/>
    <m/>
    <m/>
    <s v="OK"/>
    <s v=""/>
    <n v="9119.7440000000006"/>
    <n v="0"/>
    <n v="0"/>
    <n v="1831.424"/>
    <n v="0"/>
    <n v="0"/>
    <n v="0.11017163007985996"/>
    <n v="401.88905485429581"/>
    <n v="0"/>
    <n v="0"/>
    <n v="201.77992534816707"/>
    <s v="E07/150532/2008"/>
    <s v="IN015866"/>
    <d v="2011-02-23T00:00:00"/>
    <d v="2016-02-22T00:00:00"/>
    <s v="AV. ANTONIO MARIO DE AZEVEDO, 715"/>
    <s v="DUAS PEDRAS"/>
    <n v="28630310"/>
    <s v="Nova Friburgo"/>
    <s v="RJ"/>
    <n v="25259955"/>
    <s v="geologopedro@gmail.com"/>
  </r>
  <r>
    <x v="1616"/>
    <s v="Rios Dois Rios"/>
    <n v="70"/>
    <x v="11"/>
    <s v="GG"/>
    <n v="330006887695"/>
    <s v="60.963.972/0007-07"/>
    <s v="CELLES CORDEIRO ALIMENTOS LTDA"/>
    <x v="5"/>
    <m/>
    <s v="12/12/2017"/>
    <n v="3912.9725346317405"/>
    <n v="0"/>
    <n v="3912.9725346317405"/>
    <m/>
    <m/>
    <s v="OK"/>
    <s v=""/>
    <n v="43800"/>
    <n v="29258.400000000001"/>
    <n v="0"/>
    <n v="14541.6"/>
    <n v="1696.9860000000001"/>
    <n v="88"/>
    <n v="0.11017163007985996"/>
    <n v="1930.207781462811"/>
    <n v="380.69083260843439"/>
    <n v="0"/>
    <n v="1602.073920560495"/>
    <s v="E07/506.828/2010"/>
    <s v="IN021153"/>
    <d v="2012-10-19T00:00:00"/>
    <d v="2017-10-19T00:00:00"/>
    <s v="RUA DINAH MACHADO BOTELHO"/>
    <s v="MACUCO RURAL PARQUE"/>
    <n v="28545000"/>
    <s v="Macuco"/>
    <s v="RJ"/>
    <n v="25541760"/>
    <s v="meioambiente@crelac.com.br"/>
  </r>
  <r>
    <x v="1617"/>
    <s v="Rios Dois Rios"/>
    <n v="70"/>
    <x v="11"/>
    <s v="GG"/>
    <n v="330009074105"/>
    <s v="32.532.194/0001-62"/>
    <s v="Condomínio do Parque Santa Terezinha"/>
    <x v="1"/>
    <m/>
    <s v="12/12/2017"/>
    <n v="4199.2738446390213"/>
    <n v="0"/>
    <n v="4199.2738446390213"/>
    <m/>
    <m/>
    <s v="OK"/>
    <s v=""/>
    <n v="39427"/>
    <n v="0"/>
    <n v="0"/>
    <n v="22345"/>
    <n v="0"/>
    <n v="0"/>
    <n v="0.11017163007985996"/>
    <n v="1737.4919235577017"/>
    <n v="0"/>
    <n v="0"/>
    <n v="2461.7819210813195"/>
    <s v="E07/002.8744/2015"/>
    <s v="IN034074"/>
    <d v="2016-04-20T00:00:00"/>
    <d v="2021-04-20T00:00:00"/>
    <s v="Alameda Eduardo Porto, 37"/>
    <s v="Cônego"/>
    <n v="28621540"/>
    <s v="Nova Friburgo"/>
    <s v="RJ"/>
    <n v="25225332"/>
    <s v="condominioparquesantaterezinha@gmail.com"/>
  </r>
  <r>
    <x v="1618"/>
    <s v="Rios Dois Rios"/>
    <n v="70"/>
    <x v="11"/>
    <s v="GG"/>
    <n v="330009550586"/>
    <s v="28.551.018/0001-09"/>
    <s v="M. THURLER &amp; CIA LTDA"/>
    <x v="1"/>
    <m/>
    <s v="12/12/2017"/>
    <n v="247.48663410192822"/>
    <n v="0"/>
    <n v="247.48663410192822"/>
    <m/>
    <m/>
    <s v="OK"/>
    <s v=""/>
    <n v="3744"/>
    <n v="0"/>
    <n v="0"/>
    <n v="748.8"/>
    <n v="0"/>
    <n v="0"/>
    <n v="0.11017163007985996"/>
    <n v="164.99108940128548"/>
    <n v="0"/>
    <n v="0"/>
    <n v="82.495544700642739"/>
    <s v="E07/504.257/2010"/>
    <s v="IN034239"/>
    <d v="2016-05-13T00:00:00"/>
    <d v="2021-05-13T00:00:00"/>
    <s v="PRAÇA ROTARY, 22"/>
    <s v="OLARIA"/>
    <n v="28625050"/>
    <s v="Nova Friburgo"/>
    <s v="RJ"/>
    <n v="25237569"/>
    <s v="postosj@gigalink.com.br"/>
  </r>
  <r>
    <x v="1619"/>
    <s v="Rios Dois Rios"/>
    <n v="70"/>
    <x v="11"/>
    <s v="GG"/>
    <n v="330010063863"/>
    <s v="608.087.307-97"/>
    <s v="Alberto de Souza Azevedo Júnior"/>
    <x v="10"/>
    <m/>
    <s v="12/12/2017"/>
    <n v="74.120680542425603"/>
    <n v="0"/>
    <n v="74.120680542425603"/>
    <m/>
    <m/>
    <s v="OK"/>
    <s v=""/>
    <n v="19200"/>
    <n v="0"/>
    <n v="0"/>
    <n v="19200"/>
    <n v="0"/>
    <n v="0"/>
    <n v="2.7573023686613021E-3"/>
    <n v="21.177337297835887"/>
    <n v="0"/>
    <n v="0"/>
    <n v="52.94334324458972"/>
    <s v="E07/002.11073/2016"/>
    <s v="IN039016"/>
    <d v="2017-03-15T00:00:00"/>
    <d v="2022-03-15T00:00:00"/>
    <s v="Rua Deolinda Taveira 45"/>
    <s v="Santo Antonio"/>
    <n v="28540000"/>
    <s v="Cordeiro"/>
    <s v="RJ"/>
    <n v="25510743"/>
    <s v="asa.junior@hotmail.com"/>
  </r>
  <r>
    <x v="1620"/>
    <s v="Rios Dois Rios"/>
    <n v="70"/>
    <x v="11"/>
    <s v="GG"/>
    <n v="330026621801"/>
    <s v="39.507.371/0002-80"/>
    <s v="CENTRAL NORTE COMERCIO E INDUSTRIA LTDA"/>
    <x v="5"/>
    <m/>
    <s v="01/05/2018"/>
    <n v="754.38520762833332"/>
    <n v="0"/>
    <n v="754.38520762833332"/>
    <m/>
    <m/>
    <s v="OK"/>
    <s v=""/>
    <n v="5621"/>
    <n v="0"/>
    <n v="0"/>
    <n v="4599"/>
    <n v="0"/>
    <n v="0"/>
    <n v="0.11017163007985996"/>
    <n v="247.70592605619575"/>
    <n v="0"/>
    <n v="0"/>
    <n v="506.67928157213754"/>
    <s v="E-07/002.12642/2014"/>
    <s v="IN043372"/>
    <d v="2018-01-18T00:00:00"/>
    <d v="2023-01-18T00:00:00"/>
    <s v="Rodovia RJ-146, km 17,5 - galpão 01"/>
    <s v="Barra Alegre"/>
    <n v="28666000"/>
    <s v="BOM JARDIM "/>
    <s v="RJ"/>
    <n v="25664147"/>
    <s v="cnracoes@gmail.com"/>
  </r>
  <r>
    <x v="1621"/>
    <s v="Rios Dois Rios"/>
    <n v="70"/>
    <x v="11"/>
    <s v="GG"/>
    <n v="330027384889"/>
    <s v="30.096.051/0001-20"/>
    <s v="FAZENDA DA GAMELA ECO RESORT - EPP"/>
    <x v="1"/>
    <m/>
    <s v="01/05/2018"/>
    <n v="4994.4160283390775"/>
    <n v="0"/>
    <n v="4994.4160283390775"/>
    <m/>
    <m/>
    <s v="OK"/>
    <s v=""/>
    <n v="39055"/>
    <n v="0"/>
    <n v="0"/>
    <n v="29711"/>
    <n v="0"/>
    <n v="0"/>
    <n v="0.11017163007985996"/>
    <n v="1721.1076818317135"/>
    <n v="0"/>
    <n v="0"/>
    <n v="3273.3083465073641"/>
    <s v="E-07/002.172/2018"/>
    <s v="IN044066"/>
    <d v="2018-02-19T00:00:00"/>
    <d v="2023-02-19T00:00:00"/>
    <s v="Fazenda da Gamela s/n"/>
    <s v="Segundo"/>
    <n v="28500000"/>
    <s v="CANTAGALO "/>
    <s v="RJ"/>
    <n v="25555516"/>
    <s v="paulo.ecogreen@gmail.com"/>
  </r>
  <r>
    <x v="1622"/>
    <s v="Rios Dois Rios"/>
    <n v="70"/>
    <x v="11"/>
    <s v="GG"/>
    <n v="330039258506"/>
    <s v="09.395.349/0003-06"/>
    <s v="GERAÇÃO HIDROELETRICA RIO GRANDE S/A - BOM JARDIM"/>
    <x v="5"/>
    <m/>
    <s v="01/05/2018"/>
    <n v="1363.7662211157647"/>
    <n v="0"/>
    <n v="1363.7662211157647"/>
    <m/>
    <m/>
    <s v="OK"/>
    <s v=""/>
    <n v="19710"/>
    <n v="16060"/>
    <n v="0"/>
    <n v="3650"/>
    <n v="1234"/>
    <n v="95"/>
    <n v="0.11017163007985996"/>
    <n v="868.58410343165349"/>
    <n v="93.063328401535216"/>
    <n v="0"/>
    <n v="402.11878928257607"/>
    <s v="E-07/002.11424/2017"/>
    <s v="IN043455"/>
    <d v="2018-01-18T00:00:00"/>
    <d v="2023-01-18T00:00:00"/>
    <s v="FAZ KM 11 (PARTE) FAZENDA SANTA MONICA KM 106 DA RODOVIA RJ 116 S/N"/>
    <s v="ZONA RURAL"/>
    <n v="28660000"/>
    <s v="BOM JARDIM "/>
    <s v="RJ"/>
    <n v="32141715"/>
    <s v="wagner.higashiyama@brookfieldenergia.com"/>
  </r>
  <r>
    <x v="1623"/>
    <s v="Rios Dois Rios"/>
    <n v="70"/>
    <x v="11"/>
    <s v="GG"/>
    <n v="330039258859"/>
    <s v="09.395.349/0004-97"/>
    <s v="GERAÇÃO HIDROELETRICA RIO GRANDE S/A - S.SEBASTIÃO DO ALTO"/>
    <x v="5"/>
    <m/>
    <s v="01/05/2018"/>
    <n v="1697.7896373612659"/>
    <n v="0"/>
    <n v="1697.7896373612659"/>
    <m/>
    <m/>
    <s v="OK"/>
    <s v=""/>
    <n v="24265.200000000001"/>
    <n v="19710"/>
    <n v="0"/>
    <n v="4555.2"/>
    <n v="1234"/>
    <n v="94"/>
    <n v="0.11017163007985996"/>
    <n v="1069.3302238525594"/>
    <n v="126.60455493045477"/>
    <n v="0"/>
    <n v="501.85485857825182"/>
    <s v="E-07/002.11427/2017"/>
    <s v="IN043454"/>
    <d v="2018-01-18T00:00:00"/>
    <d v="2023-01-18T00:00:00"/>
    <s v="Faz km 9 (parte) Fazenda Santo Antônio, Sant’Alda e Marinho km 197 s/n"/>
    <s v="ZONA RURAL"/>
    <n v="36550000"/>
    <s v="SÃO SEBASTIÃO DO ALTO "/>
    <s v="RJ"/>
    <n v="32141715"/>
    <s v="WAGNER.HIGASHIYAMA@BROOKFIELDENERGIA.COM"/>
  </r>
  <r>
    <x v="1624"/>
    <s v="Rios Dois Rios"/>
    <n v="70"/>
    <x v="11"/>
    <s v="GG"/>
    <n v="330007980095"/>
    <s v="32.234.049/0001-03"/>
    <s v="INDUSMOLD INDUSTRIA DE MOLDES LTDA"/>
    <x v="5"/>
    <m/>
    <s v="01/05/2018"/>
    <n v="291.90891855212249"/>
    <n v="0"/>
    <n v="291.90891855212249"/>
    <m/>
    <m/>
    <s v="OK SEM CADASTRO REGLA"/>
    <s v=""/>
    <n v="4416"/>
    <n v="0"/>
    <n v="0"/>
    <n v="883.2"/>
    <n v="0"/>
    <n v="0"/>
    <n v="0.11017163007985996"/>
    <n v="194.60594570141498"/>
    <n v="0"/>
    <n v="0"/>
    <n v="97.302972850707491"/>
    <s v="E-07/002.6536/2016"/>
    <s v="IN043323"/>
    <d v="2018-01-10T00:00:00"/>
    <d v="2023-01-10T00:00:00"/>
    <s v="RUA ANTENOR FRANCISCO BRANTES, 11"/>
    <s v="CÓRREGO DANTAS"/>
    <n v="28630285"/>
    <s v="NOVA FRIBURGO "/>
    <s v="RJ"/>
    <n v="25271713"/>
    <s v="vinicius@multimetais.ind.br"/>
  </r>
  <r>
    <x v="1625"/>
    <s v="Rios Dois Rios"/>
    <n v="70"/>
    <x v="11"/>
    <s v="GG"/>
    <n v="330040658636"/>
    <s v="07.955.927/0001-24"/>
    <s v="JEMAE - INDÚSTRIA METALÚRGICA LTDA"/>
    <x v="5"/>
    <m/>
    <s v="01/05/2018"/>
    <n v="619.51021327978879"/>
    <n v="0"/>
    <n v="619.51021327978879"/>
    <m/>
    <m/>
    <s v="OK "/>
    <s v=""/>
    <n v="9504"/>
    <n v="0"/>
    <n v="0"/>
    <n v="1822"/>
    <n v="0"/>
    <n v="0"/>
    <n v="0.11017163007985996"/>
    <n v="418.82674770295938"/>
    <n v="0"/>
    <n v="0"/>
    <n v="200.68346557682943"/>
    <s v="E-07/502.145/2012"/>
    <s v="IN043766"/>
    <d v="2018-01-31T00:00:00"/>
    <d v="2023-01-31T00:00:00"/>
    <s v="AV NOSSA SENHORA DO AMPARO, 1470"/>
    <s v="Jardim Ouro Preto"/>
    <n v="28635010"/>
    <s v="NOVA FRIBURGO "/>
    <s v="RJ"/>
    <n v="25290109"/>
    <s v="vendasjemae@hotmail.com / compras.jemae@hotmail.com"/>
  </r>
  <r>
    <x v="1626"/>
    <s v="Rios Dois Rios"/>
    <n v="70"/>
    <x v="11"/>
    <s v="GG"/>
    <n v="330029025550"/>
    <s v="03.297.640/0001-01"/>
    <s v="CONDOMÍNIO CHÁCARA SANS SOUCI"/>
    <x v="13"/>
    <m/>
    <s v="01/08/2019"/>
    <n v="1656.761156965212"/>
    <n v="0"/>
    <n v="1656.761156965212"/>
    <m/>
    <m/>
    <s v="OK: SEM DBO"/>
    <s v=""/>
    <n v="21170"/>
    <n v="0"/>
    <n v="0"/>
    <n v="6570"/>
    <n v="0"/>
    <n v="0"/>
    <n v="0.11017163007985996"/>
    <n v="932.93062829815472"/>
    <n v="0"/>
    <n v="0"/>
    <n v="723.83052866705725"/>
    <s v="E-07/150036/2007"/>
    <s v="IN030207"/>
    <d v="2015-03-30T00:00:00"/>
    <d v="2020-03-30T00:00:00"/>
    <s v="RUA MANOEL ANTUNES NOGUEIRA, Nº 244"/>
    <s v="BRAUNES"/>
    <s v="28611-18"/>
    <s v="Nova Friburgo"/>
    <s v="RJ"/>
    <s v="(22) 2526-0182"/>
    <s v="ricardo@etna-nf.com.br"/>
  </r>
  <r>
    <x v="1627"/>
    <s v="Rios Dois Rios"/>
    <n v="70"/>
    <x v="11"/>
    <s v="GG"/>
    <n v="330031768157"/>
    <s v="03.400.284/0001-00"/>
    <s v="MEGÃO 7 POSTO DE SERVIÇOS LTDA"/>
    <x v="1"/>
    <m/>
    <s v="01/02/2021"/>
    <n v="233.23265707453874"/>
    <n v="0"/>
    <n v="233.23265707453874"/>
    <m/>
    <m/>
    <s v="OK"/>
    <s v="CI INEA/SERVREG SEI Nº 7/21 - INCLUSÃO"/>
    <n v="4380"/>
    <n v="0"/>
    <n v="0"/>
    <n v="365"/>
    <n v="0"/>
    <n v="0"/>
    <n v="0.11017163007985996"/>
    <n v="193.01868965147858"/>
    <n v="0"/>
    <n v="0"/>
    <n v="40.213967423060154"/>
    <s v="E-07/503589/2011"/>
    <s v="IN051749"/>
    <d v="2020-11-16T00:00:00"/>
    <d v="2025-11-16T00:00:00"/>
    <s v="AVENIDA PERIMETRAL. S/N"/>
    <s v="OLARIA"/>
    <s v="28620-070"/>
    <s v="NOVA FRIBURGO "/>
    <s v="RJ"/>
    <s v="(21) 970190951"/>
    <s v="juliocsvieitas@gmail.com"/>
  </r>
  <r>
    <x v="1628"/>
    <s v="Rios Dois Rios"/>
    <n v="70"/>
    <x v="11"/>
    <s v="GG"/>
    <n v="330036772616"/>
    <s v="33.053.354/0001-53"/>
    <s v="PH7 MINERADORA LTDA"/>
    <x v="5"/>
    <m/>
    <s v="01/07/2021"/>
    <n v="668.96577020412337"/>
    <n v="0"/>
    <n v="668.96577020412337"/>
    <m/>
    <m/>
    <s v="OK"/>
    <s v="CI INEA/SERVREG SEI Nº 25/21 - INCLUSÃO"/>
    <n v="4620"/>
    <n v="0"/>
    <n v="0"/>
    <n v="4224"/>
    <n v="0"/>
    <n v="0"/>
    <n v="0.11017163007985996"/>
    <n v="203.59691582638374"/>
    <n v="0"/>
    <n v="0"/>
    <n v="465.36885437773969"/>
    <s v="PD-07/014.406/2018"/>
    <s v="IN009199"/>
    <d v="2021-05-28T00:00:00"/>
    <d v="2026-05-28T00:00:00"/>
    <s v="ESTRADA HENRIQUE EMERICH, S/N, PONTE BRANCA"/>
    <s v="AMPARO"/>
    <s v="28605-553"/>
    <s v="NOVAFRIBURGO"/>
    <s v="RJ"/>
    <s v="(22) 996044305"/>
    <s v="elivania@geoprime.com.br"/>
  </r>
  <r>
    <x v="1629"/>
    <s v="Rios Dois Rios"/>
    <n v="70"/>
    <x v="11"/>
    <s v="GG"/>
    <n v="330031501150"/>
    <s v="05.766.368/0001-89"/>
    <s v="CONDOMÍNIO PEDRA DO CÔNEGO"/>
    <x v="13"/>
    <m/>
    <s v="01/07/2021"/>
    <n v="2171.481143527159"/>
    <n v="0"/>
    <n v="2171.481143527159"/>
    <m/>
    <m/>
    <s v="OK"/>
    <s v="CI INEA/SERVREG SEI Nº 25/21 - INCLUSÃO"/>
    <n v="17520"/>
    <n v="0"/>
    <n v="0"/>
    <n v="12702"/>
    <n v="0"/>
    <n v="0"/>
    <n v="0.11017163007985996"/>
    <n v="772.08520107992695"/>
    <n v="0"/>
    <n v="0"/>
    <n v="1399.3959424472321"/>
    <s v="E-07/002.2235/2013"/>
    <s v="IN052114"/>
    <d v="2021-06-15T00:00:00"/>
    <d v="2026-06-15T00:00:00"/>
    <s v="Rua Barão de Lucena, 40"/>
    <s v="Cônego"/>
    <s v="28.621-020"/>
    <s v="NOVA FRIBURGO"/>
    <s v="RJ"/>
    <s v="(22) 25190858"/>
    <s v="ccoadvocacia@gmail.com"/>
  </r>
  <r>
    <x v="1630"/>
    <s v="Rios Dois Rios"/>
    <n v="70"/>
    <x v="11"/>
    <s v="GG"/>
    <n v="330030855773"/>
    <s v="28.645.760/0001-75"/>
    <s v="MUNICIPIO DE SANTA MARIA MADALENA"/>
    <x v="0"/>
    <m/>
    <s v="01/08/2021"/>
    <n v="4137.4021861135398"/>
    <n v="0"/>
    <n v="4137.4021861135398"/>
    <m/>
    <m/>
    <s v="OK"/>
    <s v="CI INEA/SERVREG SEI Nº 28/21 - INCLUSÃO"/>
    <n v="0"/>
    <n v="375541.2"/>
    <n v="0"/>
    <n v="0"/>
    <n v="1234"/>
    <n v="90"/>
    <n v="0.11017163007985996"/>
    <n v="0"/>
    <n v="4137.4021861135398"/>
    <n v="0"/>
    <n v="0"/>
    <s v="PD-07/009.131/2019"/>
    <s v="IN006343/IN006344"/>
    <d v="2020-05-08T00:00:00"/>
    <d v="2025-05-08T00:00:00"/>
    <s v="PRAÇA CORONEL BRAZ, 2"/>
    <s v="CENTRO"/>
    <s v="28770-000"/>
    <s v="SANTA MARIA MADALENA"/>
    <s v="RJ"/>
    <s v="(22)25613300"/>
    <s v="meioambientemadalena@yahoo.com.br"/>
  </r>
  <r>
    <x v="1631"/>
    <s v="Rios Dois Rios"/>
    <n v="70"/>
    <x v="11"/>
    <s v="GG"/>
    <n v="330037974964"/>
    <s v="39.179.825/0001-50"/>
    <s v="HOSPITAL SERRANO LTDA"/>
    <x v="1"/>
    <m/>
    <s v="01/02/2023"/>
    <n v="2431.0392775878145"/>
    <n v="0"/>
    <n v="2431.0392775878145"/>
    <m/>
    <m/>
    <s v="NOVO:"/>
    <s v="CI INEA/SERVREG Nº 12/23 - INCLUSÃO"/>
    <n v="16790"/>
    <n v="0"/>
    <n v="0"/>
    <n v="15350"/>
    <n v="0"/>
    <n v="0"/>
    <n v="0.11017163007985996"/>
    <n v="739.91193864667616"/>
    <n v="0"/>
    <n v="0"/>
    <n v="1691.1273389411381"/>
    <s v="E-07/150104/2008"/>
    <s v="IN053119"/>
    <d v="2023-01-11T00:00:00"/>
    <d v="2028-01-11T00:00:00"/>
    <s v="Rua General Osório"/>
    <s v="Centro"/>
    <s v="28.625-630"/>
    <s v="NOVA FRIBURGO"/>
    <s v="RJ"/>
    <s v="(22) 2525-7070"/>
    <s v="dp@hospitalserrano.com"/>
  </r>
  <r>
    <x v="1632"/>
    <s v="Rios Dois Rios"/>
    <n v="70"/>
    <x v="11"/>
    <s v="GG"/>
    <n v="330031546090"/>
    <s v="31.833.973/0001-35"/>
    <s v="CONDOMINIO DO EDIFICIO SABINA AGUILERA"/>
    <x v="13"/>
    <m/>
    <s v="01/04/2023"/>
    <n v="1380.0982504716894"/>
    <n v="0"/>
    <n v="1380.0982504716894"/>
    <m/>
    <m/>
    <s v="NOVO:"/>
    <s v="CI INEA/SERVREG Nº 21/23 - INCLUSÃO"/>
    <n v="15257"/>
    <n v="0"/>
    <n v="0"/>
    <n v="6424"/>
    <n v="0"/>
    <n v="0"/>
    <n v="0.11017163007985996"/>
    <n v="672.35957425826393"/>
    <n v="0"/>
    <n v="0"/>
    <n v="707.73867621342561"/>
    <s v="E-07/150493/2008"/>
    <s v="IN053166"/>
    <d v="2023-02-23T00:00:00"/>
    <d v="2028-02-23T00:00:00"/>
    <s v="Rua Augusto Spinelli"/>
    <s v="Centro"/>
    <s v="28.610-190"/>
    <s v="NOVA FRIBURGO"/>
    <s v="RJ"/>
    <s v="(22) 2519-9800"/>
    <s v="ricardo@etna-nf.com.br"/>
  </r>
  <r>
    <x v="1633"/>
    <s v="Rios Dois Rios"/>
    <n v="70"/>
    <x v="11"/>
    <s v="GG"/>
    <n v="330038797519"/>
    <s v="07.774.967/0001-70"/>
    <s v="RFG PARTICIPAÇÕES SOCIETÁRIAS LTDA"/>
    <x v="1"/>
    <m/>
    <s v="01/04/2023"/>
    <n v="1205.0928284921868"/>
    <n v="0"/>
    <n v="1205.0928284921868"/>
    <m/>
    <m/>
    <s v="NOVO:"/>
    <s v="CI INEA/SERVREG Nº 21/23 - INCLUSÃO"/>
    <n v="8121.6"/>
    <n v="0"/>
    <n v="0"/>
    <n v="7689.6"/>
    <n v="0"/>
    <n v="0"/>
    <n v="0.11017163007985996"/>
    <n v="357.91579678664942"/>
    <n v="0"/>
    <n v="0"/>
    <n v="847.17703170553727"/>
    <s v="E-07/002.8169/2017"/>
    <s v="IN053154"/>
    <d v="2023-02-16T00:00:00"/>
    <d v="2028-02-16T00:00:00"/>
    <s v="Rua Prudente de Morais"/>
    <s v="Vila Nova"/>
    <s v="28.630-010"/>
    <s v="NOVA FRIBURGO"/>
    <s v="RJ"/>
    <s v="(22) 2525-1040"/>
    <s v="cleversono@stam.com.br"/>
  </r>
  <r>
    <x v="1634"/>
    <s v="Rios Dois Rios"/>
    <n v="70"/>
    <x v="11"/>
    <s v="GG"/>
    <n v="330038259100"/>
    <s v="07.064.781/0001-27"/>
    <s v="HABITARE DA SERRA HOTEL LTDA"/>
    <x v="1"/>
    <m/>
    <d v="2024-09-01T00:00:00"/>
    <n v="633.75128487138863"/>
    <n v="0"/>
    <n v="633.75128487138863"/>
    <m/>
    <m/>
    <n v="0"/>
    <n v="0"/>
    <n v="14381"/>
    <n v="0"/>
    <n v="0"/>
    <n v="0"/>
    <n v="0"/>
    <n v="0"/>
    <n v="0.11017163007985996"/>
    <n v="633.75128487138863"/>
    <n v="0"/>
    <n v="0"/>
    <n v="0"/>
    <s v="EXT-PD009170022021"/>
    <s v="0994792024"/>
    <d v="2024-06-18T00:00:00"/>
    <d v="2029-06-18T00:00:00"/>
    <s v="Rua Augusto Cardoso"/>
    <s v="Centro"/>
    <s v="28.610-050"/>
    <s v="NOVA FRIBURGO"/>
    <n v="0"/>
    <s v="(22)99972-0131"/>
    <s v="arnaldo@rezendeagricola.com.br"/>
  </r>
  <r>
    <x v="1635"/>
    <s v="Rios Dois Rios"/>
    <m/>
    <x v="11"/>
    <s v="GG"/>
    <s v="33.0.0428123/06"/>
    <s v="02.866.758/0006-47"/>
    <s v="LEITINO COMERCIO E INDUSTRIA DE LACTEOS LTDA"/>
    <x v="5"/>
    <m/>
    <d v="2025-02-01T00:00:00"/>
    <n v="2464.8742866419102"/>
    <m/>
    <n v="2464.8742866419102"/>
    <m/>
    <m/>
    <m/>
    <s v="Correspondência Interna - NA 11 (92177935)"/>
    <n v="39420"/>
    <n v="32850"/>
    <n v="0"/>
    <m/>
    <n v="6570"/>
    <m/>
    <m/>
    <n v="1737.1862630992318"/>
    <n v="3.8604139179982693"/>
    <n v="0"/>
    <n v="723.82760962467989"/>
    <s v="SEI-070009/000027/2024"/>
    <s v="IN101569"/>
    <s v="7/1/2025"/>
    <s v="7/1/2030"/>
    <s v="Rua Dinah Machado Botelho, 7"/>
    <s v="Centro"/>
    <s v="28.545-000"/>
    <s v="MACUCO"/>
    <s v="RJ"/>
    <s v="(21)98694-2236"/>
    <s v="meioambienterj@leitinho.com.br"/>
  </r>
  <r>
    <x v="1636"/>
    <s v="Macaé e das Ostras"/>
    <n v="80"/>
    <x v="6"/>
    <s v="HH"/>
    <n v="330005096350"/>
    <s v="33.352.394/0001-04"/>
    <s v="CEDAE MACAE"/>
    <x v="0"/>
    <m/>
    <s v="18/08/2023"/>
    <n v="1036397.75"/>
    <n v="-5297.1032788026796"/>
    <n v="1031100.6467211973"/>
    <m/>
    <m/>
    <s v="ATENÇÃO: MULTIBLOCO - RATEIO 99.42%"/>
    <s v="CI INEA/SEREG SEI Nº35/2023 - REVISÃO"/>
    <n v="25082472.960000001"/>
    <n v="0"/>
    <n v="0"/>
    <n v="5016494.59"/>
    <n v="0"/>
    <n v="0"/>
    <n v="6.8865634401759176E-2"/>
    <n v="690931.83"/>
    <n v="0"/>
    <n v="0"/>
    <n v="345465.92"/>
    <s v="E-07/100.478/2004"/>
    <s v="IN002007"/>
    <d v="2010-06-16T00:00:00"/>
    <d v="2015-06-16T00:00:00"/>
    <s v="Av. Pres. Vargas, 2655 - 7° andar."/>
    <s v="Cidade Nova"/>
    <n v="20210030"/>
    <s v="Macaé"/>
    <s v="RJ"/>
    <s v="2332-3600"/>
    <s v="eduardodantas@cedae.com.br; marcelo-kauffman@cedae.com.br"/>
  </r>
  <r>
    <x v="1637"/>
    <s v="Macaé e das Ostras"/>
    <n v="80"/>
    <x v="6"/>
    <s v="HH"/>
    <n v="330005088683"/>
    <s v="33.000.167/1007-50"/>
    <s v="PETROLEO BRASILEIRO SA"/>
    <x v="5"/>
    <m/>
    <s v="12/12/2017"/>
    <n v="591197.70056863222"/>
    <n v="0"/>
    <n v="591197.70056863222"/>
    <m/>
    <m/>
    <s v="OK:"/>
    <s v=""/>
    <n v="6307200"/>
    <n v="0"/>
    <n v="0"/>
    <n v="6061920"/>
    <n v="111"/>
    <n v="0"/>
    <n v="6.8865634401759176E-2"/>
    <n v="173739.73147431467"/>
    <n v="0"/>
    <n v="0"/>
    <n v="417457.96909431752"/>
    <s v="E07/507.757/2010"/>
    <s v="IN033140"/>
    <d v="2016-01-22T00:00:00"/>
    <d v="2021-01-22T00:00:00"/>
    <s v="AV ELIAS AGOSTINHO 665"/>
    <s v="IMBETIBA"/>
    <n v="27900000"/>
    <s v="Macaé"/>
    <s v="RJ"/>
    <n v="27612528"/>
    <s v="brunoluan@petrobras.com.br"/>
  </r>
  <r>
    <x v="1638"/>
    <s v="Macaé e das Ostras"/>
    <n v="80"/>
    <x v="6"/>
    <s v="HH"/>
    <n v="330005059667"/>
    <s v="04.336.088/0001-78"/>
    <s v="PRIDE DO BRASIL SERVIÇOS DE PETRÓLEO LTDA"/>
    <x v="5"/>
    <m/>
    <s v="12/12/2017"/>
    <n v="209.44470127351795"/>
    <n v="0"/>
    <n v="209.44470127351795"/>
    <m/>
    <m/>
    <s v="OK:"/>
    <s v=""/>
    <n v="5068.8"/>
    <n v="0"/>
    <n v="0"/>
    <n v="1013.76"/>
    <n v="111"/>
    <n v="64"/>
    <n v="6.8865634401759176E-2"/>
    <n v="139.62632002434106"/>
    <n v="0"/>
    <n v="0"/>
    <n v="69.818381249176895"/>
    <s v="E-0700224602014"/>
    <s v="IN026810"/>
    <d v="2014-05-02T00:00:00"/>
    <d v="2014-05-02T00:00:00"/>
    <s v="RUA INTERNATIONAL 1000"/>
    <s v="GRANJA DOS CAVALEIRO"/>
    <n v="27930075"/>
    <s v="Macaé"/>
    <s v="RJ"/>
    <s v="2791-8100"/>
    <s v="pridebrasil@prideinternational.com"/>
  </r>
  <r>
    <x v="1639"/>
    <s v="Macaé e das Ostras"/>
    <n v="80"/>
    <x v="6"/>
    <s v="HH"/>
    <n v="330005057109"/>
    <s v="02.290.787/0001-07"/>
    <s v="TERMOMACAÉ LTDA"/>
    <x v="14"/>
    <m/>
    <s v="12/12/2017"/>
    <n v="239326.48809436106"/>
    <n v="0"/>
    <n v="239326.48809436106"/>
    <m/>
    <m/>
    <s v="OK"/>
    <s v=""/>
    <n v="2712096"/>
    <n v="378432"/>
    <n v="0"/>
    <n v="2333664"/>
    <n v="16651.008000000002"/>
    <n v="85"/>
    <n v="6.8865634401759176E-2"/>
    <n v="74708.090590590233"/>
    <n v="3909.1401466690654"/>
    <n v="0"/>
    <n v="160709.25735710177"/>
    <s v="E07/101373/2000"/>
    <s v="EM ANÁLISE"/>
    <d v="1899-12-30T00:00:00"/>
    <d v="1899-12-30T00:00:00"/>
    <s v="Rodovia BR 101 Km 164 Fazenda Severina S/N°"/>
    <s v="Barra de Macaé"/>
    <n v="27901970"/>
    <s v="Macaé"/>
    <s v="RJ"/>
    <n v="27919889"/>
    <s v="atenorio@petrobras.com.br"/>
  </r>
  <r>
    <x v="1640"/>
    <s v="Macaé e das Ostras"/>
    <n v="80"/>
    <x v="6"/>
    <s v="HH"/>
    <n v="330005057290"/>
    <s v="03.258.983/0001-59"/>
    <s v="Usina Termelétrica Norte Fluminense S.A."/>
    <x v="14"/>
    <m/>
    <s v="12/12/2017"/>
    <n v="793412.88911859831"/>
    <n v="0"/>
    <n v="793412.88911859831"/>
    <m/>
    <m/>
    <s v="OK"/>
    <s v=""/>
    <n v="9460800"/>
    <n v="1892160"/>
    <n v="0"/>
    <n v="7568640"/>
    <n v="18921.599999999999"/>
    <n v="91"/>
    <n v="6.8865634401759176E-2"/>
    <n v="260609.59721147199"/>
    <n v="11584.097484182344"/>
    <n v="0"/>
    <n v="521219.19442294398"/>
    <s v="E-071008821998"/>
    <s v="IN017912"/>
    <d v="2011-10-19T00:00:00"/>
    <d v="2011-11-19T00:00:00"/>
    <s v="Av. Almirante Barroso, 52/17o. Andar Centro"/>
    <s v="Centro"/>
    <n v="20031000"/>
    <s v="Rio de Janeiro"/>
    <s v="RJ"/>
    <n v="39746100"/>
    <s v="fernando.medina@edfnf.com.br"/>
  </r>
  <r>
    <x v="1641"/>
    <s v="Macaé e das Ostras"/>
    <n v="80"/>
    <x v="6"/>
    <s v="HH"/>
    <n v="330005059748"/>
    <s v="03.119.806/0001-91"/>
    <s v="Aguas de Nova Friburgo - RH VIII"/>
    <x v="0"/>
    <m/>
    <s v="26/12/2017"/>
    <n v="30393.311410357172"/>
    <n v="6247.63"/>
    <n v="36640.941410357169"/>
    <m/>
    <m/>
    <s v="OK"/>
    <s v=""/>
    <n v="606192"/>
    <n v="630720"/>
    <n v="0"/>
    <n v="121238.39999999999"/>
    <n v="0"/>
    <n v="88"/>
    <n v="6.8865634401759176E-2"/>
    <n v="16698.320016869584"/>
    <n v="5345.8366062898031"/>
    <n v="0"/>
    <n v="8349.1547871977855"/>
    <s v="E07/515034/2012 E07/51504/2012 e outros"/>
    <s v="IN026264"/>
    <d v="2014-02-20T00:00:00"/>
    <d v="2019-02-20T00:00:00"/>
    <s v="Av. Antônio Mário de Azevedo Nº 417"/>
    <s v="Duas Pedras"/>
    <n v="28601970"/>
    <s v="Nova Friburgo"/>
    <s v="RJ"/>
    <s v="2525-1919"/>
    <s v="danielle.moreira@aguasdenovafriburgo.com.br"/>
  </r>
  <r>
    <x v="1642"/>
    <s v="Macaé e das Ostras"/>
    <n v="80"/>
    <x v="6"/>
    <s v="HH"/>
    <n v="330005802831"/>
    <s v="29.678.075/0001-08"/>
    <s v="A SANTANA TRANSPORTES E GENEROS ALIMENTICIOS"/>
    <x v="1"/>
    <m/>
    <s v="12/12/2017"/>
    <n v="4965.5978879194845"/>
    <n v="1941.7"/>
    <n v="6907.2978879194843"/>
    <m/>
    <m/>
    <s v="OK"/>
    <s v=""/>
    <n v="51744"/>
    <n v="0"/>
    <n v="0"/>
    <n v="51408"/>
    <n v="0"/>
    <n v="0"/>
    <n v="6.8865634401759176E-2"/>
    <n v="1425.3533545938503"/>
    <n v="0"/>
    <n v="0"/>
    <n v="3540.2445333256342"/>
    <s v="E07/501.784/2010"/>
    <s v="IN015541"/>
    <d v="2011-01-21T00:00:00"/>
    <d v="2016-01-21T00:00:00"/>
    <s v="RUA VEREADOR ROBERTO GARRIDO DE SOUZA 170"/>
    <s v="MIRANDA DA LAGOA"/>
    <n v="27925400"/>
    <s v="Macaé"/>
    <s v="RJ"/>
    <s v="2759-0801"/>
    <s v="eraldoviana@macae.rj.gov.br"/>
  </r>
  <r>
    <x v="1643"/>
    <s v="Macaé e das Ostras"/>
    <n v="80"/>
    <x v="6"/>
    <s v="HH"/>
    <n v="330005999520"/>
    <s v="19.806.947/0001-12"/>
    <s v="R.J.M. NUNES TRANSPORTES – ME (ex-FRANCISCO DE SOUZA NUNES)"/>
    <x v="1"/>
    <m/>
    <s v="31/05/2023"/>
    <n v="7190.6876051724812"/>
    <n v="0"/>
    <n v="7190.6876051724812"/>
    <m/>
    <m/>
    <s v="OK"/>
    <s v=""/>
    <n v="76277.7"/>
    <n v="0"/>
    <n v="0"/>
    <n v="73905.2"/>
    <n v="0"/>
    <n v="0"/>
    <n v="6.8865634401759176E-2"/>
    <n v="2101.1615235253712"/>
    <n v="0"/>
    <n v="0"/>
    <n v="5089.52608164711"/>
    <s v="PD-07/014.1081/2018"/>
    <s v="IN012835"/>
    <d v="2023-02-10T00:00:00"/>
    <d v="2028-02-10T00:00:00"/>
    <s v="Rodovia Macaé-Glicério km 8,5 s/n"/>
    <s v="Horto"/>
    <n v="27971972"/>
    <s v="Macaé"/>
    <s v="RJ"/>
    <s v="22 999886595"/>
    <s v="mannes.trans@hotmail.com"/>
  </r>
  <r>
    <x v="1644"/>
    <s v="Macaé e das Ostras"/>
    <n v="80"/>
    <x v="6"/>
    <s v="HH"/>
    <n v="330005724342"/>
    <s v="30.662.209/0001-81"/>
    <s v="PRIMUS IPANEMA AGROPECUARIA LTDA"/>
    <x v="1"/>
    <m/>
    <s v="12/12/2017"/>
    <n v="4137.8303275480621"/>
    <n v="0"/>
    <n v="4137.8303275480621"/>
    <m/>
    <m/>
    <s v="OK"/>
    <s v=""/>
    <n v="94608"/>
    <n v="94608"/>
    <n v="0"/>
    <n v="18921.599999999999"/>
    <n v="29915.05"/>
    <n v="96"/>
    <n v="6.8865634401759176E-2"/>
    <n v="2606.0969119373813"/>
    <n v="228.69018087899698"/>
    <n v="0"/>
    <n v="1303.0432347316839"/>
    <s v="E-07/506.627/2010"/>
    <s v="IN018077"/>
    <d v="2011-11-09T00:00:00"/>
    <d v="2016-11-09T00:00:00"/>
    <s v="RODOVIA BR 101 KM 159"/>
    <s v="SEVERINA"/>
    <n v="27910970"/>
    <s v="Macaé"/>
    <s v="RJ"/>
    <n v="27622161"/>
    <s v="zoovet@primusipanema.com.br"/>
  </r>
  <r>
    <x v="1645"/>
    <s v="Macaé e das Ostras"/>
    <n v="80"/>
    <x v="6"/>
    <s v="HH"/>
    <n v="330006562630"/>
    <s v="09.324.949/0001-11"/>
    <s v="Autopista Fluminense S.A."/>
    <x v="1"/>
    <m/>
    <s v="12/12/2017"/>
    <n v="2945.2475829231371"/>
    <n v="0"/>
    <n v="2945.2475829231371"/>
    <m/>
    <m/>
    <s v="OK"/>
    <s v=""/>
    <n v="71280"/>
    <n v="0"/>
    <n v="0"/>
    <n v="14256"/>
    <n v="0"/>
    <n v="0"/>
    <n v="6.8865634401759176E-2"/>
    <n v="1963.4983886154248"/>
    <n v="0"/>
    <n v="0"/>
    <n v="981.7491943077124"/>
    <s v="E07/509.141/2011"/>
    <s v="IN019334"/>
    <d v="2012-04-04T00:00:00"/>
    <d v="2017-04-04T00:00:00"/>
    <s v="Av. São Gonçalo 100"/>
    <s v="Boa Vista"/>
    <n v="24466315"/>
    <s v="São Gonçalo"/>
    <s v="RJ"/>
    <n v="26079800"/>
    <s v="marcello.goncalves@arteris.com.br"/>
  </r>
  <r>
    <x v="1646"/>
    <s v="Macaé e das Ostras"/>
    <n v="80"/>
    <x v="6"/>
    <s v="HH"/>
    <n v="330006679901"/>
    <s v="40.263.170/0016-60"/>
    <s v="ESSENCIS SOLUÇÕES AMBIENTAIS SA"/>
    <x v="1"/>
    <m/>
    <s v="12/12/2017"/>
    <n v="922.03912790286756"/>
    <n v="0"/>
    <n v="922.03912790286756"/>
    <m/>
    <m/>
    <s v="OK"/>
    <s v=""/>
    <n v="9720"/>
    <n v="0"/>
    <n v="0"/>
    <n v="9501"/>
    <n v="0"/>
    <n v="0"/>
    <n v="6.8865634401759176E-2"/>
    <n v="267.74503368664307"/>
    <n v="0"/>
    <n v="0"/>
    <n v="654.29409421622449"/>
    <s v="E07/500.513/2011"/>
    <s v="IN020546"/>
    <d v="2012-08-20T00:00:00"/>
    <d v="2017-08-20T00:00:00"/>
    <s v="Estrada do Imburo, lotes 49 a 52"/>
    <s v="Imburo II"/>
    <n v="27970000"/>
    <s v="Macaé"/>
    <s v="RJ"/>
    <s v="2006-0212"/>
    <s v="crosario@essencis.com.br"/>
  </r>
  <r>
    <x v="1647"/>
    <s v="Macaé e das Ostras"/>
    <n v="80"/>
    <x v="6"/>
    <s v="HH"/>
    <n v="330031596356"/>
    <s v="23.781.048/0001-80"/>
    <s v="FONTE JUCA PEREIRA LTDA ME (EX-JOÃO HELENO)"/>
    <x v="9"/>
    <m/>
    <s v="18/11/2022"/>
    <n v="595.72217039241752"/>
    <n v="-2141.100041698141"/>
    <n v="0"/>
    <n v="-1545.3778709999999"/>
    <m/>
    <s v="ATENÇÃO: ALTERAÇÃO: NOVA OUTORGA E MUDANÇA DE TITULARIDADE / CRÉDITO 2026: -1545,377871"/>
    <s v=""/>
    <n v="6570"/>
    <n v="0"/>
    <n v="0"/>
    <n v="6022.5"/>
    <n v="0"/>
    <n v="0"/>
    <n v="6.8865634401759176E-2"/>
    <n v="180.97888720782305"/>
    <n v="0"/>
    <n v="0"/>
    <n v="414.74328318459447"/>
    <s v="E-07/002.2955/2016"/>
    <s v="IN052997"/>
    <d v="2022-10-17T00:00:00"/>
    <d v="2027-10-17T00:00:00"/>
    <s v="Rua Izolino Almeida 795"/>
    <s v="Rocha Leão"/>
    <s v="28.892-970"/>
    <s v="Rio das Ostras"/>
    <s v="RJ"/>
    <s v="(21) 98861-0743"/>
    <s v="vrbas@uol.com.br"/>
  </r>
  <r>
    <x v="1648"/>
    <s v="Macaé e das Ostras"/>
    <n v="80"/>
    <x v="6"/>
    <s v="HH"/>
    <n v="330006583041"/>
    <s v="61.142.766/0004-48"/>
    <s v="Vallourec Tubular Solutions LTDA"/>
    <x v="5"/>
    <m/>
    <s v="12/12/2017"/>
    <n v="360.49508786779609"/>
    <n v="0"/>
    <n v="360.49508786779609"/>
    <m/>
    <m/>
    <s v="OK"/>
    <s v=""/>
    <n v="8724.67"/>
    <n v="0"/>
    <n v="0"/>
    <n v="1744.93"/>
    <n v="0"/>
    <n v="0"/>
    <n v="6.8865634401759176E-2"/>
    <n v="240.33353940320163"/>
    <n v="0"/>
    <n v="0"/>
    <n v="120.16154846459443"/>
    <s v="E07/501.949/2011"/>
    <s v="IN019770"/>
    <d v="2012-06-04T00:00:00"/>
    <d v="2017-06-04T00:00:00"/>
    <s v="Rdo plataformista s/n lotes 05,06,07,13e14 da quadra K e 10 11 12 13 L"/>
    <s v="ZEN"/>
    <n v="28890000"/>
    <s v="Rio das Ostras"/>
    <s v="RJ"/>
    <n v="33218700"/>
    <s v="oil&amp;gasqsms@lupatech.com.br"/>
  </r>
  <r>
    <x v="1649"/>
    <s v="Macaé e das Ostras"/>
    <n v="80"/>
    <x v="6"/>
    <s v="HH"/>
    <n v="330007455683"/>
    <s v="30.183.941/0003-30"/>
    <s v="Construtora Zadar Ltda."/>
    <x v="1"/>
    <m/>
    <s v="12/12/2017"/>
    <n v="732.96323708251191"/>
    <n v="-238.91"/>
    <n v="494.05323708251194"/>
    <m/>
    <m/>
    <s v="OK"/>
    <s v=""/>
    <n v="10947.84"/>
    <n v="6205.4400000000005"/>
    <n v="0"/>
    <n v="4742.3999999999996"/>
    <n v="0"/>
    <n v="0"/>
    <n v="6.8865634401759176E-2"/>
    <n v="301.571978771582"/>
    <n v="4.0496959688775807"/>
    <n v="0"/>
    <n v="427.34156234205233"/>
    <s v="E07/512827/2012"/>
    <s v="IN023373"/>
    <d v="2013-06-06T00:00:00"/>
    <d v="2015-06-06T00:00:00"/>
    <s v="Rua Senador Dantas, 75, 19º andar - A/C Edwin Iturri"/>
    <s v="Centro"/>
    <n v="20031914"/>
    <s v="Rio de Janeiro"/>
    <s v="RJ"/>
    <s v="2112-1618"/>
    <s v="edwiniturri@riwasa.com.br"/>
  </r>
  <r>
    <x v="1650"/>
    <s v="Macaé e das Ostras"/>
    <n v="80"/>
    <x v="6"/>
    <s v="HH"/>
    <n v="330007983000"/>
    <s v="17.112.016/0001-99"/>
    <s v="OFFSHORE TANKS COMÉRCIO E SERVIÇOS EM UNIDADES DE CARGA LTDA"/>
    <x v="1"/>
    <m/>
    <s v="12/12/2017"/>
    <n v="3589.4020348729919"/>
    <n v="0"/>
    <n v="3589.4020348729919"/>
    <m/>
    <m/>
    <s v="OK"/>
    <s v=""/>
    <n v="59130"/>
    <n v="0"/>
    <n v="0"/>
    <n v="28470"/>
    <n v="0"/>
    <n v="0"/>
    <n v="6.8865634401759176E-2"/>
    <n v="1628.8066540331083"/>
    <n v="0"/>
    <n v="0"/>
    <n v="1960.5953808398833"/>
    <s v="E07.002/14481/2013"/>
    <s v="IN029182"/>
    <d v="2014-12-11T00:00:00"/>
    <d v="2019-06-11T00:00:00"/>
    <s v="R: Rommel Oliveira Garcia, s/n área 2 – Imboassica, Macaé RJ"/>
    <s v="imboassica"/>
    <n v="27932355"/>
    <s v="Macaé"/>
    <s v="RJ"/>
    <s v="2796-5561"/>
    <s v="juan.hse@intertank.com.br"/>
  </r>
  <r>
    <x v="1651"/>
    <s v="Macaé e das Ostras"/>
    <n v="80"/>
    <x v="6"/>
    <s v="HH"/>
    <n v="330008794244"/>
    <s v="17.339.788/0001-68"/>
    <s v="VALE AZUL ENERGIA LTDA"/>
    <x v="14"/>
    <m/>
    <s v="12/12/2017"/>
    <n v="48261.042322017413"/>
    <n v="0"/>
    <n v="48261.042322017413"/>
    <m/>
    <m/>
    <s v="SEM DBO"/>
    <s v=""/>
    <n v="1752000"/>
    <n v="0"/>
    <n v="0"/>
    <n v="0"/>
    <n v="0"/>
    <n v="0"/>
    <n v="6.8865634401759176E-2"/>
    <n v="48261.042322017413"/>
    <n v="0"/>
    <n v="0"/>
    <n v="0"/>
    <s v="E07/002.01418/2015"/>
    <s v="IN034018"/>
    <d v="2016-04-15T00:00:00"/>
    <d v="2021-04-15T00:00:00"/>
    <s v="RUA VISCONDE DE INHAÚMA, 77, 10 ANDAR, SALA 1001"/>
    <s v="CENTRO"/>
    <n v="20091007"/>
    <s v="Rio de Janeiro"/>
    <s v="RJ"/>
    <s v="3043-1000"/>
    <s v="hcrespo@valeazulenergia.com.br "/>
  </r>
  <r>
    <x v="1652"/>
    <s v="Macaé e das Ostras"/>
    <n v="80"/>
    <x v="6"/>
    <s v="HH"/>
    <n v="330005747555"/>
    <s v="33.000.167/1055-58"/>
    <s v="Petróleo Brasileiro SA Petrobrás"/>
    <x v="1"/>
    <m/>
    <s v="01/04/2019"/>
    <n v="1991.3797942294398"/>
    <n v="0"/>
    <n v="1991.3797942294398"/>
    <m/>
    <m/>
    <s v="OK"/>
    <s v=""/>
    <n v="60225"/>
    <n v="59568"/>
    <n v="0"/>
    <n v="657"/>
    <n v="595.67999999999995"/>
    <n v="93"/>
    <n v="6.8865634401759176E-2"/>
    <n v="1658.9749614559132"/>
    <n v="287.15759287632596"/>
    <n v="0"/>
    <n v="45.247239897200643"/>
    <s v="E07/513924/2012"/>
    <s v="IN030827"/>
    <d v="2015-06-10T00:00:00"/>
    <d v="2020-06-10T00:00:00"/>
    <s v="Rodovia Amaral Peixoto, nº 11000"/>
    <s v="Imboassica"/>
    <n v="27973030"/>
    <s v="Macaé"/>
    <s v="RJ"/>
    <n v="982719678"/>
    <s v="leandroazevedo.apice@petrobras.com.br"/>
  </r>
  <r>
    <x v="1653"/>
    <s v="Macaé e das Ostras"/>
    <n v="80"/>
    <x v="6"/>
    <s v="HH"/>
    <n v="330008983640"/>
    <s v="09.047.560/0001-76"/>
    <s v="MACAÉ REALTY EMPREENDIMENTOS IMOBILIÁRIOS LTDA"/>
    <x v="0"/>
    <m/>
    <s v="26/12/2017"/>
    <n v="3233.2196887724572"/>
    <n v="0"/>
    <n v="3233.2196887724572"/>
    <m/>
    <m/>
    <s v="OK"/>
    <s v=""/>
    <n v="1"/>
    <n v="938984.4"/>
    <n v="0"/>
    <n v="0"/>
    <n v="403951.08799999999"/>
    <n v="95"/>
    <n v="6.8865634401759176E-2"/>
    <n v="3.1327422038218769E-2"/>
    <n v="3233.1883613504187"/>
    <n v="0"/>
    <n v="0"/>
    <s v="E07.002/4147/2014"/>
    <s v="IN031757"/>
    <d v="2015-09-22T00:00:00"/>
    <d v="2020-09-22T00:00:00"/>
    <s v="Rua Vereador Abreu Lima ,66 -"/>
    <s v="Centro"/>
    <n v="27916020"/>
    <s v="Macaé"/>
    <s v="RJ"/>
    <n v="30842535"/>
    <s v="contabilidadefiscal@joaofortes.com.br"/>
  </r>
  <r>
    <x v="1654"/>
    <s v="Macaé e das Ostras"/>
    <n v="80"/>
    <x v="6"/>
    <s v="HH"/>
    <n v="330022441086"/>
    <s v="17.002.138/0001-22"/>
    <s v="BRK AMBIENTAL - MACAE S/A"/>
    <x v="0"/>
    <m/>
    <s v="01/09/2022"/>
    <n v="27697.920903136855"/>
    <n v="0"/>
    <n v="27697.920903136855"/>
    <m/>
    <m/>
    <s v="RENOVAÇÃO: DÉBITO 2023"/>
    <s v="CI INEA/SEREG SEI Nº16 - REVISÃO"/>
    <n v="0"/>
    <n v="13406742"/>
    <n v="0"/>
    <n v="0"/>
    <n v="398442.23999999999"/>
    <n v="97"/>
    <n v="6.8865634401759176E-2"/>
    <n v="0"/>
    <n v="27697.920903136855"/>
    <n v="0"/>
    <n v="0"/>
    <s v="EXT-PD/010.9498/2020"/>
    <s v="IN012253"/>
    <d v="2022-07-20T00:00:00"/>
    <d v="2043-10-20T00:00:00"/>
    <s v="Avenida Rui Barbosa, 1011, 5° andar e cobertura"/>
    <s v="Centro"/>
    <n v="27915011"/>
    <s v="Macaé"/>
    <s v="RJ"/>
    <s v="(22) 33212091"/>
    <s v="ocmartins@brkambiental.com.br"/>
  </r>
  <r>
    <x v="1655"/>
    <s v="Macaé e das Ostras"/>
    <n v="80"/>
    <x v="6"/>
    <s v="HH"/>
    <n v="330026482844"/>
    <s v="13.749.560/0001-95"/>
    <s v="P M CERVEIRA TRANSPORTE DE ÁGUA E LOCAÇÃO DE MÁQUINAS E EQUIPAMENTOS - ME"/>
    <x v="1"/>
    <m/>
    <s v="01/09/2022"/>
    <n v="2935.8911262077227"/>
    <n v="0"/>
    <n v="2935.8911262077227"/>
    <m/>
    <m/>
    <s v="RENOVAÇÃO: CRÉDITO 2023"/>
    <s v=""/>
    <n v="32120"/>
    <n v="0"/>
    <n v="0"/>
    <n v="29784"/>
    <n v="0"/>
    <n v="0"/>
    <n v="6.8865634401759176E-2"/>
    <n v="884.79082309942532"/>
    <n v="0"/>
    <n v="0"/>
    <n v="2051.1003031082973"/>
    <s v="PD-07/014.340/2018"/>
    <s v="IN012302"/>
    <d v="2022-07-27T00:00:00"/>
    <d v="2027-07-27T00:00:00"/>
    <s v="Rodovia BR 101, Trevo dos 17 s/n, LOTES 10 E 11 TREVO DOS 17"/>
    <s v="RIVIERA FLUMINENSE"/>
    <s v="27.930-030"/>
    <s v="Macaé"/>
    <s v="RJ"/>
    <s v="(21) 98181-3727"/>
    <s v="fabiogomesgeo@gmail.com"/>
  </r>
  <r>
    <x v="1656"/>
    <s v="Macaé e das Ostras"/>
    <n v="80"/>
    <x v="6"/>
    <s v="HH"/>
    <n v="330009843680"/>
    <s v="03.879.025/0001-03"/>
    <s v="AGRIVALE INCORPORAÇÃO E CONSTRUÇÃO S.A"/>
    <x v="1"/>
    <m/>
    <s v="12/12/2017"/>
    <n v="163.62312530561661"/>
    <n v="0"/>
    <n v="163.62312530561661"/>
    <m/>
    <m/>
    <s v="OK"/>
    <s v=""/>
    <n v="3960"/>
    <n v="0"/>
    <n v="0"/>
    <n v="792"/>
    <n v="0"/>
    <n v="0"/>
    <n v="6.8865634401759176E-2"/>
    <n v="109.08208353707774"/>
    <n v="0"/>
    <n v="0"/>
    <n v="54.541041768538868"/>
    <s v="E07/002.5928/2015"/>
    <s v="IN038061"/>
    <d v="2016-12-20T00:00:00"/>
    <d v="2021-12-20T00:00:00"/>
    <s v="RUA CONSELHEIRO SARAIVA, 28 COBERTURA 1 - PARTE"/>
    <s v="CENTRO"/>
    <n v="20091030"/>
    <s v="Rio de Janeiro"/>
    <s v="RJ"/>
    <n v="30431000"/>
    <s v="mauro.calixto@mceconsultoria.com"/>
  </r>
  <r>
    <x v="1657"/>
    <s v="Macaé e das Ostras"/>
    <n v="80"/>
    <x v="6"/>
    <s v="HH"/>
    <n v="330005149496"/>
    <s v="10.392.632/0001-00"/>
    <s v="CONDOMÍNIO RESIDENCIAL LARANJEIRAS"/>
    <x v="1"/>
    <m/>
    <s v="12/12/2017"/>
    <n v="556.62563477507103"/>
    <n v="0"/>
    <n v="556.62563477507103"/>
    <m/>
    <m/>
    <s v="OK"/>
    <s v=""/>
    <n v="8468"/>
    <n v="3855.6"/>
    <n v="0"/>
    <n v="4612.3999999999996"/>
    <n v="19.545000000000002"/>
    <n v="98"/>
    <n v="6.8865634401759176E-2"/>
    <n v="233.26398449657694"/>
    <n v="5.7329182329940354"/>
    <n v="0"/>
    <n v="317.6287320455001"/>
    <s v="E07/100.310/2006"/>
    <s v="IN037137"/>
    <d v="2016-11-04T00:00:00"/>
    <d v="2021-11-04T00:00:00"/>
    <s v="Estrada Laranjeiras, 1280"/>
    <s v="Nova Cidade"/>
    <n v="27949600"/>
    <s v="Macaé"/>
    <s v="RJ"/>
    <s v="2762-7135"/>
    <s v="residenciallaranjeiras@maiscondominios.com"/>
  </r>
  <r>
    <x v="1658"/>
    <s v="Macaé e das Ostras"/>
    <n v="80"/>
    <x v="6"/>
    <s v="HH"/>
    <n v="330009838172"/>
    <s v="23.444.539/0001-35"/>
    <s v="Por do Sol de Macaé Serviços e Construções Ltda - ME"/>
    <x v="1"/>
    <m/>
    <s v="12/12/2017"/>
    <n v="7254.0316525337594"/>
    <n v="0"/>
    <n v="7254.0316525337594"/>
    <m/>
    <m/>
    <s v="OK"/>
    <s v=""/>
    <n v="75240"/>
    <n v="0"/>
    <n v="0"/>
    <n v="75240"/>
    <n v="0"/>
    <n v="0"/>
    <n v="6.8865634401759176E-2"/>
    <n v="2072.5804721525028"/>
    <n v="0"/>
    <n v="0"/>
    <n v="5181.4511803812566"/>
    <s v="E-07/002.30283/2018"/>
    <s v="IN051752"/>
    <d v="2020-11-16T00:00:00"/>
    <d v="2025-11-16T00:00:00"/>
    <s v="Rod. Christino José da Silva Jr. (Estrada Macaé-Glicério), s/nº, Km 50"/>
    <s v="Córrego do Ouro"/>
    <n v="27980000"/>
    <s v="Macaé"/>
    <s v="RJ"/>
    <s v="(22) 997715615"/>
    <s v="aguapotavelpordosol@gmail.com"/>
  </r>
  <r>
    <x v="1659"/>
    <s v="Macaé e das Ostras"/>
    <n v="80"/>
    <x v="6"/>
    <s v="HH"/>
    <n v="330009459821"/>
    <s v="15.009.603/0001-21"/>
    <s v="BELLAVISTA EMPREENDIMENTOS LTDA"/>
    <x v="1"/>
    <m/>
    <s v="12/12/2017"/>
    <n v="844.56641320235235"/>
    <n v="0"/>
    <n v="844.56641320235235"/>
    <m/>
    <m/>
    <s v="OK"/>
    <s v=""/>
    <n v="0"/>
    <n v="122640"/>
    <n v="0"/>
    <n v="0"/>
    <n v="3679.2"/>
    <n v="90"/>
    <n v="6.8865634401759176E-2"/>
    <n v="0"/>
    <n v="844.56641320235235"/>
    <n v="0"/>
    <n v="0"/>
    <s v="E07/002.11749/2014"/>
    <s v="IN034376"/>
    <d v="2016-05-24T00:00:00"/>
    <d v="2022-05-24T00:00:00"/>
    <s v="RUA PILOTO LAURO PINTO HAITZANN"/>
    <s v="IMBOASSICA"/>
    <n v="27930000"/>
    <s v="Macaé"/>
    <s v="RJ"/>
    <n v="27938997"/>
    <s v="escritorioalianca@escritorioalianca.com.br / contabilidade@habitusconsultoria.com.br"/>
  </r>
  <r>
    <x v="1660"/>
    <s v="Macaé e das Ostras"/>
    <n v="80"/>
    <x v="6"/>
    <s v="HH"/>
    <n v="330009898825"/>
    <s v="07.110.546/0001-44"/>
    <s v="Intersea Ambiental Comércio e Serviços Ltda"/>
    <x v="1"/>
    <m/>
    <s v="12/12/2017"/>
    <n v="648.49852113915392"/>
    <n v="0"/>
    <n v="648.49852113915392"/>
    <m/>
    <m/>
    <s v="OK"/>
    <s v=""/>
    <n v="15695"/>
    <n v="0"/>
    <n v="0"/>
    <n v="3139"/>
    <n v="0"/>
    <n v="0"/>
    <n v="6.8865634401759176E-2"/>
    <n v="432.33930907544442"/>
    <n v="0"/>
    <n v="0"/>
    <n v="216.15921206370948"/>
    <s v="E07/500.241/2012"/>
    <s v="IN038032"/>
    <d v="2016-12-20T00:00:00"/>
    <d v="2021-12-20T00:00:00"/>
    <s v="Rodovia Amaral Peixoto Km 167 s/nº Fazenda São José do Mutum"/>
    <s v="Imboassica"/>
    <n v="27973030"/>
    <s v="Macaé"/>
    <s v="RJ"/>
    <s v="2796-8800"/>
    <s v="ma@intersea.com.br"/>
  </r>
  <r>
    <x v="1661"/>
    <s v="Macaé e das Ostras"/>
    <n v="80"/>
    <x v="6"/>
    <s v="HH"/>
    <n v="330009840312"/>
    <s v="10.949.579/0001-97"/>
    <s v="Condomínio Residencial Caravelas"/>
    <x v="1"/>
    <m/>
    <s v="12/12/2017"/>
    <n v="732.44556972756743"/>
    <n v="0"/>
    <n v="732.44556972756743"/>
    <m/>
    <m/>
    <s v="OK"/>
    <s v=""/>
    <n v="15184"/>
    <n v="0"/>
    <n v="0"/>
    <n v="4562.5"/>
    <n v="0"/>
    <n v="0"/>
    <n v="6.8865634401759176E-2"/>
    <n v="418.25241163225871"/>
    <n v="0"/>
    <n v="0"/>
    <n v="314.19315809530872"/>
    <s v="E07/002.17867/2013"/>
    <s v="IN037720"/>
    <d v="2016-11-30T00:00:00"/>
    <d v="2021-11-30T00:00:00"/>
    <s v="Rua Nova Iguaçu, s/n°"/>
    <s v="Jardim Atlântico"/>
    <n v="28890000"/>
    <s v="Rio das Ostras"/>
    <s v="RJ"/>
    <n v="27659504"/>
    <s v="alxavier@edfnf.com.br"/>
  </r>
  <r>
    <x v="1662"/>
    <s v="Macaé e das Ostras"/>
    <n v="80"/>
    <x v="6"/>
    <s v="HH"/>
    <n v="330010090160"/>
    <s v="16.614.075/0009-50"/>
    <s v="Direcional Engenharia S/A"/>
    <x v="1"/>
    <m/>
    <s v="12/12/2017"/>
    <n v="5583.3297927615395"/>
    <n v="0"/>
    <n v="5583.3297927615395"/>
    <m/>
    <m/>
    <s v="OK"/>
    <s v=""/>
    <n v="0"/>
    <n v="531644.4"/>
    <n v="0"/>
    <n v="0"/>
    <n v="24046.276000000002"/>
    <n v="85"/>
    <n v="6.8865634401759176E-2"/>
    <n v="0"/>
    <n v="5583.3297927615395"/>
    <n v="0"/>
    <n v="0"/>
    <s v="E07/002.10750/2016"/>
    <s v="IN039260"/>
    <d v="2017-04-05T00:00:00"/>
    <d v="2022-04-05T00:00:00"/>
    <s v="Avenida Nilo peçanha 50 sala 1410"/>
    <s v="centro"/>
    <n v="20020906"/>
    <s v="Rio de Janeiro"/>
    <s v="RJ"/>
    <n v="998831004"/>
    <s v="paula.cunha@spl.eng.br"/>
  </r>
  <r>
    <x v="1663"/>
    <s v="Macaé e das Ostras"/>
    <n v="80"/>
    <x v="6"/>
    <s v="HH"/>
    <n v="330010092618"/>
    <s v="24.473.751/0001-93"/>
    <s v="A.M. Transporte de Água Rápida Ltda-ME."/>
    <x v="1"/>
    <m/>
    <s v="12/12/2017"/>
    <n v="1967.6753782205208"/>
    <n v="0"/>
    <n v="1967.6753782205208"/>
    <m/>
    <m/>
    <s v="OK"/>
    <s v=""/>
    <n v="20409.3"/>
    <n v="0"/>
    <n v="0"/>
    <n v="20408.935000000001"/>
    <n v="0"/>
    <n v="0"/>
    <n v="6.8865634401759176E-2"/>
    <n v="562.20191589787396"/>
    <n v="0"/>
    <n v="0"/>
    <n v="1405.4734623226468"/>
    <s v="E- 07/002.7916/2016"/>
    <s v="IN039998"/>
    <d v="2017-06-06T00:00:00"/>
    <d v="2019-06-06T00:00:00"/>
    <s v="Rua Rio Grande do Norte, n° 230 fundos"/>
    <s v="Cidade Praiana"/>
    <n v="28890068"/>
    <s v="Rio das Ostras"/>
    <s v="RJ"/>
    <s v="99921-1115"/>
    <s v="angelocouri@hotmail.com"/>
  </r>
  <r>
    <x v="1664"/>
    <s v="Macaé e das Ostras"/>
    <n v="80"/>
    <x v="6"/>
    <s v="HH"/>
    <n v="330009849450"/>
    <s v="11.889.780/0001-99"/>
    <s v="SIT MACAÉ TRANSPORTES S/A"/>
    <x v="1"/>
    <m/>
    <s v="12/12/2017"/>
    <n v="402.16055917862707"/>
    <n v="0"/>
    <n v="402.16055917862707"/>
    <m/>
    <m/>
    <s v="OK"/>
    <s v=""/>
    <n v="7300"/>
    <n v="0"/>
    <n v="0"/>
    <n v="2920"/>
    <n v="0"/>
    <n v="0"/>
    <n v="6.8865634401759176E-2"/>
    <n v="201.08027958931353"/>
    <n v="0"/>
    <n v="0"/>
    <n v="201.08027958931353"/>
    <s v="E07/002.14502/2014"/>
    <s v="IN03772"/>
    <d v="2016-11-30T00:00:00"/>
    <d v="2021-11-30T00:00:00"/>
    <s v="ESTRADA DA SERVIDÃO S/N"/>
    <s v="AJUDA DE BAIXO"/>
    <n v="27910000"/>
    <s v="Macaé"/>
    <s v="RJ"/>
    <n v="27576150"/>
    <s v="vimacae_1@hotmail.com"/>
  </r>
  <r>
    <x v="1665"/>
    <s v="Macaé e das Ostras"/>
    <n v="80"/>
    <x v="6"/>
    <s v="HH"/>
    <s v="SEM CNARH (2)"/>
    <s v="09.319.428/0001-76"/>
    <s v="SAFETY SERVICES SOLUÇÕES INTEGRADAS LTDA -ME"/>
    <x v="5"/>
    <m/>
    <s v="01/05/2018"/>
    <n v="175.32913867389769"/>
    <n v="0"/>
    <n v="175.32913867389769"/>
    <m/>
    <m/>
    <s v="OK SEM CADASTRO REGLA"/>
    <s v=""/>
    <n v="2246.4"/>
    <n v="0"/>
    <n v="0"/>
    <n v="1647.36"/>
    <n v="0"/>
    <n v="0"/>
    <n v="6.8865634401759176E-2"/>
    <n v="61.882100999494803"/>
    <n v="0"/>
    <n v="0"/>
    <n v="113.44703767440289"/>
    <s v="E-07/002.10141/2017"/>
    <s v="IN042906"/>
    <d v="2017-12-19T00:00:00"/>
    <d v="2022-12-19T00:00:00"/>
    <s v="Rua Ivan Lins, nº 90, lote 10, quadra 69"/>
    <s v="ENSEADA DAS GAIVOTAS"/>
    <n v="28897198"/>
    <s v="RIO DAS OSTRAS "/>
    <s v="RJ"/>
    <n v="27772789"/>
    <s v="contato@perolahigitextil.com.br"/>
  </r>
  <r>
    <x v="1666"/>
    <s v="Macaé e das Ostras"/>
    <n v="80"/>
    <x v="6"/>
    <s v="HH"/>
    <n v="330003707939"/>
    <s v="03.432.310/0001-73"/>
    <s v="DRIL-QUIP DO BRASIL LTDA"/>
    <x v="5"/>
    <m/>
    <s v="01/10/2018"/>
    <n v="193.04414635501126"/>
    <n v="-505.49077947744064"/>
    <n v="0"/>
    <n v="-312.44663309999999"/>
    <m/>
    <s v="ATENÇÃO: CRÉDITO 2026: -312,4466331"/>
    <s v=""/>
    <n v="4672"/>
    <n v="0"/>
    <n v="0"/>
    <n v="934.40000000000009"/>
    <n v="0"/>
    <n v="0"/>
    <n v="6.8865634401759176E-2"/>
    <n v="128.69609757000751"/>
    <n v="0"/>
    <n v="0"/>
    <n v="64.348048785003755"/>
    <s v="E-07/002.6217/2014"/>
    <s v="IN045956"/>
    <d v="2018-08-06T00:00:00"/>
    <d v="2023-08-06T00:00:00"/>
    <s v="ESTRADA MELQUIADES RIBEIRO DE ALMEIDA, 853"/>
    <s v="IMBOASSICA"/>
    <s v="27.925-530"/>
    <s v="MACAÉ"/>
    <s v="RJ"/>
    <s v="(22) 27918950"/>
    <s v="daniele_cunha@dril-quip.com"/>
  </r>
  <r>
    <x v="1667"/>
    <s v="Macaé e das Ostras"/>
    <n v="80"/>
    <x v="6"/>
    <s v="HH"/>
    <n v="700000079308"/>
    <s v="22.281.171/0001-79"/>
    <s v="H W DE MACAE TRANSPORTES LTDA ME"/>
    <x v="1"/>
    <m/>
    <s v="01/03/2019"/>
    <n v="1639.0654551455173"/>
    <n v="-322.65794510769501"/>
    <n v="1316.4075100378222"/>
    <m/>
    <m/>
    <s v="OK"/>
    <s v=""/>
    <n v="17052.8"/>
    <n v="0"/>
    <n v="0"/>
    <n v="16979.8"/>
    <n v="0"/>
    <n v="0"/>
    <n v="6.8865634401759176E-2"/>
    <n v="469.7407561305273"/>
    <n v="0"/>
    <n v="0"/>
    <n v="1169.3246990149898"/>
    <s v="PD-07/014.63/2018"/>
    <s v="IN001343"/>
    <d v="2018-06-29T00:00:00"/>
    <d v="2020-06-29T00:00:00"/>
    <s v="RUA OSÉAS RODRIGUES SANTA RITA, 303, TORRE 21 AP 303 "/>
    <s v="Lagoa"/>
    <s v="27.930-805"/>
    <s v="Macaé"/>
    <s v="RJ"/>
    <s v="(21) 970071635"/>
    <s v="fabianameioambiente@gmail.com"/>
  </r>
  <r>
    <x v="1668"/>
    <s v="Macaé e das Ostras"/>
    <n v="80"/>
    <x v="6"/>
    <s v="HH"/>
    <n v="330003582621"/>
    <s v="23.550.790/0001-84"/>
    <s v="ÁGUA CRISTAL DOIS IRMÃOS LTDA"/>
    <x v="13"/>
    <m/>
    <s v="01/11/2018"/>
    <n v="1350.6609162297766"/>
    <n v="0"/>
    <n v="1350.6609162297766"/>
    <m/>
    <m/>
    <s v="OK"/>
    <s v=""/>
    <n v="14256"/>
    <n v="0"/>
    <n v="0"/>
    <n v="13910.69"/>
    <n v="0"/>
    <n v="0"/>
    <n v="6.8865634401759176E-2"/>
    <n v="392.69967772308502"/>
    <n v="0"/>
    <n v="0"/>
    <n v="957.96123850669164"/>
    <s v="E-07/002.6359/2016"/>
    <s v="IN046116"/>
    <d v="2018-08-21T00:00:00"/>
    <d v="2020-08-21T00:00:00"/>
    <s v="ESTRADA MUNICIPAL MABELO CALIFÓRNIA (MC 90) S/N - LOTE GLEBA 04"/>
    <s v="Córrego do Ouro"/>
    <s v="27.980-970"/>
    <s v="Macaé"/>
    <s v="RJ "/>
    <s v="(21) 988371231"/>
    <s v="geolffarina@gmail.com"/>
  </r>
  <r>
    <x v="1669"/>
    <s v="Macaé e das Ostras"/>
    <n v="80"/>
    <x v="6"/>
    <s v="HH"/>
    <n v="330001238265"/>
    <s v="39.709.324/0001-39"/>
    <s v="AGUAMAR DE MACAÉ COMÉRCIO DE Aguas E SERVIÇOS LTDA-Fazenda Santa Cruz"/>
    <x v="1"/>
    <m/>
    <s v="01/11/2018"/>
    <n v="10783.326806989422"/>
    <n v="0"/>
    <n v="10783.326806989422"/>
    <m/>
    <m/>
    <s v="OK"/>
    <s v=""/>
    <n v="112237.5"/>
    <n v="0"/>
    <n v="0"/>
    <n v="111690"/>
    <n v="0"/>
    <n v="0"/>
    <n v="6.8865634401759176E-2"/>
    <n v="3091.7241658998355"/>
    <n v="0"/>
    <n v="0"/>
    <n v="7691.6026410895856"/>
    <s v="E-07/002.6001/2016"/>
    <s v="IN046115"/>
    <d v="2018-08-21T00:00:00"/>
    <d v="2020-08-21T00:00:00"/>
    <s v="RODOVIA BR 101 - KM 176 - FAZENDA SANTA CRUZ"/>
    <s v="Novo Botafogo"/>
    <s v="27.946-830"/>
    <s v="Macaé"/>
    <s v="RJ "/>
    <s v="(21) 999435194"/>
    <s v="acquaservtratamento@yahoo.com.br"/>
  </r>
  <r>
    <x v="1670"/>
    <s v="Macaé e das Ostras"/>
    <n v="80"/>
    <x v="6"/>
    <s v="HH"/>
    <n v="330001238265"/>
    <s v="39.709.324/0001-39"/>
    <s v="AGUAMAR DE MACAÉ COMÉRCIO DE Aguas E SERVIÇOS LTDA"/>
    <x v="13"/>
    <m/>
    <s v="01/11/2018"/>
    <n v="1095.4259664103956"/>
    <n v="0"/>
    <n v="1095.4259664103956"/>
    <m/>
    <m/>
    <s v="OK"/>
    <s v=""/>
    <n v="18688"/>
    <n v="0"/>
    <n v="0"/>
    <n v="8431.5"/>
    <n v="0"/>
    <n v="0"/>
    <n v="6.8865634401759176E-2"/>
    <n v="514.78264140602357"/>
    <n v="0"/>
    <n v="0"/>
    <n v="580.64332500437206"/>
    <s v="E-07/514473/2012"/>
    <s v="IN046123"/>
    <d v="2018-08-21T00:00:00"/>
    <d v="2020-08-21T00:00:00"/>
    <s v="RUA JOAQUIM ALVES DO AMARAL FILHO, 306"/>
    <s v="Novo Botafogo"/>
    <s v="27.946-720"/>
    <s v="Macaé"/>
    <s v="RJ"/>
    <s v="(21) 999435194"/>
    <s v="acquaservtratamento@yahoo.com.br"/>
  </r>
  <r>
    <x v="1671"/>
    <s v="Macaé e das Ostras"/>
    <n v="80"/>
    <x v="6"/>
    <s v="HH"/>
    <n v="330026548705"/>
    <s v="17.145.148/0001-17"/>
    <s v="EDNEI DA SILVA TRANSPORTES"/>
    <x v="13"/>
    <m/>
    <s v="01/01/2019"/>
    <n v="1671.0464614146399"/>
    <n v="0"/>
    <n v="1671.0464614146399"/>
    <m/>
    <m/>
    <s v="OK:"/>
    <s v=""/>
    <n v="20221"/>
    <n v="0"/>
    <n v="0"/>
    <n v="16176.8"/>
    <n v="0"/>
    <n v="0"/>
    <n v="6.8865634401759176E-2"/>
    <n v="557.02244878755516"/>
    <n v="0"/>
    <n v="0"/>
    <n v="1114.0240126270846"/>
    <s v="E-07/002.6528/2018"/>
    <s v="IN046779"/>
    <d v="2018-10-11T00:00:00"/>
    <d v="2020-10-11T00:00:00"/>
    <s v="RUA MARQUES DE ABRANTES, S/N - QUADRA 8 - LOTE 08 "/>
    <s v="Ajuda"/>
    <s v="27.971-330"/>
    <s v="Macaé"/>
    <s v="RJ"/>
    <s v="(21) 970071635"/>
    <s v="metransporte3@gmail.com"/>
  </r>
  <r>
    <x v="1672"/>
    <s v="Macaé e das Ostras"/>
    <n v="80"/>
    <x v="6"/>
    <s v="HH"/>
    <n v="330026233038"/>
    <s v="10.892.902/0001-33"/>
    <s v="CLUBE DOS CRISTAIS"/>
    <x v="1"/>
    <m/>
    <s v="07/03/2019"/>
    <n v="2447.8203333262873"/>
    <n v="0"/>
    <n v="2447.8203333262873"/>
    <m/>
    <m/>
    <s v="OK:"/>
    <s v=""/>
    <n v="59241.33"/>
    <n v="0"/>
    <n v="0"/>
    <n v="11848.27"/>
    <n v="0"/>
    <n v="0"/>
    <n v="6.8865634401759176E-2"/>
    <n v="1631.8767413928538"/>
    <n v="0"/>
    <n v="0"/>
    <n v="815.94359193343325"/>
    <s v="E-07/002.7041/2014"/>
    <s v="IN047129"/>
    <d v="2018-11-13T00:00:00"/>
    <d v="2023-11-13T00:00:00"/>
    <s v="AV. RICARDO MUYLAERT SALGADO, - 901 - IMBOASSICA - MACAÉ"/>
    <s v="Imboassica"/>
    <s v="27932-000"/>
    <s v="Macaé"/>
    <s v="RJ"/>
    <s v="(22) 974014311"/>
    <s v="SINDICO@VCMACAE.COM.BR"/>
  </r>
  <r>
    <x v="1673"/>
    <s v="Macaé e das Ostras"/>
    <n v="80"/>
    <x v="6"/>
    <s v="HH"/>
    <n v="330022424823"/>
    <s v="33.000.167/1044-03"/>
    <s v="PETRÓLEO BRASILEIRO S/A - PETROBRAS - CABIUNAS"/>
    <x v="1"/>
    <m/>
    <s v="01/04/2019"/>
    <n v="5394.6656147733738"/>
    <n v="0"/>
    <n v="5394.6656147733738"/>
    <m/>
    <m/>
    <s v="OK:"/>
    <s v=""/>
    <n v="130560"/>
    <n v="0"/>
    <n v="0"/>
    <n v="26112"/>
    <n v="0"/>
    <n v="0"/>
    <n v="6.8865634401759176E-2"/>
    <n v="3596.4402623575784"/>
    <n v="0"/>
    <n v="0"/>
    <n v="1798.2253524157954"/>
    <s v="E-07/100.612/2001"/>
    <s v="IN048003"/>
    <d v="2019-01-16T00:00:00"/>
    <d v="2024-01-16T00:00:00"/>
    <s v="AVENIDA MPM S/Nº, KM 188"/>
    <s v="Cabiúnas"/>
    <s v="27970-230"/>
    <s v="Macaé"/>
    <s v="RJ"/>
    <s v="(22) 27975113"/>
    <s v="pedroproenca@petrobras.com.br"/>
  </r>
  <r>
    <x v="1674"/>
    <s v="Macaé e das Ostras"/>
    <n v="80"/>
    <x v="6"/>
    <s v="HH"/>
    <n v="330003745350"/>
    <s v="28.978.047/0001-43"/>
    <s v="M DA PENHA ARAUJO HOTEL LTDA"/>
    <x v="1"/>
    <m/>
    <s v="01/05/2019"/>
    <n v="122.45889274739719"/>
    <n v="0"/>
    <n v="122.45889274739719"/>
    <m/>
    <m/>
    <s v="OK:"/>
    <s v=""/>
    <n v="2963.8"/>
    <n v="0"/>
    <n v="0"/>
    <n v="592.76"/>
    <n v="0"/>
    <n v="0"/>
    <n v="6.8865634401759176E-2"/>
    <n v="81.63926183159812"/>
    <n v="0"/>
    <n v="0"/>
    <n v="40.81963091579906"/>
    <s v="E-07/002.16913/201"/>
    <s v="IN048713"/>
    <d v="2019-03-21T00:00:00"/>
    <d v="2024-03-21T00:00:00"/>
    <s v="AV. ATLANTICA, Nº 333"/>
    <s v="Recreio"/>
    <s v="28.890-000"/>
    <s v="Rio das Ostras "/>
    <s v="RJ"/>
    <s v="(22) 997943622"/>
    <s v="atlanticoriodasostras@yahoo.com.br"/>
  </r>
  <r>
    <x v="1675"/>
    <s v="Macaé e das Ostras"/>
    <n v="80"/>
    <x v="6"/>
    <s v="HH"/>
    <n v="330028079516"/>
    <s v="08.487.503/0001-45"/>
    <s v="SUPERIOR ENERGY SERVICES - SERVIÇOS DE PETROLEO DO BRASIL LTDA"/>
    <x v="5"/>
    <m/>
    <s v="01/07/2019"/>
    <n v="130.89641174969074"/>
    <n v="0"/>
    <n v="130.89641174969074"/>
    <m/>
    <m/>
    <s v="OK:"/>
    <s v=""/>
    <n v="3168"/>
    <n v="0"/>
    <n v="0"/>
    <n v="633.6"/>
    <n v="0"/>
    <n v="0"/>
    <n v="6.8865634401759176E-2"/>
    <n v="87.267755324464744"/>
    <n v="0"/>
    <n v="0"/>
    <n v="43.628656425226005"/>
    <s v="E-07/002.1988/2014"/>
    <s v="IN049618"/>
    <d v="2019-06-19T00:00:00"/>
    <d v="2024-06-19T00:00:00"/>
    <s v="RUA PILOTO ROMMEL OLIVEIRA GARCIA, 1001 - LOTEAMENTO BELA VISTA"/>
    <s v="IMBOASSICA"/>
    <s v="28.970-000"/>
    <s v="Macaé"/>
    <s v="RJ"/>
    <s v="(22) 998672182"/>
    <s v="leandro.martins@superiorenergy.com"/>
  </r>
  <r>
    <x v="1676"/>
    <s v="Macaé e das Ostras"/>
    <n v="80"/>
    <x v="6"/>
    <s v="HH"/>
    <n v="330005048541"/>
    <s v="48.122.295/0026-53"/>
    <s v="FMC TECHNOLOGIES DO BRASIL LTDA"/>
    <x v="13"/>
    <m/>
    <s v="08/07/2019"/>
    <n v="3395.6314870925962"/>
    <n v="0"/>
    <n v="3395.6314870925962"/>
    <m/>
    <m/>
    <s v="OK:"/>
    <s v=""/>
    <n v="50220"/>
    <n v="0"/>
    <n v="0"/>
    <n v="29220"/>
    <n v="0"/>
    <n v="0"/>
    <n v="6.8865634401759176E-2"/>
    <n v="1383.3771873116898"/>
    <n v="0"/>
    <n v="0"/>
    <n v="2012.2542997809062"/>
    <s v="E-07/100.565/2004"/>
    <s v="IN046515"/>
    <d v="2018-09-24T00:00:00"/>
    <d v="2023-09-24T00:00:00"/>
    <s v="RODOVIA AMARAL PEIXOTO (RJ-106), 5421 - KM 187"/>
    <s v="CABIÚNAS"/>
    <n v="27970020"/>
    <s v="MACAÉ"/>
    <s v="RJ"/>
    <s v="(22) 2773-0716"/>
    <s v="luis.serpa@technipfmc.com"/>
  </r>
  <r>
    <x v="1677"/>
    <s v="Macaé e das Ostras"/>
    <n v="80"/>
    <x v="6"/>
    <s v="HH"/>
    <n v="330022577069"/>
    <s v="11.656.525/0001-04"/>
    <s v="J C DE MACAÉ TRANSPORTES LTDA"/>
    <x v="1"/>
    <m/>
    <s v="01/08/2019"/>
    <n v="1353.4699417392035"/>
    <n v="0"/>
    <n v="1353.4699417392035"/>
    <m/>
    <m/>
    <s v="OK:"/>
    <s v=""/>
    <n v="15118.3"/>
    <n v="0"/>
    <n v="0"/>
    <n v="13606.47"/>
    <n v="0"/>
    <n v="0"/>
    <n v="6.8865634401759176E-2"/>
    <n v="416.45630610206751"/>
    <n v="0"/>
    <n v="0"/>
    <n v="937.01363563713596"/>
    <s v="PD-07/014.64/2018"/>
    <s v="IN003627"/>
    <d v="2019-06-12T00:00:00"/>
    <d v="2024-06-12T00:00:00"/>
    <s v="ESTRADA DO IMBURO, S/N, FAZENDA SANTA BÁRBARA -"/>
    <s v="IMBURO"/>
    <s v="27.979-000"/>
    <s v="MACAÉ"/>
    <s v="RJ"/>
    <s v="(21) 32512283"/>
    <s v="licenciamento@soloterra.net.br"/>
  </r>
  <r>
    <x v="1678"/>
    <s v="Macaé e das Ostras"/>
    <n v="80"/>
    <x v="6"/>
    <s v="HH"/>
    <n v="330027870554"/>
    <s v="34.248.648/0001-01"/>
    <s v="CONDOMÍNIO PARQUE MARACAIBO"/>
    <x v="1"/>
    <m/>
    <s v="30/01/2023"/>
    <n v="1438.1270785604836"/>
    <n v="0"/>
    <n v="1438.1270785604836"/>
    <m/>
    <m/>
    <s v="ALTERAÇÃO: MUDANÇA DE TITULARIDADE"/>
    <s v="CI INEA/SERVREG Nº13/23 - ALTERAÇÃO"/>
    <n v="0"/>
    <n v="107923.2"/>
    <n v="0"/>
    <n v="0"/>
    <n v="1234"/>
    <n v="81"/>
    <n v="6.8865634401759176E-2"/>
    <n v="0"/>
    <n v="1438.1270785604836"/>
    <n v="0"/>
    <n v="0"/>
    <s v="E-07/002.106951/2018"/>
    <s v="IN049654"/>
    <d v="2019-06-26T00:00:00"/>
    <d v="2024-06-26T00:00:00"/>
    <s v="RODOVIA LACERDA AGOSTINHO (LINHA AZUL), Nº 6.600"/>
    <s v="NOSSA SENHORA DA AJUDA"/>
    <s v="27972-250"/>
    <s v="MACAÉ"/>
    <s v="RJ"/>
    <s v="(21) 2425-3035"/>
    <s v="fatima@rrsserv.com"/>
  </r>
  <r>
    <x v="1679"/>
    <s v="Macaé e das Ostras"/>
    <n v="80"/>
    <x v="6"/>
    <s v="HH"/>
    <n v="330027311903"/>
    <s v="17.211.349/0001-75"/>
    <s v="CONDOMÍNIO MARE VERDI"/>
    <x v="13"/>
    <m/>
    <s v="01/10/2019"/>
    <n v="534.4875898680632"/>
    <n v="0"/>
    <n v="534.4875898680632"/>
    <m/>
    <m/>
    <s v="OK:"/>
    <s v=""/>
    <n v="12935.6"/>
    <n v="0"/>
    <n v="0"/>
    <n v="2587.12"/>
    <n v="0"/>
    <n v="0"/>
    <n v="6.8865634401759176E-2"/>
    <n v="356.32854073671302"/>
    <n v="0"/>
    <n v="0"/>
    <n v="178.15904913135014"/>
    <s v="E-07/002.5627/2017"/>
    <s v="IN049009"/>
    <d v="2019-04-10T00:00:00"/>
    <d v="2024-04-10T00:00:00"/>
    <s v="RUA DUQUE DE CAXIAS, 123"/>
    <s v="JARDIM MARILEIA"/>
    <s v="28.896-095"/>
    <s v="Rio das Ostras "/>
    <s v="RJ"/>
    <s v="(22) 9973-02287"/>
    <s v="laiscvicente@gmail.com"/>
  </r>
  <r>
    <x v="1680"/>
    <s v="Macaé e das Ostras"/>
    <n v="80"/>
    <x v="6"/>
    <s v="HH"/>
    <n v="330031836098"/>
    <s v="03.912.970/0001-51"/>
    <s v="THUNDER COMERCIAL LTDA"/>
    <x v="9"/>
    <m/>
    <s v="01/08/2020"/>
    <n v="844.56641320235246"/>
    <n v="0"/>
    <n v="844.56641320235246"/>
    <m/>
    <m/>
    <s v="OK"/>
    <s v="CI INEA/SEREG SEI Nº15 - INCLUSÃO"/>
    <n v="8760"/>
    <n v="0"/>
    <n v="0"/>
    <n v="8760"/>
    <n v="0"/>
    <n v="0"/>
    <n v="6.8865634401759176E-2"/>
    <n v="241.30468948638645"/>
    <n v="0"/>
    <n v="0"/>
    <n v="603.26172371596601"/>
    <s v="E07/002.107839/2018"/>
    <s v="IN051347"/>
    <d v="2020-07-16T00:00:00"/>
    <d v="2025-07-16T00:00:00"/>
    <s v="VALE ENCANTADO LOTE 08"/>
    <s v="GRANJA DOS CAVALEIROS"/>
    <s v="27.910-340"/>
    <s v="MACAÉ"/>
    <s v="RJ"/>
    <s v="(21)998155750"/>
    <s v="debora@thunderloc.com.br"/>
  </r>
  <r>
    <x v="1681"/>
    <s v="Macaé e das Ostras"/>
    <n v="80"/>
    <x v="6"/>
    <s v="HH"/>
    <n v="330027777694"/>
    <s v="08.788.203/0001-04"/>
    <s v="HOTEL BRISA TROPICAL DE MACAÉ LTDA"/>
    <x v="1"/>
    <m/>
    <s v="01/10/2020"/>
    <n v="186.00134711491756"/>
    <n v="0"/>
    <n v="186.00134711491756"/>
    <m/>
    <m/>
    <s v="OK"/>
    <s v="CI INEA/SEREG SEI Nº 21 - INCLUSÃO"/>
    <n v="5840"/>
    <n v="0"/>
    <n v="0"/>
    <n v="365"/>
    <n v="0"/>
    <n v="0"/>
    <n v="6.8865634401759176E-2"/>
    <n v="160.86631216625338"/>
    <n v="0"/>
    <n v="0"/>
    <n v="25.135034948664192"/>
    <s v="E07/002.103620/2018"/>
    <s v="IN051517"/>
    <d v="2020-08-31T00:00:00"/>
    <d v="2025-08-31T00:00:00"/>
    <s v="Avenida Atlântica"/>
    <s v="Cavaleiros"/>
    <s v="27.920-390"/>
    <s v="MACAÉ"/>
    <s v="RJ"/>
    <s v="(22)21238600"/>
    <s v="operacional@brisatropicaldemacae.com.br"/>
  </r>
  <r>
    <x v="1682"/>
    <s v="Macaé e das Ostras"/>
    <n v="80"/>
    <x v="6"/>
    <s v="HH"/>
    <n v="330026732034"/>
    <s v="29.504.214/0024-73"/>
    <s v="HALLIBURTON SERVIÇOS LTDA"/>
    <x v="5"/>
    <m/>
    <s v="01/03/2021"/>
    <n v="975.27486041981388"/>
    <n v="0"/>
    <n v="975.27486041981388"/>
    <m/>
    <m/>
    <s v="OK"/>
    <s v="CI INEA/SERVREG SEI Nº 9/21 - INCLUSÃO"/>
    <n v="10950"/>
    <n v="0"/>
    <n v="0"/>
    <n v="9782"/>
    <n v="0"/>
    <n v="0"/>
    <n v="6.8865634401759176E-2"/>
    <n v="301.63086185798301"/>
    <n v="0"/>
    <n v="0"/>
    <n v="673.64399856183081"/>
    <s v="E07/002.6727/2015"/>
    <s v="IN051739"/>
    <d v="2020-11-13T00:00:00"/>
    <d v="2025-11-13T00:00:00"/>
    <s v="AVENIDA PREFEITO ARISTEU FERREIRA DA SILVA, 1000"/>
    <s v="NOVO CAVALEIROS"/>
    <s v="27930-070"/>
    <s v="MACAÉ"/>
    <s v="RJ"/>
    <s v="(22) 999154668"/>
    <s v="ocides.alves@halliburton.com"/>
  </r>
  <r>
    <x v="1683"/>
    <s v="Macaé e das Ostras"/>
    <n v="80"/>
    <x v="6"/>
    <s v="HH"/>
    <n v="330034054740"/>
    <s v="29.014.361/0001-79"/>
    <s v="ARIANA RIBEIRO DUTRA 19624221782"/>
    <x v="9"/>
    <m/>
    <s v="01/09/2021"/>
    <n v="1443.8704392674904"/>
    <n v="0"/>
    <n v="1443.8704392674904"/>
    <m/>
    <m/>
    <s v="OK"/>
    <s v="CI INEA/SERVREG SEI Nº 31/21 - INCLUSÃO"/>
    <n v="14976"/>
    <n v="0"/>
    <n v="0"/>
    <n v="14976"/>
    <n v="0"/>
    <n v="0"/>
    <n v="6.8865634401759176E-2"/>
    <n v="412.52993587327745"/>
    <n v="0"/>
    <n v="0"/>
    <n v="1031.3405033942129"/>
    <s v="EXT-PD/010.7837/2020"/>
    <s v="IN009894"/>
    <d v="2021-08-20T00:00:00"/>
    <d v="2026-08-20T00:00:00"/>
    <s v="RUA PORTO VELHO, 391"/>
    <s v="RIVIERA FLUMINENSE"/>
    <s v="27935-070"/>
    <s v="MACAÉ"/>
    <s v="RJ"/>
    <s v="(22)999057026"/>
    <s v="jmtavarestransportes@gmail.com"/>
  </r>
  <r>
    <x v="1684"/>
    <s v="Macaé e das Ostras"/>
    <n v="80"/>
    <x v="6"/>
    <s v="HH"/>
    <n v="330030586853"/>
    <s v="13.713.901/0001-72"/>
    <s v="MRV MRL XXX INCORPORAÇÕES SPE LTDA"/>
    <x v="15"/>
    <m/>
    <s v="01/10/2021"/>
    <n v="676.7454133436147"/>
    <n v="0"/>
    <n v="676.7454133436147"/>
    <m/>
    <m/>
    <s v="OK"/>
    <s v="CI INEA/SERVREG SEI Nº 36/21 - INCLUSÃO"/>
    <n v="0"/>
    <n v="66488.399999999994"/>
    <n v="0"/>
    <n v="0"/>
    <n v="1234"/>
    <n v="85"/>
    <n v="6.8865634401759176E-2"/>
    <n v="0"/>
    <n v="676.7454133436147"/>
    <n v="0"/>
    <n v="0"/>
    <s v="PD-07/010.84/2019"/>
    <s v="IN010046"/>
    <d v="2021-08-30T00:00:00"/>
    <d v="2026-08-30T00:00:00"/>
    <s v="AVENIDA LACERDA AGOSTINHO,7000"/>
    <s v="Imburo"/>
    <s v="27.972-250"/>
    <s v="MACAÉ"/>
    <s v="RJ"/>
    <s v="(21)24253035"/>
    <s v="fatima@rrsserv.com"/>
  </r>
  <r>
    <x v="1685"/>
    <s v="Macaé e das Ostras"/>
    <n v="80"/>
    <x v="6"/>
    <s v="HH"/>
    <n v="330036752429"/>
    <s v="39.904.624/0001-79"/>
    <s v="L MACHADO MARTINS DISTRUIBUIDORA DE ÁGUA"/>
    <x v="13"/>
    <m/>
    <s v="01/11/2021"/>
    <n v="4049.2154930759543"/>
    <n v="0"/>
    <n v="4049.2154930759543"/>
    <m/>
    <m/>
    <s v="OK"/>
    <s v="CI INEA/SERVREG SEI Nº 38/21 - INCLUSÃO"/>
    <n v="42032.639999999999"/>
    <n v="0"/>
    <n v="0"/>
    <n v="41985.84"/>
    <n v="0"/>
    <n v="0"/>
    <n v="6.8865634401759176E-2"/>
    <n v="1157.84063358454"/>
    <n v="0"/>
    <n v="0"/>
    <n v="2891.3748594914141"/>
    <s v="EXT-PD/010.9880/2021"/>
    <s v="OUT Nº IN010242"/>
    <d v="2021-09-23T00:00:00"/>
    <d v="2026-09-23T00:00:00"/>
    <s v="ESTRADA DE IRIRI, nº 7"/>
    <s v="CANTAGALO"/>
    <s v="28.899-862"/>
    <s v="RIO DAS OSTRAS"/>
    <s v="RJ"/>
    <s v="(22) 998117228"/>
    <s v="leopereira.mf@gmail.com"/>
  </r>
  <r>
    <x v="1686"/>
    <s v="Macaé e das Ostras"/>
    <n v="80"/>
    <x v="6"/>
    <s v="HH"/>
    <n v="330030587078"/>
    <s v="24.248.378/0001-77"/>
    <s v="MRV MRL MAC IV INCORPORAÇÕES SPE LTDA"/>
    <x v="15"/>
    <m/>
    <s v="01/01/2022"/>
    <n v="645.18825687711546"/>
    <n v="0"/>
    <n v="645.18825687711546"/>
    <m/>
    <m/>
    <s v="OK"/>
    <s v="CI INEA/SERVREG SEI Nº 1/2022 - INCLUSÃO"/>
    <n v="0"/>
    <n v="81468"/>
    <n v="0"/>
    <n v="0"/>
    <n v="1234"/>
    <n v="89"/>
    <n v="6.8865634401759176E-2"/>
    <n v="0"/>
    <n v="645.18825687711546"/>
    <n v="0"/>
    <n v="0"/>
    <s v="PD-07/014.1363/2019"/>
    <s v="IN010429"/>
    <d v="2021-10-21T00:00:00"/>
    <d v="2026-10-21T00:00:00"/>
    <s v="AVENIDA ANTÔNIO GUIMARÃES MOSQUEIRA,1401"/>
    <s v="PARQUE AEROPORTO"/>
    <s v="27.963-816"/>
    <s v="MACAÉ"/>
    <s v="RJ"/>
    <s v="(25) 2425-3035"/>
    <s v="fatima@rrsserv.com"/>
  </r>
  <r>
    <x v="1687"/>
    <s v="Macaé e das Ostras"/>
    <n v="80"/>
    <x v="6"/>
    <s v="HH"/>
    <n v="330032514507"/>
    <s v="13.391.824/0001-81"/>
    <s v="F H EMPREENDIMENTOS LTDA"/>
    <x v="13"/>
    <m/>
    <s v="01/07/2022"/>
    <n v="2438.1923722865413"/>
    <n v="0"/>
    <n v="2438.1923722865413"/>
    <m/>
    <m/>
    <s v="OK"/>
    <s v="CI INEA/SERVREG SEI Nº 32/22 - INCLUSÃO"/>
    <n v="38325"/>
    <n v="0"/>
    <n v="0"/>
    <n v="20075"/>
    <n v="0"/>
    <n v="0"/>
    <n v="6.8865634401759176E-2"/>
    <n v="1055.7132377399471"/>
    <n v="0"/>
    <n v="0"/>
    <n v="1382.4791345465942"/>
    <s v="SEI-070010/000309/2021"/>
    <s v="IN000434"/>
    <d v="2022-04-08T00:00:00"/>
    <d v="2027-04-08T00:00:00"/>
    <s v="RODOVIA CHRISTINO JOSÉ DA SILVA JÚNIOR"/>
    <s v="NOVA CIDADE"/>
    <s v="27.949-000"/>
    <s v="MACAÉ"/>
    <s v="RJ"/>
    <s v="(22) 99917-4127"/>
    <s v="i9.rmsengenharia@gmail.com"/>
  </r>
  <r>
    <x v="1688"/>
    <s v="Macaé e das Ostras"/>
    <n v="80"/>
    <x v="6"/>
    <s v="HH"/>
    <n v="330028097093"/>
    <s v="29.884.534/0001-00"/>
    <s v="MARLIM AZUL ENERGIA S.A"/>
    <x v="14"/>
    <n v="2024"/>
    <s v="01/01/2023"/>
    <n v="139731.78901186973"/>
    <n v="-110612.91871000509"/>
    <n v="29118.870301864634"/>
    <m/>
    <m/>
    <s v="OK"/>
    <s v="CI INEA/SERVREG Nº 51/22 - INCLUSÃO"/>
    <n v="4520150"/>
    <n v="4520160"/>
    <n v="0"/>
    <n v="0"/>
    <n v="0"/>
    <n v="95"/>
    <n v="6.8865634401759176E-2"/>
    <n v="124513.47039435171"/>
    <n v="15218.318617518014"/>
    <n v="0"/>
    <n v="0"/>
    <s v="PD-0701412292018"/>
    <s v="IN002565"/>
    <d v="2018-12-14T00:00:00"/>
    <d v="2041-04-14T00:00:00"/>
    <s v="Rua Tabapuã,841-SALA 103"/>
    <s v="Itaim Bibi"/>
    <s v="04.533-013"/>
    <s v="SÃO PAULO"/>
    <s v="SP"/>
    <s v="(19) 981966370"/>
    <s v="raphaela.ferreira@arkeenergia.com"/>
  </r>
  <r>
    <x v="1689"/>
    <s v="Macaé e das Ostras"/>
    <n v="80"/>
    <x v="6"/>
    <s v="HH"/>
    <n v="330040184073"/>
    <s v="42.292.007/0006-89"/>
    <s v="RIO MAIS SANEAMENTO RIO DAS OSTRAS"/>
    <x v="0"/>
    <m/>
    <s v="23/01/2023"/>
    <n v="792104.71260468068"/>
    <n v="121200.23999999999"/>
    <n v="913304.95260468067"/>
    <m/>
    <m/>
    <s v="COBRANÇA DA HH-0078 E HH-0066 ESTÃO INCLUÍDAS NA HH-0074"/>
    <s v="CI INEA/SERVREG Nº 12/23 - INCLUSÃO"/>
    <n v="19009200"/>
    <n v="78840"/>
    <n v="131400"/>
    <n v="3801840"/>
    <n v="0"/>
    <n v="86"/>
    <n v="6.8865634401759176E-2"/>
    <n v="523632.24698796822"/>
    <n v="1226.9755064937158"/>
    <n v="5429.3666162346935"/>
    <n v="261816.12349398411"/>
    <s v="SEI-070010/000398/2022"/>
    <s v="IN098183"/>
    <d v="2024-04-30T00:00:00"/>
    <d v="2057-03-29T00:00:00"/>
    <s v="Rua Lauro Miiller, n° 116, sala 2202"/>
    <s v="Botafogo"/>
    <s v="22290-160"/>
    <s v="Rio de Janeiro"/>
    <s v="RJ"/>
    <s v="(22) 99930-4487"/>
    <s v="meioambiente@riomaissaneamento.com.br"/>
  </r>
  <r>
    <x v="1690"/>
    <s v="Macaé e das Ostras"/>
    <n v="80"/>
    <x v="6"/>
    <s v="HH"/>
    <n v="330031439846"/>
    <s v="04.576.850/0001-93"/>
    <s v="E.H.S. BATISTA-ME"/>
    <x v="5"/>
    <m/>
    <s v="01/04/2023"/>
    <n v="1052.8206724384181"/>
    <n v="0"/>
    <n v="1052.8206724384181"/>
    <m/>
    <m/>
    <s v="NOVO:"/>
    <s v="CI INEA/SERVREG Nº 21/23 - INCLUSÃO"/>
    <n v="10920"/>
    <n v="0"/>
    <n v="0"/>
    <n v="10920"/>
    <n v="0"/>
    <n v="0"/>
    <n v="6.8865634401759176E-2"/>
    <n v="300.8059064109766"/>
    <n v="0"/>
    <n v="0"/>
    <n v="752.01476602744151"/>
    <s v="E-07/002.16201/2014"/>
    <s v="IN053150"/>
    <d v="2023-02-15T00:00:00"/>
    <d v="2028-02-15T00:00:00"/>
    <s v="AVENIDA JANE MARIA MARTINS FIGUERA , KM 150"/>
    <s v="JARDIM MARILEA"/>
    <s v="28.890-000"/>
    <s v="JARDIM MARILEA"/>
    <s v="RJ"/>
    <s v="(22) 2764-7975"/>
    <s v="lucianeffn@gmail.com"/>
  </r>
  <r>
    <x v="1691"/>
    <s v="Macaé e das Ostras"/>
    <n v="80"/>
    <x v="6"/>
    <s v="HH"/>
    <n v="330028316585"/>
    <s v="20.682.511/0001-48"/>
    <s v="O2 LAVANDERIA LTDA"/>
    <x v="5"/>
    <m/>
    <s v="01/04/2023"/>
    <n v="301.4637822737792"/>
    <n v="0"/>
    <n v="301.4637822737792"/>
    <m/>
    <m/>
    <s v="NOVO:"/>
    <s v="CI INEA/SERVREG Nº 21/23 - INCLUSÃO"/>
    <n v="7296"/>
    <n v="0"/>
    <n v="0"/>
    <n v="1459.2"/>
    <n v="0"/>
    <n v="0"/>
    <n v="6.8865634401759176E-2"/>
    <n v="200.97585484918613"/>
    <n v="0"/>
    <n v="0"/>
    <n v="100.48792742459307"/>
    <s v="E-07/002.106908/2018"/>
    <s v="IN053153"/>
    <d v="2023-02-15T00:00:00"/>
    <d v="2028-02-15T00:00:00"/>
    <s v="Rua Teixeira de Gouveia, Loja B"/>
    <s v="Centro"/>
    <s v="27.916-000"/>
    <s v="MACAÉ"/>
    <s v="RJ"/>
    <s v="(22) 2772-1428"/>
    <s v="adriano@acquasecco.com.br"/>
  </r>
  <r>
    <x v="1692"/>
    <s v="Macaé e das Ostras"/>
    <n v="80"/>
    <x v="6"/>
    <s v="HH"/>
    <n v="330034286102"/>
    <s v="06.977.282/0001-68"/>
    <s v="MART BRASIL COMERCIO E SERVIÇOS LTDA"/>
    <x v="9"/>
    <m/>
    <s v="01/05/2023"/>
    <n v="1771.5866012092965"/>
    <n v="0"/>
    <n v="1771.5866012092965"/>
    <m/>
    <m/>
    <s v="NOVO:"/>
    <s v="CI INEA/SERVREG Nº 24/23 - INCLUSÃO"/>
    <n v="18396"/>
    <n v="0"/>
    <n v="0"/>
    <n v="18366.8"/>
    <n v="0"/>
    <n v="0"/>
    <n v="6.8865634401759176E-2"/>
    <n v="506.741936416214"/>
    <n v="0"/>
    <n v="0"/>
    <n v="1264.8446647930825"/>
    <s v="EXT-PD/010.9782/2021"/>
    <s v="IN012561"/>
    <d v="2022-10-18T00:00:00"/>
    <d v="2027-10-18T00:00:00"/>
    <s v="Al Manoel Pereira Carneiro da Silva"/>
    <s v="Riviera Fluminense"/>
    <n v="27937180"/>
    <s v="MACAÉ"/>
    <s v="RJ"/>
    <n v="999670240"/>
    <s v="carlos.jardim@martbrasil.com.br"/>
  </r>
  <r>
    <x v="1693"/>
    <s v="Macaé e das Ostras"/>
    <n v="80"/>
    <x v="6"/>
    <s v="HH"/>
    <n v="330005096350"/>
    <s v="42.292.007/0001-74"/>
    <s v="RIO MAIS SANEAMENTO MACAÉ MULTIBLOCO"/>
    <x v="0"/>
    <m/>
    <s v="17/07/2023"/>
    <n v="6046.17"/>
    <n v="0"/>
    <n v="6046.17"/>
    <m/>
    <m/>
    <n v="0"/>
    <s v="CI INEA/SERVREG Nº 33/23 - REVISÃO"/>
    <n v="146327.04000000001"/>
    <n v="0"/>
    <n v="0"/>
    <n v="29265.41"/>
    <n v="0"/>
    <n v="0"/>
    <n v="6.8865634401759176E-2"/>
    <n v="4030.78"/>
    <n v="0"/>
    <n v="0"/>
    <n v="2015.39"/>
    <s v="E-07/502706/2011"/>
    <s v="IN022203"/>
    <d v="2013-06-16T00:00:00"/>
    <d v="2016-01-12T00:00:00"/>
    <s v="Avenida Presidente Vargas N° 2655"/>
    <s v="Cidade Nova"/>
    <n v="20210030"/>
    <s v="RIO DE JANEIRO"/>
    <s v="RJ"/>
    <n v="23323015"/>
    <s v="licenciamentoambiental@cedae.com.br"/>
  </r>
  <r>
    <x v="1694"/>
    <s v="Macaé e das Ostras"/>
    <n v="80"/>
    <x v="6"/>
    <s v="HH"/>
    <n v="330038926858"/>
    <s v="41.183.411/0001-47"/>
    <s v="ELIETE JOAQUIM BARBOSA DA SILVA"/>
    <x v="9"/>
    <m/>
    <s v="08/08/2023"/>
    <n v="2357.8479772325227"/>
    <n v="0"/>
    <n v="2357.8479772325227"/>
    <m/>
    <m/>
    <s v="NOVO:"/>
    <s v="CI INEA/SERVREG Nº xx/23 - INCLUSÃO"/>
    <n v="24586.400000000001"/>
    <n v="0"/>
    <n v="0"/>
    <n v="24403.9"/>
    <n v="0"/>
    <n v="0"/>
    <n v="6.8865634401759176E-2"/>
    <n v="677.25709457023879"/>
    <n v="0"/>
    <n v="0"/>
    <n v="1680.590882662284"/>
    <s v="EXT-PD/010.12435/2021"/>
    <s v="IN012749"/>
    <d v="2022-12-22T00:00:00"/>
    <d v="2027-12-22T00:00:00"/>
    <s v="EST FAZENDA TRINIDADE"/>
    <s v="CANTAGALO"/>
    <n v="28899859"/>
    <s v="RIO DAS OSTRAS"/>
    <s v="RJ"/>
    <n v="999194176"/>
    <s v="fabiocarvalho@ecoconsultingbrasil.com.br"/>
  </r>
  <r>
    <x v="1695"/>
    <s v="Macaé e das Ostras"/>
    <n v="80"/>
    <x v="6"/>
    <s v="HH"/>
    <n v="330041487428"/>
    <s v="25.014.272/0001-71"/>
    <s v="H2A RAMOS TRANSPORTES EIRELI"/>
    <x v="9"/>
    <m/>
    <s v="08/08/2023"/>
    <n v="1599.0456030968007"/>
    <n v="0"/>
    <n v="1599.0456030968007"/>
    <m/>
    <m/>
    <s v="NOVO:"/>
    <s v="CI INEA/SERVREG Nº xx/23 - INCLUSÃO"/>
    <n v="16585.599999999999"/>
    <n v="0"/>
    <n v="0"/>
    <n v="16585.599999999999"/>
    <n v="0"/>
    <n v="0"/>
    <n v="6.8865634401759176E-2"/>
    <n v="456.86868053136971"/>
    <n v="0"/>
    <n v="0"/>
    <n v="1142.1769225654309"/>
    <s v="SEI-070002/010885/2023"/>
    <s v="IN004022"/>
    <d v="2023-06-27T00:00:00"/>
    <d v="2028-06-27T00:00:00"/>
    <s v="Rua Itaperu"/>
    <s v="Parque Zabulão"/>
    <n v="28893827"/>
    <s v="RIO DAS OSTRAS"/>
    <s v="RJ"/>
    <n v="999053293"/>
    <s v="leopereira.mf@gmail.com"/>
  </r>
  <r>
    <x v="1696"/>
    <s v="Macaé e das Ostras"/>
    <n v="80"/>
    <x v="6"/>
    <s v="HH"/>
    <n v="330028773480"/>
    <s v="07.015.016/0004-60"/>
    <s v="CONCRELAGOS CONCRETO LTDA"/>
    <x v="5"/>
    <m/>
    <s v="06/10/2023"/>
    <n v="849.65189804655654"/>
    <n v="0"/>
    <n v="849.65189804655654"/>
    <m/>
    <m/>
    <s v="NOVO:"/>
    <s v="CI INEA/SERVREG Nº44/23 - INCLUSÃO"/>
    <n v="8812.7999999999993"/>
    <n v="0"/>
    <n v="0"/>
    <n v="8812.7999999999993"/>
    <n v="0"/>
    <n v="0"/>
    <n v="6.8865634401759176E-2"/>
    <n v="242.75619337415722"/>
    <n v="0"/>
    <n v="0"/>
    <n v="606.89570467239935"/>
    <s v="E-07/002.765/2014"/>
    <s v="IN053309"/>
    <d v="2023-07-04T00:00:00"/>
    <d v="2028-07-04T00:00:00"/>
    <s v="Estrada do Cantagalo"/>
    <s v="Califórnia"/>
    <n v="28890000"/>
    <s v="RIO DAS OSTRAS"/>
    <s v="RJ"/>
    <n v="27719482"/>
    <s v="mayaragsma@gmail.com"/>
  </r>
  <r>
    <x v="1697"/>
    <s v="Macaé e das Ostras"/>
    <n v="80"/>
    <x v="6"/>
    <s v="HH"/>
    <n v="330038518490"/>
    <s v="40.516.245/0001-90"/>
    <s v="NOVA BÚZIOS EMPREENDIMENTOS IMOBILIÁRIOS SPE LTDA"/>
    <x v="13"/>
    <m/>
    <s v="14/11/2023"/>
    <n v="2177.579548350599"/>
    <n v="0"/>
    <n v="2177.579548350599"/>
    <m/>
    <m/>
    <s v="NOVO:"/>
    <s v="CI INEA/SERVREG Nº48/23 - INCLUSÃO"/>
    <n v="22586.2"/>
    <n v="0"/>
    <n v="0"/>
    <n v="22586.2"/>
    <n v="0"/>
    <n v="0"/>
    <n v="6.8865634401759176E-2"/>
    <n v="622.16260167902465"/>
    <n v="0"/>
    <n v="0"/>
    <n v="1555.4169466715744"/>
    <s v="E-07/002.5775/2015"/>
    <s v="IN052963"/>
    <d v="2022-10-30T00:00:00"/>
    <d v="2027-10-03T00:00:00"/>
    <s v="Rua Prudente de Morais"/>
    <s v="Ipanema"/>
    <n v="22420040"/>
    <s v="RIO DE JANEIRO"/>
    <s v="RJ"/>
    <n v="998705179"/>
    <s v="greengeoconsult@gmail.com"/>
  </r>
  <r>
    <x v="1698"/>
    <s v="Macaé e das Ostras"/>
    <n v="80"/>
    <x v="6"/>
    <s v="HH"/>
    <n v="330030228000"/>
    <s v="09.488.992/0002-01"/>
    <s v="TIGER RENTANK DO BRASIL EQUIPAMENTOS INDUSTRIAIS LTDA"/>
    <x v="13"/>
    <m/>
    <s v="14/11/2023"/>
    <n v="232.459913997596"/>
    <n v="0"/>
    <n v="232.459913997596"/>
    <m/>
    <m/>
    <s v="NOVO:"/>
    <s v="CI INEA/SERVREG Nº48/23 - INCLUSÃO"/>
    <n v="5080.8"/>
    <n v="0"/>
    <n v="0"/>
    <n v="1343.2"/>
    <n v="0"/>
    <n v="0"/>
    <n v="6.8865634401759176E-2"/>
    <n v="139.96047919274872"/>
    <n v="0"/>
    <n v="0"/>
    <n v="92.499434804847269"/>
    <s v="E-07/002.7660/2017"/>
    <s v="IN052874"/>
    <d v="2022-07-04T00:00:00"/>
    <d v="2027-07-04T00:00:00"/>
    <s v="Rodovia Christino José Da Silva Júnior"/>
    <s v="Virgem Santa"/>
    <n v="27948010"/>
    <s v="MACAÉ"/>
    <s v="RJ"/>
    <n v="999560135"/>
    <s v="crcarvalhomjc@gmail.com"/>
  </r>
  <r>
    <x v="1699"/>
    <s v="Macaé e das Ostras"/>
    <n v="80"/>
    <x v="6"/>
    <s v="HH"/>
    <n v="330001436229"/>
    <s v="02.650.425/0008-48"/>
    <s v="NATIONAL OILWELL VARCO DO BRASIL LTDA"/>
    <x v="13"/>
    <m/>
    <s v="01/12/2023"/>
    <n v="2214.9740477902196"/>
    <n v="0"/>
    <n v="2214.9740477902196"/>
    <m/>
    <m/>
    <s v="NOVO:"/>
    <s v="CI INEA/SERVREG Nº50/23 - INCLUSÃO"/>
    <n v="24017"/>
    <n v="1825"/>
    <n v="0"/>
    <n v="22192"/>
    <n v="0"/>
    <n v="0"/>
    <n v="6.8865634401759176E-2"/>
    <n v="661.5724986031039"/>
    <n v="25.135034948664192"/>
    <n v="0"/>
    <n v="1528.2665142384517"/>
    <s v="E-07/002.12266/2013"/>
    <s v="IN052996"/>
    <d v="2022-09-19T00:00:00"/>
    <d v="2027-10-19T00:00:00"/>
    <s v="Estrada Piloto Rommel Oliveira Garcia"/>
    <s v="Imboassica"/>
    <n v="27932355"/>
    <s v="MACAÉ"/>
    <s v="RJ"/>
    <n v="972092255"/>
    <s v="ricardoambiental83@gmail.com"/>
  </r>
  <r>
    <x v="1700"/>
    <s v="Macaé e das Ostras"/>
    <n v="80"/>
    <x v="6"/>
    <s v="HH"/>
    <n v="330040389473"/>
    <s v="68.697.499/0001-71"/>
    <s v="L MARTINS DE SOUZA ME"/>
    <x v="9"/>
    <m/>
    <d v="2024-01-01T00:00:00"/>
    <n v="1067.166735475246"/>
    <n v="80.959999999999994"/>
    <n v="1148.1267354752461"/>
    <m/>
    <m/>
    <n v="0"/>
    <n v="0"/>
    <n v="11147.1"/>
    <n v="0"/>
    <n v="0"/>
    <n v="11037.6"/>
    <n v="0"/>
    <n v="0"/>
    <n v="6.8865634401759176E-2"/>
    <n v="307.0560648250821"/>
    <n v="0"/>
    <n v="0"/>
    <n v="760.11067065016391"/>
    <s v="SEI-0700100003662022"/>
    <s v="0057732023"/>
    <d v="2023-11-22T00:00:00"/>
    <d v="2028-11-22T00:00:00"/>
    <s v="Avenida Brasil"/>
    <s v="Nova Cidade"/>
    <n v="27949300"/>
    <s v="MACAÉ"/>
    <n v="0"/>
    <s v="(22) 2759-1276"/>
    <s v="luzempreendimentos2009@gmail.com"/>
  </r>
  <r>
    <x v="1701"/>
    <s v="Macaé e das Ostras"/>
    <n v="80"/>
    <x v="6"/>
    <s v="HH"/>
    <n v="330038017874"/>
    <s v="30.092.166/0001-46"/>
    <s v="DAM DISTRIBUIDORA DE ALIMENTOS E COBRANÇA MACAENSE EIRELI"/>
    <x v="9"/>
    <m/>
    <d v="2024-01-01T00:00:00"/>
    <n v="3552.7160997157926"/>
    <n v="0"/>
    <n v="3552.7160997157926"/>
    <m/>
    <m/>
    <n v="0"/>
    <n v="0"/>
    <n v="37449"/>
    <n v="0"/>
    <n v="0"/>
    <n v="36609.5"/>
    <n v="0"/>
    <n v="0"/>
    <n v="6.8865634401759176E-2"/>
    <n v="1031.5796570845912"/>
    <n v="0"/>
    <n v="0"/>
    <n v="2521.1364426312016"/>
    <s v="PD-07010462019"/>
    <s v="0121532022"/>
    <d v="2022-07-08T00:00:00"/>
    <d v="2027-07-08T00:00:00"/>
    <s v="Rua Teixeira de Gouveia"/>
    <s v="Centro"/>
    <s v="27.910-110"/>
    <s v="MACAÉ"/>
    <n v="0"/>
    <s v="(22) 99984-1050"/>
    <s v="servicos@jj-consultoria.com"/>
  </r>
  <r>
    <x v="1702"/>
    <s v="Macaé e das Ostras"/>
    <n v="80"/>
    <x v="6"/>
    <s v="HH"/>
    <n v="330037931483"/>
    <s v="30.434.342/0002-61"/>
    <s v="2JR SOLUCOES E PARTICIPACOES LTDA"/>
    <x v="9"/>
    <m/>
    <d v="2024-01-01T00:00:00"/>
    <n v="4069.5156625567201"/>
    <n v="0"/>
    <n v="4069.5156625567201"/>
    <m/>
    <m/>
    <n v="0"/>
    <n v="0"/>
    <n v="42340"/>
    <n v="0"/>
    <n v="0"/>
    <n v="42157.5"/>
    <n v="0"/>
    <n v="0"/>
    <n v="6.8865634401759176E-2"/>
    <n v="1166.309480008872"/>
    <n v="0"/>
    <n v="0"/>
    <n v="2903.2061825478481"/>
    <s v="EXT-PD010106652021"/>
    <s v="0064462024"/>
    <d v="2024-01-02T00:00:00"/>
    <d v="2029-01-02T00:00:00"/>
    <s v="Rua Ramos"/>
    <s v="Cabiunas"/>
    <n v="27977310"/>
    <s v="MACAÉ"/>
    <n v="0"/>
    <s v="(21) 99760-5079"/>
    <s v="j.raul@ecprio.com.br"/>
  </r>
  <r>
    <x v="1703"/>
    <s v="Macaé e das Ostras"/>
    <n v="80"/>
    <x v="6"/>
    <s v="HH"/>
    <n v="330040305121"/>
    <s v="35.631.821/0001-00"/>
    <s v="BASE EMPREENDIMENTOS LTDA"/>
    <x v="9"/>
    <m/>
    <d v="2024-01-01T00:00:00"/>
    <n v="1019.5091803377787"/>
    <n v="0"/>
    <n v="1019.5091803377787"/>
    <m/>
    <m/>
    <n v="0"/>
    <n v="0"/>
    <n v="11388"/>
    <n v="0"/>
    <n v="0"/>
    <n v="11388"/>
    <n v="0"/>
    <n v="0"/>
    <n v="6.8865634401759176E-2"/>
    <n v="313.69191934269725"/>
    <n v="0"/>
    <n v="0"/>
    <n v="705.81726099508148"/>
    <s v="SEI-0700100003422022"/>
    <s v="0063622023"/>
    <d v="2023-12-28T00:00:00"/>
    <d v="2028-12-28T00:00:00"/>
    <s v="Estrada Professor Leandro Faria Sarzedas"/>
    <s v="Cantagalo"/>
    <s v="28.899-853"/>
    <s v="RIO DAS OSTRAS"/>
    <n v="0"/>
    <s v="(21) 99731-8684"/>
    <s v="base_empreendimentos@outlook.com"/>
  </r>
  <r>
    <x v="1704"/>
    <s v="Macaé e das Ostras"/>
    <n v="80"/>
    <x v="6"/>
    <s v="HH"/>
    <n v="330027045758"/>
    <s v="08.931.921/0001-80"/>
    <s v="CONDOMÍNIO PLAZA MACAÉ"/>
    <x v="13"/>
    <m/>
    <d v="2024-06-01T00:00:00"/>
    <n v="1011.2559736124283"/>
    <n v="0"/>
    <n v="1011.2559736124283"/>
    <m/>
    <m/>
    <n v="0"/>
    <n v="0"/>
    <n v="29583.249999999996"/>
    <n v="0"/>
    <n v="0"/>
    <n v="2850.6499999999978"/>
    <n v="0"/>
    <n v="0"/>
    <n v="6.8865634401759176E-2"/>
    <n v="814.93707841200421"/>
    <n v="0"/>
    <n v="0"/>
    <n v="196.31889520042407"/>
    <s v="E-0700246362017"/>
    <s v="0535792024"/>
    <d v="2024-04-10T00:00:00"/>
    <d v="2029-04-10T00:00:00"/>
    <s v="Avenida Aloisio da Silva Gomes"/>
    <s v="Granja dos Cavaleiros"/>
    <s v="27.930-560"/>
    <s v="MACAÉ"/>
    <n v="0"/>
    <s v="(21) 2181-8200"/>
    <s v="gustavo.veloso@brmallsadm.com.br"/>
  </r>
  <r>
    <x v="1705"/>
    <s v="Macaé e das Ostras"/>
    <n v="80"/>
    <x v="6"/>
    <s v="HH"/>
    <n v="330028995970"/>
    <s v="11.400.155/0001-31"/>
    <s v="DRL CORREA DA SILVA COMERCIO E SERVIÇOS EIRELI"/>
    <x v="9"/>
    <m/>
    <d v="2024-07-01T00:00:00"/>
    <n v="3179.1957852840915"/>
    <n v="0"/>
    <n v="3179.1957852840915"/>
    <m/>
    <m/>
    <n v="0"/>
    <n v="0"/>
    <n v="41318"/>
    <n v="0"/>
    <n v="0"/>
    <n v="29638"/>
    <n v="0"/>
    <n v="0"/>
    <n v="6.8865634401759176E-2"/>
    <n v="1138.1561128847538"/>
    <n v="0"/>
    <n v="0"/>
    <n v="2041.0396723993376"/>
    <s v="PD-070142132016"/>
    <s v="0981092024"/>
    <d v="2024-04-29T00:00:00"/>
    <d v="2029-04-29T00:00:00"/>
    <s v="Rua Ilma Barreto Fernandes"/>
    <s v="Granja dos Cavaleiros"/>
    <s v="27.930-180"/>
    <s v="MACAÉ"/>
    <n v="0"/>
    <s v="(21) 98861-0743"/>
    <s v="rodrigeol@gmail.com"/>
  </r>
  <r>
    <x v="1706"/>
    <s v="Macaé e das Ostras"/>
    <n v="80"/>
    <x v="6"/>
    <s v="HH"/>
    <n v="330032127651"/>
    <s v=" 29.067.113/0001-96"/>
    <s v="POLIMIX CONCRETO LTDA"/>
    <x v="5"/>
    <m/>
    <d v="2024-10-10T00:00:00"/>
    <n v="416.75415970912582"/>
    <n v="0"/>
    <n v="416.75415970912582"/>
    <m/>
    <m/>
    <n v="0"/>
    <n v="0"/>
    <n v="4453"/>
    <n v="0"/>
    <n v="0"/>
    <n v="4270.5"/>
    <n v="0"/>
    <n v="0"/>
    <n v="6.8865634401759176E-2"/>
    <n v="122.66346799641339"/>
    <n v="0"/>
    <n v="0"/>
    <n v="294.09069171271244"/>
    <s v="PD-07014912020"/>
    <s v="0974342024"/>
    <d v="2024-03-07T00:00:00"/>
    <d v="2029-03-07T00:00:00"/>
    <s v="Rodovia Amaral Peixoto"/>
    <s v="Cabiúnas"/>
    <s v="27.970-020"/>
    <s v="MACAÉ"/>
    <n v="0"/>
    <s v="(21) 99870-517"/>
    <s v="mce@polimix.com.br  lidermce@polimix.com.br"/>
  </r>
  <r>
    <x v="1707"/>
    <s v="Macaé e das Ostras"/>
    <n v="80"/>
    <x v="6"/>
    <s v="HH"/>
    <n v="330022238361"/>
    <s v="24.488.267/0001-38"/>
    <s v="USINA TERMOELÉTRICA NOSSA SENHORA DE FÁTIMA S.A."/>
    <x v="14"/>
    <m/>
    <d v="2024-08-01T00:00:00"/>
    <n v="0"/>
    <n v="0"/>
    <n v="0"/>
    <m/>
    <m/>
    <s v="AGUARDANDO INFORMAÇAO DO USUÁRIO DO INÍCIO DA OPERAÇÃO (leonardo.freitas@eneva.com.br)"/>
    <s v="COBRANÇA SUSPENSA, POIS NÃO ESTÁ EM OPERAÇÃO. Correspondência Interna - NA 35 (80356230)"/>
    <e v="#N/A"/>
    <e v="#N/A"/>
    <e v="#N/A"/>
    <e v="#N/A"/>
    <e v="#N/A"/>
    <e v="#N/A"/>
    <n v="6.8865634401759176E-2"/>
    <n v="0"/>
    <n v="0"/>
    <n v="0"/>
    <n v="0"/>
    <s v="EXT-PD010101322021"/>
    <s v="0980602024"/>
    <d v="2024-06-07T00:00:00"/>
    <d v="2029-06-07T00:00:00"/>
    <s v="Rua Santa Luzia"/>
    <s v="Centro"/>
    <n v="20030041"/>
    <s v="RIO DE JANEIRO"/>
    <s v="RJ"/>
    <s v="(98)99137-4110"/>
    <s v="leonardo.freitas@eneva.com.br"/>
  </r>
  <r>
    <x v="1708"/>
    <s v="Macaé e das Ostras"/>
    <m/>
    <x v="6"/>
    <s v="HH"/>
    <s v="33.0.0322037/73"/>
    <s v="33.402.939/0002-12"/>
    <s v="AEROPORTOS DO SUDESTE DO BRASIL S.A"/>
    <x v="2"/>
    <m/>
    <d v="2025-02-01T00:00:00"/>
    <n v="174.60297052799987"/>
    <n v="13.93"/>
    <m/>
    <m/>
    <m/>
    <m/>
    <s v="Correspondência Interna - NA 11 (92177935)"/>
    <n v="0"/>
    <n v="31248"/>
    <n v="0"/>
    <m/>
    <m/>
    <m/>
    <m/>
    <n v="0"/>
    <n v="174.60297052799987"/>
    <n v="0"/>
    <m/>
    <s v="EXT-PD/010.4625/2020"/>
    <s v="IN100986"/>
    <s v="12/12/2024"/>
    <s v="12/12/2029"/>
    <s v="Estrada Hildebrando Alves Barbosa, S/N"/>
    <s v="Parque Aeroporto"/>
    <s v="27.963-840"/>
    <s v="MACAÉ"/>
    <s v="RJ"/>
    <s v="(48)3331-4280"/>
    <s v="meioambiente@zurichairportbrasil.com"/>
  </r>
  <r>
    <x v="1709"/>
    <s v="Macaé e das Ostras"/>
    <m/>
    <x v="6"/>
    <s v="HH"/>
    <s v="33.0.0427168/46"/>
    <s v="34.692.778/0001-20"/>
    <s v="MRV MRL RJ E GRANDE RIO INCORPORACOES LTDA"/>
    <x v="1"/>
    <n v="2025"/>
    <d v="2025-06-01T00:00:00"/>
    <n v="865.07908085339454"/>
    <m/>
    <n v="648.80931064004585"/>
    <m/>
    <m/>
    <m/>
    <m/>
    <m/>
    <n v="125618.40000000001"/>
    <m/>
    <m/>
    <m/>
    <n v="90"/>
    <m/>
    <m/>
    <n v="865.07908085339454"/>
    <m/>
    <m/>
    <s v="SEI-070002/016028/2024"/>
    <s v="IN102333"/>
    <d v="2025-03-31T00:00:00"/>
    <d v="2030-03-31T00:00:00"/>
    <s v="Rua Vitor Civita, 66"/>
    <s v="Jacarepaguá"/>
    <s v="22775-044"/>
    <s v="RIO DE JANEIRO"/>
    <s v="RJ"/>
    <s v="(21) 98181-3727"/>
    <s v="fabiogomes@arqambiental.com.br"/>
  </r>
  <r>
    <x v="1710"/>
    <s v="Macaé e das Ostras"/>
    <m/>
    <x v="6"/>
    <s v="HH"/>
    <s v="33.0.0272804/04 "/>
    <s v="39.677.331/0001-04"/>
    <s v="LG SERVIÇOS EIRELI EPP "/>
    <x v="12"/>
    <n v="2025"/>
    <d v="2025-06-01T00:00:00"/>
    <n v="2892.0128676269524"/>
    <m/>
    <n v="12980.06"/>
    <m/>
    <m/>
    <m/>
    <m/>
    <n v="69991.680000000008"/>
    <m/>
    <m/>
    <n v="13998.34"/>
    <m/>
    <m/>
    <m/>
    <n v="1928.008578417968"/>
    <n v="0"/>
    <n v="0"/>
    <n v="964.00428920898412"/>
    <s v="E-07/002.1462/2017"/>
    <s v="IN047064 "/>
    <s v="7/11/2018"/>
    <s v="7/11/2023"/>
    <s v="Rua Godofredo Nascente Tinoco, 251"/>
    <s v="Loteamento Botafogo"/>
    <s v="27947-740"/>
    <s v="MACAÉ"/>
    <s v="RJ"/>
    <s v="(21) 26692455"/>
    <s v="giancarlo@igneabr.com"/>
  </r>
  <r>
    <x v="1711"/>
    <s v="Baixo Paraíba Do Sul e Itabapoana"/>
    <n v="90"/>
    <x v="3"/>
    <s v="II"/>
    <n v="330005023808"/>
    <s v="01.280.003/0001-99"/>
    <s v="AGUAS DO PARAÍBA S.A - RH IX"/>
    <x v="0"/>
    <m/>
    <s v="01/06/2022"/>
    <n v="336988.75229479914"/>
    <n v="66019.45"/>
    <n v="403008.20229479915"/>
    <n v="-190.02783156820806"/>
    <s v="CRÉDITO: AJUSTE PI 1319689 (email de 02/04/25)"/>
    <s v="REVISÃO: Débito de 2024 de R$ 66.019,45 (revisão outorga IN 099726) / REVISÃO VALOR DE 2025 TAMPONAMENTOS DE JANEIRO"/>
    <n v="0"/>
    <n v="7981528.0000000009"/>
    <n v="2049840"/>
    <n v="0"/>
    <n v="1596305.6000000003"/>
    <m/>
    <n v="96"/>
    <n v="6.8865634401759176E-2"/>
    <n v="219861.19568616166"/>
    <n v="7196.9587655566165"/>
    <n v="0"/>
    <n v="109930.59784308085"/>
    <s v="SEI-070022/000299/2022"/>
    <s v="IN005744"/>
    <d v="2023-11-22T00:00:00"/>
    <d v="2058-11-22T00:00:00"/>
    <s v="AV DR JOSE ALVES DE AZEVEDO Nº233"/>
    <s v="Centro"/>
    <n v="0"/>
    <s v="Campos dos Goytacazes"/>
    <s v="RJ"/>
    <s v="(0022)2101-4028"/>
    <s v="diretoria-cap@aguasdoparaiba.com.br"/>
  </r>
  <r>
    <x v="1712"/>
    <s v="Baixo Paraíba Do Sul e Itabapoana"/>
    <n v="90"/>
    <x v="3"/>
    <s v="II"/>
    <n v="330039696880"/>
    <s v="42.310.775/0001-03"/>
    <s v="Aguas do Rio 1 S.A CAMBUCI"/>
    <x v="0"/>
    <m/>
    <s v="01/11/2021"/>
    <n v="27146.84022206255"/>
    <n v="0"/>
    <n v="27146.84022206255"/>
    <m/>
    <m/>
    <s v=""/>
    <s v="SEI-120800/008380/2021- INTEGRAL BLOCO 1"/>
    <n v="657000"/>
    <n v="0"/>
    <n v="0"/>
    <n v="131400"/>
    <n v="0"/>
    <n v="0"/>
    <n v="6.8865634401759176E-2"/>
    <n v="18097.893481375035"/>
    <n v="0"/>
    <n v="0"/>
    <n v="9048.9467406875174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713"/>
    <s v="Baixo Paraíba Do Sul e Itabapoana"/>
    <n v="90"/>
    <x v="3"/>
    <s v="II"/>
    <n v="330040096883"/>
    <s v="42.310.775/0001-03"/>
    <s v="Aguas do Rio 1 S.A MIRACEMA"/>
    <x v="0"/>
    <m/>
    <s v="01/11/2021"/>
    <n v="8270.7422498361229"/>
    <n v="0"/>
    <n v="8270.7422498361229"/>
    <m/>
    <m/>
    <s v=""/>
    <s v="SEI-120800/008380/2021- INTEGRAL BLOCO 1"/>
    <n v="200166"/>
    <n v="0"/>
    <n v="0"/>
    <n v="40033.199999999997"/>
    <n v="0"/>
    <n v="0"/>
    <n v="6.8865634401759176E-2"/>
    <n v="5513.8246857327449"/>
    <n v="0"/>
    <n v="0"/>
    <n v="2756.9175641033789"/>
    <n v="0"/>
    <s v="EM ANÁLISE"/>
    <s v="-"/>
    <s v="-"/>
    <s v="Avenida Barão de Tefé nº 34, sala 701"/>
    <s v="Saúde"/>
    <s v="20.220-903"/>
    <s v="Rio de Janeiro"/>
    <s v="RJ"/>
    <s v="(21)97289-8318"/>
    <s v="daniella.silva@aguasdorio.com.br"/>
  </r>
  <r>
    <x v="1714"/>
    <s v="Baixo Paraíba Do Sul e Itabapoana"/>
    <n v="90"/>
    <x v="3"/>
    <s v="II"/>
    <n v="330040186440"/>
    <s v="42.292.007/0009-21"/>
    <s v="RIO MAIS SANEAMENTO NATIVIDADE"/>
    <x v="0"/>
    <m/>
    <s v="26/12/2017"/>
    <n v="25337.055050914649"/>
    <n v="0"/>
    <n v="25337.055050914649"/>
    <m/>
    <m/>
    <n v="0"/>
    <s v=""/>
    <n v="613200"/>
    <n v="0"/>
    <n v="0"/>
    <n v="122640"/>
    <n v="0"/>
    <n v="0"/>
    <n v="6.8865634401759176E-2"/>
    <n v="16891.370033943098"/>
    <n v="0"/>
    <n v="0"/>
    <n v="8445.685016971549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1715"/>
    <s v="Baixo Paraíba Do Sul e Itabapoana"/>
    <n v="90"/>
    <x v="3"/>
    <s v="II"/>
    <n v="330005018804"/>
    <s v="33.352.394/0001-04"/>
    <s v="CEDAE PORCIÚNCULA"/>
    <x v="0"/>
    <m/>
    <s v="26/12/2017"/>
    <n v="7239.1511270656047"/>
    <n v="-161.90379513488"/>
    <n v="7077.2473319307246"/>
    <m/>
    <m/>
    <s v="OK"/>
    <s v=""/>
    <n v="175200"/>
    <n v="0"/>
    <n v="0"/>
    <n v="35040"/>
    <n v="0"/>
    <n v="0"/>
    <n v="6.8865634401759176E-2"/>
    <n v="4826.1042322017411"/>
    <n v="0"/>
    <n v="0"/>
    <n v="2413.0468948638641"/>
    <s v="E07/508.329/2012"/>
    <s v="IN025238"/>
    <d v="2013-11-19T00:00:00"/>
    <d v="2018-11-19T00:00:00"/>
    <s v="Av. Pres. Vargas, 2655 - 7° andar."/>
    <s v="CIDADE NOVA"/>
    <n v="20210030"/>
    <s v="Porciúncula"/>
    <s v="RJ"/>
    <s v="2332-3600"/>
    <s v="eduardodantas@cedae.com.br; marcelo-kauffman@cedae.com.br"/>
  </r>
  <r>
    <x v="1716"/>
    <s v="Baixo Paraíba Do Sul e Itabapoana"/>
    <n v="90"/>
    <x v="3"/>
    <s v="II"/>
    <n v="330005017662"/>
    <s v="33.352.394/0001-04"/>
    <s v="CEDAE SÃO JOÃO DA BARRA"/>
    <x v="0"/>
    <m/>
    <s v="26/12/2017"/>
    <n v="208578.1743374668"/>
    <n v="0"/>
    <n v="208578.1743374668"/>
    <m/>
    <m/>
    <s v="ALTERAÇÃO INFORMADA CONSIDERADA"/>
    <s v=""/>
    <n v="5047950"/>
    <n v="0"/>
    <n v="0"/>
    <n v="1009590"/>
    <n v="0"/>
    <n v="0"/>
    <n v="6.8865634401759176E-2"/>
    <n v="139052.10926332852"/>
    <n v="0"/>
    <n v="0"/>
    <n v="69526.065074138285"/>
    <s v="E-07/503445/2012"/>
    <s v="IN045578"/>
    <d v="2018-07-05T00:00:00"/>
    <d v="2023-07-05T00:00:00"/>
    <s v="Av. Pres. Vargas, 2655 - 7° andar."/>
    <s v="CIDADE NOVA"/>
    <n v="20210030"/>
    <s v="São João da Barra"/>
    <s v="RJ"/>
    <s v="2332-3600"/>
    <s v="eduardodantas@cedae.com.br; marcelo-kauffman@cedae.com.br"/>
  </r>
  <r>
    <x v="1717"/>
    <s v="Baixo Paraíba Do Sul e Itabapoana"/>
    <n v="90"/>
    <x v="3"/>
    <s v="II"/>
    <n v="330040183930"/>
    <s v="42.292.007/0020-37"/>
    <s v="RIO MAIS SANEAMENTO TRAJANO DE MORAES"/>
    <x v="0"/>
    <m/>
    <s v="26/12/2017"/>
    <n v="19980.076324853253"/>
    <n v="0"/>
    <n v="19980.076324853253"/>
    <m/>
    <m/>
    <n v="0"/>
    <s v=""/>
    <n v="483552"/>
    <n v="0"/>
    <n v="0"/>
    <n v="96710.399999999994"/>
    <n v="0"/>
    <n v="0"/>
    <n v="6.8865634401759176E-2"/>
    <n v="13320.054364060174"/>
    <n v="0"/>
    <n v="0"/>
    <n v="6660.021960793080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1718"/>
    <s v="Baixo Paraíba Do Sul e Itabapoana"/>
    <n v="90"/>
    <x v="3"/>
    <s v="II"/>
    <n v="330005048207"/>
    <s v="03.618.805/0001-91"/>
    <s v="CIPEL DE PÁDUA INDÚSTRIA DE PAPÉIS LTDA"/>
    <x v="5"/>
    <m/>
    <s v="12/12/2017"/>
    <n v="9715.855343511128"/>
    <n v="0"/>
    <n v="9715.855343511128"/>
    <m/>
    <m/>
    <s v="OK"/>
    <s v=""/>
    <n v="189938.7"/>
    <n v="131400"/>
    <n v="0"/>
    <n v="58538.7"/>
    <n v="6570"/>
    <n v="95"/>
    <n v="6.8865634401759176E-2"/>
    <n v="5232.0971793430426"/>
    <n v="452.45151402398085"/>
    <n v="0"/>
    <n v="4031.3066501441053"/>
    <s v="E07/100.607/2003"/>
    <s v="IN019566"/>
    <d v="2012-05-09T00:00:00"/>
    <d v="2017-05-09T00:00:00"/>
    <s v="ESTRADA PÁDUA-MIRACEMA KM 02"/>
    <s v="TRAJANO"/>
    <n v="28470000"/>
    <s v="Santo Antônio de Pádua"/>
    <s v="RJ"/>
    <s v="3854-9300"/>
    <s v="gandreneto@yahoo.com.br"/>
  </r>
  <r>
    <x v="1719"/>
    <s v="Baixo Paraíba Do Sul e Itabapoana"/>
    <n v="90"/>
    <x v="3"/>
    <s v="II"/>
    <n v="330037152280"/>
    <s v="08.807.683/0001-03"/>
    <s v="FERROPORT LOGISTICA COMERCIAL EXPORTADORA S.A"/>
    <x v="1"/>
    <m/>
    <s v="01/07/2019"/>
    <n v="64988.152239740113"/>
    <n v="0"/>
    <n v="64988.152239740113"/>
    <m/>
    <m/>
    <s v="OK"/>
    <s v="CI INEA/SERVREG SEI Nº2 - ALTERAÇÃO DE VALOR"/>
    <n v="781100"/>
    <n v="0"/>
    <n v="0"/>
    <n v="631255"/>
    <n v="0"/>
    <n v="0"/>
    <n v="6.8865634401759176E-2"/>
    <n v="21516.373101607503"/>
    <n v="0"/>
    <n v="0"/>
    <n v="43471.77913813261"/>
    <s v="E07/002.1943/2015"/>
    <s v="IN050405"/>
    <d v="2019-09-27T00:00:00"/>
    <d v="2024-09-27T00:00:00"/>
    <s v="Fazenda Saco Dantas, s/nº - Barra do Açu"/>
    <s v="Barra do Açu"/>
    <n v="28200000"/>
    <s v="São João da Barra"/>
    <s v="RJ"/>
    <n v="983067745"/>
    <s v="amanda.souza@ferroport.com.br"/>
  </r>
  <r>
    <x v="1720"/>
    <s v="Baixo Paraíba Do Sul e Itabapoana"/>
    <n v="90"/>
    <x v="3"/>
    <s v="II"/>
    <n v="330005345163"/>
    <s v="05.627.254/0001-58"/>
    <s v="ALCOOL QUIMICA CANABRAVA LTDA"/>
    <x v="5"/>
    <m/>
    <s v="12/12/2017"/>
    <n v="87946.923391779303"/>
    <n v="0"/>
    <n v="87946.923391779303"/>
    <m/>
    <m/>
    <s v="OK"/>
    <s v=""/>
    <n v="912200"/>
    <n v="0"/>
    <n v="0"/>
    <n v="912200"/>
    <n v="22181.599999999999"/>
    <n v="0"/>
    <n v="6.8865634401759176E-2"/>
    <n v="25127.693889433234"/>
    <n v="0"/>
    <n v="0"/>
    <n v="62819.229502346076"/>
    <s v="E07/0023071/2013"/>
    <s v="IN023343"/>
    <d v="2013-06-05T00:00:00"/>
    <d v="2018-06-05T00:00:00"/>
    <s v="RODOVIA RJ 224, S/N"/>
    <s v="SÃO DIOGO"/>
    <n v="28010000"/>
    <s v="Campos dos Goytacazes"/>
    <s v="RJ"/>
    <s v="2789-1587"/>
    <s v="rodrigopapini@terra.com.br"/>
  </r>
  <r>
    <x v="1721"/>
    <s v="Baixo Paraíba Do Sul e Itabapoana"/>
    <n v="90"/>
    <x v="3"/>
    <s v="II"/>
    <n v="330005526893"/>
    <s v="09.324.949/0001-11"/>
    <s v="Autopista Fluminense S/A"/>
    <x v="1"/>
    <m/>
    <s v="01/07/2019"/>
    <n v="3629.8770641463702"/>
    <n v="0"/>
    <n v="3629.8770641463702"/>
    <m/>
    <m/>
    <s v="OK"/>
    <s v=""/>
    <n v="98444"/>
    <n v="0"/>
    <n v="0"/>
    <n v="13332"/>
    <n v="0"/>
    <n v="0"/>
    <n v="6.8865634401759176E-2"/>
    <n v="2711.7643064722929"/>
    <n v="0"/>
    <n v="0"/>
    <n v="918.11275767407744"/>
    <s v="E-07/509.40/2011"/>
    <s v="IN019335"/>
    <d v="2012-04-04T00:00:00"/>
    <d v="2017-04-04T00:00:00"/>
    <s v="Av São Gonçalo n° 100 Unidade 101"/>
    <s v="Boa Vista"/>
    <n v="24466315"/>
    <s v="São Gonçalo"/>
    <s v="RJ"/>
    <s v="(21) 26079801"/>
    <s v="marcello.goncalves@arteris.com.br"/>
  </r>
  <r>
    <x v="1722"/>
    <s v="Baixo Paraíba Do Sul e Itabapoana"/>
    <n v="90"/>
    <x v="3"/>
    <s v="II"/>
    <n v="330005556962"/>
    <s v="09.324.949/0001-11"/>
    <s v="Autopista Fluminense S/A"/>
    <x v="1"/>
    <m/>
    <s v="01/07/2019"/>
    <n v="378.04888668321138"/>
    <n v="0"/>
    <n v="378.04888668321138"/>
    <m/>
    <m/>
    <s v="OK"/>
    <s v=""/>
    <n v="9344"/>
    <n v="0"/>
    <n v="0"/>
    <n v="1752"/>
    <n v="0"/>
    <n v="0"/>
    <n v="6.8865634401759176E-2"/>
    <n v="257.39654194001815"/>
    <n v="0"/>
    <n v="0"/>
    <n v="120.65234474319323"/>
    <s v="E07/503.889/2009"/>
    <s v="IN049339"/>
    <d v="2019-05-13T00:00:00"/>
    <d v="2024-05-13T00:00:00"/>
    <s v="Av. São Gonçalo n° 100 Unidade 101"/>
    <s v="Boa Vista"/>
    <n v="24466315"/>
    <s v="São Gonçalo"/>
    <s v="RJ"/>
    <s v="(21) 26079801"/>
    <s v="marcello.goncalves@arteris.com.br"/>
  </r>
  <r>
    <x v="1723"/>
    <s v="Baixo Paraíba Do Sul e Itabapoana"/>
    <n v="90"/>
    <x v="3"/>
    <s v="II"/>
    <n v="330005559716"/>
    <s v="08.807.676/0002-84"/>
    <s v="PORTO DO AÇU OPERAÇÕES S.A."/>
    <x v="1"/>
    <m/>
    <s v="12/12/2017"/>
    <n v="225427.26279413229"/>
    <n v="0"/>
    <n v="225427.26279413229"/>
    <m/>
    <m/>
    <s v="OK"/>
    <s v=""/>
    <n v="2584638"/>
    <n v="0"/>
    <n v="0"/>
    <n v="2239581"/>
    <n v="0"/>
    <n v="0"/>
    <n v="6.8865634401759176E-2"/>
    <n v="71197.090650604878"/>
    <n v="0"/>
    <n v="0"/>
    <n v="154230.17214352739"/>
    <s v="E07/002.7762/2015"/>
    <s v="IN038837"/>
    <d v="2017-03-02T00:00:00"/>
    <d v="2022-03-02T00:00:00"/>
    <s v="RUA DO RUSSEL Nº 804 - 5º ANDAR - GLÓRIA"/>
    <s v="GLÓRIA"/>
    <n v="22210010"/>
    <s v="Rio de Janeiro"/>
    <s v="RJ"/>
    <n v="37258000"/>
    <s v="joao.teixeira@prumologistica.com.br"/>
  </r>
  <r>
    <x v="1724"/>
    <s v="Baixo Paraíba Do Sul e Itabapoana"/>
    <n v="90"/>
    <x v="3"/>
    <s v="II"/>
    <n v="330040186360"/>
    <s v="42.292.007/0016-50"/>
    <s v="RIO MAIS SANEAMENTO CARAPEBUS"/>
    <x v="0"/>
    <m/>
    <s v="26/12/2017"/>
    <n v="26060.958676899798"/>
    <n v="0"/>
    <n v="26060.958676899798"/>
    <m/>
    <m/>
    <n v="0"/>
    <s v=""/>
    <n v="630720"/>
    <n v="0"/>
    <n v="0"/>
    <n v="126144"/>
    <n v="0"/>
    <n v="0"/>
    <n v="6.8865634401759176E-2"/>
    <n v="17373.968970441863"/>
    <n v="0"/>
    <n v="0"/>
    <n v="8686.9897064579363"/>
    <n v="0"/>
    <s v="EM ANÁLISE"/>
    <d v="1899-12-30T00:00:00"/>
    <d v="1899-12-30T00:00:00"/>
    <s v="Rua Lauro Miiller, n° 116, sala 2202"/>
    <s v="Botafogo"/>
    <s v="22290-160"/>
    <s v="Rio de Janeiro"/>
    <s v="RJ"/>
    <n v="999304487"/>
    <s v="meioambiente@riomaissaneamento.com.br"/>
  </r>
  <r>
    <x v="1725"/>
    <s v="Baixo Paraíba Do Sul e Itabapoana"/>
    <n v="90"/>
    <x v="3"/>
    <s v="II"/>
    <n v="330006862005"/>
    <s v="33.352.394/0001-04"/>
    <s v="CEDAE QUISSAMÃ"/>
    <x v="0"/>
    <m/>
    <s v="26/12/2017"/>
    <n v="65152.401913486494"/>
    <n v="-37.724594525283699"/>
    <n v="65114.677318961207"/>
    <m/>
    <m/>
    <s v="OK"/>
    <s v=""/>
    <n v="1576800"/>
    <n v="0"/>
    <n v="0"/>
    <n v="315360"/>
    <n v="0"/>
    <n v="0"/>
    <n v="6.8865634401759176E-2"/>
    <n v="43434.927647341654"/>
    <n v="0"/>
    <n v="0"/>
    <n v="21717.47426614484"/>
    <s v="E07/503444/2012"/>
    <s v="IN026776"/>
    <d v="2014-04-28T00:00:00"/>
    <d v="2016-04-28T00:00:00"/>
    <s v="Av. Pres. Vargas, 2655 - 7° andar."/>
    <s v="Cidade Nova"/>
    <n v="20210030"/>
    <s v="Quissamã"/>
    <s v="RJ"/>
    <n v="22323600"/>
    <s v="eduardodantas@cedae.com.br; marcelo-kauffman@cedae.com.br"/>
  </r>
  <r>
    <x v="1726"/>
    <s v="Baixo Paraíba Do Sul e Itabapoana"/>
    <n v="90"/>
    <x v="3"/>
    <s v="II"/>
    <n v="330006099077"/>
    <s v="29.644.432/0001-17"/>
    <s v="Industria e Comercio Apolo Ltda"/>
    <x v="1"/>
    <m/>
    <s v="12/12/2017"/>
    <n v="63.793073743826156"/>
    <n v="0"/>
    <n v="63.793073743826156"/>
    <m/>
    <m/>
    <s v="OK"/>
    <s v=""/>
    <n v="1536"/>
    <n v="0"/>
    <n v="0"/>
    <n v="312"/>
    <n v="18.527999999999999"/>
    <n v="0"/>
    <n v="6.8865634401759176E-2"/>
    <n v="42.312904699620816"/>
    <n v="0"/>
    <n v="0"/>
    <n v="21.480169044205336"/>
    <s v="E07/506.160/2011"/>
    <s v="IN018268"/>
    <d v="2011-11-25T00:00:00"/>
    <d v="2016-11-25T00:00:00"/>
    <s v="Industria e Comercio Apolo Ltda"/>
    <s v="Cubatão"/>
    <n v="28300000"/>
    <s v="Itaperuna"/>
    <s v="RJ"/>
    <n v="38227520"/>
    <s v="davi@pedreiraapolo.com.br"/>
  </r>
  <r>
    <x v="1727"/>
    <s v="Baixo Paraíba Do Sul e Itabapoana"/>
    <n v="90"/>
    <x v="3"/>
    <s v="II"/>
    <n v="330005995451"/>
    <s v="17.305.026/0001-40"/>
    <s v="OASIS COMBUSTÍVEIS LTDA"/>
    <x v="1"/>
    <m/>
    <s v="12/12/2017"/>
    <n v="2445.4707766734205"/>
    <n v="0"/>
    <n v="2445.4707766734205"/>
    <m/>
    <m/>
    <s v="OK"/>
    <s v=""/>
    <n v="59184.75"/>
    <n v="0"/>
    <n v="0"/>
    <n v="11836.95"/>
    <n v="711.71199999999999"/>
    <n v="0"/>
    <n v="6.8865634401759176E-2"/>
    <n v="1630.3103702909427"/>
    <n v="0"/>
    <n v="0"/>
    <n v="815.16040638247784"/>
    <s v="E07/504.047/2010"/>
    <s v="IN017937"/>
    <d v="2011-10-24T00:00:00"/>
    <d v="2016-10-24T00:00:00"/>
    <s v="Rodovia BR-101"/>
    <s v="Centro"/>
    <n v="29135000"/>
    <s v="Viana"/>
    <s v="ES"/>
    <s v="3322-1100"/>
    <s v="cunharoberta@yahoo.com.br"/>
  </r>
  <r>
    <x v="1728"/>
    <s v="Baixo Paraíba Do Sul e Itabapoana"/>
    <n v="90"/>
    <x v="3"/>
    <s v="II"/>
    <n v="330006016988"/>
    <s v="40.505.419/0001-10"/>
    <s v="GO TRATCH HUB AMBIENTAL AÇU"/>
    <x v="5"/>
    <m/>
    <s v="12/12/2017"/>
    <n v="70336.432384948901"/>
    <n v="0"/>
    <n v="70336.432384948901"/>
    <m/>
    <m/>
    <s v="OK. TROCA TITULARIDADE OSX Construção Naval (11.198.242/0005-81)"/>
    <s v="CI INEA/SEREG SEI Nº2 - 11 fev 2020 - ALTERAÇÃO"/>
    <n v="854684"/>
    <n v="0"/>
    <n v="0"/>
    <n v="679484"/>
    <n v="0"/>
    <n v="0"/>
    <n v="6.8865634401759176E-2"/>
    <n v="23543.34084727236"/>
    <n v="0"/>
    <n v="0"/>
    <n v="46793.091537676541"/>
    <s v="PD-07/014.201/2016"/>
    <s v="IN000337"/>
    <d v="2017-05-16T00:00:00"/>
    <d v="2022-05-16T00:00:00"/>
    <s v="Via 5 Projetada S/N - parte - Lote A-12"/>
    <s v="Distrito Industrial"/>
    <n v="28200000"/>
    <s v="São João da Barra"/>
    <s v="RJ"/>
    <s v="2133-0300 r. 9326"/>
    <s v="qsms@osx.com.br"/>
  </r>
  <r>
    <x v="1729"/>
    <s v="Baixo Paraíba Do Sul e Itabapoana"/>
    <n v="90"/>
    <x v="3"/>
    <s v="II"/>
    <n v="330005034087"/>
    <s v="28.963.189/0001-37"/>
    <s v="Cia Açucareira Paraíso"/>
    <x v="5"/>
    <m/>
    <s v="12/12/2017"/>
    <n v="145031.02085664065"/>
    <n v="0"/>
    <n v="145031.02085664065"/>
    <m/>
    <m/>
    <s v="OK"/>
    <s v=""/>
    <n v="4212000"/>
    <n v="0"/>
    <n v="0"/>
    <n v="421200"/>
    <n v="0"/>
    <n v="0"/>
    <n v="6.8865634401759176E-2"/>
    <n v="116024.81459681773"/>
    <n v="0"/>
    <n v="0"/>
    <n v="29006.206259822935"/>
    <s v="E07/002.10526/2013"/>
    <s v="IN039990"/>
    <d v="2017-06-06T00:00:00"/>
    <d v="2022-06-06T00:00:00"/>
    <s v="Vila de Tocos Nº 0"/>
    <s v="17 º subdistrito"/>
    <n v="28148000"/>
    <s v="Campos dos Goytacazes"/>
    <s v="RJ"/>
    <n v="21010500"/>
    <s v="smayk@sucroquimica.com.br"/>
  </r>
  <r>
    <x v="1730"/>
    <s v="Baixo Paraíba Do Sul e Itabapoana"/>
    <n v="90"/>
    <x v="3"/>
    <s v="II"/>
    <n v="330005034834"/>
    <s v="491.164.527-04"/>
    <s v="SILVIO PINTO NETO"/>
    <x v="10"/>
    <m/>
    <s v="12/12/2017"/>
    <n v="495.54760427455722"/>
    <n v="0"/>
    <n v="495.54760427455722"/>
    <m/>
    <m/>
    <s v="OK SEM CADASTRO REGLA"/>
    <s v=""/>
    <n v="205000"/>
    <n v="0"/>
    <n v="0"/>
    <n v="205000"/>
    <n v="0"/>
    <n v="0"/>
    <n v="1.7266602211519809E-3"/>
    <n v="141.57906266472335"/>
    <n v="0"/>
    <n v="0"/>
    <n v="353.96854160983384"/>
    <s v="NÃO LOCALIZADO"/>
    <s v="Canais de Campos - Resolução Conjunta ANA/Inea nº872/2011"/>
    <d v="1899-12-30T00:00:00"/>
    <d v="1899-12-30T00:00:00"/>
    <s v="Rua Augusto Bessa, 349"/>
    <s v="Turf Club"/>
    <n v="28015150"/>
    <s v="Campos dos Goytacazes"/>
    <s v="RJ"/>
    <s v="2723-1536 e 8126-8263"/>
    <e v="#N/A"/>
  </r>
  <r>
    <x v="1731"/>
    <s v="Baixo Paraíba Do Sul e Itabapoana"/>
    <n v="90"/>
    <x v="3"/>
    <s v="II"/>
    <n v="330005266107"/>
    <s v="087.882.067-18"/>
    <s v="MARIA CARLOTA D.B. ARAÚJO"/>
    <x v="10"/>
    <m/>
    <s v="12/12/2017"/>
    <n v="1044.2891711700099"/>
    <n v="0"/>
    <n v="1044.2891711700099"/>
    <m/>
    <m/>
    <s v="OK SEM CADASTRO REGLA"/>
    <s v=""/>
    <n v="432000"/>
    <n v="0"/>
    <n v="0"/>
    <n v="432000"/>
    <n v="0"/>
    <n v="0"/>
    <n v="1.7266602211519809E-3"/>
    <n v="298.37280996600828"/>
    <n v="0"/>
    <n v="0"/>
    <n v="745.91636120400153"/>
    <s v="NÃO LOCALIZADO"/>
    <s v="Canais de Campos - Resolução Conjunta ANA/Inea nº872/2011"/>
    <d v="1899-12-30T00:00:00"/>
    <d v="1899-12-30T00:00:00"/>
    <s v="RUA CONSELHEIRO JOSÉ FERNANDES Nº 366"/>
    <s v="CENTRO"/>
    <n v="28030000"/>
    <s v="Campos dos Goytacazes"/>
    <s v="RJ"/>
    <s v="2725-1745"/>
    <s v="diretoria@coagro.coop.br"/>
  </r>
  <r>
    <x v="1732"/>
    <s v="Baixo Paraíba Do Sul e Itabapoana"/>
    <n v="90"/>
    <x v="3"/>
    <s v="II"/>
    <n v="330006751602"/>
    <s v="07.898.948/0001-55"/>
    <s v="BETUMES ITABIRA CONCRETO E ESFALTO LTDA"/>
    <x v="5"/>
    <m/>
    <s v="12/12/2017"/>
    <n v="1487.4990956927163"/>
    <n v="0"/>
    <n v="1487.4990956927163"/>
    <m/>
    <m/>
    <s v="OK"/>
    <s v=""/>
    <n v="36000"/>
    <n v="0"/>
    <n v="0"/>
    <n v="7200"/>
    <n v="1005.74"/>
    <n v="0"/>
    <n v="6.8865634401759176E-2"/>
    <n v="991.65910214580231"/>
    <n v="0"/>
    <n v="0"/>
    <n v="495.83999354691389"/>
    <s v="E07/506.383/2011"/>
    <s v="IN020989"/>
    <d v="2012-10-08T00:00:00"/>
    <d v="2017-10-08T00:00:00"/>
    <s v="RUA J QUADRA 5, LOTES DE 4 A 6 E DE 11 A 13, CODIM"/>
    <s v="DISTRITO INDUSTRIAL"/>
    <n v="28090440"/>
    <s v="Campos dos Goytacazes"/>
    <s v="RJ"/>
    <n v="98761473"/>
    <s v="augustinho@minerasul.com.br"/>
  </r>
  <r>
    <x v="1733"/>
    <s v="Baixo Paraíba Do Sul e Itabapoana"/>
    <n v="90"/>
    <x v="3"/>
    <s v="II"/>
    <n v="330005559716"/>
    <s v="08.807.676/0002-84"/>
    <s v="PORTO DO AÇU OPERAÇÕES S.A. (Poço Canteirópolis)"/>
    <x v="1"/>
    <m/>
    <s v="12/12/2017"/>
    <n v="12668.527525457324"/>
    <n v="0"/>
    <n v="12668.527525457324"/>
    <m/>
    <m/>
    <s v="OK"/>
    <s v=""/>
    <n v="306600"/>
    <n v="0"/>
    <n v="0"/>
    <n v="61320"/>
    <n v="0"/>
    <n v="0"/>
    <n v="6.8865634401759176E-2"/>
    <n v="8445.685016971549"/>
    <n v="0"/>
    <n v="0"/>
    <n v="4222.8425084857745"/>
    <s v="E07/510.222/2012"/>
    <s v="IN022389"/>
    <d v="2013-02-04T00:00:00"/>
    <d v="2018-02-04T00:00:00"/>
    <s v="Fazenda Saco D´ Antas, S/N, Porto do Açu"/>
    <s v="Distrito Industrial"/>
    <n v="28200000"/>
    <s v="São João da Barra"/>
    <s v="RJ"/>
    <s v="2741-1055"/>
    <s v="nayar.mendes@portodoacu.com.br"/>
  </r>
  <r>
    <x v="1734"/>
    <s v="Baixo Paraíba Do Sul e Itabapoana"/>
    <n v="90"/>
    <x v="3"/>
    <s v="II"/>
    <n v="330007391693"/>
    <s v="68.915.891/0032-46"/>
    <s v="Technip Brasil - Engenharia, Instalações e Apoio Marítimo Ltda"/>
    <x v="5"/>
    <m/>
    <s v="12/12/2017"/>
    <n v="4524.4733703437578"/>
    <n v="0"/>
    <n v="4524.4733703437578"/>
    <m/>
    <m/>
    <s v="OK"/>
    <s v="CI INEA/SERVREG SEI Nº6/21   - ALTERAÇÃO RAZÃO SOCIAL E CNPJ"/>
    <n v="109500"/>
    <n v="0"/>
    <n v="0"/>
    <n v="21900"/>
    <n v="0"/>
    <n v="0"/>
    <n v="6.8865634401759176E-2"/>
    <n v="3016.3086185798302"/>
    <n v="0"/>
    <n v="0"/>
    <n v="1508.1647517639278"/>
    <s v="E07/514931/2012"/>
    <s v="IN022874"/>
    <d v="2013-04-15T00:00:00"/>
    <d v="2018-04-15T00:00:00"/>
    <s v="Rua da Glória, 178 - HSE"/>
    <s v="Glória"/>
    <n v="20241180"/>
    <s v="Rio de Janeiro"/>
    <s v="RJ"/>
    <s v="2123 9717"/>
    <s v="mykaella.sbardelott@technipfmc.com"/>
  </r>
  <r>
    <x v="1735"/>
    <s v="Baixo Paraíba Do Sul e Itabapoana"/>
    <n v="90"/>
    <x v="3"/>
    <s v="II"/>
    <n v="330007690097"/>
    <s v="29.116.902/0001-70"/>
    <s v="PREFEITURA MUNICIPAL DE SÃO JOÃO DA BARRA"/>
    <x v="0"/>
    <m/>
    <s v="26/12/2017"/>
    <n v="23601.630737211468"/>
    <n v="0"/>
    <n v="23601.630737211468"/>
    <m/>
    <m/>
    <s v="OK SEM CADASTRO REGLA"/>
    <s v=""/>
    <n v="571200"/>
    <n v="0"/>
    <n v="0"/>
    <n v="114240"/>
    <n v="6854.4"/>
    <n v="0"/>
    <n v="6.8865634401759176E-2"/>
    <n v="15734.417010649642"/>
    <n v="0"/>
    <n v="0"/>
    <n v="7867.2137265618276"/>
    <s v="E07/514598/2012"/>
    <s v="IN025166"/>
    <d v="2013-11-13T00:00:00"/>
    <d v="2018-11-13T00:00:00"/>
    <s v="RUA BARÃO DE BARCELLOS 88"/>
    <s v="Centro"/>
    <n v="28200970"/>
    <s v="São João da Barra"/>
    <s v="RJ"/>
    <n v="27417878"/>
    <s v="izagregorioc@gmail.com"/>
  </r>
  <r>
    <x v="1736"/>
    <s v="Baixo Paraíba Do Sul e Itabapoana"/>
    <n v="90"/>
    <x v="3"/>
    <s v="II"/>
    <n v="330007689838"/>
    <s v="29.116.902/0001-70"/>
    <s v="Prefeitura Municipal de São João da Barra"/>
    <x v="0"/>
    <m/>
    <s v="26/12/2017"/>
    <n v="18097.893481375035"/>
    <n v="0"/>
    <n v="18097.893481375035"/>
    <m/>
    <m/>
    <s v="OK SEM CADASTRO REGLA"/>
    <s v=""/>
    <n v="438000"/>
    <n v="0"/>
    <n v="0"/>
    <n v="87600"/>
    <n v="5256"/>
    <n v="0"/>
    <n v="6.8865634401759176E-2"/>
    <n v="12065.255359267347"/>
    <n v="0"/>
    <n v="0"/>
    <n v="6032.6381221076872"/>
    <s v="E07/514600/2012"/>
    <s v="IN025167"/>
    <d v="2013-11-13T00:00:00"/>
    <d v="2018-11-13T00:00:00"/>
    <s v="Rua Barão de Barcellos , 88"/>
    <s v="Centro"/>
    <n v="28200970"/>
    <s v="São João da Barra"/>
    <s v="RJ"/>
    <n v="27417878"/>
    <s v="meioambientesjb@gmail.com"/>
  </r>
  <r>
    <x v="1737"/>
    <s v="Baixo Paraíba Do Sul e Itabapoana"/>
    <n v="90"/>
    <x v="3"/>
    <s v="II"/>
    <n v="330007978600"/>
    <s v="02.314.033/0001-31"/>
    <s v="Tecnosol Comercio e Serviços Ltda."/>
    <x v="1"/>
    <m/>
    <s v="01/04/2021"/>
    <n v="147.43729058587024"/>
    <n v="0"/>
    <n v="147.43729058587024"/>
    <m/>
    <m/>
    <s v="OK"/>
    <s v=""/>
    <n v="2084"/>
    <n v="876"/>
    <n v="0"/>
    <n v="1172.6400000000001"/>
    <n v="1234"/>
    <n v="85"/>
    <n v="6.8865634401759176E-2"/>
    <n v="57.40227964802952"/>
    <n v="9.2833593973254942"/>
    <n v="0"/>
    <n v="80.75165154051524"/>
    <s v="E07/500.095/2011"/>
    <s v="IN027122"/>
    <d v="2014-06-04T00:00:00"/>
    <d v="2019-07-04T00:00:00"/>
    <s v="BR 101 Fazenda Córrego do Meio Km128"/>
    <s v="Primeiro"/>
    <n v="28735000"/>
    <s v="Quissamã"/>
    <s v="RJ"/>
    <n v="23349599"/>
    <s v="tecnosol@tecnosol.com.br"/>
  </r>
  <r>
    <x v="1738"/>
    <s v="Baixo Paraíba Do Sul e Itabapoana"/>
    <n v="90"/>
    <x v="3"/>
    <s v="II"/>
    <n v="330008651052"/>
    <s v="02.354.917/0001-10"/>
    <s v="União Norte Fluminense Engenharia e Comércio Ltda."/>
    <x v="1"/>
    <m/>
    <s v="12/12/2017"/>
    <n v="214.85390281211704"/>
    <n v="0"/>
    <n v="214.85390281211704"/>
    <m/>
    <m/>
    <s v="OK"/>
    <s v=""/>
    <n v="6240"/>
    <n v="0"/>
    <n v="0"/>
    <n v="624"/>
    <n v="62.4"/>
    <n v="0"/>
    <n v="6.8865634401759176E-2"/>
    <n v="171.88312224969363"/>
    <n v="0"/>
    <n v="0"/>
    <n v="42.970780562423407"/>
    <s v="E07/002.16719/2014"/>
    <s v="IN030221"/>
    <d v="2015-03-31T00:00:00"/>
    <d v="2020-03-31T00:00:00"/>
    <s v="Rua Marília Peixoto Aquino, n° 1"/>
    <s v="Centro"/>
    <n v="28200000"/>
    <s v="São João da Barra"/>
    <s v="RJ"/>
    <n v="27411511"/>
    <s v="hpd@thoquino.com.br"/>
  </r>
  <r>
    <x v="1739"/>
    <s v="Baixo Paraíba Do Sul e Itabapoana"/>
    <n v="90"/>
    <x v="3"/>
    <s v="II"/>
    <n v="330027164331"/>
    <s v="08.767.927/0001-63"/>
    <s v="ULTRACANAÃ MACAÉ LOCAÇÕES E TRANSPORTES LTDA"/>
    <x v="1"/>
    <m/>
    <s v="12/12/2017"/>
    <n v="1392.3055025925821"/>
    <n v="0"/>
    <n v="1392.3055025925821"/>
    <m/>
    <m/>
    <s v="OK"/>
    <s v=""/>
    <n v="15552"/>
    <n v="0"/>
    <n v="0"/>
    <n v="13997"/>
    <n v="0"/>
    <n v="0"/>
    <n v="6.8865634401759176E-2"/>
    <n v="428.39205389862889"/>
    <n v="0"/>
    <n v="0"/>
    <n v="963.91344869395323"/>
    <s v="E07/509.511/2011"/>
    <s v="IN033719"/>
    <d v="2016-03-18T00:00:00"/>
    <d v="2018-03-18T00:00:00"/>
    <s v="ESTRADA MACAE-CARAPEBUS, S/Nº"/>
    <s v="UBAS"/>
    <n v="27998000"/>
    <s v="Carapebus"/>
    <s v="RJ"/>
    <s v="2793-3318"/>
    <s v="laiscvicente@gmail.com"/>
  </r>
  <r>
    <x v="1740"/>
    <s v="Baixo Paraíba Do Sul e Itabapoana"/>
    <n v="90"/>
    <x v="3"/>
    <s v="II"/>
    <n v="330009571745"/>
    <s v="28.890.663/0001-48"/>
    <s v="PEDREIRA PRONTA ENTREGA LTDA."/>
    <x v="1"/>
    <m/>
    <s v="12/12/2017"/>
    <n v="327.24625061123328"/>
    <n v="0"/>
    <n v="327.24625061123328"/>
    <m/>
    <m/>
    <s v="OK"/>
    <s v=""/>
    <n v="10560"/>
    <n v="0"/>
    <n v="0"/>
    <n v="528"/>
    <n v="0"/>
    <n v="0"/>
    <n v="6.8865634401759176E-2"/>
    <n v="290.88555609887402"/>
    <n v="0"/>
    <n v="0"/>
    <n v="36.360694512359252"/>
    <s v="E07/5039930/2012"/>
    <s v="IN036350"/>
    <d v="2016-09-12T00:00:00"/>
    <d v="2021-09-12T00:00:00"/>
    <s v="Estrada BR 101, KM 20"/>
    <s v="Centro"/>
    <n v="28120000"/>
    <s v="Campos dos Goytacazes"/>
    <s v="RJ"/>
    <s v="2736-5000"/>
    <s v="debora@pedreiraprontaentrega.com"/>
  </r>
  <r>
    <x v="1741"/>
    <s v="Baixo Paraíba Do Sul e Itabapoana"/>
    <n v="90"/>
    <x v="3"/>
    <s v="II"/>
    <n v="330010402587"/>
    <s v="28.811.123/0001-21"/>
    <s v="Fabrica de Laticínios Monte Azul"/>
    <x v="5"/>
    <m/>
    <s v="12/12/2017"/>
    <n v="1484.784052449404"/>
    <n v="0"/>
    <n v="1484.784052449404"/>
    <m/>
    <m/>
    <s v="OK"/>
    <s v=""/>
    <n v="40233.599999999999"/>
    <n v="0"/>
    <n v="0"/>
    <n v="5467.35"/>
    <n v="0"/>
    <n v="0"/>
    <n v="6.8865634401759176E-2"/>
    <n v="1108.2806519200781"/>
    <n v="0"/>
    <n v="0"/>
    <n v="376.50340052932586"/>
    <s v="E-07/002.16643/2014"/>
    <s v="IN041405"/>
    <d v="2017-09-19T00:00:00"/>
    <d v="2022-09-19T00:00:00"/>
    <s v="RJ230 Km40, Distrito Industrial Usina Santa Isabel"/>
    <s v="Santa Isabel"/>
    <n v="28360970"/>
    <s v="Bom Jesus do Itabapoana"/>
    <s v="RJ"/>
    <n v="38339570"/>
    <s v="persio@xamegobom.com.br"/>
  </r>
  <r>
    <x v="1742"/>
    <s v="Baixo Paraíba Do Sul e Itabapoana"/>
    <n v="90"/>
    <x v="3"/>
    <s v="II"/>
    <n v="330003524508"/>
    <s v="19.780.007/0001-00"/>
    <s v="FRIGOMAIS FRIGORÍFICO INDÚSTRIA, COMÉRCIO, EXPORTAÇÃO E IMPORTAÇÃO DE ALIMENTOS LTDA"/>
    <x v="5"/>
    <m/>
    <s v="01/05/2019"/>
    <n v="3993.7972834903449"/>
    <n v="0"/>
    <n v="3993.7972834903449"/>
    <m/>
    <m/>
    <s v="OK"/>
    <s v=""/>
    <n v="89410.4"/>
    <n v="50160"/>
    <n v="0"/>
    <n v="18693.68"/>
    <n v="1234"/>
    <n v="93"/>
    <n v="6.8865634401759176E-2"/>
    <n v="2462.9201507487087"/>
    <n v="243.52893645109995"/>
    <n v="0"/>
    <n v="1287.3481962905364"/>
    <s v="PD-07/014.158/2016"/>
    <s v="IN000847"/>
    <d v="2017-12-08T00:00:00"/>
    <d v="2022-12-08T00:00:00"/>
    <s v="Lote 02, s/n°-parte"/>
    <s v="Polo Industrial II"/>
    <n v="28460000"/>
    <s v="Miracema "/>
    <s v="RJ"/>
    <n v="999554383"/>
    <s v="vianakennedy@hotmail.com"/>
  </r>
  <r>
    <x v="1743"/>
    <s v="Baixo Paraíba Do Sul e Itabapoana"/>
    <n v="90"/>
    <x v="3"/>
    <s v="II"/>
    <n v="330003506445"/>
    <s v="06.030.279/0010-23"/>
    <s v="PRÓ-AMBIENTAL TECNOLOGIA LTDA."/>
    <x v="13"/>
    <m/>
    <s v="01/09/2019"/>
    <n v="1129.813033334347"/>
    <n v="0"/>
    <n v="1129.813033334347"/>
    <m/>
    <m/>
    <s v="OK"/>
    <s v=""/>
    <n v="9928"/>
    <n v="29170.799999999999"/>
    <n v="0"/>
    <n v="8059.2"/>
    <n v="1234"/>
    <n v="85"/>
    <n v="6.8865634401759176E-2"/>
    <n v="273.47795191963712"/>
    <n v="301.33847258562628"/>
    <n v="0"/>
    <n v="554.9966088290837"/>
    <s v="E-07/0002.30281/2018"/>
    <s v="IN048520"/>
    <d v="2019-02-27T00:00:00"/>
    <d v="2024-02-27T00:00:00"/>
    <s v="FAZENDA SANTA HELENA S/N - ZONA RURAL"/>
    <s v="ZONA RURAL"/>
    <n v="27998000"/>
    <s v="Carapebus "/>
    <s v="RJ"/>
    <s v="(22) 99924-6079"/>
    <s v="agondim@proambientaltecnologia.com.br"/>
  </r>
  <r>
    <x v="1744"/>
    <s v="Baixo Paraíba Do Sul e Itabapoana"/>
    <n v="90"/>
    <x v="3"/>
    <s v="II"/>
    <n v="330026515602"/>
    <s v="36.284.842/0001-60"/>
    <s v="CLINEFRON TRATAMENTO DIALÍTICO E SERVIÇOS MÉDICOS LTDA"/>
    <x v="1"/>
    <m/>
    <d v="2024-10-08T00:00:00"/>
    <n v="859.07740875412287"/>
    <n v="-284.88"/>
    <n v="574.19740875412288"/>
    <m/>
    <m/>
    <s v="OK"/>
    <s v=""/>
    <n v="18921.600000000002"/>
    <n v="0"/>
    <n v="0"/>
    <n v="4905.6000000000022"/>
    <n v="0"/>
    <n v="0"/>
    <n v="6.8865634401759176E-2"/>
    <n v="521.23797834519814"/>
    <n v="0"/>
    <n v="0"/>
    <n v="337.83943040892478"/>
    <s v="E-07/002.13804/2015"/>
    <s v="IN046514"/>
    <d v="2018-09-24T00:00:00"/>
    <d v="2023-09-24T00:00:00"/>
    <s v="RUA ANACLETO DE ALVIM PADILHA,261"/>
    <s v="Centro"/>
    <s v="28.470-000"/>
    <s v="SANTO ANTONIO DE PÁDUA"/>
    <s v="RJ"/>
    <s v="(21) 38684218"/>
    <s v="kissila.freitas@cdrclinefron.com.br"/>
  </r>
  <r>
    <x v="1745"/>
    <s v="Baixo Paraíba Do Sul e Itabapoana"/>
    <n v="90"/>
    <x v="3"/>
    <s v="II"/>
    <n v="330027450180"/>
    <s v="804.610.347-00"/>
    <s v="GUARACY RIBEIRO BOTELHO"/>
    <x v="10"/>
    <m/>
    <s v="01/03/2019"/>
    <n v="1367.9327296592855"/>
    <n v="0"/>
    <n v="1367.9327296592855"/>
    <m/>
    <m/>
    <s v="OK"/>
    <s v=""/>
    <n v="566001.85"/>
    <n v="0"/>
    <n v="0"/>
    <n v="565841.25"/>
    <n v="0"/>
    <n v="0"/>
    <n v="1.7266602211519809E-3"/>
    <n v="390.91715179737218"/>
    <n v="0"/>
    <n v="0"/>
    <n v="977.01557786191336"/>
    <s v="E-07/002.5012/2015"/>
    <s v="IN047188"/>
    <d v="2018-11-16T00:00:00"/>
    <d v="2020-11-16T00:00:00"/>
    <s v="SÍTIO IMBIÚ, ANTIGA ESTRADA DE CARAPEBUS/QUISSAMÃ"/>
    <s v="Centro"/>
    <s v="27.998-000"/>
    <s v="NOVA FRIBURGO"/>
    <s v="RJ"/>
    <s v="(22) 981150368"/>
    <s v="elivania@geoprime.com.br"/>
  </r>
  <r>
    <x v="1746"/>
    <s v="Baixo Paraíba Do Sul e Itabapoana"/>
    <n v="90"/>
    <x v="3"/>
    <s v="II"/>
    <n v="330027088309"/>
    <s v="28.948.958/0001-28"/>
    <s v="DICAL DIESEL CAMPOS S.A"/>
    <x v="1"/>
    <m/>
    <s v="01/04/2019"/>
    <n v="245.32504198129115"/>
    <n v="0"/>
    <n v="245.32504198129115"/>
    <m/>
    <m/>
    <s v="OK"/>
    <s v=""/>
    <n v="7446"/>
    <n v="0"/>
    <n v="0"/>
    <n v="584"/>
    <n v="0"/>
    <n v="0"/>
    <n v="6.8865634401759176E-2"/>
    <n v="205.111074558231"/>
    <n v="0"/>
    <n v="0"/>
    <n v="40.213967423060154"/>
    <s v="E-07/002.6647/2015"/>
    <s v="IN048461"/>
    <d v="2019-02-22T00:00:00"/>
    <d v="2024-02-22T00:00:00"/>
    <s v="RODOVIA CAMPOS VITÓRIA, S/N. - KM 8/5"/>
    <s v="Guarus"/>
    <s v="28.030-002"/>
    <s v="Campos dos Goytacazes"/>
    <s v="RJ"/>
    <s v="(22) 998373328"/>
    <s v="adriano.telles@grupolider.com.br"/>
  </r>
  <r>
    <x v="1747"/>
    <s v="Baixo Paraíba Do Sul e Itabapoana"/>
    <n v="90"/>
    <x v="3"/>
    <s v="II"/>
    <n v="330027379613"/>
    <s v="36.564.771/0001-59"/>
    <s v="CONDOMÍNIO EDIFÍCIO CLOVIS ARRAULT"/>
    <x v="1"/>
    <m/>
    <s v="01/04/2019"/>
    <n v="116.12031102166424"/>
    <n v="0"/>
    <n v="116.12031102166424"/>
    <m/>
    <m/>
    <s v="OK"/>
    <s v=""/>
    <n v="2810.5"/>
    <n v="0"/>
    <n v="0"/>
    <n v="562.1"/>
    <n v="0"/>
    <n v="0"/>
    <n v="6.8865634401759176E-2"/>
    <n v="77.410059856438579"/>
    <n v="0"/>
    <n v="0"/>
    <n v="38.710251165225657"/>
    <s v="E-07/160118/2008"/>
    <s v="IN047975"/>
    <d v="2019-01-14T00:00:00"/>
    <d v="2024-01-14T00:00:00"/>
    <s v="RUA BARONESA DA LAGOA DOURADA, 63"/>
    <s v="Centro "/>
    <s v="28035-200"/>
    <s v="Campos dos Goytacazes"/>
    <s v="RJ"/>
    <s v="(22) 998650117"/>
    <s v="laiscvicente@gmail.com"/>
  </r>
  <r>
    <x v="1748"/>
    <s v="Baixo Paraíba Do Sul e Itabapoana"/>
    <n v="90"/>
    <x v="3"/>
    <s v="II"/>
    <n v="330026537924"/>
    <s v="16.649.497/0001-03"/>
    <s v="BZZZ HOTEL DE LAZER LTDA"/>
    <x v="1"/>
    <m/>
    <s v="01/05/2019"/>
    <n v="703.40504949813874"/>
    <n v="0"/>
    <n v="703.40504949813874"/>
    <m/>
    <m/>
    <s v="OK"/>
    <s v=""/>
    <n v="10424.4"/>
    <n v="0"/>
    <n v="0"/>
    <n v="6044.4"/>
    <n v="0"/>
    <n v="0"/>
    <n v="6.8865634401759176E-2"/>
    <n v="287.15759287632596"/>
    <n v="0"/>
    <n v="0"/>
    <n v="416.24745662181277"/>
    <s v="E-07/002.1838/2017"/>
    <s v="IN048801"/>
    <d v="2019-03-29T00:00:00"/>
    <d v="2024-03-29T00:00:00"/>
    <s v="ESTRADA PADUA-MIRACEMA, KM 2, S/Nº - SITIO SANTA IZABEL"/>
    <s v="Zona Rural"/>
    <s v="28.460-000"/>
    <s v="Santo Antônio de Pádua"/>
    <s v="RJ"/>
    <s v="(22) 38512808"/>
    <s v="claudio.hpr@gmail.com"/>
  </r>
  <r>
    <x v="1749"/>
    <s v="Baixo Paraíba Do Sul e Itabapoana"/>
    <n v="90"/>
    <x v="3"/>
    <s v="II"/>
    <n v="330026641586"/>
    <s v="19.413.185/0001-94"/>
    <s v="FRIGORÍFICO JABURU LTDA"/>
    <x v="5"/>
    <m/>
    <s v="01/05/2019"/>
    <n v="79.843156301406893"/>
    <n v="0"/>
    <n v="79.843156301406893"/>
    <m/>
    <m/>
    <s v="OK"/>
    <s v=""/>
    <n v="0"/>
    <n v="23187.84"/>
    <n v="0"/>
    <n v="0"/>
    <n v="1234"/>
    <n v="95"/>
    <n v="6.8865634401759176E-2"/>
    <n v="0"/>
    <n v="79.843156301406893"/>
    <n v="0"/>
    <n v="0"/>
    <s v="E-07/002.100382/2018"/>
    <s v="IN049008"/>
    <d v="2019-04-10T00:00:00"/>
    <d v="2024-04-10T00:00:00"/>
    <s v="ESTRADA NATIVIDADE PURILÂNDIA, S/N°"/>
    <s v="Zona Rural"/>
    <s v="27.150-899"/>
    <s v="Natividade"/>
    <s v="RJ"/>
    <s v="(22) 38530368"/>
    <s v="claudio.hpr@gmail.com"/>
  </r>
  <r>
    <x v="1750"/>
    <s v="Baixo Paraíba Do Sul e Itabapoana"/>
    <n v="90"/>
    <x v="3"/>
    <s v="II"/>
    <n v="330005780331"/>
    <s v="10.284.459/0001-18"/>
    <s v="MORUMBI INDUSTRIAL LTDA"/>
    <x v="1"/>
    <m/>
    <s v="01/06/2019"/>
    <n v="334.81704427046947"/>
    <n v="0"/>
    <n v="334.81704427046947"/>
    <m/>
    <m/>
    <s v="OK"/>
    <s v=""/>
    <n v="8103"/>
    <n v="0"/>
    <n v="0"/>
    <n v="1620.6"/>
    <n v="0"/>
    <n v="0"/>
    <n v="6.8865634401759176E-2"/>
    <n v="223.20788202230872"/>
    <n v="0"/>
    <n v="0"/>
    <n v="111.60916224816073"/>
    <s v="E-07/002.8709/2014"/>
    <s v="IN049332"/>
    <d v="2019-05-13T00:00:00"/>
    <d v="2024-05-13T00:00:00"/>
    <s v="AVENIDA CARLOS ALBERTO CHEBABE, KM 9.8"/>
    <s v="Travessão"/>
    <s v="28.175-000"/>
    <s v="Campos dos Goytacazes"/>
    <s v="RJ"/>
    <s v="(22) 88025882"/>
    <s v="qsms1@morumbi.ind.br"/>
  </r>
  <r>
    <x v="1751"/>
    <s v="Baixo Paraíba Do Sul e Itabapoana"/>
    <n v="90"/>
    <x v="3"/>
    <s v="II"/>
    <n v="330005942501"/>
    <s v="28.875.086/0002-04"/>
    <s v="POSTO DE SERVIÇOS SÃO SALVADOR LTDA"/>
    <x v="1"/>
    <m/>
    <s v="01/01/2020"/>
    <n v="160.86631216625338"/>
    <n v="0"/>
    <n v="160.86631216625338"/>
    <m/>
    <m/>
    <s v="OK"/>
    <s v=""/>
    <n v="4380"/>
    <n v="0"/>
    <n v="0"/>
    <n v="584"/>
    <n v="0"/>
    <n v="0"/>
    <n v="6.8865634401759176E-2"/>
    <n v="120.65234474319323"/>
    <n v="0"/>
    <n v="0"/>
    <n v="40.213967423060154"/>
    <s v="E07/002.3103/2014"/>
    <s v="IN050900"/>
    <d v="2019-12-23T00:00:00"/>
    <d v="2024-12-23T00:00:00"/>
    <s v="AVENIDA DEPUTADO ALAIR FERREIRA, Nº 109"/>
    <s v="TURF CLUB"/>
    <s v="28.030-002"/>
    <s v="CAMPOS DOS GOYTACAZES"/>
    <s v="RJ"/>
    <s v="(22) 2723-1984"/>
    <s v="pssalvadoripiranga@yahoo.com.br"/>
  </r>
  <r>
    <x v="1752"/>
    <s v="Baixo Paraíba Do Sul e Itabapoana"/>
    <n v="90"/>
    <x v="3"/>
    <s v="II"/>
    <n v="330031509216"/>
    <s v="03.848.688/0040-69"/>
    <s v="SERVIÇO NACIONAL DE APRENDIZAGEM INDUSTRIAL - SENAI"/>
    <x v="1"/>
    <m/>
    <s v="01/01/2020"/>
    <n v="227.94876522409248"/>
    <n v="0"/>
    <n v="227.94876522409248"/>
    <m/>
    <m/>
    <s v="OK"/>
    <s v=""/>
    <n v="3490.56"/>
    <n v="0"/>
    <n v="0"/>
    <n v="1913.76"/>
    <n v="0"/>
    <n v="0"/>
    <n v="6.8865634401759176E-2"/>
    <n v="96.154300709306128"/>
    <n v="0"/>
    <n v="0"/>
    <n v="131.79446451478634"/>
    <s v="E07/002.18728/2013"/>
    <s v="IN050901"/>
    <d v="2019-12-23T00:00:00"/>
    <d v="2024-12-23T00:00:00"/>
    <s v="AVENIDA JOÃO JASBICK"/>
    <s v="CENTRO"/>
    <s v="28.470-000"/>
    <s v="SANTO ANTÔNIO DE PÁDUA"/>
    <s v="RJ"/>
    <s v="(22) 3853-9100"/>
    <s v="fpcoelho@firjan.com.br"/>
  </r>
  <r>
    <x v="1753"/>
    <s v="Baixo Paraíba Do Sul e Itabapoana"/>
    <n v="90"/>
    <x v="3"/>
    <s v="II"/>
    <n v="330026569451"/>
    <s v="29.277.167/0006-90"/>
    <s v="COOPERATIVA REGIONAL AGROPECUÁRIA DE MACUCO LTDA"/>
    <x v="5"/>
    <m/>
    <s v="01/03/2020"/>
    <n v="467.52000402436414"/>
    <n v="0"/>
    <n v="467.52000402436414"/>
    <m/>
    <m/>
    <s v="OK"/>
    <s v=""/>
    <n v="10512"/>
    <n v="12043.2"/>
    <n v="0"/>
    <n v="2102.4"/>
    <n v="1234"/>
    <n v="96"/>
    <n v="6.8865634401759176E-2"/>
    <n v="289.56980437326882"/>
    <n v="33.175739938473676"/>
    <n v="0"/>
    <n v="144.77445971262165"/>
    <s v="E-07/002.7017/2014"/>
    <s v="IN051017"/>
    <d v="2020-01-22T00:00:00"/>
    <d v="2025-01-22T00:00:00"/>
    <s v="RODOVIA RJ-196 KM 22 S/N° "/>
    <s v="CONDE DE ARARUAMA"/>
    <s v="28.735-000"/>
    <s v="QUISSAMÃ"/>
    <s v="RJ"/>
    <s v="(22) 2254-1103"/>
    <s v="svalentef@gmail.com"/>
  </r>
  <r>
    <x v="1754"/>
    <s v="Baixo Paraíba Do Sul e Itabapoana"/>
    <n v="90"/>
    <x v="3"/>
    <s v="II"/>
    <n v="330028046855"/>
    <s v="35.898.600/0001-01"/>
    <s v="RETA DISTRIBUIDORA DE AGUA LTDA"/>
    <x v="9"/>
    <m/>
    <s v="01/04/2020"/>
    <n v="1967.0279448317306"/>
    <n v="0"/>
    <n v="1967.0279448317306"/>
    <m/>
    <m/>
    <s v="OK"/>
    <s v="CI INEA/SEREG SEI Nº6 - INCLUSÃO"/>
    <n v="21600"/>
    <n v="1825"/>
    <n v="0"/>
    <n v="19775"/>
    <n v="1234"/>
    <n v="92"/>
    <n v="6.8865634401759176E-2"/>
    <n v="595.00172677188891"/>
    <n v="10.202297110446578"/>
    <n v="0"/>
    <n v="1361.8239209493952"/>
    <s v="PD-07/006.147/2019"/>
    <s v="IN005625"/>
    <d v="2020-02-10T00:00:00"/>
    <d v="2025-02-10T00:00:00"/>
    <s v="ESTRADA SANTA MARIA MADALENA, S/N, FAZENDA NOVA CALIFÓRNIA"/>
    <s v="SERRINHA"/>
    <s v="28.070-020"/>
    <s v="CAMPOS DOS GOYTACAZES"/>
    <s v="RJ"/>
    <s v="(24) 99318-0016"/>
    <s v="altivo.vieira@gmail.com"/>
  </r>
  <r>
    <x v="1755"/>
    <s v="Baixo Paraíba Do Sul e Itabapoana"/>
    <n v="90"/>
    <x v="3"/>
    <s v="II"/>
    <n v="330030603618"/>
    <s v="725.053.977-91"/>
    <s v="OLIVIA CRISTINA BORGES NEVES MANHÃES"/>
    <x v="1"/>
    <m/>
    <s v="01/07/2020"/>
    <n v="311.89581381250605"/>
    <n v="-311.89499999999998"/>
    <n v="0"/>
    <n v="-10045.98"/>
    <m/>
    <s v="ATENÇÃO: RECALCULO POR AVERBAÇÃO CRÉDITO DE  R$10.045,98 P/2026 E PROXIMOS ANOS"/>
    <s v="CI INEA/SEREG SEI Nº12 - INCLUSÃO"/>
    <n v="7548.2"/>
    <n v="0"/>
    <n v="0"/>
    <n v="1509.64"/>
    <n v="0"/>
    <n v="0"/>
    <n v="6.8865634401759176E-2"/>
    <n v="207.93054254167069"/>
    <n v="0"/>
    <n v="0"/>
    <n v="103.96527127083534"/>
    <s v="E07/002.12745/2014"/>
    <s v="IN051348"/>
    <d v="2020-05-29T00:00:00"/>
    <d v="2025-05-29T00:00:00"/>
    <s v="SÍTIO CACHOEIRO, S/N°"/>
    <s v="CACHOEIRO"/>
    <s v="28.080-020"/>
    <s v="CARDOSO MOREIRA"/>
    <s v="RJ"/>
    <s v="(21)969512632"/>
    <s v="acquaservtratamento@yahoo.com.br"/>
  </r>
  <r>
    <x v="1756"/>
    <s v="Baixo Paraíba Do Sul e Itabapoana"/>
    <n v="90"/>
    <x v="3"/>
    <s v="II"/>
    <n v="330031264000"/>
    <s v="33.205.803/0001-31"/>
    <s v="CCG AGROPECUÁRIA, PESCA E AQUICULTURA EIRELI"/>
    <x v="3"/>
    <m/>
    <s v="01/08/2020"/>
    <n v="125.8422543275248"/>
    <n v="0"/>
    <n v="125.8422543275248"/>
    <m/>
    <m/>
    <s v="OK"/>
    <s v="CI INEA/SEREG SEI Nº15 - INCLUSÃO"/>
    <n v="228198"/>
    <n v="0"/>
    <n v="0"/>
    <n v="0"/>
    <n v="0"/>
    <n v="0"/>
    <n v="1.3786511843306452E-3"/>
    <n v="125.8422543275248"/>
    <n v="0"/>
    <n v="0"/>
    <n v="0"/>
    <s v="PD-07/014.1132/2019"/>
    <s v="IN006757"/>
    <d v="2020-06-25T00:00:00"/>
    <d v="2022-06-25T00:00:00"/>
    <s v="ESTRADA MUNICIPAL CA 226, S/N "/>
    <s v="SANTO AMARO DE CAMPOS"/>
    <s v="28.024-600"/>
    <s v="CAMPOS DOS GOYTACAZES"/>
    <s v="RJ"/>
    <s v="(21)996105053"/>
    <s v="fabiogomesgeo@gmail.com"/>
  </r>
  <r>
    <x v="1757"/>
    <s v="Baixo Paraíba Do Sul e Itabapoana"/>
    <n v="90"/>
    <x v="3"/>
    <s v="II"/>
    <n v="330027157122"/>
    <s v="569.929.717-00"/>
    <s v="LUIZ CARLOS BANDOLI GOMES"/>
    <x v="10"/>
    <m/>
    <s v="01/08/2021"/>
    <n v="491.19309261124488"/>
    <n v="0"/>
    <n v="491.19309261124488"/>
    <m/>
    <m/>
    <s v="OK"/>
    <s v="CI INEA/SEREG SEI Nº19 - INCLUSÃO"/>
    <n v="203193.60000000001"/>
    <n v="0"/>
    <n v="0"/>
    <n v="203193.60000000001"/>
    <n v="0"/>
    <n v="0"/>
    <n v="1.7266602211519809E-3"/>
    <n v="140.34685073122009"/>
    <n v="0"/>
    <n v="0"/>
    <n v="350.84624188002476"/>
    <s v="E07/002.102666/2018"/>
    <s v="IN051429/IN051431"/>
    <d v="2020-07-29T00:00:00"/>
    <d v="2025-07-29T00:00:00"/>
    <s v="Rua prof. Norberto Marques"/>
    <s v="CENTRO"/>
    <s v="28.380-000"/>
    <s v="NATIVIDADE"/>
    <s v="RJ"/>
    <s v="(21)998862224"/>
    <s v="mariainestederiche@gmail.com"/>
  </r>
  <r>
    <x v="1758"/>
    <s v="Baixo Paraíba Do Sul e Itabapoana"/>
    <n v="90"/>
    <x v="3"/>
    <s v="II"/>
    <n v="330030708398"/>
    <s v="072.744.727-04"/>
    <s v="ELIEL LEMOS DOS SANTOS"/>
    <x v="10"/>
    <m/>
    <s v="01/10/2020"/>
    <n v="34.804765884461048"/>
    <n v="0"/>
    <n v="34.804765884461048"/>
    <m/>
    <m/>
    <s v="OK"/>
    <s v="CI INEA/SEREG SEI Nº 21 - INCLUSÃO"/>
    <n v="14400"/>
    <n v="0"/>
    <n v="0"/>
    <n v="14400"/>
    <n v="0"/>
    <n v="0"/>
    <n v="1.7266602211519809E-3"/>
    <n v="9.9412352601280887"/>
    <n v="0"/>
    <n v="0"/>
    <n v="24.863530624332959"/>
    <s v="E07/002.11910/2016"/>
    <s v="IN051595"/>
    <d v="2020-09-14T00:00:00"/>
    <d v="2025-09-14T00:00:00"/>
    <s v="ESTRADA NOVA BELÉM "/>
    <s v="CARRAPATO"/>
    <s v="28.230-000"/>
    <s v="SÃO FRANCISCO DE ITABAPOANA"/>
    <s v="RJ"/>
    <s v="(22) 999252362"/>
    <s v="herculesaugusto@hotmail.com"/>
  </r>
  <r>
    <x v="1759"/>
    <s v="Baixo Paraíba Do Sul e Itabapoana"/>
    <n v="90"/>
    <x v="3"/>
    <s v="II"/>
    <n v="330005726809"/>
    <s v="29.115.466/0001-14"/>
    <s v="PREFEITURA MUNICIPAL DE CONCEIÇÃO DE MACABU"/>
    <x v="0"/>
    <m/>
    <s v="01/10/2021"/>
    <n v="44350.680405888852"/>
    <n v="0"/>
    <n v="44350.680405888852"/>
    <m/>
    <m/>
    <s v="OK"/>
    <s v="CI INEA/SERVREG SEI Nº 36/21 - INCLUSÃO"/>
    <n v="1073362.8"/>
    <n v="0"/>
    <n v="0"/>
    <n v="214672.56"/>
    <n v="0"/>
    <n v="0"/>
    <n v="6.8865634401759176E-2"/>
    <n v="29567.123751417239"/>
    <n v="0"/>
    <n v="0"/>
    <n v="14783.556654471615"/>
    <s v="E-07/503447/2011"/>
    <s v="IN052342"/>
    <d v="2021-08-30T00:00:00"/>
    <d v="2026-08-30T00:00:00"/>
    <s v="Rua Maria Adelaide, 186"/>
    <s v="Vila Nova"/>
    <s v="28.740-000"/>
    <s v="CONCEIÇÃO DE MACABU"/>
    <s v="RJ"/>
    <s v="(22)27792324"/>
    <s v="semma@conceicaodemacabu.rj.gov.br"/>
  </r>
  <r>
    <x v="1760"/>
    <s v="Baixo Paraíba Do Sul e Itabapoana"/>
    <n v="90"/>
    <x v="3"/>
    <s v="II"/>
    <n v="330028990820"/>
    <s v="17.671.018/0001-18"/>
    <s v="Aguas INDUSTRIAIS DO AÇU S/A"/>
    <x v="5"/>
    <m/>
    <s v="01/11/2021"/>
    <n v="64892.989974062024"/>
    <n v="0"/>
    <n v="64892.989974062024"/>
    <m/>
    <m/>
    <s v="OK"/>
    <s v="CI INEA/SERVREG SEI Nº 38/21 - INCLUSÃO"/>
    <n v="693500"/>
    <n v="0"/>
    <n v="0"/>
    <n v="664913.19999999995"/>
    <n v="0"/>
    <n v="0"/>
    <n v="6.8865634401759176E-2"/>
    <n v="19103.326206743637"/>
    <n v="0"/>
    <n v="0"/>
    <n v="45789.663767318387"/>
    <s v="EXT-PD/011.6678/2020"/>
    <s v="OUT Nº IN010339"/>
    <d v="2021-10-08T00:00:00"/>
    <d v="2026-10-08T00:00:00"/>
    <s v="FAZENDA SACO DANTAS S/N"/>
    <s v="Distrito Industrial"/>
    <s v="28.200-000"/>
    <s v="SÃO JOÃO DA BARRA"/>
    <s v="RJ"/>
    <s v="(22) 992142007"/>
    <s v="willian.borges@portodoacu.com.br"/>
  </r>
  <r>
    <x v="1761"/>
    <s v="Baixo Paraíba Do Sul e Itabapoana"/>
    <n v="90"/>
    <x v="3"/>
    <s v="II"/>
    <n v="330034294547"/>
    <s v="11.343.882/0001-04"/>
    <s v="D J PRATA TRANSPORTES E SERVIÇOS LTDA"/>
    <x v="9"/>
    <m/>
    <s v="01/03/2022"/>
    <n v="5580.9802361086731"/>
    <n v="0"/>
    <n v="5580.9802361086731"/>
    <m/>
    <m/>
    <s v="OK"/>
    <s v="CI INEA/SERVREG SEI Nº 14/22 - INCLUSÃO"/>
    <n v="58283.199999999997"/>
    <n v="0"/>
    <n v="0"/>
    <n v="57728.4"/>
    <n v="0"/>
    <n v="0"/>
    <n v="6.8865634401759176E-2"/>
    <n v="1605.4781670886482"/>
    <n v="0"/>
    <n v="0"/>
    <n v="3975.5020690200254"/>
    <s v="PD-07/014.1428/2018"/>
    <s v="IN010798"/>
    <d v="2021-12-15T00:00:00"/>
    <d v="2026-12-15T00:00:00"/>
    <s v="RODOVIA RJ-178, CALUNGUEIRO - MORRO DANTAS"/>
    <s v="CALUNGUEIRO"/>
    <s v="27998-000"/>
    <s v="CARAPEBUS"/>
    <s v="RJ"/>
    <s v="(22)99985-6508"/>
    <s v="licenciamento@soloterra.net.br"/>
  </r>
  <r>
    <x v="1762"/>
    <s v="Baixo Paraíba Do Sul e Itabapoana"/>
    <n v="90"/>
    <x v="3"/>
    <s v="II"/>
    <n v="330031880313"/>
    <s v="05.500.757/0001-68"/>
    <s v="COAGRO - I"/>
    <x v="10"/>
    <m/>
    <s v="01/04/2022"/>
    <n v="974.66919692707506"/>
    <n v="0"/>
    <n v="974.66919692707506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90/2020"/>
    <s v="IN010899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x v="1763"/>
    <s v="Baixo Paraíba Do Sul e Itabapoana"/>
    <n v="90"/>
    <x v="3"/>
    <s v="II"/>
    <n v="330031877010"/>
    <s v="05.500.757/0001-68"/>
    <s v="COAGRO - II"/>
    <x v="10"/>
    <m/>
    <s v="01/04/2022"/>
    <n v="974.66919692707506"/>
    <n v="0"/>
    <n v="974.66919692707506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89/2020"/>
    <s v="IN010898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x v="1764"/>
    <s v="Baixo Paraíba Do Sul e Itabapoana"/>
    <n v="90"/>
    <x v="3"/>
    <s v="II"/>
    <n v="330031880070"/>
    <s v="05.500.757/0001-68"/>
    <s v="COAGRO - III"/>
    <x v="10"/>
    <m/>
    <s v="01/04/2022"/>
    <n v="974.66919692707506"/>
    <n v="0"/>
    <n v="974.66919692707506"/>
    <m/>
    <m/>
    <s v="OK"/>
    <s v="CI INEA/SERVREG SEI Nº 17/22 - INCLUSÃO"/>
    <n v="403200"/>
    <n v="0"/>
    <n v="0"/>
    <n v="403200"/>
    <n v="0"/>
    <n v="0"/>
    <n v="1.7266602211519809E-3"/>
    <n v="278.47989697173938"/>
    <n v="0"/>
    <n v="0"/>
    <n v="696.18929995533574"/>
    <s v="PD-07/011.88/2020"/>
    <s v="IN010897"/>
    <d v="2021-12-28T00:00:00"/>
    <d v="2026-12-28T00:00:00"/>
    <s v="Praca S. Salvador"/>
    <s v="CENTRO"/>
    <s v="28.010-972"/>
    <s v="CAMPOS DOS GOYTACAZES"/>
    <s v="RJ"/>
    <s v="(22) 27223600"/>
    <s v="juliana.souza@coagro.coop.br"/>
  </r>
  <r>
    <x v="1765"/>
    <s v="Baixo Paraíba Do Sul e Itabapoana"/>
    <n v="90"/>
    <x v="3"/>
    <s v="II"/>
    <n v="330035339102"/>
    <s v="19.526.319/0001-83"/>
    <s v="CACHAÇA ARTESANAL ABADIA LTDA."/>
    <x v="5"/>
    <m/>
    <s v="01/06/2022"/>
    <n v="6288.1028063553476"/>
    <n v="0"/>
    <n v="6288.1028063553476"/>
    <m/>
    <m/>
    <s v="OK"/>
    <s v="CI INEA/SERVREG SEI Nº 22/22 - INCLUSÃO"/>
    <n v="113872.7"/>
    <n v="0"/>
    <n v="0"/>
    <n v="45760.7"/>
    <n v="0"/>
    <n v="0"/>
    <n v="6.8865634401759176E-2"/>
    <n v="3136.7625563167812"/>
    <n v="0"/>
    <n v="0"/>
    <n v="3151.340250038566"/>
    <s v="E-07/002.12376/2014"/>
    <s v="IN052741"/>
    <d v="2022-03-25T00:00:00"/>
    <d v="2027-03-25T00:00:00"/>
    <s v="AVENIDA FRANCISCO LAMEGO S/N"/>
    <s v="Parque Jardim Carioca"/>
    <s v="28.080-000"/>
    <s v="CAMPOS DOS GOYTACAZES"/>
    <s v="RJ"/>
    <s v="(22) 30157435"/>
    <s v="franklin.meireles@tellura.com.br"/>
  </r>
  <r>
    <x v="1766"/>
    <s v="Baixo Paraíba Do Sul e Itabapoana"/>
    <n v="90"/>
    <x v="3"/>
    <s v="II"/>
    <n v="330007060310"/>
    <s v="09.041.168/0004-62"/>
    <s v="LOG COMMERCIAL PROPERTIES E PARTICIPAÇÕES S.A"/>
    <x v="1"/>
    <m/>
    <s v="01/10/2022"/>
    <n v="1518.2104117641834"/>
    <n v="0"/>
    <n v="1518.2104117641834"/>
    <m/>
    <m/>
    <s v="OK"/>
    <s v="CI INEA/SERVREG Nº 45/22 - INCLUSÃO"/>
    <n v="31390"/>
    <n v="0"/>
    <n v="0"/>
    <n v="9490"/>
    <n v="0"/>
    <n v="0"/>
    <n v="6.8865634401759176E-2"/>
    <n v="864.67861815088884"/>
    <n v="0"/>
    <n v="0"/>
    <n v="653.53179361329444"/>
    <s v="E-07/002.10161/2015"/>
    <s v="IN052858"/>
    <d v="2022-06-29T00:00:00"/>
    <d v="2027-06-29T00:00:00"/>
    <s v="AVENIDA DOUTOR NILO PEÇANHA, Nº 1516"/>
    <s v="PARQUE SANTO AMARO"/>
    <s v="28.030-035"/>
    <s v="CAMPOS DOS GOYTACAZES"/>
    <s v="RJ"/>
    <s v="(27) 981005921"/>
    <s v="jordana.cardoso@logcp.com.br"/>
  </r>
  <r>
    <x v="1767"/>
    <s v="Baixo Paraíba Do Sul e Itabapoana"/>
    <n v="90"/>
    <x v="3"/>
    <s v="II"/>
    <n v="330040186602"/>
    <s v="42.292.007/0014-99"/>
    <s v="RIO MAIS SANEAMENTO SÃO JOSÉ DE UBÁ"/>
    <x v="0"/>
    <m/>
    <s v="01/01/2023"/>
    <n v="10858.731911835413"/>
    <n v="0"/>
    <n v="10858.731911835413"/>
    <m/>
    <m/>
    <n v="0"/>
    <s v="CI INEA/SERVREG Nº 03/23 - INCLUSÃO"/>
    <n v="262800"/>
    <n v="0"/>
    <n v="0"/>
    <n v="52560"/>
    <n v="0"/>
    <n v="0"/>
    <n v="6.8865634401759176E-2"/>
    <n v="7239.1511270656047"/>
    <n v="0"/>
    <n v="0"/>
    <n v="3619.5807847698088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x v="1768"/>
    <s v="Baixo Paraíba Do Sul e Itabapoana"/>
    <n v="90"/>
    <x v="3"/>
    <s v="II"/>
    <n v="330040184316"/>
    <s v="42.292.007/0002-55"/>
    <s v="RIO MAIS SANEAMENTO SÃO FIDÉLIS"/>
    <x v="0"/>
    <m/>
    <s v="01/02/2023"/>
    <n v="25337.055050914649"/>
    <n v="0"/>
    <n v="25337.055050914649"/>
    <m/>
    <m/>
    <n v="0"/>
    <s v="CI INEA/SERVREG Nº 12/23 - INCLUSÃO"/>
    <n v="613200"/>
    <n v="0"/>
    <n v="0"/>
    <n v="122640"/>
    <n v="0"/>
    <n v="0"/>
    <n v="6.8865634401759176E-2"/>
    <n v="16891.370033943098"/>
    <n v="0"/>
    <n v="0"/>
    <n v="8445.685016971549"/>
    <s v=""/>
    <s v="EM ANÁLISE"/>
    <d v="1899-12-30T00:00:00"/>
    <d v="1899-12-30T00:00:00"/>
    <s v="Rua Lauro Miiller, n° 116, sala 2202"/>
    <s v="Botafogo"/>
    <s v="22290-160"/>
    <s v="Rio de Janeiro"/>
    <s v="RJ"/>
    <s v="(22) 99930-4487"/>
    <s v="meioambiente@riomaissaneamento.com.br"/>
  </r>
  <r>
    <x v="1769"/>
    <s v="Baixo Paraíba Do Sul e Itabapoana"/>
    <n v="90"/>
    <x v="3"/>
    <s v="II"/>
    <n v="330031138307"/>
    <s v="36.413.433/0001-16"/>
    <s v="FRIGORIFICO VIDAURRE LTDA"/>
    <x v="1"/>
    <m/>
    <s v="01/04/2023"/>
    <n v="714.66203648387204"/>
    <n v="0"/>
    <n v="714.66203648387204"/>
    <m/>
    <m/>
    <s v="NOVO:"/>
    <s v="CI INEA/SERVREG Nº 21/23 - INCLUSÃO"/>
    <n v="15984"/>
    <n v="0"/>
    <n v="0"/>
    <n v="3984"/>
    <n v="0"/>
    <n v="0"/>
    <n v="6.8865634401759176E-2"/>
    <n v="440.30691674716473"/>
    <n v="0"/>
    <n v="0"/>
    <n v="274.35511973670725"/>
    <s v="E-07/002.16715/2013"/>
    <s v="IN052879"/>
    <d v="2022-07-05T00:00:00"/>
    <d v="2027-07-05T00:00:00"/>
    <s v="CONJUNTO NOVA BOM JESUS"/>
    <s v="QUADRA 45 -"/>
    <s v="28.360-000"/>
    <s v="BOM JESUS DO ITABAPOANA"/>
    <s v="RJ"/>
    <s v="(21)98530368"/>
    <s v="claudio.hpr@gmail.com"/>
  </r>
  <r>
    <x v="1770"/>
    <s v="Baixo Paraíba Do Sul e Itabapoana"/>
    <n v="90"/>
    <x v="3"/>
    <s v="II"/>
    <n v="330028399936"/>
    <s v="73.471.989/0045-06"/>
    <s v="SEST SERVIÇO SOCIAL DO TRANSPORTE"/>
    <x v="1"/>
    <m/>
    <s v="01/04/2023"/>
    <n v="362.79243215059887"/>
    <n v="0"/>
    <n v="362.79243215059887"/>
    <m/>
    <m/>
    <s v="NOVO:"/>
    <s v="CI INEA/SERVREG Nº 21/23 - INCLUSÃO"/>
    <n v="9120"/>
    <n v="0"/>
    <n v="0"/>
    <n v="1620"/>
    <n v="0"/>
    <n v="0"/>
    <n v="6.8865634401759176E-2"/>
    <n v="251.22503979848906"/>
    <n v="0"/>
    <n v="0"/>
    <n v="111.56739235210978"/>
    <s v="E-07/160291/2008"/>
    <s v="IN052828"/>
    <d v="2022-06-10T00:00:00"/>
    <d v="2027-06-10T00:00:00"/>
    <s v="AVENIDA DOUTOR NILO PEÇANHA"/>
    <s v="PARQUE SANTO AMARO"/>
    <s v="28.030-035"/>
    <s v="CAMPOS DOS GOYTACAZES"/>
    <s v="RJ"/>
    <s v="(22)27268961"/>
    <s v="marcosperes@sestsenat.org.br"/>
  </r>
  <r>
    <x v="1771"/>
    <s v="Baixo Paraíba Do Sul e Itabapoana"/>
    <n v="90"/>
    <x v="3"/>
    <s v="II"/>
    <n v="330040524273"/>
    <s v="05.647.794/0001-01"/>
    <s v="CONSTRUTORA MARTINS ITAPERUNA EIRELI"/>
    <x v="13"/>
    <m/>
    <s v="01/05/2023"/>
    <n v="1120.6654260991872"/>
    <n v="0"/>
    <n v="1120.6654260991872"/>
    <m/>
    <m/>
    <s v="NOVO:"/>
    <s v="CI INEA/SERVREG Nº 24/23 - INCLUSÃO"/>
    <n v="22834.400000000001"/>
    <n v="0"/>
    <n v="0"/>
    <n v="7139.4"/>
    <n v="0"/>
    <n v="0"/>
    <n v="6.8865634401759176E-2"/>
    <n v="629.0024221573691"/>
    <n v="0"/>
    <n v="0"/>
    <n v="491.66300394181809"/>
    <s v="SEI-070022/000732/2022"/>
    <s v="IN002235"/>
    <d v="2023-01-05T00:00:00"/>
    <d v="2028-01-05T00:00:00"/>
    <s v="Rua Coronel Jose Bastos 671"/>
    <s v="Aeroporto"/>
    <n v="28300000"/>
    <s v="ITAPERUNA"/>
    <s v="RJ"/>
    <n v="987465541"/>
    <s v="licenciamento@soloterra.net.br"/>
  </r>
  <r>
    <x v="1772"/>
    <s v="Baixo Paraíba Do Sul e Itabapoana"/>
    <n v="90"/>
    <x v="3"/>
    <s v="II"/>
    <n v="330040067786"/>
    <s v="02.354.917/0001-10"/>
    <s v="UNIÃO NORTE FLUMINENSE ENGENHARIA E COMÉRCIO LTDA - ESTRADA DO IMBAIBA"/>
    <x v="1"/>
    <m/>
    <s v="01/05/2023"/>
    <n v="5.4614139086628057"/>
    <n v="0"/>
    <n v="5.4614139086628057"/>
    <m/>
    <m/>
    <s v="NOVO:"/>
    <s v="CI INEA/SERVREG Nº 24/23 - INCLUSÃO"/>
    <n v="0"/>
    <n v="3960"/>
    <n v="0"/>
    <n v="0"/>
    <n v="1234"/>
    <n v="98"/>
    <n v="6.8865634401759176E-2"/>
    <n v="0"/>
    <n v="5.4614139086628057"/>
    <n v="0"/>
    <n v="0"/>
    <s v="SEI-070022/000456/2022"/>
    <s v="IN002866"/>
    <d v="2023-03-02T00:00:00"/>
    <d v="2028-03-02T00:00:00"/>
    <s v="RUA MARILIA PEIXOTO AQUINO"/>
    <s v="CENTRO"/>
    <n v="28200000"/>
    <s v="SÃO JOÃO DA BARRA"/>
    <s v="RJ"/>
    <n v="999754271"/>
    <s v="leandro@uniaonorte.com.br"/>
  </r>
  <r>
    <x v="1773"/>
    <s v="Baixo Paraíba Do Sul e Itabapoana"/>
    <n v="90"/>
    <x v="3"/>
    <s v="II"/>
    <n v="330040096450"/>
    <s v="39.305.486/0001-01"/>
    <s v="RR EMPREENDIMENTOS IMOBILIARIOS ITAPERUNA LTDA"/>
    <x v="13"/>
    <m/>
    <s v="30/05/2023"/>
    <n v="1441.8028294129676"/>
    <n v="0"/>
    <n v="1441.8028294129676"/>
    <m/>
    <m/>
    <s v="NOVO:"/>
    <s v="CI INEA/SERVREG Nº 28/23 - INCLUSÃO"/>
    <n v="22776"/>
    <n v="0"/>
    <n v="0"/>
    <n v="11826"/>
    <n v="0"/>
    <n v="0"/>
    <n v="6.8865634401759176E-2"/>
    <n v="627.39428115940711"/>
    <n v="0"/>
    <n v="0"/>
    <n v="814.40854825356053"/>
    <s v="SEI-070022/000503/2022"/>
    <s v="IN003374"/>
    <d v="2023-04-11T00:00:00"/>
    <d v="2028-04-11T00:00:00"/>
    <s v="Rua Guaçuí"/>
    <s v="Amarelo"/>
    <n v="29304775"/>
    <s v="CACHOEIRO DE ITAPEMIRIM"/>
    <s v="ES"/>
    <n v="998821958"/>
    <s v="renanbronze@gmail.com"/>
  </r>
  <r>
    <x v="1774"/>
    <s v="Baixo Paraíba Do Sul e Itabapoana"/>
    <n v="90"/>
    <x v="3"/>
    <s v="II"/>
    <n v="330027288570"/>
    <s v="07.617.266/0001-27"/>
    <s v="ANA LÚCIA T. B. FERNANDES ME"/>
    <x v="12"/>
    <m/>
    <d v="2024-01-01T00:00:00"/>
    <n v="344.97798813501083"/>
    <n v="0"/>
    <n v="344.97798813501083"/>
    <n v="0"/>
    <m/>
    <s v="Mineração de areia em leito de rio"/>
    <n v="0"/>
    <n v="7759.0399999999991"/>
    <n v="0"/>
    <n v="0"/>
    <n v="1905.8199999999997"/>
    <n v="0"/>
    <n v="0"/>
    <n v="6.8865634401759176E-2"/>
    <n v="213.73248477945017"/>
    <n v="0"/>
    <n v="0"/>
    <n v="131.24550335556066"/>
    <s v="E-0700210662019"/>
    <s v="0534182023"/>
    <d v="2023-10-17T00:00:00"/>
    <d v="2028-10-17T00:00:00"/>
    <s v="Rua Poeta Antônio Da Silva"/>
    <s v="Macabuzinho"/>
    <n v="28740000"/>
    <s v="CONCEIÇÃO DE MACABU"/>
    <n v="0"/>
    <s v="(22) 98154-9321"/>
    <s v="servicos@jj-consultoria.com"/>
  </r>
  <r>
    <x v="1775"/>
    <s v="Baixo Paraíba Do Sul e Itabapoana"/>
    <n v="90"/>
    <x v="3"/>
    <s v="II"/>
    <n v="330038059100"/>
    <s v="284.850.507-97"/>
    <s v="VALDECIR DE SOUZA TERRA"/>
    <x v="13"/>
    <m/>
    <d v="2024-01-01T00:00:00"/>
    <n v="1032.5850953468573"/>
    <n v="0"/>
    <n v="1032.5850953468573"/>
    <m/>
    <m/>
    <n v="0"/>
    <n v="0"/>
    <n v="37485.5"/>
    <n v="0"/>
    <n v="0"/>
    <n v="0"/>
    <n v="0"/>
    <n v="0"/>
    <n v="6.8865634401759176E-2"/>
    <n v="1032.5850953468573"/>
    <n v="0"/>
    <n v="0"/>
    <n v="0"/>
    <s v="PD-070073672019"/>
    <s v="0067602024"/>
    <d v="2024-02-05T00:00:00"/>
    <d v="2029-02-05T00:00:00"/>
    <s v="Rua Maestro Felício Toledo"/>
    <s v="Centro"/>
    <s v="24.030-107"/>
    <s v="NITERÓI"/>
    <n v="0"/>
    <s v="(22) 98671-1340"/>
    <s v="bastosbastos21@hotmail.com"/>
  </r>
  <r>
    <x v="1776"/>
    <s v="Baixo Paraíba Do Sul e Itabapoana"/>
    <n v="90"/>
    <x v="3"/>
    <s v="II"/>
    <n v="330037912691"/>
    <s v="39.697.057/0001-27"/>
    <s v="GLACIAL COMÉRCIO DE GELO E CONGELADOS LTDA"/>
    <x v="5"/>
    <m/>
    <d v="2024-08-01T00:00:00"/>
    <n v="637.83901507984535"/>
    <n v="0"/>
    <n v="637.83901507984535"/>
    <m/>
    <m/>
    <n v="0"/>
    <n v="0"/>
    <n v="9907.1999999999989"/>
    <n v="0"/>
    <n v="0"/>
    <n v="5299.1999999999989"/>
    <n v="0"/>
    <n v="0"/>
    <n v="6.8865634401759176E-2"/>
    <n v="272.90624525804333"/>
    <n v="0"/>
    <n v="0"/>
    <n v="364.93276982180203"/>
    <s v="E-071601222008"/>
    <s v="0534882024"/>
    <d v="2024-01-29T00:00:00"/>
    <d v="2029-01-29T00:00:00"/>
    <s v="Rua Gumercindo de Freitas"/>
    <s v="Parque São Caetano"/>
    <s v="28.030-295"/>
    <s v="CAMPOS DOS GOYTACAZES"/>
    <n v="0"/>
    <s v="(22) 2733-4572"/>
    <s v="gelitodaglacial@gmail.com"/>
  </r>
  <r>
    <x v="1777"/>
    <s v="Baixo Paraíba Do Sul e Itabapoana"/>
    <n v="90"/>
    <x v="3"/>
    <s v="II"/>
    <n v="330033336270"/>
    <s v="03.096.916/0001-85"/>
    <s v="AVA SERVIÇOS DE LAVANDERIA E RH LTDA"/>
    <x v="5"/>
    <m/>
    <d v="2024-10-08T00:00:00"/>
    <n v="366.98496572697451"/>
    <n v="0"/>
    <n v="366.98496572697451"/>
    <m/>
    <m/>
    <n v="0"/>
    <n v="0"/>
    <n v="8760"/>
    <n v="0"/>
    <n v="0"/>
    <n v="1825"/>
    <n v="0"/>
    <n v="0"/>
    <n v="6.8865634401759176E-2"/>
    <n v="241.30518294376407"/>
    <n v="0"/>
    <n v="0"/>
    <n v="125.67978278321043"/>
    <n v="0"/>
    <n v="0"/>
    <d v="1899-12-30T00:00:00"/>
    <d v="1899-12-30T00:00:00"/>
    <s v="Rua Walter Dias Terra"/>
    <s v="IPS"/>
    <s v="28.026-570"/>
    <s v="CAMPOS DOS GOYTACAZES"/>
    <n v="0"/>
    <s v="(22) 2722-2084"/>
    <s v="carlos@natugeo.com.br"/>
  </r>
  <r>
    <x v="1778"/>
    <s v="Baixo Paraíba Do Sul e Itabapoana"/>
    <n v="90"/>
    <x v="3"/>
    <s v="II"/>
    <n v="330042074399"/>
    <s v="46.842.261/0001-50"/>
    <s v="DH PATRIMONIAL EMPREENDIMENTOS E PARTICIPAÇÕES S.A"/>
    <x v="1"/>
    <m/>
    <d v="2024-10-08T00:00:00"/>
    <n v="218.6828220427862"/>
    <n v="0"/>
    <n v="218.6828220427862"/>
    <m/>
    <m/>
    <n v="0"/>
    <n v="0"/>
    <n v="5292.5"/>
    <n v="0"/>
    <n v="0"/>
    <n v="1058.5"/>
    <n v="0"/>
    <n v="0"/>
    <n v="6.8865634401759176E-2"/>
    <n v="145.78854802852413"/>
    <n v="0"/>
    <n v="0"/>
    <n v="72.894274014262052"/>
    <s v="SEI-0700220007922023"/>
    <s v="0991312024"/>
    <d v="2024-06-06T00:00:00"/>
    <d v="2029-06-06T00:00:00"/>
    <s v="Avenida Presidente Vargas"/>
    <s v="Cidade Nova"/>
    <s v="20.210-030"/>
    <s v="RIO DE_x000a_JANEIRO"/>
    <n v="0"/>
    <s v="(21)98181-3727"/>
    <s v="fabiogomes@arqambiental.com.br"/>
  </r>
  <r>
    <x v="1779"/>
    <s v="Baixo Paraíba Do Sul e Itabapoana"/>
    <m/>
    <x v="3"/>
    <s v="II"/>
    <s v="33.0.0412708/79"/>
    <s v="28.920.999/0001-06"/>
    <s v="MUNICÍPIO DE PORCIÚNCULA"/>
    <x v="1"/>
    <m/>
    <d v="2025-02-01T00:00:00"/>
    <n v="590.39609389999998"/>
    <n v="47.114959949999999"/>
    <n v="637.51105384999994"/>
    <m/>
    <m/>
    <m/>
    <s v="Correspondência Interna - NA 11 (92177935)"/>
    <n v="0"/>
    <n v="90140.4"/>
    <n v="0"/>
    <m/>
    <n v="0"/>
    <m/>
    <m/>
    <n v="0"/>
    <n v="590.39609389999998"/>
    <n v="0"/>
    <n v="0"/>
    <s v="SEI-070022/000288/2023"/>
    <s v="IN101042"/>
    <d v="2024-12-04T00:00:00"/>
    <d v="2029-12-04T00:00:00"/>
    <s v="Rua Cesar Vieira, 105"/>
    <s v="Centro"/>
    <s v="28.390-000"/>
    <s v="PORCIÚNCULA"/>
    <s v="RJ"/>
    <s v="(31)99498-1575"/>
    <s v="veraabreuvilela@gmail.com"/>
  </r>
  <r>
    <x v="1780"/>
    <s v="Baixo Paraíba Do Sul e Itabapoana"/>
    <m/>
    <x v="3"/>
    <s v="II"/>
    <s v="33.0.0270437/04"/>
    <s v="14.082.228/0001-82"/>
    <s v="CONDOMINIO RESIDENCIAL PRIVILEGE"/>
    <x v="1"/>
    <m/>
    <d v="2025-02-01T00:00:00"/>
    <n v="1985.7405679747258"/>
    <n v="158.46664350103282"/>
    <n v="2144.2072114757584"/>
    <m/>
    <m/>
    <m/>
    <s v="Correspondência Interna - NA 11 (92177935)"/>
    <n v="21900"/>
    <n v="0"/>
    <n v="0"/>
    <m/>
    <n v="20075"/>
    <m/>
    <m/>
    <n v="603.26295735941039"/>
    <n v="0"/>
    <n v="0"/>
    <n v="1382.4776106153154"/>
    <s v="EXT-PD/014.3241/2018"/>
    <s v="IN098476"/>
    <s v="4/12/2024"/>
    <s v="4/12/2029"/>
    <s v="Avenida Alberto Lamego, 555"/>
    <s v="Parque Califórnia"/>
    <s v="28.016-811"/>
    <s v="CAMPOS DOS_x000a_GOYTACAZES"/>
    <s v="RJ"/>
    <s v="(22)2724-4453"/>
    <s v="regularizacao@saogeraldopocos.com.br"/>
  </r>
  <r>
    <x v="1781"/>
    <s v="Baixo Paraíba Do Sul e Itabapoana"/>
    <m/>
    <x v="3"/>
    <s v="II"/>
    <s v="33.0.0012089/43"/>
    <s v="21.667.142/0003-49"/>
    <s v="MECANORTE CONSTRUÇÕES E EMPREENDIMENTOS LTDA"/>
    <x v="5"/>
    <n v="2025"/>
    <d v="2025-03-01T00:00:00"/>
    <n v="3437.77"/>
    <n v="5118.0399999999991"/>
    <n v="8555.81"/>
    <m/>
    <m/>
    <m/>
    <m/>
    <n v="124800"/>
    <n v="0"/>
    <n v="0"/>
    <n v="0"/>
    <m/>
    <m/>
    <m/>
    <n v="3437.7724693358182"/>
    <n v="0"/>
    <n v="0"/>
    <n v="0"/>
    <s v="PD-07/014.264/2017"/>
    <s v="IN013282"/>
    <s v="1/6/2023"/>
    <s v="1/6/2028"/>
    <s v="MORRO DA ITAOCA E SERRINHA, S/N"/>
    <s v="IBITIOCA"/>
    <s v="28.120-000"/>
    <s v="CAMPOS DOS_x000a_GOYTACAZES"/>
    <s v="RJ"/>
    <n v="2227365247"/>
    <s v="mecanorte@mecanorte.com.br"/>
  </r>
  <r>
    <x v="1782"/>
    <s v="Bacia do Itabapoana"/>
    <n v="99"/>
    <x v="7"/>
    <s v="JJ"/>
    <n v="330038809703"/>
    <s v="42.310.775/0001-03"/>
    <s v="Aguas do Rio 1 S.A SAO FRANC.DE ITABAPOANA"/>
    <x v="0"/>
    <m/>
    <s v="01/11/2021"/>
    <n v="131197.62491258822"/>
    <n v="0"/>
    <n v="131197.62491258822"/>
    <m/>
    <m/>
    <n v="0"/>
    <s v="SEI-120800/008380/2021- INTEGRAL BLOCO 1"/>
    <n v="3175208"/>
    <n v="0"/>
    <n v="0"/>
    <n v="635041.6"/>
    <n v="0"/>
    <n v="0"/>
    <n v="6.8865634401759176E-2"/>
    <n v="87465.086755883487"/>
    <n v="0"/>
    <n v="0"/>
    <n v="43732.538156704737"/>
    <n v="0"/>
    <s v="EM ANÁLISE"/>
    <d v="1899-12-30T00:00:00"/>
    <d v="1899-12-30T00:00:00"/>
    <s v="Avenida Barão de Tefé nº 34, sala 701"/>
    <s v="Saúde"/>
    <s v="20.220-903"/>
    <s v="São Francisco do Itabapoana"/>
    <s v="RJ"/>
    <s v="(21)97289-8318"/>
    <s v="daniella.silva@aguasdorio.com.br"/>
  </r>
  <r>
    <x v="1783"/>
    <s v="Bacia do Itabapoana"/>
    <n v="99"/>
    <x v="7"/>
    <s v="JJ"/>
    <n v="330031552901"/>
    <s v="33.352.394/0001-04"/>
    <s v="CEDAE VARRE-SAI"/>
    <x v="0"/>
    <m/>
    <s v="26/12/2017"/>
    <n v="16939.624706355971"/>
    <n v="0"/>
    <n v="16939.624706355971"/>
    <m/>
    <m/>
    <s v="OK"/>
    <s v=""/>
    <n v="409968"/>
    <n v="0"/>
    <n v="0"/>
    <n v="81993.600000000006"/>
    <n v="0"/>
    <n v="0"/>
    <n v="6.8865634401759176E-2"/>
    <n v="11293.086618395319"/>
    <n v="0"/>
    <n v="0"/>
    <n v="5646.5380879606519"/>
    <s v="E-07/100.640/04"/>
    <s v="EM ANÁLISE"/>
    <s v="-"/>
    <s v="-"/>
    <s v="Av. Pres. Vargas, 2655 - 7° andar."/>
    <s v="Cidade Nova"/>
    <n v="20210030"/>
    <s v="Varre-Sai"/>
    <s v="RJ"/>
    <s v="2332-3600"/>
    <s v="eduardodantas@cedae.com.br; marcelo-kauffman@cedae.com.br"/>
  </r>
  <r>
    <x v="1784"/>
    <s v="Bacia do Itabapoana"/>
    <n v="99"/>
    <x v="7"/>
    <s v="JJ"/>
    <n v="330005023808"/>
    <s v="01.280.003/0001-99"/>
    <s v="AGUAS DO PARAÍBA S.A - RH X"/>
    <x v="0"/>
    <m/>
    <s v="01/06/2022"/>
    <n v="735.98080797848047"/>
    <n v="257.07544127244171"/>
    <n v="993.05624925092218"/>
    <m/>
    <m/>
    <m/>
    <s v="débito para 2025: 257,07 (revisão geral e novas outorgas)"/>
    <n v="17812"/>
    <n v="0"/>
    <n v="0"/>
    <n v="3562.4"/>
    <n v="0"/>
    <n v="0"/>
    <n v="6.8865634401759176E-2"/>
    <n v="490.65387198565361"/>
    <n v="0"/>
    <n v="0"/>
    <n v="245.3269359928268"/>
    <s v="PD-07/011.19/2020"/>
    <s v="IN012746"/>
    <d v="2022-12-21T00:00:00"/>
    <d v="2026-12-21T00:00:00"/>
    <s v="AV DR JOSE ALVES DE AZEVEDO Nº233"/>
    <s v="Centro"/>
    <n v="0"/>
    <s v="Campos dos Goytacazes"/>
    <s v="RJ"/>
    <s v="(22)2101-4028"/>
    <s v="diretoria-cap@aguasdoparaiba.com.br"/>
  </r>
  <r>
    <x v="1785"/>
    <m/>
    <m/>
    <x v="8"/>
    <m/>
    <m/>
    <m/>
    <m/>
    <x v="7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</r>
  <r>
    <x v="1785"/>
    <m/>
    <m/>
    <x v="8"/>
    <m/>
    <m/>
    <m/>
    <m/>
    <x v="7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</r>
  <r>
    <x v="1785"/>
    <m/>
    <m/>
    <x v="8"/>
    <m/>
    <m/>
    <m/>
    <m/>
    <x v="7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</r>
  <r>
    <x v="1785"/>
    <m/>
    <m/>
    <x v="8"/>
    <m/>
    <m/>
    <m/>
    <m/>
    <x v="7"/>
    <m/>
    <m/>
    <n v="0"/>
    <m/>
    <n v="0"/>
    <m/>
    <m/>
    <m/>
    <m/>
    <m/>
    <m/>
    <m/>
    <m/>
    <m/>
    <m/>
    <m/>
    <m/>
    <m/>
    <m/>
    <m/>
    <m/>
    <m/>
    <m/>
    <m/>
    <m/>
    <m/>
    <m/>
    <m/>
    <s v="RJ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53B14-32F9-43EB-8D31-44E84D75A41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15" firstHeaderRow="0" firstDataRow="1" firstDataCol="1" rowPageCount="1" colPageCount="1"/>
  <pivotFields count="40">
    <pivotField showAll="0"/>
    <pivotField axis="axisPage" showAll="0">
      <items count="14">
        <item x="12"/>
        <item x="0"/>
        <item x="6"/>
        <item x="11"/>
        <item x="10"/>
        <item x="1"/>
        <item x="7"/>
        <item x="9"/>
        <item x="3"/>
        <item x="5"/>
        <item x="8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2">
        <item x="6"/>
        <item x="9"/>
        <item x="20"/>
        <item x="7"/>
        <item x="11"/>
        <item x="17"/>
        <item x="13"/>
        <item x="3"/>
        <item x="15"/>
        <item x="8"/>
        <item x="16"/>
        <item x="10"/>
        <item x="4"/>
        <item x="2"/>
        <item x="14"/>
        <item x="19"/>
        <item x="18"/>
        <item x="1"/>
        <item x="12"/>
        <item x="0"/>
        <item x="5"/>
        <item t="default"/>
      </items>
    </pivotField>
    <pivotField showAll="0"/>
    <pivotField showAll="0"/>
    <pivotField dataField="1" showAll="0">
      <items count="1419">
        <item x="1"/>
        <item x="28"/>
        <item x="209"/>
        <item x="336"/>
        <item x="1405"/>
        <item x="449"/>
        <item x="1184"/>
        <item x="416"/>
        <item x="1143"/>
        <item x="338"/>
        <item x="169"/>
        <item x="513"/>
        <item x="1156"/>
        <item x="989"/>
        <item x="90"/>
        <item x="1394"/>
        <item x="54"/>
        <item x="1032"/>
        <item x="220"/>
        <item x="112"/>
        <item x="1191"/>
        <item x="1205"/>
        <item x="1163"/>
        <item x="537"/>
        <item x="488"/>
        <item x="59"/>
        <item x="1038"/>
        <item x="631"/>
        <item x="665"/>
        <item x="653"/>
        <item x="995"/>
        <item x="664"/>
        <item x="563"/>
        <item x="211"/>
        <item x="451"/>
        <item x="1139"/>
        <item x="1028"/>
        <item x="1360"/>
        <item x="285"/>
        <item x="326"/>
        <item x="721"/>
        <item x="888"/>
        <item x="585"/>
        <item x="944"/>
        <item x="608"/>
        <item x="1146"/>
        <item x="1182"/>
        <item x="312"/>
        <item x="92"/>
        <item x="1252"/>
        <item x="545"/>
        <item x="893"/>
        <item x="928"/>
        <item x="215"/>
        <item x="859"/>
        <item x="824"/>
        <item x="964"/>
        <item x="1385"/>
        <item x="523"/>
        <item x="1113"/>
        <item x="565"/>
        <item x="914"/>
        <item x="158"/>
        <item x="866"/>
        <item x="550"/>
        <item x="1159"/>
        <item x="64"/>
        <item x="672"/>
        <item x="450"/>
        <item x="727"/>
        <item x="772"/>
        <item x="486"/>
        <item x="933"/>
        <item x="524"/>
        <item x="1122"/>
        <item x="622"/>
        <item x="766"/>
        <item x="902"/>
        <item x="823"/>
        <item x="880"/>
        <item x="96"/>
        <item x="668"/>
        <item x="654"/>
        <item x="108"/>
        <item x="426"/>
        <item x="796"/>
        <item x="889"/>
        <item x="26"/>
        <item x="498"/>
        <item x="759"/>
        <item x="81"/>
        <item x="1117"/>
        <item x="992"/>
        <item x="578"/>
        <item x="679"/>
        <item x="339"/>
        <item x="1094"/>
        <item x="1383"/>
        <item x="58"/>
        <item x="600"/>
        <item x="507"/>
        <item x="899"/>
        <item x="1130"/>
        <item x="331"/>
        <item x="632"/>
        <item x="567"/>
        <item x="1310"/>
        <item x="529"/>
        <item x="93"/>
        <item x="265"/>
        <item x="1392"/>
        <item x="558"/>
        <item x="1081"/>
        <item x="619"/>
        <item x="757"/>
        <item x="618"/>
        <item x="553"/>
        <item x="554"/>
        <item x="758"/>
        <item x="1311"/>
        <item x="1067"/>
        <item x="190"/>
        <item x="217"/>
        <item x="815"/>
        <item x="374"/>
        <item x="282"/>
        <item x="277"/>
        <item x="91"/>
        <item x="1097"/>
        <item x="505"/>
        <item x="783"/>
        <item x="802"/>
        <item x="940"/>
        <item x="98"/>
        <item x="984"/>
        <item x="858"/>
        <item x="596"/>
        <item x="590"/>
        <item x="904"/>
        <item x="850"/>
        <item x="1055"/>
        <item x="1373"/>
        <item x="512"/>
        <item x="542"/>
        <item x="290"/>
        <item x="716"/>
        <item x="543"/>
        <item x="155"/>
        <item x="915"/>
        <item x="929"/>
        <item x="1140"/>
        <item x="461"/>
        <item x="1092"/>
        <item x="698"/>
        <item x="1103"/>
        <item x="800"/>
        <item x="709"/>
        <item x="591"/>
        <item x="611"/>
        <item x="1387"/>
        <item x="345"/>
        <item x="1291"/>
        <item x="1102"/>
        <item x="1111"/>
        <item x="526"/>
        <item x="1180"/>
        <item x="717"/>
        <item x="1091"/>
        <item x="492"/>
        <item x="49"/>
        <item x="544"/>
        <item x="99"/>
        <item x="246"/>
        <item x="871"/>
        <item x="273"/>
        <item x="1343"/>
        <item x="1301"/>
        <item x="557"/>
        <item x="614"/>
        <item x="60"/>
        <item x="364"/>
        <item x="528"/>
        <item x="47"/>
        <item x="695"/>
        <item x="896"/>
        <item x="769"/>
        <item x="1317"/>
        <item x="1153"/>
        <item x="175"/>
        <item x="633"/>
        <item x="911"/>
        <item x="913"/>
        <item x="610"/>
        <item x="117"/>
        <item x="333"/>
        <item x="1302"/>
        <item x="32"/>
        <item x="206"/>
        <item x="1068"/>
        <item x="1112"/>
        <item x="860"/>
        <item x="999"/>
        <item x="603"/>
        <item x="1041"/>
        <item x="538"/>
        <item x="408"/>
        <item x="947"/>
        <item x="1272"/>
        <item x="264"/>
        <item x="605"/>
        <item x="990"/>
        <item x="445"/>
        <item x="1374"/>
        <item x="606"/>
        <item x="1129"/>
        <item x="1270"/>
        <item x="89"/>
        <item x="1410"/>
        <item x="779"/>
        <item x="700"/>
        <item x="88"/>
        <item x="551"/>
        <item x="189"/>
        <item x="1188"/>
        <item x="305"/>
        <item x="826"/>
        <item x="288"/>
        <item x="1195"/>
        <item x="518"/>
        <item x="723"/>
        <item x="1388"/>
        <item x="546"/>
        <item x="531"/>
        <item x="1334"/>
        <item x="1069"/>
        <item x="599"/>
        <item x="1260"/>
        <item x="953"/>
        <item x="1173"/>
        <item x="650"/>
        <item x="617"/>
        <item x="280"/>
        <item x="1176"/>
        <item x="827"/>
        <item x="392"/>
        <item x="1285"/>
        <item x="957"/>
        <item x="61"/>
        <item x="1063"/>
        <item x="1382"/>
        <item x="936"/>
        <item x="390"/>
        <item x="1065"/>
        <item x="562"/>
        <item x="1251"/>
        <item x="1128"/>
        <item x="571"/>
        <item x="708"/>
        <item x="612"/>
        <item x="667"/>
        <item x="1125"/>
        <item x="996"/>
        <item x="901"/>
        <item x="137"/>
        <item x="905"/>
        <item x="135"/>
        <item x="623"/>
        <item x="129"/>
        <item x="412"/>
        <item x="516"/>
        <item x="276"/>
        <item x="519"/>
        <item x="685"/>
        <item x="438"/>
        <item x="136"/>
        <item x="793"/>
        <item x="123"/>
        <item x="1083"/>
        <item x="502"/>
        <item x="1149"/>
        <item x="415"/>
        <item x="160"/>
        <item x="515"/>
        <item x="491"/>
        <item x="977"/>
        <item x="919"/>
        <item x="456"/>
        <item x="776"/>
        <item x="1137"/>
        <item x="1003"/>
        <item x="1145"/>
        <item x="468"/>
        <item x="53"/>
        <item x="1257"/>
        <item x="1196"/>
        <item x="73"/>
        <item x="988"/>
        <item x="671"/>
        <item x="1076"/>
        <item x="296"/>
        <item x="787"/>
        <item x="1327"/>
        <item x="411"/>
        <item x="771"/>
        <item x="536"/>
        <item x="1119"/>
        <item x="624"/>
        <item x="978"/>
        <item x="699"/>
        <item x="86"/>
        <item x="1157"/>
        <item x="675"/>
        <item x="1391"/>
        <item x="384"/>
        <item x="1197"/>
        <item x="620"/>
        <item x="840"/>
        <item x="141"/>
        <item x="645"/>
        <item x="638"/>
        <item x="587"/>
        <item x="1047"/>
        <item x="1066"/>
        <item x="684"/>
        <item x="1042"/>
        <item x="731"/>
        <item x="678"/>
        <item x="1376"/>
        <item x="70"/>
        <item x="340"/>
        <item x="71"/>
        <item x="311"/>
        <item x="318"/>
        <item x="357"/>
        <item x="1386"/>
        <item x="912"/>
        <item x="943"/>
        <item x="1118"/>
        <item x="24"/>
        <item x="439"/>
        <item x="636"/>
        <item x="846"/>
        <item x="976"/>
        <item x="466"/>
        <item x="801"/>
        <item x="1160"/>
        <item x="213"/>
        <item x="370"/>
        <item x="1051"/>
        <item x="313"/>
        <item x="1237"/>
        <item x="522"/>
        <item x="1134"/>
        <item x="299"/>
        <item x="398"/>
        <item x="643"/>
        <item x="422"/>
        <item x="609"/>
        <item x="552"/>
        <item x="1282"/>
        <item x="1403"/>
        <item x="593"/>
        <item x="1409"/>
        <item x="822"/>
        <item x="1210"/>
        <item x="1356"/>
        <item x="1244"/>
        <item x="275"/>
        <item x="625"/>
        <item x="613"/>
        <item x="660"/>
        <item x="887"/>
        <item x="157"/>
        <item x="271"/>
        <item x="1300"/>
        <item x="1040"/>
        <item x="597"/>
        <item x="805"/>
        <item x="576"/>
        <item x="452"/>
        <item x="29"/>
        <item x="142"/>
        <item x="566"/>
        <item x="704"/>
        <item x="372"/>
        <item x="23"/>
        <item x="681"/>
        <item x="1342"/>
        <item x="1235"/>
        <item x="836"/>
        <item x="804"/>
        <item x="393"/>
        <item x="133"/>
        <item x="107"/>
        <item x="281"/>
        <item x="8"/>
        <item x="1060"/>
        <item x="825"/>
        <item x="740"/>
        <item x="521"/>
        <item x="306"/>
        <item x="520"/>
        <item x="1236"/>
        <item x="835"/>
        <item x="774"/>
        <item x="735"/>
        <item x="981"/>
        <item x="1164"/>
        <item x="31"/>
        <item x="148"/>
        <item x="927"/>
        <item x="647"/>
        <item x="930"/>
        <item x="410"/>
        <item x="1389"/>
        <item x="414"/>
        <item x="589"/>
        <item x="319"/>
        <item x="1224"/>
        <item x="130"/>
        <item x="607"/>
        <item x="598"/>
        <item x="594"/>
        <item x="655"/>
        <item x="162"/>
        <item x="725"/>
        <item x="185"/>
        <item x="789"/>
        <item x="965"/>
        <item x="663"/>
        <item x="530"/>
        <item x="514"/>
        <item x="207"/>
        <item x="1393"/>
        <item x="192"/>
        <item x="583"/>
        <item x="300"/>
        <item x="1364"/>
        <item x="472"/>
        <item x="143"/>
        <item x="144"/>
        <item x="379"/>
        <item x="582"/>
        <item x="369"/>
        <item x="1022"/>
        <item x="993"/>
        <item x="482"/>
        <item x="1132"/>
        <item x="131"/>
        <item x="651"/>
        <item x="1232"/>
        <item x="686"/>
        <item x="637"/>
        <item x="819"/>
        <item x="1172"/>
        <item x="95"/>
        <item x="149"/>
        <item x="262"/>
        <item x="817"/>
        <item x="886"/>
        <item x="1230"/>
        <item x="837"/>
        <item x="222"/>
        <item x="376"/>
        <item x="713"/>
        <item x="925"/>
        <item x="900"/>
        <item x="1315"/>
        <item x="628"/>
        <item x="1165"/>
        <item x="938"/>
        <item x="547"/>
        <item x="961"/>
        <item x="811"/>
        <item x="1000"/>
        <item x="434"/>
        <item x="1161"/>
        <item x="308"/>
        <item x="658"/>
        <item x="363"/>
        <item x="629"/>
        <item x="926"/>
        <item x="378"/>
        <item x="710"/>
        <item x="910"/>
        <item x="763"/>
        <item x="1292"/>
        <item x="907"/>
        <item x="604"/>
        <item x="446"/>
        <item x="325"/>
        <item x="1148"/>
        <item x="1233"/>
        <item x="722"/>
        <item x="968"/>
        <item x="985"/>
        <item x="267"/>
        <item x="1411"/>
        <item x="1101"/>
        <item x="1138"/>
        <item x="714"/>
        <item x="581"/>
        <item x="1281"/>
        <item x="986"/>
        <item x="1240"/>
        <item x="403"/>
        <item x="1248"/>
        <item x="127"/>
        <item x="586"/>
        <item x="931"/>
        <item x="918"/>
        <item x="849"/>
        <item x="1258"/>
        <item x="381"/>
        <item x="1203"/>
        <item x="798"/>
        <item x="67"/>
        <item x="799"/>
        <item x="564"/>
        <item x="195"/>
        <item x="474"/>
        <item x="1267"/>
        <item x="813"/>
        <item x="707"/>
        <item x="1408"/>
        <item x="367"/>
        <item x="967"/>
        <item x="425"/>
        <item x="1322"/>
        <item x="1295"/>
        <item x="861"/>
        <item x="923"/>
        <item x="1208"/>
        <item x="715"/>
        <item x="69"/>
        <item x="639"/>
        <item x="1261"/>
        <item x="1166"/>
        <item x="87"/>
        <item x="420"/>
        <item x="274"/>
        <item x="1320"/>
        <item x="447"/>
        <item x="626"/>
        <item x="726"/>
        <item x="1121"/>
        <item x="720"/>
        <item x="812"/>
        <item x="172"/>
        <item x="533"/>
        <item x="82"/>
        <item x="971"/>
        <item x="1026"/>
        <item x="1384"/>
        <item x="1061"/>
        <item x="689"/>
        <item x="909"/>
        <item x="113"/>
        <item x="577"/>
        <item x="146"/>
        <item x="1402"/>
        <item x="891"/>
        <item x="814"/>
        <item x="1120"/>
        <item x="36"/>
        <item x="453"/>
        <item x="1296"/>
        <item x="1283"/>
        <item x="1365"/>
        <item x="1415"/>
        <item x="432"/>
        <item x="897"/>
        <item x="775"/>
        <item x="906"/>
        <item x="580"/>
        <item x="1136"/>
        <item x="572"/>
        <item x="457"/>
        <item x="1253"/>
        <item x="490"/>
        <item x="154"/>
        <item x="584"/>
        <item x="705"/>
        <item x="1246"/>
        <item x="1104"/>
        <item x="1194"/>
        <item x="1187"/>
        <item x="942"/>
        <item x="1064"/>
        <item x="297"/>
        <item x="116"/>
        <item x="1245"/>
        <item x="963"/>
        <item x="114"/>
        <item x="602"/>
        <item x="1100"/>
        <item x="80"/>
        <item x="12"/>
        <item x="742"/>
        <item x="79"/>
        <item x="991"/>
        <item x="45"/>
        <item x="387"/>
        <item x="588"/>
        <item x="499"/>
        <item x="1238"/>
        <item x="1190"/>
        <item x="385"/>
        <item x="1135"/>
        <item x="194"/>
        <item x="784"/>
        <item x="895"/>
        <item x="78"/>
        <item x="688"/>
        <item x="869"/>
        <item x="568"/>
        <item x="76"/>
        <item x="1169"/>
        <item x="1294"/>
        <item x="1316"/>
        <item x="1105"/>
        <item x="332"/>
        <item x="1116"/>
        <item x="1332"/>
        <item x="278"/>
        <item x="778"/>
        <item x="208"/>
        <item x="1183"/>
        <item x="1380"/>
        <item x="55"/>
        <item x="541"/>
        <item x="292"/>
        <item x="496"/>
        <item x="701"/>
        <item x="856"/>
        <item x="402"/>
        <item x="644"/>
        <item x="1131"/>
        <item x="1280"/>
        <item x="898"/>
        <item x="729"/>
        <item x="875"/>
        <item x="360"/>
        <item x="534"/>
        <item x="555"/>
        <item x="935"/>
        <item x="809"/>
        <item x="847"/>
        <item x="807"/>
        <item x="433"/>
        <item x="348"/>
        <item x="980"/>
        <item x="659"/>
        <item x="6"/>
        <item x="848"/>
        <item x="941"/>
        <item x="1398"/>
        <item x="1318"/>
        <item x="170"/>
        <item x="368"/>
        <item x="476"/>
        <item x="191"/>
        <item x="1071"/>
        <item x="527"/>
        <item x="703"/>
        <item x="1170"/>
        <item x="884"/>
        <item x="1340"/>
        <item x="1339"/>
        <item x="751"/>
        <item x="72"/>
        <item x="1407"/>
        <item x="1171"/>
        <item x="808"/>
        <item x="1366"/>
        <item x="329"/>
        <item x="1326"/>
        <item x="46"/>
        <item x="383"/>
        <item x="592"/>
        <item x="818"/>
        <item x="187"/>
        <item x="1336"/>
        <item x="380"/>
        <item x="430"/>
        <item x="939"/>
        <item x="657"/>
        <item x="483"/>
        <item x="666"/>
        <item x="786"/>
        <item x="719"/>
        <item x="1306"/>
        <item x="210"/>
        <item x="854"/>
        <item x="916"/>
        <item x="1046"/>
        <item x="669"/>
        <item x="401"/>
        <item x="1404"/>
        <item x="310"/>
        <item x="110"/>
        <item x="459"/>
        <item x="1379"/>
        <item x="100"/>
        <item x="865"/>
        <item x="314"/>
        <item x="440"/>
        <item x="1225"/>
        <item x="682"/>
        <item x="1114"/>
        <item x="120"/>
        <item x="417"/>
        <item x="388"/>
        <item x="356"/>
        <item x="477"/>
        <item x="1142"/>
        <item x="371"/>
        <item x="182"/>
        <item x="739"/>
        <item x="525"/>
        <item x="656"/>
        <item x="702"/>
        <item x="74"/>
        <item x="785"/>
        <item x="1206"/>
        <item x="677"/>
        <item x="330"/>
        <item x="1266"/>
        <item x="443"/>
        <item x="734"/>
        <item x="349"/>
        <item x="156"/>
        <item x="458"/>
        <item x="102"/>
        <item x="186"/>
        <item x="180"/>
        <item x="569"/>
        <item x="442"/>
        <item x="828"/>
        <item x="321"/>
        <item x="315"/>
        <item x="1239"/>
        <item x="781"/>
        <item x="1109"/>
        <item x="317"/>
        <item x="1093"/>
        <item x="903"/>
        <item x="347"/>
        <item x="419"/>
        <item x="307"/>
        <item x="831"/>
        <item x="932"/>
        <item x="975"/>
        <item x="382"/>
        <item x="1416"/>
        <item x="844"/>
        <item x="335"/>
        <item x="324"/>
        <item x="322"/>
        <item x="435"/>
        <item x="304"/>
        <item x="878"/>
        <item x="283"/>
        <item x="1304"/>
        <item x="1313"/>
        <item x="399"/>
        <item x="448"/>
        <item x="1255"/>
        <item x="797"/>
        <item x="1381"/>
        <item x="103"/>
        <item x="503"/>
        <item x="293"/>
        <item x="1265"/>
        <item x="475"/>
        <item x="1375"/>
        <item x="864"/>
        <item x="694"/>
        <item x="832"/>
        <item x="1004"/>
        <item x="746"/>
        <item x="429"/>
        <item x="548"/>
        <item x="327"/>
        <item x="389"/>
        <item x="10"/>
        <item x="1314"/>
        <item x="788"/>
        <item x="94"/>
        <item x="1406"/>
        <item x="1319"/>
        <item x="18"/>
        <item x="549"/>
        <item x="341"/>
        <item x="303"/>
        <item x="673"/>
        <item x="1082"/>
        <item x="495"/>
        <item x="350"/>
        <item x="1377"/>
        <item x="839"/>
        <item x="1368"/>
        <item x="838"/>
        <item x="974"/>
        <item x="1147"/>
        <item x="455"/>
        <item x="601"/>
        <item x="258"/>
        <item x="649"/>
        <item x="855"/>
        <item x="743"/>
        <item x="1400"/>
        <item x="1027"/>
        <item x="876"/>
        <item x="712"/>
        <item x="1062"/>
        <item x="692"/>
        <item x="1045"/>
        <item x="1037"/>
        <item x="19"/>
        <item x="462"/>
        <item x="1193"/>
        <item x="506"/>
        <item x="1331"/>
        <item x="201"/>
        <item x="1144"/>
        <item x="1074"/>
        <item x="1303"/>
        <item x="1106"/>
        <item x="1259"/>
        <item x="1126"/>
        <item x="816"/>
        <item x="1307"/>
        <item x="409"/>
        <item x="1155"/>
        <item x="1152"/>
        <item x="950"/>
        <item x="1256"/>
        <item x="1154"/>
        <item x="615"/>
        <item x="767"/>
        <item x="199"/>
        <item x="755"/>
        <item x="948"/>
        <item x="269"/>
        <item x="634"/>
        <item x="556"/>
        <item x="323"/>
        <item x="1328"/>
        <item x="841"/>
        <item x="1078"/>
        <item x="128"/>
        <item x="670"/>
        <item x="366"/>
        <item x="193"/>
        <item x="752"/>
        <item x="460"/>
        <item x="951"/>
        <item x="1029"/>
        <item x="1025"/>
        <item x="738"/>
        <item x="949"/>
        <item x="204"/>
        <item x="1204"/>
        <item x="436"/>
        <item x="1124"/>
        <item x="1087"/>
        <item x="946"/>
        <item x="153"/>
        <item x="14"/>
        <item x="394"/>
        <item x="862"/>
        <item x="1048"/>
        <item x="454"/>
        <item x="574"/>
        <item x="917"/>
        <item x="1390"/>
        <item x="1298"/>
        <item x="718"/>
        <item x="680"/>
        <item x="1412"/>
        <item x="959"/>
        <item x="728"/>
        <item x="1287"/>
        <item x="111"/>
        <item x="662"/>
        <item x="463"/>
        <item x="1110"/>
        <item x="1133"/>
        <item x="885"/>
        <item x="179"/>
        <item x="181"/>
        <item x="1202"/>
        <item x="687"/>
        <item x="879"/>
        <item x="65"/>
        <item x="1072"/>
        <item x="198"/>
        <item x="38"/>
        <item x="834"/>
        <item x="1010"/>
        <item x="140"/>
        <item x="821"/>
        <item x="309"/>
        <item x="104"/>
        <item x="1007"/>
        <item x="1127"/>
        <item x="1049"/>
        <item x="920"/>
        <item x="872"/>
        <item x="428"/>
        <item x="1262"/>
        <item x="427"/>
        <item x="1333"/>
        <item x="1079"/>
        <item x="857"/>
        <item x="768"/>
        <item x="1335"/>
        <item x="794"/>
        <item x="646"/>
        <item x="421"/>
        <item x="1234"/>
        <item x="853"/>
        <item x="1099"/>
        <item x="973"/>
        <item x="616"/>
        <item x="711"/>
        <item x="1073"/>
        <item x="983"/>
        <item x="881"/>
        <item x="1005"/>
        <item x="540"/>
        <item x="287"/>
        <item x="1330"/>
        <item x="203"/>
        <item x="791"/>
        <item x="406"/>
        <item x="1264"/>
        <item x="1323"/>
        <item x="1361"/>
        <item x="1308"/>
        <item x="691"/>
        <item x="1247"/>
        <item x="473"/>
        <item x="355"/>
        <item x="1268"/>
        <item x="1162"/>
        <item x="744"/>
        <item x="479"/>
        <item x="870"/>
        <item x="391"/>
        <item x="874"/>
        <item x="444"/>
        <item x="745"/>
        <item x="1012"/>
        <item x="630"/>
        <item x="1059"/>
        <item x="1011"/>
        <item x="431"/>
        <item x="1008"/>
        <item x="952"/>
        <item x="56"/>
        <item x="119"/>
        <item x="892"/>
        <item x="68"/>
        <item x="214"/>
        <item x="279"/>
        <item x="1036"/>
        <item x="105"/>
        <item x="987"/>
        <item x="395"/>
        <item x="1141"/>
        <item x="115"/>
        <item x="1227"/>
        <item x="1123"/>
        <item x="147"/>
        <item x="690"/>
        <item x="1115"/>
        <item x="266"/>
        <item x="867"/>
        <item x="1207"/>
        <item x="334"/>
        <item x="413"/>
        <item x="997"/>
        <item x="1009"/>
        <item x="437"/>
        <item x="404"/>
        <item x="1290"/>
        <item x="1279"/>
        <item x="998"/>
        <item x="810"/>
        <item x="66"/>
        <item x="221"/>
        <item x="145"/>
        <item x="868"/>
        <item x="161"/>
        <item x="741"/>
        <item x="683"/>
        <item x="377"/>
        <item x="830"/>
        <item x="159"/>
        <item x="958"/>
        <item x="851"/>
        <item x="1168"/>
        <item x="465"/>
        <item x="1021"/>
        <item x="890"/>
        <item x="1341"/>
        <item x="301"/>
        <item x="396"/>
        <item x="1077"/>
        <item x="405"/>
        <item x="696"/>
        <item x="40"/>
        <item x="1288"/>
        <item x="1095"/>
        <item x="573"/>
        <item x="424"/>
        <item x="163"/>
        <item x="1200"/>
        <item x="1096"/>
        <item x="1198"/>
        <item x="344"/>
        <item x="497"/>
        <item x="561"/>
        <item x="298"/>
        <item x="328"/>
        <item x="1312"/>
        <item x="579"/>
        <item x="937"/>
        <item x="777"/>
        <item x="535"/>
        <item x="166"/>
        <item x="202"/>
        <item x="1337"/>
        <item x="109"/>
        <item x="302"/>
        <item x="1284"/>
        <item x="205"/>
        <item x="471"/>
        <item x="750"/>
        <item x="1179"/>
        <item x="1355"/>
        <item x="197"/>
        <item x="1054"/>
        <item x="397"/>
        <item x="1033"/>
        <item x="730"/>
        <item x="1075"/>
        <item x="1181"/>
        <item x="652"/>
        <item x="1019"/>
        <item x="216"/>
        <item x="132"/>
        <item x="765"/>
        <item x="1249"/>
        <item x="792"/>
        <item x="842"/>
        <item x="820"/>
        <item x="1378"/>
        <item x="139"/>
        <item x="877"/>
        <item x="1321"/>
        <item x="1338"/>
        <item x="883"/>
        <item x="1150"/>
        <item x="11"/>
        <item x="1263"/>
        <item x="1278"/>
        <item x="575"/>
        <item x="970"/>
        <item x="1107"/>
        <item x="1250"/>
        <item x="184"/>
        <item x="753"/>
        <item x="226"/>
        <item x="1020"/>
        <item x="761"/>
        <item x="39"/>
        <item x="693"/>
        <item x="674"/>
        <item x="1085"/>
        <item x="770"/>
        <item x="9"/>
        <item x="270"/>
        <item x="212"/>
        <item x="346"/>
        <item x="400"/>
        <item x="1370"/>
        <item x="1174"/>
        <item x="724"/>
        <item x="1228"/>
        <item x="1108"/>
        <item x="894"/>
        <item x="908"/>
        <item x="962"/>
        <item x="485"/>
        <item x="295"/>
        <item x="289"/>
        <item x="1276"/>
        <item x="1223"/>
        <item x="1216"/>
        <item x="493"/>
        <item x="1254"/>
        <item x="1006"/>
        <item x="121"/>
        <item x="1089"/>
        <item x="640"/>
        <item x="1185"/>
        <item x="1080"/>
        <item x="1242"/>
        <item x="151"/>
        <item x="494"/>
        <item x="966"/>
        <item x="994"/>
        <item x="960"/>
        <item x="882"/>
        <item x="351"/>
        <item x="924"/>
        <item x="1309"/>
        <item x="676"/>
        <item x="845"/>
        <item x="1397"/>
        <item x="1297"/>
        <item x="661"/>
        <item x="1031"/>
        <item x="62"/>
        <item x="500"/>
        <item x="50"/>
        <item x="532"/>
        <item x="627"/>
        <item x="1050"/>
        <item x="843"/>
        <item x="4"/>
        <item x="1367"/>
        <item x="1088"/>
        <item x="648"/>
        <item x="1001"/>
        <item x="33"/>
        <item x="748"/>
        <item x="1056"/>
        <item x="1039"/>
        <item x="833"/>
        <item x="852"/>
        <item x="183"/>
        <item x="1329"/>
        <item x="1023"/>
        <item x="1199"/>
        <item x="1399"/>
        <item x="697"/>
        <item x="1034"/>
        <item x="176"/>
        <item x="481"/>
        <item x="480"/>
        <item x="242"/>
        <item x="795"/>
        <item x="138"/>
        <item x="249"/>
        <item x="934"/>
        <item x="762"/>
        <item x="248"/>
        <item x="1192"/>
        <item x="1098"/>
        <item x="1277"/>
        <item x="1167"/>
        <item x="418"/>
        <item x="134"/>
        <item x="1348"/>
        <item x="1070"/>
        <item x="1293"/>
        <item x="177"/>
        <item x="921"/>
        <item x="504"/>
        <item x="173"/>
        <item x="478"/>
        <item x="1052"/>
        <item x="57"/>
        <item x="733"/>
        <item x="764"/>
        <item x="1243"/>
        <item x="922"/>
        <item x="621"/>
        <item x="806"/>
        <item x="1030"/>
        <item x="63"/>
        <item x="1346"/>
        <item x="294"/>
        <item x="386"/>
        <item x="150"/>
        <item x="829"/>
        <item x="773"/>
        <item x="7"/>
        <item x="77"/>
        <item x="1086"/>
        <item x="1090"/>
        <item x="75"/>
        <item x="1209"/>
        <item x="803"/>
        <item x="1002"/>
        <item x="343"/>
        <item x="171"/>
        <item x="1084"/>
        <item x="1351"/>
        <item x="863"/>
        <item x="1352"/>
        <item x="873"/>
        <item x="1013"/>
        <item x="174"/>
        <item x="756"/>
        <item x="97"/>
        <item x="736"/>
        <item x="1305"/>
        <item x="1401"/>
        <item x="35"/>
        <item x="196"/>
        <item x="1221"/>
        <item x="375"/>
        <item x="1299"/>
        <item x="188"/>
        <item x="5"/>
        <item x="749"/>
        <item x="257"/>
        <item x="969"/>
        <item x="972"/>
        <item x="1369"/>
        <item x="365"/>
        <item x="122"/>
        <item x="48"/>
        <item x="358"/>
        <item x="469"/>
        <item x="747"/>
        <item x="1241"/>
        <item x="1151"/>
        <item x="539"/>
        <item x="979"/>
        <item x="1053"/>
        <item x="737"/>
        <item x="284"/>
        <item x="1189"/>
        <item x="470"/>
        <item x="21"/>
        <item x="118"/>
        <item x="780"/>
        <item x="1057"/>
        <item x="1035"/>
        <item x="790"/>
        <item x="732"/>
        <item x="1043"/>
        <item x="361"/>
        <item x="1414"/>
        <item x="124"/>
        <item x="1215"/>
        <item x="982"/>
        <item x="1017"/>
        <item x="1372"/>
        <item x="1217"/>
        <item x="152"/>
        <item x="218"/>
        <item x="1350"/>
        <item x="2"/>
        <item x="254"/>
        <item x="754"/>
        <item x="782"/>
        <item x="570"/>
        <item x="1158"/>
        <item x="487"/>
        <item x="52"/>
        <item x="956"/>
        <item x="359"/>
        <item x="17"/>
        <item x="252"/>
        <item x="1222"/>
        <item x="268"/>
        <item x="706"/>
        <item x="22"/>
        <item x="1371"/>
        <item x="508"/>
        <item x="1226"/>
        <item x="178"/>
        <item x="286"/>
        <item x="1347"/>
        <item x="1358"/>
        <item x="27"/>
        <item x="20"/>
        <item x="51"/>
        <item x="1345"/>
        <item x="125"/>
        <item x="1289"/>
        <item x="1231"/>
        <item x="291"/>
        <item x="261"/>
        <item x="1275"/>
        <item x="101"/>
        <item x="272"/>
        <item x="501"/>
        <item x="126"/>
        <item x="245"/>
        <item x="34"/>
        <item x="353"/>
        <item x="219"/>
        <item x="316"/>
        <item x="42"/>
        <item x="106"/>
        <item x="3"/>
        <item x="1219"/>
        <item x="354"/>
        <item x="407"/>
        <item x="253"/>
        <item x="224"/>
        <item x="84"/>
        <item x="1214"/>
        <item x="1395"/>
        <item x="489"/>
        <item x="256"/>
        <item x="44"/>
        <item x="1286"/>
        <item x="517"/>
        <item x="250"/>
        <item x="251"/>
        <item x="1229"/>
        <item x="25"/>
        <item x="168"/>
        <item x="16"/>
        <item x="1220"/>
        <item x="1044"/>
        <item x="243"/>
        <item x="1218"/>
        <item x="1396"/>
        <item x="1353"/>
        <item x="1359"/>
        <item x="1201"/>
        <item x="559"/>
        <item x="1362"/>
        <item x="467"/>
        <item x="263"/>
        <item x="1024"/>
        <item x="41"/>
        <item x="43"/>
        <item x="760"/>
        <item x="1354"/>
        <item x="1018"/>
        <item x="1016"/>
        <item x="200"/>
        <item x="510"/>
        <item x="1058"/>
        <item x="320"/>
        <item x="337"/>
        <item x="13"/>
        <item x="423"/>
        <item x="255"/>
        <item x="167"/>
        <item x="230"/>
        <item x="1413"/>
        <item x="1213"/>
        <item x="1324"/>
        <item x="1186"/>
        <item x="641"/>
        <item x="244"/>
        <item x="1363"/>
        <item x="945"/>
        <item x="635"/>
        <item x="1178"/>
        <item x="30"/>
        <item x="373"/>
        <item x="85"/>
        <item x="229"/>
        <item x="1349"/>
        <item x="595"/>
        <item x="1357"/>
        <item x="83"/>
        <item x="260"/>
        <item x="1273"/>
        <item x="560"/>
        <item x="362"/>
        <item x="1212"/>
        <item x="247"/>
        <item x="223"/>
        <item x="511"/>
        <item x="37"/>
        <item x="15"/>
        <item x="1344"/>
        <item x="231"/>
        <item x="259"/>
        <item x="225"/>
        <item x="954"/>
        <item x="342"/>
        <item x="509"/>
        <item x="1271"/>
        <item x="228"/>
        <item x="239"/>
        <item x="165"/>
        <item x="484"/>
        <item x="352"/>
        <item x="642"/>
        <item x="1175"/>
        <item x="441"/>
        <item x="1325"/>
        <item x="1274"/>
        <item x="237"/>
        <item x="227"/>
        <item x="164"/>
        <item x="1269"/>
        <item x="232"/>
        <item x="1015"/>
        <item x="241"/>
        <item x="1211"/>
        <item x="955"/>
        <item x="1177"/>
        <item x="464"/>
        <item x="233"/>
        <item x="234"/>
        <item x="240"/>
        <item x="238"/>
        <item x="1014"/>
        <item x="235"/>
        <item x="236"/>
        <item x="0"/>
        <item x="1417"/>
        <item t="default"/>
      </items>
    </pivotField>
    <pivotField showAll="0"/>
    <pivotField dataField="1" showAll="0">
      <items count="1409">
        <item x="1"/>
        <item x="30"/>
        <item x="210"/>
        <item x="336"/>
        <item x="1395"/>
        <item x="448"/>
        <item x="1179"/>
        <item x="415"/>
        <item x="1138"/>
        <item x="277"/>
        <item x="338"/>
        <item x="170"/>
        <item x="510"/>
        <item x="1151"/>
        <item x="984"/>
        <item x="92"/>
        <item x="1384"/>
        <item x="56"/>
        <item x="221"/>
        <item x="1186"/>
        <item x="1200"/>
        <item x="1158"/>
        <item x="534"/>
        <item x="487"/>
        <item x="61"/>
        <item x="1033"/>
        <item x="661"/>
        <item x="649"/>
        <item x="990"/>
        <item x="660"/>
        <item x="560"/>
        <item x="450"/>
        <item x="1134"/>
        <item x="1023"/>
        <item x="1351"/>
        <item x="212"/>
        <item x="562"/>
        <item x="286"/>
        <item x="326"/>
        <item x="717"/>
        <item x="883"/>
        <item x="582"/>
        <item x="939"/>
        <item x="605"/>
        <item x="1141"/>
        <item x="1177"/>
        <item x="312"/>
        <item x="94"/>
        <item x="1246"/>
        <item x="542"/>
        <item x="888"/>
        <item x="923"/>
        <item x="216"/>
        <item x="854"/>
        <item x="819"/>
        <item x="959"/>
        <item x="1376"/>
        <item x="520"/>
        <item x="1109"/>
        <item x="909"/>
        <item x="159"/>
        <item x="861"/>
        <item x="547"/>
        <item x="1154"/>
        <item x="66"/>
        <item x="668"/>
        <item x="449"/>
        <item x="723"/>
        <item x="768"/>
        <item x="485"/>
        <item x="928"/>
        <item x="521"/>
        <item x="619"/>
        <item x="762"/>
        <item x="897"/>
        <item x="818"/>
        <item x="875"/>
        <item x="98"/>
        <item x="664"/>
        <item x="650"/>
        <item x="110"/>
        <item x="425"/>
        <item x="792"/>
        <item x="835"/>
        <item x="28"/>
        <item x="755"/>
        <item x="83"/>
        <item x="1113"/>
        <item x="12"/>
        <item x="987"/>
        <item x="575"/>
        <item x="675"/>
        <item x="339"/>
        <item x="1089"/>
        <item x="1374"/>
        <item x="60"/>
        <item x="597"/>
        <item x="505"/>
        <item x="894"/>
        <item x="1125"/>
        <item x="331"/>
        <item x="628"/>
        <item x="564"/>
        <item x="1301"/>
        <item x="526"/>
        <item x="95"/>
        <item x="266"/>
        <item x="1382"/>
        <item x="555"/>
        <item x="1076"/>
        <item x="616"/>
        <item x="753"/>
        <item x="615"/>
        <item x="550"/>
        <item x="551"/>
        <item x="754"/>
        <item x="1302"/>
        <item x="1062"/>
        <item x="191"/>
        <item x="218"/>
        <item x="810"/>
        <item x="374"/>
        <item x="283"/>
        <item x="278"/>
        <item x="93"/>
        <item x="1092"/>
        <item x="503"/>
        <item x="779"/>
        <item x="798"/>
        <item x="935"/>
        <item x="100"/>
        <item x="979"/>
        <item x="853"/>
        <item x="593"/>
        <item x="587"/>
        <item x="899"/>
        <item x="845"/>
        <item x="1050"/>
        <item x="1364"/>
        <item x="539"/>
        <item x="291"/>
        <item x="712"/>
        <item x="540"/>
        <item x="156"/>
        <item x="910"/>
        <item x="924"/>
        <item x="1135"/>
        <item x="460"/>
        <item x="1087"/>
        <item x="694"/>
        <item x="1098"/>
        <item x="796"/>
        <item x="705"/>
        <item x="588"/>
        <item x="608"/>
        <item x="1378"/>
        <item x="345"/>
        <item x="1283"/>
        <item x="1097"/>
        <item x="1107"/>
        <item x="523"/>
        <item x="1175"/>
        <item x="713"/>
        <item x="1086"/>
        <item x="491"/>
        <item x="51"/>
        <item x="541"/>
        <item x="101"/>
        <item x="247"/>
        <item x="866"/>
        <item x="274"/>
        <item x="1293"/>
        <item x="554"/>
        <item x="611"/>
        <item x="62"/>
        <item x="364"/>
        <item x="525"/>
        <item x="49"/>
        <item x="691"/>
        <item x="1406"/>
        <item x="891"/>
        <item x="765"/>
        <item x="1308"/>
        <item x="1148"/>
        <item x="176"/>
        <item x="629"/>
        <item x="799"/>
        <item x="906"/>
        <item x="908"/>
        <item x="607"/>
        <item x="118"/>
        <item x="333"/>
        <item x="34"/>
        <item x="207"/>
        <item x="1063"/>
        <item x="1108"/>
        <item x="855"/>
        <item x="994"/>
        <item x="600"/>
        <item x="1036"/>
        <item x="535"/>
        <item x="407"/>
        <item x="942"/>
        <item x="1266"/>
        <item x="265"/>
        <item x="602"/>
        <item x="985"/>
        <item x="444"/>
        <item x="1365"/>
        <item x="603"/>
        <item x="1124"/>
        <item x="1264"/>
        <item x="91"/>
        <item x="1400"/>
        <item x="775"/>
        <item x="696"/>
        <item x="90"/>
        <item x="136"/>
        <item x="548"/>
        <item x="190"/>
        <item x="1183"/>
        <item x="305"/>
        <item x="821"/>
        <item x="289"/>
        <item x="1190"/>
        <item x="515"/>
        <item x="719"/>
        <item x="1379"/>
        <item x="543"/>
        <item x="528"/>
        <item x="1325"/>
        <item x="1064"/>
        <item x="596"/>
        <item x="1254"/>
        <item x="948"/>
        <item x="646"/>
        <item x="614"/>
        <item x="281"/>
        <item x="1171"/>
        <item x="822"/>
        <item x="391"/>
        <item x="952"/>
        <item x="63"/>
        <item x="1058"/>
        <item x="621"/>
        <item x="1373"/>
        <item x="931"/>
        <item x="389"/>
        <item x="1060"/>
        <item x="1245"/>
        <item x="1123"/>
        <item x="568"/>
        <item x="704"/>
        <item x="609"/>
        <item x="663"/>
        <item x="1120"/>
        <item x="991"/>
        <item x="896"/>
        <item x="138"/>
        <item x="900"/>
        <item x="620"/>
        <item x="130"/>
        <item x="411"/>
        <item x="513"/>
        <item x="516"/>
        <item x="681"/>
        <item x="437"/>
        <item x="137"/>
        <item x="559"/>
        <item x="789"/>
        <item x="124"/>
        <item x="500"/>
        <item x="1144"/>
        <item x="414"/>
        <item x="161"/>
        <item x="1078"/>
        <item x="512"/>
        <item x="490"/>
        <item x="972"/>
        <item x="914"/>
        <item x="455"/>
        <item x="772"/>
        <item x="1132"/>
        <item x="998"/>
        <item x="1140"/>
        <item x="467"/>
        <item x="55"/>
        <item x="695"/>
        <item x="1251"/>
        <item x="1191"/>
        <item x="75"/>
        <item x="983"/>
        <item x="3"/>
        <item x="667"/>
        <item x="1071"/>
        <item x="297"/>
        <item x="783"/>
        <item x="1318"/>
        <item x="410"/>
        <item x="767"/>
        <item x="533"/>
        <item x="1115"/>
        <item x="973"/>
        <item x="88"/>
        <item x="1152"/>
        <item x="671"/>
        <item x="921"/>
        <item x="383"/>
        <item x="1192"/>
        <item x="617"/>
        <item x="142"/>
        <item x="641"/>
        <item x="634"/>
        <item x="584"/>
        <item x="1042"/>
        <item x="1061"/>
        <item x="680"/>
        <item x="1037"/>
        <item x="727"/>
        <item x="674"/>
        <item x="1367"/>
        <item x="72"/>
        <item x="340"/>
        <item x="73"/>
        <item x="311"/>
        <item x="318"/>
        <item x="357"/>
        <item x="1377"/>
        <item x="907"/>
        <item x="938"/>
        <item x="1114"/>
        <item x="26"/>
        <item x="438"/>
        <item x="632"/>
        <item x="841"/>
        <item x="971"/>
        <item x="797"/>
        <item x="1155"/>
        <item x="214"/>
        <item x="370"/>
        <item x="1046"/>
        <item x="313"/>
        <item x="1232"/>
        <item x="519"/>
        <item x="1129"/>
        <item x="299"/>
        <item x="397"/>
        <item x="639"/>
        <item x="421"/>
        <item x="606"/>
        <item x="549"/>
        <item x="1275"/>
        <item x="1393"/>
        <item x="590"/>
        <item x="1168"/>
        <item x="1399"/>
        <item x="817"/>
        <item x="1205"/>
        <item x="1347"/>
        <item x="1238"/>
        <item x="844"/>
        <item x="276"/>
        <item x="622"/>
        <item x="610"/>
        <item x="656"/>
        <item x="882"/>
        <item x="158"/>
        <item x="272"/>
        <item x="1292"/>
        <item x="1035"/>
        <item x="594"/>
        <item x="573"/>
        <item x="451"/>
        <item x="31"/>
        <item x="143"/>
        <item x="563"/>
        <item x="700"/>
        <item x="372"/>
        <item x="677"/>
        <item x="1333"/>
        <item x="1230"/>
        <item x="831"/>
        <item x="832"/>
        <item x="800"/>
        <item x="392"/>
        <item x="134"/>
        <item x="109"/>
        <item x="282"/>
        <item x="812"/>
        <item x="10"/>
        <item x="1055"/>
        <item x="820"/>
        <item x="736"/>
        <item x="518"/>
        <item x="306"/>
        <item x="1027"/>
        <item x="517"/>
        <item x="1231"/>
        <item x="830"/>
        <item x="770"/>
        <item x="731"/>
        <item x="976"/>
        <item x="1159"/>
        <item x="33"/>
        <item x="149"/>
        <item x="922"/>
        <item x="643"/>
        <item x="801"/>
        <item x="925"/>
        <item x="409"/>
        <item x="1380"/>
        <item x="413"/>
        <item x="586"/>
        <item x="319"/>
        <item x="131"/>
        <item x="604"/>
        <item x="595"/>
        <item x="651"/>
        <item x="163"/>
        <item x="721"/>
        <item x="186"/>
        <item x="785"/>
        <item x="960"/>
        <item x="659"/>
        <item x="527"/>
        <item x="511"/>
        <item x="208"/>
        <item x="1383"/>
        <item x="193"/>
        <item x="580"/>
        <item x="1276"/>
        <item x="300"/>
        <item x="1355"/>
        <item x="471"/>
        <item x="905"/>
        <item x="144"/>
        <item x="379"/>
        <item x="579"/>
        <item x="369"/>
        <item x="1017"/>
        <item x="988"/>
        <item x="481"/>
        <item x="1127"/>
        <item x="132"/>
        <item x="647"/>
        <item x="1227"/>
        <item x="682"/>
        <item x="1167"/>
        <item x="97"/>
        <item x="150"/>
        <item x="263"/>
        <item x="1219"/>
        <item x="881"/>
        <item x="1225"/>
        <item x="376"/>
        <item x="591"/>
        <item x="709"/>
        <item x="920"/>
        <item x="895"/>
        <item x="1306"/>
        <item x="625"/>
        <item x="1160"/>
        <item x="933"/>
        <item x="544"/>
        <item x="956"/>
        <item x="806"/>
        <item x="995"/>
        <item x="433"/>
        <item x="465"/>
        <item x="1156"/>
        <item x="308"/>
        <item x="654"/>
        <item x="363"/>
        <item x="626"/>
        <item x="378"/>
        <item x="706"/>
        <item x="884"/>
        <item x="759"/>
        <item x="1284"/>
        <item x="902"/>
        <item x="601"/>
        <item x="445"/>
        <item x="325"/>
        <item x="1371"/>
        <item x="1143"/>
        <item x="1228"/>
        <item x="718"/>
        <item x="963"/>
        <item x="980"/>
        <item x="268"/>
        <item x="1096"/>
        <item x="1133"/>
        <item x="710"/>
        <item x="578"/>
        <item x="981"/>
        <item x="112"/>
        <item x="402"/>
        <item x="1242"/>
        <item x="128"/>
        <item x="583"/>
        <item x="926"/>
        <item x="913"/>
        <item x="1252"/>
        <item x="1198"/>
        <item x="794"/>
        <item x="69"/>
        <item x="795"/>
        <item x="561"/>
        <item x="196"/>
        <item x="473"/>
        <item x="1261"/>
        <item x="814"/>
        <item x="808"/>
        <item x="703"/>
        <item x="1401"/>
        <item x="1398"/>
        <item x="367"/>
        <item x="633"/>
        <item x="962"/>
        <item x="424"/>
        <item x="1313"/>
        <item x="1287"/>
        <item x="856"/>
        <item x="145"/>
        <item x="918"/>
        <item x="1203"/>
        <item x="711"/>
        <item x="71"/>
        <item x="635"/>
        <item x="1255"/>
        <item x="1161"/>
        <item x="89"/>
        <item x="25"/>
        <item x="419"/>
        <item x="275"/>
        <item x="1311"/>
        <item x="446"/>
        <item x="623"/>
        <item x="722"/>
        <item x="1117"/>
        <item x="716"/>
        <item x="807"/>
        <item x="173"/>
        <item x="530"/>
        <item x="84"/>
        <item x="966"/>
        <item x="1021"/>
        <item x="1375"/>
        <item x="1056"/>
        <item x="685"/>
        <item x="904"/>
        <item x="114"/>
        <item x="574"/>
        <item x="147"/>
        <item x="1392"/>
        <item x="886"/>
        <item x="809"/>
        <item x="1116"/>
        <item x="38"/>
        <item x="452"/>
        <item x="1288"/>
        <item x="1356"/>
        <item x="431"/>
        <item x="892"/>
        <item x="223"/>
        <item x="771"/>
        <item x="901"/>
        <item x="577"/>
        <item x="1131"/>
        <item x="569"/>
        <item x="456"/>
        <item x="1247"/>
        <item x="489"/>
        <item x="155"/>
        <item x="581"/>
        <item x="701"/>
        <item x="1240"/>
        <item x="1099"/>
        <item x="1189"/>
        <item x="1182"/>
        <item x="937"/>
        <item x="1059"/>
        <item x="298"/>
        <item x="117"/>
        <item x="1239"/>
        <item x="958"/>
        <item x="115"/>
        <item x="599"/>
        <item x="1095"/>
        <item x="82"/>
        <item x="14"/>
        <item x="738"/>
        <item x="81"/>
        <item x="986"/>
        <item x="47"/>
        <item x="386"/>
        <item x="585"/>
        <item x="497"/>
        <item x="1233"/>
        <item x="1185"/>
        <item x="384"/>
        <item x="1130"/>
        <item x="195"/>
        <item x="780"/>
        <item x="890"/>
        <item x="80"/>
        <item x="684"/>
        <item x="864"/>
        <item x="565"/>
        <item x="78"/>
        <item x="1286"/>
        <item x="1307"/>
        <item x="1100"/>
        <item x="332"/>
        <item x="1112"/>
        <item x="1323"/>
        <item x="279"/>
        <item x="774"/>
        <item x="209"/>
        <item x="1178"/>
        <item x="57"/>
        <item x="538"/>
        <item x="293"/>
        <item x="495"/>
        <item x="697"/>
        <item x="851"/>
        <item x="1164"/>
        <item x="640"/>
        <item x="1126"/>
        <item x="1274"/>
        <item x="893"/>
        <item x="725"/>
        <item x="870"/>
        <item x="360"/>
        <item x="531"/>
        <item x="552"/>
        <item x="930"/>
        <item x="842"/>
        <item x="803"/>
        <item x="432"/>
        <item x="348"/>
        <item x="975"/>
        <item x="655"/>
        <item x="7"/>
        <item x="843"/>
        <item x="936"/>
        <item x="1388"/>
        <item x="1309"/>
        <item x="171"/>
        <item x="401"/>
        <item x="368"/>
        <item x="475"/>
        <item x="1405"/>
        <item x="192"/>
        <item x="1066"/>
        <item x="524"/>
        <item x="699"/>
        <item x="879"/>
        <item x="1331"/>
        <item x="1330"/>
        <item x="747"/>
        <item x="74"/>
        <item x="1397"/>
        <item x="1166"/>
        <item x="804"/>
        <item x="1357"/>
        <item x="329"/>
        <item x="1317"/>
        <item x="48"/>
        <item x="382"/>
        <item x="589"/>
        <item x="813"/>
        <item x="188"/>
        <item x="380"/>
        <item x="429"/>
        <item x="934"/>
        <item x="653"/>
        <item x="482"/>
        <item x="394"/>
        <item x="662"/>
        <item x="782"/>
        <item x="715"/>
        <item x="1297"/>
        <item x="211"/>
        <item x="849"/>
        <item x="911"/>
        <item x="1041"/>
        <item x="665"/>
        <item x="400"/>
        <item x="1394"/>
        <item x="310"/>
        <item x="458"/>
        <item x="1370"/>
        <item x="102"/>
        <item x="860"/>
        <item x="314"/>
        <item x="439"/>
        <item x="1220"/>
        <item x="678"/>
        <item x="1110"/>
        <item x="1327"/>
        <item x="121"/>
        <item x="416"/>
        <item x="387"/>
        <item x="356"/>
        <item x="1165"/>
        <item x="476"/>
        <item x="1137"/>
        <item x="371"/>
        <item x="183"/>
        <item x="735"/>
        <item x="522"/>
        <item x="652"/>
        <item x="698"/>
        <item x="76"/>
        <item x="781"/>
        <item x="1201"/>
        <item x="673"/>
        <item x="330"/>
        <item x="1260"/>
        <item x="442"/>
        <item x="730"/>
        <item x="349"/>
        <item x="157"/>
        <item x="457"/>
        <item x="104"/>
        <item x="187"/>
        <item x="181"/>
        <item x="566"/>
        <item x="441"/>
        <item x="823"/>
        <item x="321"/>
        <item x="315"/>
        <item x="1234"/>
        <item x="777"/>
        <item x="1105"/>
        <item x="317"/>
        <item x="1088"/>
        <item x="898"/>
        <item x="347"/>
        <item x="418"/>
        <item x="307"/>
        <item x="826"/>
        <item x="927"/>
        <item x="970"/>
        <item x="381"/>
        <item x="839"/>
        <item x="335"/>
        <item x="324"/>
        <item x="1294"/>
        <item x="322"/>
        <item x="434"/>
        <item x="304"/>
        <item x="873"/>
        <item x="284"/>
        <item x="1295"/>
        <item x="129"/>
        <item x="1304"/>
        <item x="398"/>
        <item x="447"/>
        <item x="1249"/>
        <item x="793"/>
        <item x="1372"/>
        <item x="546"/>
        <item x="105"/>
        <item x="501"/>
        <item x="294"/>
        <item x="1259"/>
        <item x="474"/>
        <item x="1366"/>
        <item x="690"/>
        <item x="827"/>
        <item x="999"/>
        <item x="742"/>
        <item x="428"/>
        <item x="545"/>
        <item x="327"/>
        <item x="859"/>
        <item x="388"/>
        <item x="1305"/>
        <item x="784"/>
        <item x="96"/>
        <item x="1396"/>
        <item x="1310"/>
        <item x="20"/>
        <item x="341"/>
        <item x="303"/>
        <item x="1077"/>
        <item x="494"/>
        <item x="350"/>
        <item x="1368"/>
        <item x="834"/>
        <item x="1359"/>
        <item x="833"/>
        <item x="969"/>
        <item x="1142"/>
        <item x="454"/>
        <item x="598"/>
        <item x="259"/>
        <item x="645"/>
        <item x="850"/>
        <item x="739"/>
        <item x="1390"/>
        <item x="669"/>
        <item x="871"/>
        <item x="708"/>
        <item x="1057"/>
        <item x="688"/>
        <item x="1040"/>
        <item x="1032"/>
        <item x="21"/>
        <item x="461"/>
        <item x="1188"/>
        <item x="1322"/>
        <item x="202"/>
        <item x="1139"/>
        <item x="1069"/>
        <item x="1102"/>
        <item x="1253"/>
        <item x="1121"/>
        <item x="811"/>
        <item x="1298"/>
        <item x="408"/>
        <item x="504"/>
        <item x="1150"/>
        <item x="1147"/>
        <item x="945"/>
        <item x="1250"/>
        <item x="1149"/>
        <item x="612"/>
        <item x="763"/>
        <item x="200"/>
        <item x="751"/>
        <item x="943"/>
        <item x="270"/>
        <item x="630"/>
        <item x="553"/>
        <item x="323"/>
        <item x="1319"/>
        <item x="836"/>
        <item x="1073"/>
        <item x="666"/>
        <item x="366"/>
        <item x="194"/>
        <item x="748"/>
        <item x="459"/>
        <item x="946"/>
        <item x="1024"/>
        <item x="1020"/>
        <item x="944"/>
        <item x="205"/>
        <item x="1199"/>
        <item x="435"/>
        <item x="1119"/>
        <item x="1082"/>
        <item x="941"/>
        <item x="154"/>
        <item x="16"/>
        <item x="393"/>
        <item x="857"/>
        <item x="1043"/>
        <item x="453"/>
        <item x="571"/>
        <item x="912"/>
        <item x="1381"/>
        <item x="1290"/>
        <item x="714"/>
        <item x="676"/>
        <item x="954"/>
        <item x="724"/>
        <item x="1279"/>
        <item x="113"/>
        <item x="658"/>
        <item x="1106"/>
        <item x="1128"/>
        <item x="880"/>
        <item x="180"/>
        <item x="182"/>
        <item x="1197"/>
        <item x="683"/>
        <item x="874"/>
        <item x="67"/>
        <item x="1067"/>
        <item x="199"/>
        <item x="40"/>
        <item x="1005"/>
        <item x="141"/>
        <item x="816"/>
        <item x="309"/>
        <item x="106"/>
        <item x="1002"/>
        <item x="1122"/>
        <item x="1044"/>
        <item x="766"/>
        <item x="915"/>
        <item x="1402"/>
        <item x="867"/>
        <item x="427"/>
        <item x="462"/>
        <item x="1256"/>
        <item x="426"/>
        <item x="1324"/>
        <item x="1074"/>
        <item x="852"/>
        <item x="764"/>
        <item x="1326"/>
        <item x="790"/>
        <item x="642"/>
        <item x="420"/>
        <item x="1229"/>
        <item x="848"/>
        <item x="1094"/>
        <item x="613"/>
        <item x="707"/>
        <item x="734"/>
        <item x="1068"/>
        <item x="978"/>
        <item x="876"/>
        <item x="1000"/>
        <item x="537"/>
        <item x="288"/>
        <item x="1321"/>
        <item x="204"/>
        <item x="787"/>
        <item x="405"/>
        <item x="1258"/>
        <item x="1314"/>
        <item x="1352"/>
        <item x="1299"/>
        <item x="687"/>
        <item x="1241"/>
        <item x="472"/>
        <item x="355"/>
        <item x="1262"/>
        <item x="1157"/>
        <item x="740"/>
        <item x="478"/>
        <item x="865"/>
        <item x="390"/>
        <item x="869"/>
        <item x="443"/>
        <item x="741"/>
        <item x="1007"/>
        <item x="627"/>
        <item x="1054"/>
        <item x="1006"/>
        <item x="430"/>
        <item x="1003"/>
        <item x="947"/>
        <item x="58"/>
        <item x="120"/>
        <item x="887"/>
        <item x="70"/>
        <item x="215"/>
        <item x="280"/>
        <item x="1031"/>
        <item x="107"/>
        <item x="982"/>
        <item x="1136"/>
        <item x="116"/>
        <item x="1222"/>
        <item x="829"/>
        <item x="1118"/>
        <item x="148"/>
        <item x="686"/>
        <item x="1111"/>
        <item x="267"/>
        <item x="862"/>
        <item x="1202"/>
        <item x="334"/>
        <item x="412"/>
        <item x="992"/>
        <item x="1004"/>
        <item x="436"/>
        <item x="403"/>
        <item x="1282"/>
        <item x="825"/>
        <item x="1273"/>
        <item x="993"/>
        <item x="68"/>
        <item x="222"/>
        <item x="8"/>
        <item x="146"/>
        <item x="863"/>
        <item x="162"/>
        <item x="737"/>
        <item x="679"/>
        <item x="377"/>
        <item x="160"/>
        <item x="953"/>
        <item x="846"/>
        <item x="464"/>
        <item x="1016"/>
        <item x="885"/>
        <item x="1332"/>
        <item x="301"/>
        <item x="395"/>
        <item x="1072"/>
        <item x="404"/>
        <item x="692"/>
        <item x="42"/>
        <item x="1280"/>
        <item x="1090"/>
        <item x="570"/>
        <item x="423"/>
        <item x="164"/>
        <item x="1195"/>
        <item x="1091"/>
        <item x="1193"/>
        <item x="344"/>
        <item x="496"/>
        <item x="558"/>
        <item x="1163"/>
        <item x="328"/>
        <item x="1303"/>
        <item x="1022"/>
        <item x="576"/>
        <item x="932"/>
        <item x="773"/>
        <item x="532"/>
        <item x="167"/>
        <item x="203"/>
        <item x="1328"/>
        <item x="111"/>
        <item x="302"/>
        <item x="1277"/>
        <item x="206"/>
        <item x="470"/>
        <item x="746"/>
        <item x="1174"/>
        <item x="1346"/>
        <item x="198"/>
        <item x="1049"/>
        <item x="396"/>
        <item x="1028"/>
        <item x="726"/>
        <item x="1070"/>
        <item x="1176"/>
        <item x="648"/>
        <item x="1014"/>
        <item x="217"/>
        <item x="761"/>
        <item x="1243"/>
        <item x="788"/>
        <item x="837"/>
        <item x="815"/>
        <item x="1369"/>
        <item x="140"/>
        <item x="968"/>
        <item x="872"/>
        <item x="1312"/>
        <item x="1329"/>
        <item x="878"/>
        <item x="1145"/>
        <item x="13"/>
        <item x="1257"/>
        <item x="1272"/>
        <item x="572"/>
        <item x="965"/>
        <item x="1103"/>
        <item x="1244"/>
        <item x="185"/>
        <item x="227"/>
        <item x="1015"/>
        <item x="757"/>
        <item x="41"/>
        <item x="689"/>
        <item x="670"/>
        <item x="1080"/>
        <item x="805"/>
        <item x="5"/>
        <item x="11"/>
        <item x="271"/>
        <item x="213"/>
        <item x="346"/>
        <item x="399"/>
        <item x="1361"/>
        <item x="1223"/>
        <item x="720"/>
        <item x="1104"/>
        <item x="889"/>
        <item x="749"/>
        <item x="903"/>
        <item x="957"/>
        <item x="484"/>
        <item x="296"/>
        <item x="1169"/>
        <item x="1211"/>
        <item x="492"/>
        <item x="1248"/>
        <item x="1001"/>
        <item x="1084"/>
        <item x="636"/>
        <item x="1180"/>
        <item x="1075"/>
        <item x="1236"/>
        <item x="152"/>
        <item x="493"/>
        <item x="961"/>
        <item x="989"/>
        <item x="955"/>
        <item x="877"/>
        <item x="351"/>
        <item x="919"/>
        <item x="1300"/>
        <item x="672"/>
        <item x="133"/>
        <item x="840"/>
        <item x="1387"/>
        <item x="1289"/>
        <item x="657"/>
        <item x="1026"/>
        <item x="64"/>
        <item x="498"/>
        <item x="52"/>
        <item x="529"/>
        <item x="624"/>
        <item x="1045"/>
        <item x="838"/>
        <item x="1358"/>
        <item x="1083"/>
        <item x="644"/>
        <item x="996"/>
        <item x="35"/>
        <item x="744"/>
        <item x="1051"/>
        <item x="1034"/>
        <item x="847"/>
        <item x="184"/>
        <item x="1320"/>
        <item x="1018"/>
        <item x="1194"/>
        <item x="828"/>
        <item x="1389"/>
        <item x="693"/>
        <item x="1029"/>
        <item x="177"/>
        <item x="480"/>
        <item x="249"/>
        <item x="243"/>
        <item x="791"/>
        <item x="139"/>
        <item x="250"/>
        <item x="929"/>
        <item x="758"/>
        <item x="1270"/>
        <item x="1187"/>
        <item x="1339"/>
        <item x="1093"/>
        <item x="1271"/>
        <item x="417"/>
        <item x="135"/>
        <item x="1065"/>
        <item x="1285"/>
        <item x="178"/>
        <item x="916"/>
        <item x="502"/>
        <item x="174"/>
        <item x="477"/>
        <item x="1047"/>
        <item x="59"/>
        <item x="729"/>
        <item x="760"/>
        <item x="1237"/>
        <item x="917"/>
        <item x="618"/>
        <item x="479"/>
        <item x="802"/>
        <item x="1025"/>
        <item x="65"/>
        <item x="290"/>
        <item x="1337"/>
        <item x="385"/>
        <item x="151"/>
        <item x="1101"/>
        <item x="824"/>
        <item x="1218"/>
        <item x="769"/>
        <item x="9"/>
        <item x="79"/>
        <item x="1081"/>
        <item x="1085"/>
        <item x="77"/>
        <item x="1204"/>
        <item x="343"/>
        <item x="172"/>
        <item x="1079"/>
        <item x="1342"/>
        <item x="858"/>
        <item x="1343"/>
        <item x="868"/>
        <item x="1008"/>
        <item x="122"/>
        <item x="175"/>
        <item x="752"/>
        <item x="99"/>
        <item x="732"/>
        <item x="1296"/>
        <item x="1391"/>
        <item x="37"/>
        <item x="295"/>
        <item x="197"/>
        <item x="1216"/>
        <item x="375"/>
        <item x="1291"/>
        <item x="189"/>
        <item x="6"/>
        <item x="745"/>
        <item x="258"/>
        <item x="964"/>
        <item x="967"/>
        <item x="1360"/>
        <item x="365"/>
        <item x="123"/>
        <item x="358"/>
        <item x="50"/>
        <item x="743"/>
        <item x="1235"/>
        <item x="1146"/>
        <item x="974"/>
        <item x="1048"/>
        <item x="733"/>
        <item x="997"/>
        <item x="285"/>
        <item x="1184"/>
        <item x="469"/>
        <item x="23"/>
        <item x="468"/>
        <item x="119"/>
        <item x="776"/>
        <item x="1030"/>
        <item x="786"/>
        <item x="1052"/>
        <item x="728"/>
        <item x="1038"/>
        <item x="361"/>
        <item x="1404"/>
        <item x="125"/>
        <item x="1210"/>
        <item x="977"/>
        <item x="1012"/>
        <item x="1363"/>
        <item x="1212"/>
        <item x="153"/>
        <item x="1341"/>
        <item x="2"/>
        <item x="255"/>
        <item x="750"/>
        <item x="778"/>
        <item x="567"/>
        <item x="1153"/>
        <item x="486"/>
        <item x="54"/>
        <item x="951"/>
        <item x="359"/>
        <item x="19"/>
        <item x="253"/>
        <item x="1217"/>
        <item x="269"/>
        <item x="1407"/>
        <item x="536"/>
        <item x="702"/>
        <item x="24"/>
        <item x="1362"/>
        <item x="506"/>
        <item x="1221"/>
        <item x="179"/>
        <item x="287"/>
        <item x="1338"/>
        <item x="1013"/>
        <item x="1349"/>
        <item x="29"/>
        <item x="22"/>
        <item x="53"/>
        <item x="1336"/>
        <item x="126"/>
        <item x="1281"/>
        <item x="1226"/>
        <item x="1315"/>
        <item x="219"/>
        <item x="292"/>
        <item x="262"/>
        <item x="103"/>
        <item x="273"/>
        <item x="499"/>
        <item x="127"/>
        <item x="246"/>
        <item x="36"/>
        <item x="257"/>
        <item x="220"/>
        <item x="316"/>
        <item x="44"/>
        <item x="108"/>
        <item x="4"/>
        <item x="353"/>
        <item x="1269"/>
        <item x="1162"/>
        <item x="1214"/>
        <item x="354"/>
        <item x="406"/>
        <item x="254"/>
        <item x="225"/>
        <item x="86"/>
        <item x="1209"/>
        <item x="1385"/>
        <item x="46"/>
        <item x="488"/>
        <item x="1278"/>
        <item x="514"/>
        <item x="251"/>
        <item x="252"/>
        <item x="1224"/>
        <item x="27"/>
        <item x="169"/>
        <item x="18"/>
        <item x="1215"/>
        <item x="1039"/>
        <item x="244"/>
        <item x="1213"/>
        <item x="1386"/>
        <item x="1344"/>
        <item x="1350"/>
        <item x="1196"/>
        <item x="556"/>
        <item x="1353"/>
        <item x="264"/>
        <item x="1019"/>
        <item x="43"/>
        <item x="45"/>
        <item x="756"/>
        <item x="1345"/>
        <item x="466"/>
        <item x="1011"/>
        <item x="1053"/>
        <item x="201"/>
        <item x="168"/>
        <item x="508"/>
        <item x="320"/>
        <item x="337"/>
        <item x="15"/>
        <item x="422"/>
        <item x="256"/>
        <item x="231"/>
        <item x="1403"/>
        <item x="1208"/>
        <item x="1181"/>
        <item x="245"/>
        <item x="637"/>
        <item x="1354"/>
        <item x="940"/>
        <item x="631"/>
        <item x="1173"/>
        <item x="32"/>
        <item x="373"/>
        <item x="87"/>
        <item x="230"/>
        <item x="1340"/>
        <item x="592"/>
        <item x="1348"/>
        <item x="85"/>
        <item x="261"/>
        <item x="1267"/>
        <item x="557"/>
        <item x="362"/>
        <item x="1207"/>
        <item x="224"/>
        <item x="248"/>
        <item x="509"/>
        <item x="39"/>
        <item x="17"/>
        <item x="1335"/>
        <item x="232"/>
        <item x="1170"/>
        <item x="260"/>
        <item x="638"/>
        <item x="226"/>
        <item x="949"/>
        <item x="342"/>
        <item x="507"/>
        <item x="1265"/>
        <item x="229"/>
        <item x="240"/>
        <item x="166"/>
        <item x="483"/>
        <item x="352"/>
        <item x="440"/>
        <item x="1268"/>
        <item x="238"/>
        <item x="1316"/>
        <item x="228"/>
        <item x="165"/>
        <item x="1263"/>
        <item x="1010"/>
        <item x="233"/>
        <item x="242"/>
        <item x="1206"/>
        <item x="950"/>
        <item x="463"/>
        <item x="1172"/>
        <item x="234"/>
        <item x="235"/>
        <item x="241"/>
        <item x="239"/>
        <item x="1009"/>
        <item x="236"/>
        <item x="237"/>
        <item x="0"/>
        <item x="13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2">
    <i>
      <x v="1"/>
    </i>
    <i>
      <x v="4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9" hier="-1"/>
  </pageFields>
  <dataFields count="2">
    <dataField name="Soma de Valor_final_exerc" fld="13" baseField="8" baseItem="0"/>
    <dataField name="Soma de VALOR_anual" fld="11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FE037-2547-484A-B6DC-7F71F09E2CA8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3:N22" firstHeaderRow="1" firstDataRow="2" firstDataCol="1"/>
  <pivotFields count="40">
    <pivotField showAll="0">
      <items count="1787"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9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89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1049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8"/>
        <item x="9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1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0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6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2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"/>
        <item x="11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2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3"/>
        <item x="1785"/>
        <item t="default"/>
      </items>
    </pivotField>
    <pivotField showAll="0"/>
    <pivotField showAll="0"/>
    <pivotField axis="axisCol" showAll="0">
      <items count="13">
        <item x="4"/>
        <item x="0"/>
        <item x="1"/>
        <item x="10"/>
        <item x="3"/>
        <item x="2"/>
        <item x="5"/>
        <item x="11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axis="axisRow" showAll="0">
      <items count="18">
        <item x="8"/>
        <item x="11"/>
        <item x="3"/>
        <item x="9"/>
        <item x="13"/>
        <item x="2"/>
        <item x="5"/>
        <item x="10"/>
        <item x="16"/>
        <item x="12"/>
        <item x="6"/>
        <item x="1"/>
        <item x="0"/>
        <item x="14"/>
        <item x="4"/>
        <item x="7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_final_exerc" fld="1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BCE6F-0BFA-4354-BB59-9A4E51FB810C}" name="Tabela1" displayName="Tabela1" ref="A1:AN1795" totalsRowCount="1">
  <autoFilter ref="A1:AN1794" xr:uid="{A56BCE6F-0BFA-4354-BB59-9A4E51FB810C}"/>
  <sortState ref="A2:AN1794">
    <sortCondition ref="A1:A1794"/>
  </sortState>
  <tableColumns count="40">
    <tableColumn id="1" xr3:uid="{434BB858-CC82-4778-8124-32A9441470F9}" name="MAT"/>
    <tableColumn id="2" xr3:uid="{D26AA648-2C27-4716-8AD5-771852374840}" name="deRegiaoHidrografica"/>
    <tableColumn id="3" xr3:uid="{A0B19940-F801-40F9-AE23-002AC9A1C9A8}" name="cdRegiaoHidrografica"/>
    <tableColumn id="4" xr3:uid="{A6C0409F-1482-454E-80E6-79912B853EFD}" name="nuRegiaoHidrografica"/>
    <tableColumn id="5" xr3:uid="{2F66F1C7-443F-4245-8D9E-5C4DE192329F}" name="RH"/>
    <tableColumn id="6" xr3:uid="{B9458ECA-42FA-48E8-9F4B-AA8D58AB8279}" name="nuCNARH_new" dataDxfId="17" totalsRowDxfId="6"/>
    <tableColumn id="7" xr3:uid="{00F7E4D8-9ED7-4622-A37E-5F1310AFFFAB}" name="coCPFCNPJ"/>
    <tableColumn id="8" xr3:uid="{04627F70-6E13-42DE-BBD7-D123AD44040C}" name="noRazaoSocial"/>
    <tableColumn id="9" xr3:uid="{6E19EFBF-D6E2-4E36-9C57-0AF1544A6A37}" name="finalidade"/>
    <tableColumn id="10" xr3:uid="{A986D52E-D706-48DC-95FA-452E8407A144}" name="aaReferencia"/>
    <tableColumn id="11" xr3:uid="{A34DBEDD-8401-4DD1-B2D8-B606E455406E}" name="Data Inclusão / Alteração" dataDxfId="16" totalsRowDxfId="5"/>
    <tableColumn id="12" xr3:uid="{04F73771-921F-4AE1-B4D6-AA6D232E429E}" name="VALOR_anual" totalsRowFunction="sum" dataDxfId="15" totalsRowDxfId="4">
      <calculatedColumnFormula>Tabela1[[#This Row],[vlCaptEst]]+Tabela1[[#This Row],[vlLancEstTrat]]+Tabela1[[#This Row],[vlLancEstNTrat]]+Tabela1[[#This Row],[vlConsEst]]</calculatedColumnFormula>
    </tableColumn>
    <tableColumn id="15" xr3:uid="{454575C9-B56D-4423-9033-97ABB361884E}" name="AJUSTE_exerc" totalsRowFunction="sum" totalsRowDxfId="3"/>
    <tableColumn id="42" xr3:uid="{0C876855-E3D2-47CD-B9D7-8789B0AB8630}" name="Valor_final_exerc" totalsRowFunction="sum" dataDxfId="14" totalsRowDxfId="2">
      <calculatedColumnFormula>Tabela1[[#This Row],[VALOR_anual]]+Tabela1[[#This Row],[AJUSTE_exerc]]</calculatedColumnFormula>
    </tableColumn>
    <tableColumn id="43" xr3:uid="{773FE171-410C-4E19-B667-4132A5B33496}" name="AJUSTE_PROX_ANO 2026"/>
    <tableColumn id="13" xr3:uid="{286B521D-49EC-4CE5-AB61-051A80AFFD4D}" name="DESCRIÇÃO AJUSTE 2026"/>
    <tableColumn id="16" xr3:uid="{FABFABE1-E244-4CD0-A6EF-605298048DDE}" name="STATUS_exerc"/>
    <tableColumn id="17" xr3:uid="{3FB72937-619F-42C8-AC8D-40B7B189B061}" name="Doc_SEI07002003883_2019"/>
    <tableColumn id="18" xr3:uid="{DF2DDE0F-C21F-43CA-8741-8BA313F52628}" name="qtCaptEst"/>
    <tableColumn id="19" xr3:uid="{0D7ACD9E-8962-49C9-8EB7-8087DD5FF595}" name="qtLancEstTrat"/>
    <tableColumn id="20" xr3:uid="{A888D79E-B05F-42F6-AC42-8B8B805753CF}" name="qtLancEstNTrat"/>
    <tableColumn id="21" xr3:uid="{A07ED53F-6B15-4B30-BD31-B7C34DED2D18}" name="qtConsEst"/>
    <tableColumn id="22" xr3:uid="{0B1CAC10-3F32-4E65-B8D0-BB355D28EE1B}" name="qtCOEst"/>
    <tableColumn id="23" xr3:uid="{C04F1451-2455-44CE-B68E-D1698B4DAC89}" name="eficiencia_rem_dbo"/>
    <tableColumn id="24" xr3:uid="{E969B433-85A0-49FD-9D9E-6E7E059A9EF9}" name="PPU_VIGENTE" dataDxfId="13"/>
    <tableColumn id="25" xr3:uid="{BA79D1FE-1C1B-427C-9270-F90AF53032F5}" name="vlCaptEst" dataDxfId="12"/>
    <tableColumn id="26" xr3:uid="{CF91C45E-CFA2-4800-95CF-AF98DCDA1616}" name="vlLancEstTrat" dataDxfId="11"/>
    <tableColumn id="27" xr3:uid="{A673676D-3CCC-4F38-8443-299547748DC1}" name="vlLancEstNTrat" dataDxfId="10"/>
    <tableColumn id="28" xr3:uid="{459F7F1A-8697-413B-973C-8AF20762180F}" name="vlConsEst" dataDxfId="9"/>
    <tableColumn id="29" xr3:uid="{139A3450-C92C-4601-A5DC-01B5D3A07883}" name="Processo Outorga"/>
    <tableColumn id="30" xr3:uid="{62854DC8-F5D8-4AA0-9A55-B143816E07A0}" name="Nu_Outorga"/>
    <tableColumn id="31" xr3:uid="{BD4FAD0D-4517-4E06-8F5B-184DBDC1F8D7}" name="dtPublicacao" dataDxfId="8" totalsRowDxfId="1"/>
    <tableColumn id="32" xr3:uid="{88DA511F-C5EB-48E4-B8C7-D924441B25BF}" name="dtVencimento" dataDxfId="7" totalsRowDxfId="0"/>
    <tableColumn id="33" xr3:uid="{9D36AF80-D8F9-473E-8EFF-24D8F41ED51B}" name="edLogradouro"/>
    <tableColumn id="34" xr3:uid="{C0B5697B-6A93-4701-AFE1-F74CBB7F7C93}" name="edBairro"/>
    <tableColumn id="35" xr3:uid="{A44DF341-6B50-46F4-B337-DD7809268107}" name="coCEP"/>
    <tableColumn id="36" xr3:uid="{32704DA0-54BA-4DA4-A4D3-9EFA47B2AF8B}" name="Municipio"/>
    <tableColumn id="37" xr3:uid="{2BD7916C-8196-4486-8787-CB6E15F8972A}" name="UF"/>
    <tableColumn id="38" xr3:uid="{C9D97B83-4A66-4BF6-938A-681CDB1CDA96}" name="Telefone"/>
    <tableColumn id="39" xr3:uid="{5273768E-6B87-4B71-B8B0-089FF1587575}" name="de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se_empreendimentos@outlook.com" TargetMode="External"/><Relationship Id="rId13" Type="http://schemas.openxmlformats.org/officeDocument/2006/relationships/hyperlink" Target="mailto:osepgerencia@osep.com.br" TargetMode="External"/><Relationship Id="rId18" Type="http://schemas.openxmlformats.org/officeDocument/2006/relationships/hyperlink" Target="mailto:MARCIA@GRAOAMBIENTAL.COM" TargetMode="External"/><Relationship Id="rId3" Type="http://schemas.openxmlformats.org/officeDocument/2006/relationships/hyperlink" Target="mailto:dandara@litologica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contato@multilinetransportedeagua.com.br" TargetMode="External"/><Relationship Id="rId12" Type="http://schemas.openxmlformats.org/officeDocument/2006/relationships/hyperlink" Target="mailto:CONTROLADORIA@RODOVIADOACO.COM.BR" TargetMode="External"/><Relationship Id="rId17" Type="http://schemas.openxmlformats.org/officeDocument/2006/relationships/hyperlink" Target="mailto:elielzachaves@yahoo.com.br" TargetMode="External"/><Relationship Id="rId2" Type="http://schemas.openxmlformats.org/officeDocument/2006/relationships/hyperlink" Target="mailto:suprimentos@denge.com.br" TargetMode="External"/><Relationship Id="rId16" Type="http://schemas.openxmlformats.org/officeDocument/2006/relationships/hyperlink" Target="mailto:rbkiffer.geologia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guasqueiroz@hotmail.com" TargetMode="External"/><Relationship Id="rId6" Type="http://schemas.openxmlformats.org/officeDocument/2006/relationships/hyperlink" Target="mailto:gabinete@carmo.rj.gov.br" TargetMode="External"/><Relationship Id="rId11" Type="http://schemas.openxmlformats.org/officeDocument/2006/relationships/hyperlink" Target="mailto:daniella.silva@aguasdorio.com.br" TargetMode="External"/><Relationship Id="rId5" Type="http://schemas.openxmlformats.org/officeDocument/2006/relationships/hyperlink" Target="mailto:saudavesalimentos@hotmail.com" TargetMode="External"/><Relationship Id="rId15" Type="http://schemas.openxmlformats.org/officeDocument/2006/relationships/hyperlink" Target="mailto:ana.guilherme@ternium.com.br" TargetMode="External"/><Relationship Id="rId10" Type="http://schemas.openxmlformats.org/officeDocument/2006/relationships/hyperlink" Target="mailto:daniella.silva@aguasdorio.com.br" TargetMode="External"/><Relationship Id="rId19" Type="http://schemas.openxmlformats.org/officeDocument/2006/relationships/hyperlink" Target="mailto:elivania@geoprime.com.br" TargetMode="External"/><Relationship Id="rId4" Type="http://schemas.openxmlformats.org/officeDocument/2006/relationships/hyperlink" Target="mailto:hamilton.qsouza@itavema.com.br" TargetMode="External"/><Relationship Id="rId9" Type="http://schemas.openxmlformats.org/officeDocument/2006/relationships/hyperlink" Target="mailto:gerencia@amobosque.com.br" TargetMode="External"/><Relationship Id="rId14" Type="http://schemas.openxmlformats.org/officeDocument/2006/relationships/hyperlink" Target="mailto:raiza.neves@redesc.org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6E5E-8747-4406-9044-70A62759CC28}">
  <dimension ref="A1:AN1799"/>
  <sheetViews>
    <sheetView tabSelected="1" zoomScale="90" zoomScaleNormal="90" workbookViewId="0">
      <selection activeCell="E12" sqref="E12"/>
    </sheetView>
  </sheetViews>
  <sheetFormatPr defaultRowHeight="15" x14ac:dyDescent="0.25"/>
  <cols>
    <col min="1" max="1" width="12.5703125" customWidth="1"/>
    <col min="2" max="2" width="30.5703125" customWidth="1"/>
    <col min="3" max="3" width="7.7109375" customWidth="1"/>
    <col min="4" max="4" width="22.140625" customWidth="1"/>
    <col min="5" max="5" width="9.140625" customWidth="1"/>
    <col min="6" max="6" width="18.85546875" style="1" customWidth="1"/>
    <col min="7" max="7" width="20.5703125" customWidth="1"/>
    <col min="8" max="8" width="81.140625" customWidth="1"/>
    <col min="9" max="9" width="35.85546875" bestFit="1" customWidth="1"/>
    <col min="10" max="10" width="14.7109375" customWidth="1"/>
    <col min="11" max="11" width="25" style="10" customWidth="1"/>
    <col min="12" max="12" width="15" customWidth="1"/>
    <col min="13" max="14" width="20.5703125" customWidth="1"/>
    <col min="15" max="15" width="25.5703125" bestFit="1" customWidth="1"/>
    <col min="16" max="16" width="44.140625" customWidth="1"/>
    <col min="17" max="17" width="57.28515625" customWidth="1"/>
    <col min="18" max="18" width="26" customWidth="1"/>
    <col min="19" max="19" width="11.5703125" customWidth="1"/>
    <col min="20" max="20" width="14.85546875" customWidth="1"/>
    <col min="21" max="21" width="16.28515625" customWidth="1"/>
    <col min="22" max="22" width="11.85546875" customWidth="1"/>
    <col min="23" max="23" width="15.140625" customWidth="1"/>
    <col min="24" max="24" width="20.7109375" customWidth="1"/>
    <col min="25" max="25" width="15.5703125" customWidth="1"/>
    <col min="26" max="26" width="11.28515625" customWidth="1"/>
    <col min="27" max="27" width="14.5703125" customWidth="1"/>
    <col min="28" max="28" width="16" customWidth="1"/>
    <col min="29" max="29" width="14.7109375" customWidth="1"/>
    <col min="30" max="30" width="22.7109375" customWidth="1"/>
    <col min="31" max="31" width="13.85546875" customWidth="1"/>
    <col min="32" max="32" width="14.42578125" style="10" customWidth="1"/>
    <col min="33" max="33" width="15.85546875" style="10" customWidth="1"/>
    <col min="34" max="34" width="45.85546875" customWidth="1"/>
    <col min="35" max="35" width="21.140625" customWidth="1"/>
    <col min="36" max="36" width="12.5703125" customWidth="1"/>
    <col min="37" max="37" width="19" customWidth="1"/>
    <col min="39" max="39" width="29.7109375" bestFit="1" customWidth="1"/>
    <col min="40" max="40" width="80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11564</v>
      </c>
      <c r="P1" t="s">
        <v>13217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s="10" t="s">
        <v>29</v>
      </c>
      <c r="AG1" s="10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 spans="1:40" s="16" customFormat="1" x14ac:dyDescent="0.25">
      <c r="A2" s="4" t="s">
        <v>11567</v>
      </c>
      <c r="B2" s="4" t="s">
        <v>38</v>
      </c>
      <c r="C2" s="4">
        <v>10</v>
      </c>
      <c r="D2" s="4" t="s">
        <v>39</v>
      </c>
      <c r="E2" s="4" t="s">
        <v>40</v>
      </c>
      <c r="F2" s="5" t="e">
        <v>#N/A</v>
      </c>
      <c r="G2" s="4" t="e">
        <v>#N/A</v>
      </c>
      <c r="H2" s="4" t="e">
        <v>#N/A</v>
      </c>
      <c r="I2" s="4" t="e">
        <v>#N/A</v>
      </c>
      <c r="J2" s="4">
        <v>2024</v>
      </c>
      <c r="K2" s="21" t="e">
        <v>#N/A</v>
      </c>
      <c r="L2" s="4" t="e">
        <v>#N/A</v>
      </c>
      <c r="M2" s="4" t="e">
        <v>#N/A</v>
      </c>
      <c r="N2" s="4" t="e">
        <v>#N/A</v>
      </c>
      <c r="O2" s="4" t="e">
        <v>#N/A</v>
      </c>
      <c r="P2" s="4"/>
      <c r="Q2" s="4" t="e">
        <v>#N/A</v>
      </c>
      <c r="R2" s="4" t="e">
        <v>#N/A</v>
      </c>
      <c r="S2" s="4" t="e">
        <v>#N/A</v>
      </c>
      <c r="T2" s="4" t="e">
        <v>#N/A</v>
      </c>
      <c r="U2" s="4" t="e">
        <v>#N/A</v>
      </c>
      <c r="V2" s="4" t="e">
        <v>#N/A</v>
      </c>
      <c r="W2" s="4" t="e">
        <v>#N/A</v>
      </c>
      <c r="X2" s="4" t="e">
        <v>#N/A</v>
      </c>
      <c r="Y2" s="4" t="e">
        <v>#N/A</v>
      </c>
      <c r="Z2" s="4" t="e">
        <v>#N/A</v>
      </c>
      <c r="AA2" s="4" t="e">
        <v>#N/A</v>
      </c>
      <c r="AB2" s="4" t="e">
        <v>#N/A</v>
      </c>
      <c r="AC2" s="4" t="e">
        <v>#N/A</v>
      </c>
      <c r="AD2" s="4" t="e">
        <v>#N/A</v>
      </c>
      <c r="AE2" s="4" t="e">
        <v>#N/A</v>
      </c>
      <c r="AF2" s="21" t="e">
        <v>#N/A</v>
      </c>
      <c r="AG2" s="21" t="e">
        <v>#N/A</v>
      </c>
      <c r="AH2" s="4" t="e">
        <v>#N/A</v>
      </c>
      <c r="AI2" s="4" t="e">
        <v>#N/A</v>
      </c>
      <c r="AJ2" s="4" t="e">
        <v>#N/A</v>
      </c>
      <c r="AK2" s="4" t="e">
        <v>#N/A</v>
      </c>
      <c r="AL2" s="4" t="e">
        <v>#N/A</v>
      </c>
      <c r="AM2" s="4" t="e">
        <v>#N/A</v>
      </c>
      <c r="AN2" s="4" t="e">
        <v>#N/A</v>
      </c>
    </row>
    <row r="3" spans="1:40" s="4" customFormat="1" x14ac:dyDescent="0.25">
      <c r="A3" s="4" t="s">
        <v>11568</v>
      </c>
      <c r="B3" s="4" t="s">
        <v>38</v>
      </c>
      <c r="C3" s="4">
        <v>10</v>
      </c>
      <c r="D3" s="4" t="s">
        <v>39</v>
      </c>
      <c r="E3" s="4" t="s">
        <v>40</v>
      </c>
      <c r="F3" s="5">
        <v>330031517820</v>
      </c>
      <c r="G3" s="4" t="s">
        <v>41</v>
      </c>
      <c r="H3" s="4" t="s">
        <v>11569</v>
      </c>
      <c r="I3" s="4" t="s">
        <v>42</v>
      </c>
      <c r="J3" s="4">
        <v>2024</v>
      </c>
      <c r="K3" s="21" t="s">
        <v>43</v>
      </c>
      <c r="L3" s="4">
        <v>0</v>
      </c>
      <c r="M3" s="4">
        <v>0</v>
      </c>
      <c r="N3" s="4">
        <v>0</v>
      </c>
      <c r="O3" s="4">
        <v>0</v>
      </c>
      <c r="Q3" s="4" t="s">
        <v>11570</v>
      </c>
      <c r="R3" s="4" t="s">
        <v>11571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>
        <v>6.5949999999999995E-2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>
        <v>0</v>
      </c>
      <c r="AE3" s="4">
        <v>0</v>
      </c>
      <c r="AF3" s="21">
        <v>0</v>
      </c>
      <c r="AG3" s="21">
        <v>0</v>
      </c>
      <c r="AH3" s="4" t="s">
        <v>44</v>
      </c>
      <c r="AI3" s="4" t="s">
        <v>45</v>
      </c>
      <c r="AJ3" s="4">
        <v>20210030</v>
      </c>
      <c r="AK3" s="4" t="s">
        <v>46</v>
      </c>
      <c r="AL3" s="4" t="s">
        <v>47</v>
      </c>
      <c r="AM3" s="4">
        <v>23323600</v>
      </c>
      <c r="AN3" s="4" t="s">
        <v>48</v>
      </c>
    </row>
    <row r="4" spans="1:40" x14ac:dyDescent="0.25">
      <c r="A4" s="4" t="s">
        <v>13368</v>
      </c>
      <c r="B4" s="4" t="s">
        <v>38</v>
      </c>
      <c r="C4" s="4">
        <v>10</v>
      </c>
      <c r="D4" s="4" t="s">
        <v>39</v>
      </c>
      <c r="E4" s="4" t="s">
        <v>40</v>
      </c>
      <c r="F4" s="5">
        <v>330005068577</v>
      </c>
      <c r="G4" s="4" t="s">
        <v>414</v>
      </c>
      <c r="H4" s="4" t="s">
        <v>415</v>
      </c>
      <c r="I4" s="4" t="s">
        <v>49</v>
      </c>
      <c r="J4" s="4"/>
      <c r="K4" s="21" t="s">
        <v>50</v>
      </c>
      <c r="L4" s="4">
        <f>Tabela1[[#This Row],[vlCaptEst]]+Tabela1[[#This Row],[vlLancEstTrat]]+Tabela1[[#This Row],[vlLancEstNTrat]]+Tabela1[[#This Row],[vlConsEst]]</f>
        <v>338.77474192129773</v>
      </c>
      <c r="M4" s="4">
        <v>0</v>
      </c>
      <c r="N4" s="4">
        <v>0</v>
      </c>
      <c r="O4" s="4"/>
      <c r="P4" s="4"/>
      <c r="Q4" s="4" t="s">
        <v>13555</v>
      </c>
      <c r="R4" s="4" t="s">
        <v>13554</v>
      </c>
      <c r="S4" s="4">
        <v>7906</v>
      </c>
      <c r="T4" s="4">
        <v>0</v>
      </c>
      <c r="U4" s="4">
        <v>0</v>
      </c>
      <c r="V4" s="4">
        <v>1757</v>
      </c>
      <c r="W4" s="4">
        <v>0</v>
      </c>
      <c r="X4" s="4">
        <v>0</v>
      </c>
      <c r="Y4" s="4">
        <v>6.8865634401759176E-2</v>
      </c>
      <c r="Z4" s="4">
        <v>217.77779553568413</v>
      </c>
      <c r="AA4" s="4">
        <v>0</v>
      </c>
      <c r="AB4" s="4">
        <v>0</v>
      </c>
      <c r="AC4" s="4">
        <v>120.99694638561363</v>
      </c>
      <c r="AD4" s="4" t="s">
        <v>416</v>
      </c>
      <c r="AE4" s="4" t="s">
        <v>417</v>
      </c>
      <c r="AF4" s="21">
        <v>40564</v>
      </c>
      <c r="AG4" s="21">
        <v>41646</v>
      </c>
      <c r="AH4" s="4" t="s">
        <v>418</v>
      </c>
      <c r="AI4" s="4" t="s">
        <v>419</v>
      </c>
      <c r="AJ4" s="4">
        <v>22641003</v>
      </c>
      <c r="AK4" s="4" t="s">
        <v>64</v>
      </c>
      <c r="AL4" s="4" t="s">
        <v>47</v>
      </c>
      <c r="AM4" s="4">
        <v>24935660</v>
      </c>
      <c r="AN4" s="4" t="s">
        <v>420</v>
      </c>
    </row>
    <row r="5" spans="1:40" x14ac:dyDescent="0.25">
      <c r="A5" s="4" t="s">
        <v>11572</v>
      </c>
      <c r="B5" s="4" t="s">
        <v>38</v>
      </c>
      <c r="C5" s="4">
        <v>10</v>
      </c>
      <c r="D5" s="4" t="s">
        <v>39</v>
      </c>
      <c r="E5" s="4" t="s">
        <v>40</v>
      </c>
      <c r="F5" s="5">
        <v>330010093851</v>
      </c>
      <c r="G5" s="4" t="s">
        <v>11573</v>
      </c>
      <c r="H5" s="4" t="s">
        <v>11574</v>
      </c>
      <c r="I5" s="4" t="s">
        <v>49</v>
      </c>
      <c r="J5" s="4"/>
      <c r="K5" s="21" t="s">
        <v>50</v>
      </c>
      <c r="L5" s="4">
        <v>20381.297665113438</v>
      </c>
      <c r="M5" s="4">
        <v>0</v>
      </c>
      <c r="N5" s="4">
        <v>0</v>
      </c>
      <c r="O5" s="4">
        <v>0</v>
      </c>
      <c r="P5" s="4"/>
      <c r="Q5" s="4" t="s">
        <v>51</v>
      </c>
      <c r="R5" s="4" t="s">
        <v>52</v>
      </c>
      <c r="S5" s="4">
        <v>346896</v>
      </c>
      <c r="T5" s="4">
        <v>220752</v>
      </c>
      <c r="U5" s="4">
        <v>0</v>
      </c>
      <c r="V5" s="4">
        <v>126144</v>
      </c>
      <c r="W5" s="4">
        <v>29717.633999999998</v>
      </c>
      <c r="X5" s="4">
        <v>80</v>
      </c>
      <c r="Y5" s="4">
        <v>6.5949999999999995E-2</v>
      </c>
      <c r="Z5" s="4">
        <v>9150.7900000000009</v>
      </c>
      <c r="AA5" s="4">
        <v>2911.61</v>
      </c>
      <c r="AB5" s="4">
        <v>0</v>
      </c>
      <c r="AC5" s="4">
        <v>8318.9</v>
      </c>
      <c r="AD5" s="4" t="s">
        <v>11575</v>
      </c>
      <c r="AE5" s="4" t="s">
        <v>11576</v>
      </c>
      <c r="AF5" s="21">
        <v>42837</v>
      </c>
      <c r="AG5" s="21">
        <v>44663</v>
      </c>
      <c r="AH5" s="4" t="s">
        <v>11577</v>
      </c>
      <c r="AI5" s="4" t="s">
        <v>11578</v>
      </c>
      <c r="AJ5" s="4">
        <v>23933600</v>
      </c>
      <c r="AK5" s="4" t="s">
        <v>46</v>
      </c>
      <c r="AL5" s="4" t="s">
        <v>47</v>
      </c>
      <c r="AM5" s="4">
        <v>36316431</v>
      </c>
      <c r="AN5" s="4" t="s">
        <v>53</v>
      </c>
    </row>
    <row r="6" spans="1:40" s="4" customFormat="1" x14ac:dyDescent="0.25">
      <c r="A6" s="4" t="s">
        <v>11579</v>
      </c>
      <c r="B6" s="4" t="s">
        <v>38</v>
      </c>
      <c r="C6" s="4">
        <v>10</v>
      </c>
      <c r="D6" s="4" t="s">
        <v>39</v>
      </c>
      <c r="E6" s="4" t="s">
        <v>40</v>
      </c>
      <c r="F6" s="5">
        <v>330005241031</v>
      </c>
      <c r="G6" s="4" t="s">
        <v>54</v>
      </c>
      <c r="H6" s="4" t="s">
        <v>11580</v>
      </c>
      <c r="I6" s="4" t="s">
        <v>49</v>
      </c>
      <c r="K6" s="21" t="s">
        <v>11581</v>
      </c>
      <c r="L6" s="4">
        <v>0</v>
      </c>
      <c r="M6" s="4">
        <v>0</v>
      </c>
      <c r="N6" s="4">
        <v>0</v>
      </c>
      <c r="O6" s="4">
        <v>0</v>
      </c>
      <c r="Q6" s="4" t="s">
        <v>11582</v>
      </c>
      <c r="R6" s="4" t="s">
        <v>11583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>
        <v>6.5949999999999995E-2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 t="e">
        <v>#N/A</v>
      </c>
      <c r="AF6" s="21" t="e">
        <v>#N/A</v>
      </c>
      <c r="AG6" s="21" t="e">
        <v>#N/A</v>
      </c>
      <c r="AH6" s="4" t="s">
        <v>55</v>
      </c>
      <c r="AI6" s="4" t="s">
        <v>56</v>
      </c>
      <c r="AJ6" s="4">
        <v>20091020</v>
      </c>
      <c r="AK6" s="4" t="s">
        <v>57</v>
      </c>
      <c r="AL6" s="4" t="s">
        <v>47</v>
      </c>
      <c r="AM6" s="4">
        <v>25887981</v>
      </c>
      <c r="AN6" s="4" t="s">
        <v>58</v>
      </c>
    </row>
    <row r="7" spans="1:40" x14ac:dyDescent="0.25">
      <c r="A7" s="4" t="s">
        <v>11584</v>
      </c>
      <c r="B7" s="4" t="s">
        <v>38</v>
      </c>
      <c r="C7" s="4">
        <v>10</v>
      </c>
      <c r="D7" s="4" t="s">
        <v>39</v>
      </c>
      <c r="E7" s="4" t="s">
        <v>40</v>
      </c>
      <c r="F7" s="5" t="e">
        <v>#N/A</v>
      </c>
      <c r="G7" s="4" t="e">
        <v>#N/A</v>
      </c>
      <c r="H7" s="4" t="e">
        <v>#N/A</v>
      </c>
      <c r="I7" s="4" t="e">
        <v>#N/A</v>
      </c>
      <c r="J7" s="4"/>
      <c r="K7" s="21" t="e">
        <v>#N/A</v>
      </c>
      <c r="L7" s="4" t="e">
        <v>#N/A</v>
      </c>
      <c r="M7" s="4" t="e">
        <v>#N/A</v>
      </c>
      <c r="N7" s="4" t="e">
        <v>#N/A</v>
      </c>
      <c r="O7" s="4" t="e">
        <v>#N/A</v>
      </c>
      <c r="P7" s="4"/>
      <c r="Q7" s="4" t="e">
        <v>#N/A</v>
      </c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 t="e">
        <v>#N/A</v>
      </c>
      <c r="AF7" s="21" t="e">
        <v>#N/A</v>
      </c>
      <c r="AG7" s="21" t="e">
        <v>#N/A</v>
      </c>
      <c r="AH7" s="4" t="e">
        <v>#N/A</v>
      </c>
      <c r="AI7" s="4" t="e">
        <v>#N/A</v>
      </c>
      <c r="AJ7" s="4" t="e">
        <v>#N/A</v>
      </c>
      <c r="AK7" s="4" t="e">
        <v>#N/A</v>
      </c>
      <c r="AL7" s="4" t="e">
        <v>#N/A</v>
      </c>
      <c r="AM7" s="4" t="e">
        <v>#N/A</v>
      </c>
      <c r="AN7" s="4" t="e">
        <v>#N/A</v>
      </c>
    </row>
    <row r="8" spans="1:40" x14ac:dyDescent="0.25">
      <c r="A8" s="4" t="s">
        <v>11585</v>
      </c>
      <c r="B8" s="4" t="s">
        <v>59</v>
      </c>
      <c r="C8" s="4">
        <v>20</v>
      </c>
      <c r="D8" s="4" t="s">
        <v>60</v>
      </c>
      <c r="E8" s="4" t="s">
        <v>61</v>
      </c>
      <c r="F8" s="5">
        <v>330005093920</v>
      </c>
      <c r="G8" s="4" t="s">
        <v>11586</v>
      </c>
      <c r="H8" s="4" t="s">
        <v>11587</v>
      </c>
      <c r="I8" s="4" t="s">
        <v>62</v>
      </c>
      <c r="J8" s="4"/>
      <c r="K8" s="21" t="s">
        <v>50</v>
      </c>
      <c r="L8" s="4">
        <v>0</v>
      </c>
      <c r="M8" s="4">
        <v>0</v>
      </c>
      <c r="N8" s="4">
        <v>0</v>
      </c>
      <c r="O8" s="4">
        <v>0</v>
      </c>
      <c r="P8" s="4"/>
      <c r="Q8" s="4" t="s">
        <v>11588</v>
      </c>
      <c r="R8" s="4" t="s">
        <v>52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>
        <v>5.5129999999999998E-2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 t="e">
        <v>#N/A</v>
      </c>
      <c r="AF8" s="21" t="e">
        <v>#N/A</v>
      </c>
      <c r="AG8" s="21" t="e">
        <v>#N/A</v>
      </c>
      <c r="AH8" s="4" t="s">
        <v>11589</v>
      </c>
      <c r="AI8" s="4" t="s">
        <v>63</v>
      </c>
      <c r="AJ8" s="4">
        <v>23087450</v>
      </c>
      <c r="AK8" s="4" t="s">
        <v>64</v>
      </c>
      <c r="AL8" s="4" t="s">
        <v>47</v>
      </c>
      <c r="AM8" s="4">
        <v>24137277</v>
      </c>
      <c r="AN8" s="4" t="s">
        <v>11590</v>
      </c>
    </row>
    <row r="9" spans="1:40" x14ac:dyDescent="0.25">
      <c r="A9" s="4" t="s">
        <v>11591</v>
      </c>
      <c r="B9" s="4" t="s">
        <v>59</v>
      </c>
      <c r="C9" s="4">
        <v>20</v>
      </c>
      <c r="D9" s="4" t="s">
        <v>60</v>
      </c>
      <c r="E9" s="4" t="s">
        <v>61</v>
      </c>
      <c r="F9" s="5" t="e">
        <v>#N/A</v>
      </c>
      <c r="G9" s="4" t="e">
        <v>#N/A</v>
      </c>
      <c r="H9" s="4" t="e">
        <v>#N/A</v>
      </c>
      <c r="I9" s="4" t="e">
        <v>#N/A</v>
      </c>
      <c r="J9" s="4"/>
      <c r="K9" s="21" t="e">
        <v>#N/A</v>
      </c>
      <c r="L9" s="4" t="e">
        <v>#N/A</v>
      </c>
      <c r="M9" s="4" t="e">
        <v>#N/A</v>
      </c>
      <c r="N9" s="4" t="e">
        <v>#N/A</v>
      </c>
      <c r="O9" s="4" t="e">
        <v>#N/A</v>
      </c>
      <c r="P9" s="4"/>
      <c r="Q9" s="4" t="e">
        <v>#N/A</v>
      </c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 t="e">
        <v>#N/A</v>
      </c>
      <c r="AF9" s="21" t="e">
        <v>#N/A</v>
      </c>
      <c r="AG9" s="21" t="e">
        <v>#N/A</v>
      </c>
      <c r="AH9" s="4" t="e">
        <v>#N/A</v>
      </c>
      <c r="AI9" s="4" t="e">
        <v>#N/A</v>
      </c>
      <c r="AJ9" s="4" t="e">
        <v>#N/A</v>
      </c>
      <c r="AK9" s="4" t="e">
        <v>#N/A</v>
      </c>
      <c r="AL9" s="4" t="e">
        <v>#N/A</v>
      </c>
      <c r="AM9" s="4" t="e">
        <v>#N/A</v>
      </c>
      <c r="AN9" s="4" t="e">
        <v>#N/A</v>
      </c>
    </row>
    <row r="10" spans="1:40" x14ac:dyDescent="0.25">
      <c r="A10" s="4" t="s">
        <v>11592</v>
      </c>
      <c r="B10" s="4" t="s">
        <v>59</v>
      </c>
      <c r="C10" s="4">
        <v>20</v>
      </c>
      <c r="D10" s="4" t="s">
        <v>60</v>
      </c>
      <c r="E10" s="4" t="s">
        <v>61</v>
      </c>
      <c r="F10" s="5">
        <v>330005205310</v>
      </c>
      <c r="G10" s="4" t="s">
        <v>11593</v>
      </c>
      <c r="H10" s="4" t="s">
        <v>11594</v>
      </c>
      <c r="I10" s="4" t="s">
        <v>49</v>
      </c>
      <c r="J10" s="4"/>
      <c r="K10" s="21" t="s">
        <v>11595</v>
      </c>
      <c r="L10" s="4">
        <v>0</v>
      </c>
      <c r="M10" s="4">
        <v>0</v>
      </c>
      <c r="N10" s="4">
        <v>0</v>
      </c>
      <c r="O10" s="4">
        <v>0</v>
      </c>
      <c r="P10" s="4"/>
      <c r="Q10" s="4" t="s">
        <v>11596</v>
      </c>
      <c r="R10" s="4" t="s">
        <v>11597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>
        <v>5.5129999999999998E-2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s">
        <v>11598</v>
      </c>
      <c r="AE10" s="4">
        <v>225012013</v>
      </c>
      <c r="AF10" s="21">
        <v>41355</v>
      </c>
      <c r="AG10" s="21">
        <v>401484</v>
      </c>
      <c r="AH10" s="4" t="s">
        <v>11599</v>
      </c>
      <c r="AI10" s="4" t="s">
        <v>65</v>
      </c>
      <c r="AJ10" s="4">
        <v>23087005</v>
      </c>
      <c r="AK10" s="4" t="s">
        <v>64</v>
      </c>
      <c r="AL10" s="4" t="s">
        <v>47</v>
      </c>
      <c r="AM10" s="4">
        <v>93672712</v>
      </c>
      <c r="AN10" s="4" t="s">
        <v>11600</v>
      </c>
    </row>
    <row r="11" spans="1:40" x14ac:dyDescent="0.25">
      <c r="A11" s="4" t="s">
        <v>11601</v>
      </c>
      <c r="B11" s="4" t="s">
        <v>59</v>
      </c>
      <c r="C11" s="4">
        <v>20</v>
      </c>
      <c r="D11" s="4" t="s">
        <v>60</v>
      </c>
      <c r="E11" s="4" t="s">
        <v>61</v>
      </c>
      <c r="F11" s="5">
        <v>330005089221</v>
      </c>
      <c r="G11" s="4" t="s">
        <v>11602</v>
      </c>
      <c r="H11" s="4" t="s">
        <v>11603</v>
      </c>
      <c r="I11" s="4" t="s">
        <v>62</v>
      </c>
      <c r="J11" s="4"/>
      <c r="K11" s="21" t="s">
        <v>50</v>
      </c>
      <c r="L11" s="4">
        <v>0</v>
      </c>
      <c r="M11" s="4">
        <v>0</v>
      </c>
      <c r="N11" s="4">
        <v>0</v>
      </c>
      <c r="O11" s="4">
        <v>0</v>
      </c>
      <c r="P11" s="4"/>
      <c r="Q11" s="4" t="s">
        <v>11604</v>
      </c>
      <c r="R11" s="4" t="s">
        <v>11605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>
        <v>5.5129999999999998E-2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s">
        <v>11606</v>
      </c>
      <c r="AE11" s="4" t="s">
        <v>11607</v>
      </c>
      <c r="AF11" s="21">
        <v>40542</v>
      </c>
      <c r="AG11" s="21">
        <v>42367</v>
      </c>
      <c r="AH11" s="4" t="s">
        <v>11608</v>
      </c>
      <c r="AI11" s="4" t="s">
        <v>63</v>
      </c>
      <c r="AJ11" s="4">
        <v>23078002</v>
      </c>
      <c r="AK11" s="4" t="s">
        <v>64</v>
      </c>
      <c r="AL11" s="4" t="s">
        <v>47</v>
      </c>
      <c r="AM11" s="4">
        <v>23949685</v>
      </c>
      <c r="AN11" s="4" t="s">
        <v>11609</v>
      </c>
    </row>
    <row r="12" spans="1:40" x14ac:dyDescent="0.25">
      <c r="A12" s="4" t="s">
        <v>11610</v>
      </c>
      <c r="B12" s="4" t="s">
        <v>59</v>
      </c>
      <c r="C12" s="4">
        <v>20</v>
      </c>
      <c r="D12" s="4" t="s">
        <v>60</v>
      </c>
      <c r="E12" s="4" t="s">
        <v>61</v>
      </c>
      <c r="F12" s="5">
        <v>330005046760</v>
      </c>
      <c r="G12" s="4" t="s">
        <v>11611</v>
      </c>
      <c r="H12" s="4" t="s">
        <v>11612</v>
      </c>
      <c r="I12" s="4" t="s">
        <v>62</v>
      </c>
      <c r="J12" s="4"/>
      <c r="K12" s="21" t="s">
        <v>50</v>
      </c>
      <c r="L12" s="4">
        <v>0</v>
      </c>
      <c r="M12" s="4">
        <v>0</v>
      </c>
      <c r="N12" s="4">
        <v>0</v>
      </c>
      <c r="O12" s="4">
        <v>0</v>
      </c>
      <c r="P12" s="4"/>
      <c r="Q12" s="4" t="s">
        <v>11613</v>
      </c>
      <c r="R12" s="4" t="s">
        <v>52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>
        <v>5.5129999999999998E-2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 t="e">
        <v>#N/A</v>
      </c>
      <c r="AF12" s="21" t="e">
        <v>#N/A</v>
      </c>
      <c r="AG12" s="21" t="e">
        <v>#N/A</v>
      </c>
      <c r="AH12" s="4" t="s">
        <v>11614</v>
      </c>
      <c r="AI12" s="4" t="s">
        <v>11615</v>
      </c>
      <c r="AJ12" s="4">
        <v>23063000</v>
      </c>
      <c r="AK12" s="4" t="s">
        <v>64</v>
      </c>
      <c r="AL12" s="4" t="s">
        <v>47</v>
      </c>
      <c r="AM12" s="4">
        <v>34614700</v>
      </c>
      <c r="AN12" s="4" t="s">
        <v>11616</v>
      </c>
    </row>
    <row r="13" spans="1:40" x14ac:dyDescent="0.25">
      <c r="A13" s="4" t="s">
        <v>11617</v>
      </c>
      <c r="B13" s="4" t="s">
        <v>59</v>
      </c>
      <c r="C13" s="4">
        <v>20</v>
      </c>
      <c r="D13" s="4" t="s">
        <v>60</v>
      </c>
      <c r="E13" s="4" t="s">
        <v>61</v>
      </c>
      <c r="F13" s="5">
        <v>330005048460</v>
      </c>
      <c r="G13" s="4" t="s">
        <v>11618</v>
      </c>
      <c r="H13" s="4" t="s">
        <v>11619</v>
      </c>
      <c r="I13" s="4" t="s">
        <v>62</v>
      </c>
      <c r="J13" s="4"/>
      <c r="K13" s="21" t="s">
        <v>11620</v>
      </c>
      <c r="L13" s="4">
        <v>0</v>
      </c>
      <c r="M13" s="4">
        <v>0</v>
      </c>
      <c r="N13" s="4">
        <v>0</v>
      </c>
      <c r="O13" s="4">
        <v>0</v>
      </c>
      <c r="P13" s="4"/>
      <c r="Q13" s="4" t="s">
        <v>11621</v>
      </c>
      <c r="R13" s="4" t="s">
        <v>11622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>
        <v>5.5129999999999998E-2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 t="e">
        <v>#N/A</v>
      </c>
      <c r="AF13" s="21" t="e">
        <v>#N/A</v>
      </c>
      <c r="AG13" s="21" t="e">
        <v>#N/A</v>
      </c>
      <c r="AH13" s="4" t="s">
        <v>11623</v>
      </c>
      <c r="AI13" s="4" t="s">
        <v>11624</v>
      </c>
      <c r="AJ13" s="4">
        <v>23580140</v>
      </c>
      <c r="AK13" s="4" t="s">
        <v>64</v>
      </c>
      <c r="AL13" s="4" t="s">
        <v>47</v>
      </c>
      <c r="AM13" s="4">
        <v>24184040</v>
      </c>
      <c r="AN13" s="4" t="s">
        <v>11625</v>
      </c>
    </row>
    <row r="14" spans="1:40" x14ac:dyDescent="0.25">
      <c r="A14" s="4" t="s">
        <v>11626</v>
      </c>
      <c r="B14" s="4" t="s">
        <v>59</v>
      </c>
      <c r="C14" s="4">
        <v>20</v>
      </c>
      <c r="D14" s="4" t="s">
        <v>60</v>
      </c>
      <c r="E14" s="4" t="s">
        <v>61</v>
      </c>
      <c r="F14" s="5" t="e">
        <v>#N/A</v>
      </c>
      <c r="G14" s="4" t="e">
        <v>#N/A</v>
      </c>
      <c r="H14" s="4" t="e">
        <v>#N/A</v>
      </c>
      <c r="I14" s="4" t="e">
        <v>#N/A</v>
      </c>
      <c r="J14" s="4"/>
      <c r="K14" s="21" t="e">
        <v>#N/A</v>
      </c>
      <c r="L14" s="4" t="e">
        <v>#N/A</v>
      </c>
      <c r="M14" s="4" t="e">
        <v>#N/A</v>
      </c>
      <c r="N14" s="4" t="e">
        <v>#N/A</v>
      </c>
      <c r="O14" s="4" t="e">
        <v>#N/A</v>
      </c>
      <c r="P14" s="4"/>
      <c r="Q14" s="4" t="e">
        <v>#N/A</v>
      </c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 t="e">
        <v>#N/A</v>
      </c>
      <c r="AF14" s="21" t="e">
        <v>#N/A</v>
      </c>
      <c r="AG14" s="21" t="e">
        <v>#N/A</v>
      </c>
      <c r="AH14" s="4" t="e">
        <v>#N/A</v>
      </c>
      <c r="AI14" s="4" t="e">
        <v>#N/A</v>
      </c>
      <c r="AJ14" s="4" t="e">
        <v>#N/A</v>
      </c>
      <c r="AK14" s="4" t="e">
        <v>#N/A</v>
      </c>
      <c r="AL14" s="4" t="e">
        <v>#N/A</v>
      </c>
      <c r="AM14" s="4" t="e">
        <v>#N/A</v>
      </c>
      <c r="AN14" s="4" t="e">
        <v>#N/A</v>
      </c>
    </row>
    <row r="15" spans="1:40" x14ac:dyDescent="0.25">
      <c r="A15" s="4" t="s">
        <v>11627</v>
      </c>
      <c r="B15" s="4" t="s">
        <v>59</v>
      </c>
      <c r="C15" s="4">
        <v>20</v>
      </c>
      <c r="D15" s="4" t="s">
        <v>60</v>
      </c>
      <c r="E15" s="4" t="s">
        <v>61</v>
      </c>
      <c r="F15" s="5" t="e">
        <v>#N/A</v>
      </c>
      <c r="G15" s="4" t="e">
        <v>#N/A</v>
      </c>
      <c r="H15" s="4" t="e">
        <v>#N/A</v>
      </c>
      <c r="I15" s="4" t="e">
        <v>#N/A</v>
      </c>
      <c r="J15" s="4"/>
      <c r="K15" s="21" t="e">
        <v>#N/A</v>
      </c>
      <c r="L15" s="4" t="e">
        <v>#N/A</v>
      </c>
      <c r="M15" s="4" t="e">
        <v>#N/A</v>
      </c>
      <c r="N15" s="4" t="e">
        <v>#N/A</v>
      </c>
      <c r="O15" s="4" t="e">
        <v>#N/A</v>
      </c>
      <c r="P15" s="4"/>
      <c r="Q15" s="4" t="e">
        <v>#N/A</v>
      </c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 t="e">
        <v>#N/A</v>
      </c>
      <c r="AF15" s="21" t="e">
        <v>#N/A</v>
      </c>
      <c r="AG15" s="21" t="e">
        <v>#N/A</v>
      </c>
      <c r="AH15" s="4" t="e">
        <v>#N/A</v>
      </c>
      <c r="AI15" s="4" t="e">
        <v>#N/A</v>
      </c>
      <c r="AJ15" s="4" t="e">
        <v>#N/A</v>
      </c>
      <c r="AK15" s="4" t="e">
        <v>#N/A</v>
      </c>
      <c r="AL15" s="4" t="e">
        <v>#N/A</v>
      </c>
      <c r="AM15" s="4" t="e">
        <v>#N/A</v>
      </c>
      <c r="AN15" s="4" t="e">
        <v>#N/A</v>
      </c>
    </row>
    <row r="16" spans="1:40" x14ac:dyDescent="0.25">
      <c r="A16" s="4" t="s">
        <v>11628</v>
      </c>
      <c r="B16" s="4" t="s">
        <v>59</v>
      </c>
      <c r="C16" s="4">
        <v>20</v>
      </c>
      <c r="D16" s="4" t="s">
        <v>60</v>
      </c>
      <c r="E16" s="4" t="s">
        <v>61</v>
      </c>
      <c r="F16" s="5">
        <v>330026454719</v>
      </c>
      <c r="G16" s="4" t="s">
        <v>11629</v>
      </c>
      <c r="H16" s="4" t="s">
        <v>11630</v>
      </c>
      <c r="I16" s="4" t="s">
        <v>62</v>
      </c>
      <c r="J16" s="4"/>
      <c r="K16" s="21" t="s">
        <v>66</v>
      </c>
      <c r="L16" s="4">
        <v>0</v>
      </c>
      <c r="M16" s="4">
        <v>0</v>
      </c>
      <c r="N16" s="4">
        <v>0</v>
      </c>
      <c r="O16" s="4">
        <v>0</v>
      </c>
      <c r="P16" s="4"/>
      <c r="Q16" s="4" t="s">
        <v>51</v>
      </c>
      <c r="R16" s="4" t="s">
        <v>52</v>
      </c>
      <c r="S16" s="4">
        <v>8978.4</v>
      </c>
      <c r="T16" s="4">
        <v>0</v>
      </c>
      <c r="U16" s="4">
        <v>0</v>
      </c>
      <c r="V16" s="4">
        <v>1796.4</v>
      </c>
      <c r="W16" s="4">
        <v>0</v>
      </c>
      <c r="X16" s="4">
        <v>0</v>
      </c>
      <c r="Y16" s="4">
        <v>5.5129999999999998E-2</v>
      </c>
      <c r="Z16" s="4">
        <v>197.99</v>
      </c>
      <c r="AA16" s="4">
        <v>0</v>
      </c>
      <c r="AB16" s="4">
        <v>0</v>
      </c>
      <c r="AC16" s="4">
        <v>99.03</v>
      </c>
      <c r="AD16" s="4" t="s">
        <v>11631</v>
      </c>
      <c r="AE16" s="4" t="s">
        <v>11632</v>
      </c>
      <c r="AF16" s="21">
        <v>43511</v>
      </c>
      <c r="AG16" s="21">
        <v>45337</v>
      </c>
      <c r="AH16" s="4" t="s">
        <v>11633</v>
      </c>
      <c r="AI16" s="4" t="s">
        <v>67</v>
      </c>
      <c r="AJ16" s="4">
        <v>26373280</v>
      </c>
      <c r="AK16" s="4" t="s">
        <v>11634</v>
      </c>
      <c r="AL16" s="4" t="s">
        <v>47</v>
      </c>
      <c r="AM16" s="4" t="s">
        <v>11635</v>
      </c>
      <c r="AN16" s="4" t="s">
        <v>11636</v>
      </c>
    </row>
    <row r="17" spans="1:40" x14ac:dyDescent="0.25">
      <c r="A17" s="4" t="s">
        <v>13369</v>
      </c>
      <c r="B17" s="4" t="s">
        <v>59</v>
      </c>
      <c r="C17" s="4">
        <v>20</v>
      </c>
      <c r="D17" s="4" t="s">
        <v>60</v>
      </c>
      <c r="E17" s="4" t="s">
        <v>61</v>
      </c>
      <c r="F17" s="5">
        <v>330005083703</v>
      </c>
      <c r="G17" s="4" t="s">
        <v>682</v>
      </c>
      <c r="H17" s="4" t="s">
        <v>683</v>
      </c>
      <c r="I17" s="4" t="s">
        <v>49</v>
      </c>
      <c r="J17" s="4"/>
      <c r="K17" s="21" t="s">
        <v>50</v>
      </c>
      <c r="L17" s="4">
        <f>Tabela1[[#This Row],[vlCaptEst]]+Tabela1[[#This Row],[vlLancEstTrat]]+Tabela1[[#This Row],[vlLancEstNTrat]]+Tabela1[[#This Row],[vlConsEst]]</f>
        <v>46.427239460640209</v>
      </c>
      <c r="M17" s="4">
        <v>0</v>
      </c>
      <c r="N17" s="4">
        <v>0</v>
      </c>
      <c r="O17" s="4"/>
      <c r="P17" s="4"/>
      <c r="Q17" s="4" t="s">
        <v>13555</v>
      </c>
      <c r="R17" s="4" t="s">
        <v>13554</v>
      </c>
      <c r="S17" s="4">
        <v>1344</v>
      </c>
      <c r="T17" s="4">
        <v>0</v>
      </c>
      <c r="U17" s="4">
        <v>0</v>
      </c>
      <c r="V17" s="4">
        <v>268.8</v>
      </c>
      <c r="W17" s="4">
        <v>0</v>
      </c>
      <c r="X17" s="4">
        <v>0</v>
      </c>
      <c r="Y17" s="4">
        <v>5.7568725668020709E-2</v>
      </c>
      <c r="Z17" s="4">
        <v>30.951492973760139</v>
      </c>
      <c r="AA17" s="4">
        <v>0</v>
      </c>
      <c r="AB17" s="4">
        <v>0</v>
      </c>
      <c r="AC17" s="4">
        <v>15.47574648688007</v>
      </c>
      <c r="AD17" s="4" t="s">
        <v>684</v>
      </c>
      <c r="AE17" s="4" t="s">
        <v>685</v>
      </c>
      <c r="AF17" s="21">
        <v>40042</v>
      </c>
      <c r="AG17" s="21">
        <v>41868</v>
      </c>
      <c r="AH17" s="4" t="s">
        <v>686</v>
      </c>
      <c r="AI17" s="4" t="s">
        <v>65</v>
      </c>
      <c r="AJ17" s="4">
        <v>23052066</v>
      </c>
      <c r="AK17" s="4" t="s">
        <v>64</v>
      </c>
      <c r="AL17" s="4" t="s">
        <v>47</v>
      </c>
      <c r="AM17" s="4" t="s">
        <v>687</v>
      </c>
      <c r="AN17" s="4" t="s">
        <v>688</v>
      </c>
    </row>
    <row r="18" spans="1:40" x14ac:dyDescent="0.25">
      <c r="A18" s="4" t="s">
        <v>11637</v>
      </c>
      <c r="B18" s="4" t="s">
        <v>59</v>
      </c>
      <c r="C18" s="4">
        <v>20</v>
      </c>
      <c r="D18" s="4" t="s">
        <v>60</v>
      </c>
      <c r="E18" s="4" t="s">
        <v>61</v>
      </c>
      <c r="F18" s="5" t="e">
        <v>#N/A</v>
      </c>
      <c r="G18" s="4" t="e">
        <v>#N/A</v>
      </c>
      <c r="H18" s="4" t="e">
        <v>#N/A</v>
      </c>
      <c r="I18" s="4" t="e">
        <v>#N/A</v>
      </c>
      <c r="J18" s="4"/>
      <c r="K18" s="21" t="e">
        <v>#N/A</v>
      </c>
      <c r="L18" s="4" t="e">
        <v>#N/A</v>
      </c>
      <c r="M18" s="4" t="e">
        <v>#N/A</v>
      </c>
      <c r="N18" s="4" t="e">
        <v>#N/A</v>
      </c>
      <c r="O18" s="4" t="e">
        <v>#N/A</v>
      </c>
      <c r="P18" s="4"/>
      <c r="Q18" s="4" t="e">
        <v>#N/A</v>
      </c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 t="e">
        <v>#N/A</v>
      </c>
      <c r="AF18" s="21" t="e">
        <v>#N/A</v>
      </c>
      <c r="AG18" s="21" t="e">
        <v>#N/A</v>
      </c>
      <c r="AH18" s="4" t="e">
        <v>#N/A</v>
      </c>
      <c r="AI18" s="4" t="e">
        <v>#N/A</v>
      </c>
      <c r="AJ18" s="4" t="e">
        <v>#N/A</v>
      </c>
      <c r="AK18" s="4" t="e">
        <v>#N/A</v>
      </c>
      <c r="AL18" s="4" t="e">
        <v>#N/A</v>
      </c>
      <c r="AM18" s="4" t="e">
        <v>#N/A</v>
      </c>
      <c r="AN18" s="4" t="e">
        <v>#N/A</v>
      </c>
    </row>
    <row r="19" spans="1:40" x14ac:dyDescent="0.25">
      <c r="A19" s="4" t="s">
        <v>11638</v>
      </c>
      <c r="B19" s="4" t="s">
        <v>59</v>
      </c>
      <c r="C19" s="4">
        <v>20</v>
      </c>
      <c r="D19" s="4" t="s">
        <v>60</v>
      </c>
      <c r="E19" s="4" t="s">
        <v>61</v>
      </c>
      <c r="F19" s="5">
        <v>330005729735</v>
      </c>
      <c r="G19" s="4" t="s">
        <v>11639</v>
      </c>
      <c r="H19" s="4" t="s">
        <v>11640</v>
      </c>
      <c r="I19" s="4" t="s">
        <v>49</v>
      </c>
      <c r="J19" s="4"/>
      <c r="K19" s="21" t="s">
        <v>11641</v>
      </c>
      <c r="L19" s="4">
        <v>0</v>
      </c>
      <c r="M19" s="4">
        <v>0</v>
      </c>
      <c r="N19" s="4">
        <v>0</v>
      </c>
      <c r="O19" s="4">
        <v>0</v>
      </c>
      <c r="P19" s="4"/>
      <c r="Q19" s="4" t="s">
        <v>11642</v>
      </c>
      <c r="R19" s="4" t="s">
        <v>11643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>
        <v>5.5129999999999998E-2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s">
        <v>11644</v>
      </c>
      <c r="AE19" s="4">
        <v>2792010</v>
      </c>
      <c r="AF19" s="21">
        <v>40445</v>
      </c>
      <c r="AG19" s="21">
        <v>42270</v>
      </c>
      <c r="AH19" s="4" t="s">
        <v>11645</v>
      </c>
      <c r="AI19" s="4" t="s">
        <v>68</v>
      </c>
      <c r="AJ19" s="4">
        <v>22251080</v>
      </c>
      <c r="AK19" s="4" t="s">
        <v>64</v>
      </c>
      <c r="AL19" s="4" t="s">
        <v>47</v>
      </c>
      <c r="AM19" s="4">
        <v>25276205</v>
      </c>
      <c r="AN19" s="4" t="s">
        <v>11646</v>
      </c>
    </row>
    <row r="20" spans="1:40" x14ac:dyDescent="0.25">
      <c r="A20" s="4" t="s">
        <v>11647</v>
      </c>
      <c r="B20" s="4" t="s">
        <v>59</v>
      </c>
      <c r="C20" s="4">
        <v>20</v>
      </c>
      <c r="D20" s="4" t="s">
        <v>60</v>
      </c>
      <c r="E20" s="4" t="s">
        <v>61</v>
      </c>
      <c r="F20" s="5" t="e">
        <v>#N/A</v>
      </c>
      <c r="G20" s="4" t="e">
        <v>#N/A</v>
      </c>
      <c r="H20" s="4" t="e">
        <v>#N/A</v>
      </c>
      <c r="I20" s="4" t="e">
        <v>#N/A</v>
      </c>
      <c r="J20" s="4"/>
      <c r="K20" s="21" t="e">
        <v>#N/A</v>
      </c>
      <c r="L20" s="4" t="e">
        <v>#N/A</v>
      </c>
      <c r="M20" s="4" t="e">
        <v>#N/A</v>
      </c>
      <c r="N20" s="4" t="e">
        <v>#N/A</v>
      </c>
      <c r="O20" s="4" t="e">
        <v>#N/A</v>
      </c>
      <c r="P20" s="4"/>
      <c r="Q20" s="4" t="e">
        <v>#N/A</v>
      </c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 t="e">
        <v>#N/A</v>
      </c>
      <c r="AF20" s="21" t="e">
        <v>#N/A</v>
      </c>
      <c r="AG20" s="21" t="e">
        <v>#N/A</v>
      </c>
      <c r="AH20" s="4" t="e">
        <v>#N/A</v>
      </c>
      <c r="AI20" s="4" t="e">
        <v>#N/A</v>
      </c>
      <c r="AJ20" s="4" t="e">
        <v>#N/A</v>
      </c>
      <c r="AK20" s="4" t="e">
        <v>#N/A</v>
      </c>
      <c r="AL20" s="4" t="e">
        <v>#N/A</v>
      </c>
      <c r="AM20" s="4" t="e">
        <v>#N/A</v>
      </c>
      <c r="AN20" s="4" t="e">
        <v>#N/A</v>
      </c>
    </row>
    <row r="21" spans="1:40" x14ac:dyDescent="0.25">
      <c r="A21" s="4" t="s">
        <v>11648</v>
      </c>
      <c r="B21" s="4" t="s">
        <v>59</v>
      </c>
      <c r="C21" s="4">
        <v>20</v>
      </c>
      <c r="D21" s="4" t="s">
        <v>60</v>
      </c>
      <c r="E21" s="4" t="s">
        <v>61</v>
      </c>
      <c r="F21" s="5">
        <v>330005932964</v>
      </c>
      <c r="G21" s="4" t="s">
        <v>11649</v>
      </c>
      <c r="H21" s="4" t="s">
        <v>11650</v>
      </c>
      <c r="I21" s="4" t="s">
        <v>62</v>
      </c>
      <c r="J21" s="4"/>
      <c r="K21" s="21" t="s">
        <v>50</v>
      </c>
      <c r="L21" s="4">
        <v>0</v>
      </c>
      <c r="M21" s="4">
        <v>0</v>
      </c>
      <c r="N21" s="4">
        <v>0</v>
      </c>
      <c r="O21" s="4">
        <v>0</v>
      </c>
      <c r="P21" s="4"/>
      <c r="Q21" s="4" t="s">
        <v>11651</v>
      </c>
      <c r="R21" s="4" t="s">
        <v>11652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>
        <v>5.5129999999999998E-2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s">
        <v>11653</v>
      </c>
      <c r="AE21" s="4">
        <v>24652006</v>
      </c>
      <c r="AF21" s="21">
        <v>40409</v>
      </c>
      <c r="AG21" s="21">
        <v>42234</v>
      </c>
      <c r="AH21" s="4" t="s">
        <v>11654</v>
      </c>
      <c r="AI21" s="4" t="s">
        <v>69</v>
      </c>
      <c r="AJ21" s="4">
        <v>26377180</v>
      </c>
      <c r="AK21" s="4" t="s">
        <v>70</v>
      </c>
      <c r="AL21" s="4" t="s">
        <v>47</v>
      </c>
      <c r="AM21" s="4">
        <v>21390649</v>
      </c>
      <c r="AN21" s="4" t="s">
        <v>11655</v>
      </c>
    </row>
    <row r="22" spans="1:40" x14ac:dyDescent="0.25">
      <c r="A22" s="4" t="s">
        <v>11656</v>
      </c>
      <c r="B22" s="4" t="s">
        <v>59</v>
      </c>
      <c r="C22" s="4">
        <v>20</v>
      </c>
      <c r="D22" s="4" t="s">
        <v>60</v>
      </c>
      <c r="E22" s="4" t="s">
        <v>61</v>
      </c>
      <c r="F22" s="5" t="e">
        <v>#N/A</v>
      </c>
      <c r="G22" s="4" t="e">
        <v>#N/A</v>
      </c>
      <c r="H22" s="4" t="e">
        <v>#N/A</v>
      </c>
      <c r="I22" s="4" t="e">
        <v>#N/A</v>
      </c>
      <c r="J22" s="4"/>
      <c r="K22" s="21" t="e">
        <v>#N/A</v>
      </c>
      <c r="L22" s="4" t="e">
        <v>#N/A</v>
      </c>
      <c r="M22" s="4" t="e">
        <v>#N/A</v>
      </c>
      <c r="N22" s="4" t="e">
        <v>#N/A</v>
      </c>
      <c r="O22" s="4" t="e">
        <v>#N/A</v>
      </c>
      <c r="P22" s="4"/>
      <c r="Q22" s="4" t="e">
        <v>#N/A</v>
      </c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 t="e">
        <v>#N/A</v>
      </c>
      <c r="AF22" s="21" t="e">
        <v>#N/A</v>
      </c>
      <c r="AG22" s="21" t="e">
        <v>#N/A</v>
      </c>
      <c r="AH22" s="4" t="e">
        <v>#N/A</v>
      </c>
      <c r="AI22" s="4" t="e">
        <v>#N/A</v>
      </c>
      <c r="AJ22" s="4" t="e">
        <v>#N/A</v>
      </c>
      <c r="AK22" s="4" t="e">
        <v>#N/A</v>
      </c>
      <c r="AL22" s="4" t="e">
        <v>#N/A</v>
      </c>
      <c r="AM22" s="4" t="e">
        <v>#N/A</v>
      </c>
      <c r="AN22" s="4" t="e">
        <v>#N/A</v>
      </c>
    </row>
    <row r="23" spans="1:40" x14ac:dyDescent="0.25">
      <c r="A23" s="4" t="s">
        <v>11657</v>
      </c>
      <c r="B23" s="4" t="s">
        <v>59</v>
      </c>
      <c r="C23" s="4">
        <v>20</v>
      </c>
      <c r="D23" s="4" t="s">
        <v>60</v>
      </c>
      <c r="E23" s="4" t="s">
        <v>61</v>
      </c>
      <c r="F23" s="5" t="e">
        <v>#N/A</v>
      </c>
      <c r="G23" s="4" t="e">
        <v>#N/A</v>
      </c>
      <c r="H23" s="4" t="e">
        <v>#N/A</v>
      </c>
      <c r="I23" s="4" t="e">
        <v>#N/A</v>
      </c>
      <c r="J23" s="4"/>
      <c r="K23" s="21" t="e">
        <v>#N/A</v>
      </c>
      <c r="L23" s="4" t="e">
        <v>#N/A</v>
      </c>
      <c r="M23" s="4" t="e">
        <v>#N/A</v>
      </c>
      <c r="N23" s="4" t="e">
        <v>#N/A</v>
      </c>
      <c r="O23" s="4" t="e">
        <v>#N/A</v>
      </c>
      <c r="P23" s="4"/>
      <c r="Q23" s="4" t="e">
        <v>#N/A</v>
      </c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 t="e">
        <v>#N/A</v>
      </c>
      <c r="AF23" s="21" t="e">
        <v>#N/A</v>
      </c>
      <c r="AG23" s="21" t="e">
        <v>#N/A</v>
      </c>
      <c r="AH23" s="4" t="e">
        <v>#N/A</v>
      </c>
      <c r="AI23" s="4" t="e">
        <v>#N/A</v>
      </c>
      <c r="AJ23" s="4" t="e">
        <v>#N/A</v>
      </c>
      <c r="AK23" s="4" t="e">
        <v>#N/A</v>
      </c>
      <c r="AL23" s="4" t="e">
        <v>#N/A</v>
      </c>
      <c r="AM23" s="4" t="e">
        <v>#N/A</v>
      </c>
      <c r="AN23" s="4" t="e">
        <v>#N/A</v>
      </c>
    </row>
    <row r="24" spans="1:40" x14ac:dyDescent="0.25">
      <c r="A24" s="4" t="s">
        <v>11658</v>
      </c>
      <c r="B24" s="4" t="s">
        <v>59</v>
      </c>
      <c r="C24" s="4">
        <v>20</v>
      </c>
      <c r="D24" s="4" t="s">
        <v>60</v>
      </c>
      <c r="E24" s="4" t="s">
        <v>61</v>
      </c>
      <c r="F24" s="5" t="e">
        <v>#N/A</v>
      </c>
      <c r="G24" s="4" t="e">
        <v>#N/A</v>
      </c>
      <c r="H24" s="4" t="e">
        <v>#N/A</v>
      </c>
      <c r="I24" s="4" t="e">
        <v>#N/A</v>
      </c>
      <c r="J24" s="4"/>
      <c r="K24" s="21" t="e">
        <v>#N/A</v>
      </c>
      <c r="L24" s="4" t="e">
        <v>#N/A</v>
      </c>
      <c r="M24" s="4" t="e">
        <v>#N/A</v>
      </c>
      <c r="N24" s="4" t="e">
        <v>#N/A</v>
      </c>
      <c r="O24" s="4" t="e">
        <v>#N/A</v>
      </c>
      <c r="P24" s="4"/>
      <c r="Q24" s="4" t="e">
        <v>#N/A</v>
      </c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 t="e">
        <v>#N/A</v>
      </c>
      <c r="AF24" s="21" t="e">
        <v>#N/A</v>
      </c>
      <c r="AG24" s="21" t="e">
        <v>#N/A</v>
      </c>
      <c r="AH24" s="4" t="e">
        <v>#N/A</v>
      </c>
      <c r="AI24" s="4" t="e">
        <v>#N/A</v>
      </c>
      <c r="AJ24" s="4" t="e">
        <v>#N/A</v>
      </c>
      <c r="AK24" s="4" t="e">
        <v>#N/A</v>
      </c>
      <c r="AL24" s="4" t="e">
        <v>#N/A</v>
      </c>
      <c r="AM24" s="4" t="e">
        <v>#N/A</v>
      </c>
      <c r="AN24" s="4" t="e">
        <v>#N/A</v>
      </c>
    </row>
    <row r="25" spans="1:40" x14ac:dyDescent="0.25">
      <c r="A25" s="4" t="s">
        <v>11659</v>
      </c>
      <c r="B25" s="4" t="s">
        <v>59</v>
      </c>
      <c r="C25" s="4">
        <v>20</v>
      </c>
      <c r="D25" s="4" t="s">
        <v>60</v>
      </c>
      <c r="E25" s="4" t="s">
        <v>61</v>
      </c>
      <c r="F25" s="5">
        <v>330006030115</v>
      </c>
      <c r="G25" s="4" t="s">
        <v>71</v>
      </c>
      <c r="H25" s="4" t="s">
        <v>11660</v>
      </c>
      <c r="I25" s="4" t="s">
        <v>72</v>
      </c>
      <c r="J25" s="4"/>
      <c r="K25" s="21" t="s">
        <v>50</v>
      </c>
      <c r="L25" s="4">
        <v>0</v>
      </c>
      <c r="M25" s="4">
        <v>0</v>
      </c>
      <c r="N25" s="4">
        <v>0</v>
      </c>
      <c r="O25" s="4">
        <v>0</v>
      </c>
      <c r="P25" s="4"/>
      <c r="Q25" s="4" t="s">
        <v>11661</v>
      </c>
      <c r="R25" s="4" t="s">
        <v>11662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>
        <v>5.5129999999999998E-2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 t="e">
        <v>#N/A</v>
      </c>
      <c r="AF25" s="21" t="e">
        <v>#N/A</v>
      </c>
      <c r="AG25" s="21" t="e">
        <v>#N/A</v>
      </c>
      <c r="AH25" s="4" t="s">
        <v>11663</v>
      </c>
      <c r="AI25" s="4" t="s">
        <v>11664</v>
      </c>
      <c r="AJ25" s="4">
        <v>23845260</v>
      </c>
      <c r="AK25" s="4" t="s">
        <v>73</v>
      </c>
      <c r="AL25" s="4" t="s">
        <v>47</v>
      </c>
      <c r="AM25" s="4">
        <v>78762473</v>
      </c>
      <c r="AN25" s="4" t="s">
        <v>74</v>
      </c>
    </row>
    <row r="26" spans="1:40" x14ac:dyDescent="0.25">
      <c r="A26" s="4" t="s">
        <v>13045</v>
      </c>
      <c r="B26" s="4"/>
      <c r="C26" s="4"/>
      <c r="D26" s="4"/>
      <c r="E26" s="4" t="s">
        <v>61</v>
      </c>
      <c r="F26" s="5"/>
      <c r="G26" s="4" t="s">
        <v>13047</v>
      </c>
      <c r="H26" s="4" t="s">
        <v>13046</v>
      </c>
      <c r="I26" s="4"/>
      <c r="J26" s="4"/>
      <c r="K26" s="21"/>
      <c r="L26" s="4">
        <f>Tabela1[[#This Row],[vlCaptEst]]+Tabela1[[#This Row],[vlLancEstTrat]]+Tabela1[[#This Row],[vlLancEstNTrat]]+Tabela1[[#This Row],[vlConsEst]]</f>
        <v>0</v>
      </c>
      <c r="M26" s="4"/>
      <c r="N26" s="4">
        <f>Tabela1[[#This Row],[VALOR_anual]]+Tabela1[[#This Row],[AJUSTE_exerc]]</f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21"/>
      <c r="AG26" s="21"/>
      <c r="AH26" s="4"/>
      <c r="AI26" s="4"/>
      <c r="AJ26" s="4"/>
      <c r="AK26" s="4"/>
      <c r="AL26" s="4"/>
      <c r="AM26" s="4"/>
      <c r="AN26" s="4"/>
    </row>
    <row r="27" spans="1:40" x14ac:dyDescent="0.25">
      <c r="A27" s="4" t="s">
        <v>11665</v>
      </c>
      <c r="B27" s="4" t="s">
        <v>59</v>
      </c>
      <c r="C27" s="4">
        <v>20</v>
      </c>
      <c r="D27" s="4" t="s">
        <v>60</v>
      </c>
      <c r="E27" s="4" t="s">
        <v>61</v>
      </c>
      <c r="F27" s="5" t="e">
        <v>#N/A</v>
      </c>
      <c r="G27" s="4" t="e">
        <v>#N/A</v>
      </c>
      <c r="H27" s="4" t="e">
        <v>#N/A</v>
      </c>
      <c r="I27" s="4" t="e">
        <v>#N/A</v>
      </c>
      <c r="J27" s="4"/>
      <c r="K27" s="21" t="e">
        <v>#N/A</v>
      </c>
      <c r="L27" s="4" t="e">
        <v>#N/A</v>
      </c>
      <c r="M27" s="4" t="e">
        <v>#N/A</v>
      </c>
      <c r="N27" s="4" t="e">
        <v>#N/A</v>
      </c>
      <c r="O27" s="4" t="e">
        <v>#N/A</v>
      </c>
      <c r="P27" s="4"/>
      <c r="Q27" s="4" t="e">
        <v>#N/A</v>
      </c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 t="e">
        <v>#N/A</v>
      </c>
      <c r="AF27" s="21" t="e">
        <v>#N/A</v>
      </c>
      <c r="AG27" s="21" t="e">
        <v>#N/A</v>
      </c>
      <c r="AH27" s="4" t="e">
        <v>#N/A</v>
      </c>
      <c r="AI27" s="4" t="e">
        <v>#N/A</v>
      </c>
      <c r="AJ27" s="4" t="e">
        <v>#N/A</v>
      </c>
      <c r="AK27" s="4" t="e">
        <v>#N/A</v>
      </c>
      <c r="AL27" s="4" t="e">
        <v>#N/A</v>
      </c>
      <c r="AM27" s="4" t="e">
        <v>#N/A</v>
      </c>
      <c r="AN27" s="4" t="e">
        <v>#N/A</v>
      </c>
    </row>
    <row r="28" spans="1:40" x14ac:dyDescent="0.25">
      <c r="A28" s="4" t="s">
        <v>11666</v>
      </c>
      <c r="B28" s="4" t="s">
        <v>59</v>
      </c>
      <c r="C28" s="4">
        <v>20</v>
      </c>
      <c r="D28" s="4" t="s">
        <v>60</v>
      </c>
      <c r="E28" s="4" t="s">
        <v>61</v>
      </c>
      <c r="F28" s="5">
        <v>330005797579</v>
      </c>
      <c r="G28" s="4" t="s">
        <v>11667</v>
      </c>
      <c r="H28" s="4" t="s">
        <v>11668</v>
      </c>
      <c r="I28" s="4" t="s">
        <v>62</v>
      </c>
      <c r="J28" s="4"/>
      <c r="K28" s="21" t="s">
        <v>11669</v>
      </c>
      <c r="L28" s="4">
        <v>0</v>
      </c>
      <c r="M28" s="4">
        <v>0</v>
      </c>
      <c r="N28" s="4">
        <v>0</v>
      </c>
      <c r="O28" s="4">
        <v>0</v>
      </c>
      <c r="P28" s="4"/>
      <c r="Q28" s="4" t="s">
        <v>11670</v>
      </c>
      <c r="R28" s="4" t="s">
        <v>11671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>
        <v>5.5129999999999998E-2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s">
        <v>11672</v>
      </c>
      <c r="AE28" s="4" t="s">
        <v>11673</v>
      </c>
      <c r="AF28" s="21">
        <v>42916</v>
      </c>
      <c r="AG28" s="21">
        <v>44742</v>
      </c>
      <c r="AH28" s="4" t="s">
        <v>11674</v>
      </c>
      <c r="AI28" s="4" t="s">
        <v>65</v>
      </c>
      <c r="AJ28" s="4">
        <v>23078001</v>
      </c>
      <c r="AK28" s="4" t="s">
        <v>64</v>
      </c>
      <c r="AL28" s="4" t="s">
        <v>47</v>
      </c>
      <c r="AM28" s="4" t="s">
        <v>11675</v>
      </c>
      <c r="AN28" s="4" t="s">
        <v>11676</v>
      </c>
    </row>
    <row r="29" spans="1:40" x14ac:dyDescent="0.25">
      <c r="A29" s="4" t="s">
        <v>11677</v>
      </c>
      <c r="B29" s="4" t="s">
        <v>59</v>
      </c>
      <c r="C29" s="4">
        <v>20</v>
      </c>
      <c r="D29" s="4" t="s">
        <v>60</v>
      </c>
      <c r="E29" s="4" t="s">
        <v>61</v>
      </c>
      <c r="F29" s="5">
        <v>0</v>
      </c>
      <c r="G29" s="4">
        <v>0</v>
      </c>
      <c r="H29" s="4">
        <v>0</v>
      </c>
      <c r="I29" s="4">
        <v>0</v>
      </c>
      <c r="J29" s="4"/>
      <c r="K29" s="21">
        <v>0</v>
      </c>
      <c r="L29" s="4">
        <v>0</v>
      </c>
      <c r="M29" s="4">
        <v>0</v>
      </c>
      <c r="N29" s="4">
        <v>0</v>
      </c>
      <c r="O29" s="4">
        <v>0</v>
      </c>
      <c r="P29" s="4"/>
      <c r="Q29" s="4">
        <v>0</v>
      </c>
      <c r="R29" s="4">
        <v>0</v>
      </c>
      <c r="S29" s="4">
        <v>45912</v>
      </c>
      <c r="T29" s="4">
        <v>0</v>
      </c>
      <c r="U29" s="4">
        <v>0</v>
      </c>
      <c r="V29" s="4">
        <v>38176</v>
      </c>
      <c r="W29" s="4">
        <v>0</v>
      </c>
      <c r="X29" s="4">
        <v>0</v>
      </c>
      <c r="Y29" s="4" t="e">
        <v>#N/A</v>
      </c>
      <c r="Z29" s="4">
        <v>1012.44</v>
      </c>
      <c r="AA29" s="4">
        <v>0</v>
      </c>
      <c r="AB29" s="4">
        <v>0</v>
      </c>
      <c r="AC29" s="4">
        <v>2104.62</v>
      </c>
      <c r="AD29" s="4" t="s">
        <v>11678</v>
      </c>
      <c r="AE29" s="4" t="s">
        <v>11679</v>
      </c>
      <c r="AF29" s="21">
        <v>41141</v>
      </c>
      <c r="AG29" s="21">
        <v>42967</v>
      </c>
      <c r="AH29" s="4" t="s">
        <v>11680</v>
      </c>
      <c r="AI29" s="4" t="s">
        <v>11681</v>
      </c>
      <c r="AJ29" s="4">
        <v>23825410</v>
      </c>
      <c r="AK29" s="4" t="s">
        <v>75</v>
      </c>
      <c r="AL29" s="4" t="s">
        <v>47</v>
      </c>
      <c r="AM29" s="4">
        <v>37829337</v>
      </c>
      <c r="AN29" s="4" t="s">
        <v>11682</v>
      </c>
    </row>
    <row r="30" spans="1:40" x14ac:dyDescent="0.25">
      <c r="A30" s="4" t="s">
        <v>11683</v>
      </c>
      <c r="B30" s="4" t="s">
        <v>59</v>
      </c>
      <c r="C30" s="4">
        <v>20</v>
      </c>
      <c r="D30" s="4" t="s">
        <v>60</v>
      </c>
      <c r="E30" s="4" t="s">
        <v>61</v>
      </c>
      <c r="F30" s="5" t="e">
        <v>#N/A</v>
      </c>
      <c r="G30" s="4" t="e">
        <v>#N/A</v>
      </c>
      <c r="H30" s="4" t="e">
        <v>#N/A</v>
      </c>
      <c r="I30" s="4" t="e">
        <v>#N/A</v>
      </c>
      <c r="J30" s="4"/>
      <c r="K30" s="21" t="e">
        <v>#N/A</v>
      </c>
      <c r="L30" s="4" t="e">
        <v>#N/A</v>
      </c>
      <c r="M30" s="4" t="e">
        <v>#N/A</v>
      </c>
      <c r="N30" s="4" t="e">
        <v>#N/A</v>
      </c>
      <c r="O30" s="4" t="e">
        <v>#N/A</v>
      </c>
      <c r="P30" s="4"/>
      <c r="Q30" s="4" t="e">
        <v>#N/A</v>
      </c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 t="e">
        <v>#N/A</v>
      </c>
      <c r="AF30" s="21" t="e">
        <v>#N/A</v>
      </c>
      <c r="AG30" s="21" t="e">
        <v>#N/A</v>
      </c>
      <c r="AH30" s="4" t="e">
        <v>#N/A</v>
      </c>
      <c r="AI30" s="4" t="e">
        <v>#N/A</v>
      </c>
      <c r="AJ30" s="4" t="e">
        <v>#N/A</v>
      </c>
      <c r="AK30" s="4" t="e">
        <v>#N/A</v>
      </c>
      <c r="AL30" s="4" t="e">
        <v>#N/A</v>
      </c>
      <c r="AM30" s="4" t="e">
        <v>#N/A</v>
      </c>
      <c r="AN30" s="4" t="e">
        <v>#N/A</v>
      </c>
    </row>
    <row r="31" spans="1:40" x14ac:dyDescent="0.25">
      <c r="A31" s="4" t="s">
        <v>11684</v>
      </c>
      <c r="B31" s="4" t="s">
        <v>59</v>
      </c>
      <c r="C31" s="4">
        <v>20</v>
      </c>
      <c r="D31" s="4" t="s">
        <v>60</v>
      </c>
      <c r="E31" s="4" t="s">
        <v>61</v>
      </c>
      <c r="F31" s="5">
        <v>330006405020</v>
      </c>
      <c r="G31" s="4" t="s">
        <v>11685</v>
      </c>
      <c r="H31" s="4" t="s">
        <v>11686</v>
      </c>
      <c r="I31" s="4" t="s">
        <v>49</v>
      </c>
      <c r="J31" s="4"/>
      <c r="K31" s="21" t="s">
        <v>50</v>
      </c>
      <c r="L31" s="4">
        <v>0</v>
      </c>
      <c r="M31" s="4">
        <v>0</v>
      </c>
      <c r="N31" s="4">
        <v>0</v>
      </c>
      <c r="O31" s="4">
        <v>0</v>
      </c>
      <c r="P31" s="4"/>
      <c r="Q31" s="4" t="s">
        <v>11687</v>
      </c>
      <c r="R31" s="4" t="s">
        <v>52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>
        <v>5.5129999999999998E-2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s">
        <v>11688</v>
      </c>
      <c r="AE31" s="4" t="s">
        <v>11689</v>
      </c>
      <c r="AF31" s="21">
        <v>43812</v>
      </c>
      <c r="AG31" s="21">
        <v>43812</v>
      </c>
      <c r="AH31" s="4" t="s">
        <v>11690</v>
      </c>
      <c r="AI31" s="4" t="s">
        <v>11691</v>
      </c>
      <c r="AJ31" s="4">
        <v>25055009</v>
      </c>
      <c r="AK31" s="4" t="s">
        <v>76</v>
      </c>
      <c r="AL31" s="4" t="s">
        <v>47</v>
      </c>
      <c r="AM31" s="4" t="s">
        <v>11692</v>
      </c>
      <c r="AN31" s="4" t="s">
        <v>11693</v>
      </c>
    </row>
    <row r="32" spans="1:40" x14ac:dyDescent="0.25">
      <c r="A32" s="4" t="s">
        <v>13370</v>
      </c>
      <c r="B32" s="4" t="s">
        <v>59</v>
      </c>
      <c r="C32" s="4">
        <v>20</v>
      </c>
      <c r="D32" s="4" t="s">
        <v>60</v>
      </c>
      <c r="E32" s="4" t="s">
        <v>61</v>
      </c>
      <c r="F32" s="5">
        <v>330005071870</v>
      </c>
      <c r="G32" s="4" t="s">
        <v>1000</v>
      </c>
      <c r="H32" s="4" t="s">
        <v>1001</v>
      </c>
      <c r="I32" s="4" t="s">
        <v>49</v>
      </c>
      <c r="J32" s="4"/>
      <c r="K32" s="21" t="s">
        <v>50</v>
      </c>
      <c r="L32" s="4">
        <f>Tabela1[[#This Row],[vlCaptEst]]+Tabela1[[#This Row],[vlLancEstTrat]]+Tabela1[[#This Row],[vlLancEstNTrat]]+Tabela1[[#This Row],[vlConsEst]]</f>
        <v>173.16754655326059</v>
      </c>
      <c r="M32" s="4">
        <v>0</v>
      </c>
      <c r="N32" s="4">
        <v>0</v>
      </c>
      <c r="O32" s="4"/>
      <c r="P32" s="4"/>
      <c r="Q32" s="4" t="s">
        <v>13555</v>
      </c>
      <c r="R32" s="4" t="s">
        <v>13554</v>
      </c>
      <c r="S32" s="4">
        <v>4999.68</v>
      </c>
      <c r="T32" s="4">
        <v>0</v>
      </c>
      <c r="U32" s="4">
        <v>0</v>
      </c>
      <c r="V32" s="4">
        <v>1008</v>
      </c>
      <c r="W32" s="4">
        <v>0</v>
      </c>
      <c r="X32" s="4">
        <v>0</v>
      </c>
      <c r="Y32" s="4">
        <v>5.7568725668020709E-2</v>
      </c>
      <c r="Z32" s="4">
        <v>115.13871846446671</v>
      </c>
      <c r="AA32" s="4">
        <v>0</v>
      </c>
      <c r="AB32" s="4">
        <v>0</v>
      </c>
      <c r="AC32" s="4">
        <v>58.028828088793901</v>
      </c>
      <c r="AD32" s="4" t="s">
        <v>366</v>
      </c>
      <c r="AE32" s="4" t="s">
        <v>1002</v>
      </c>
      <c r="AF32" s="21">
        <v>39797</v>
      </c>
      <c r="AG32" s="21">
        <v>41623</v>
      </c>
      <c r="AH32" s="4" t="s">
        <v>1003</v>
      </c>
      <c r="AI32" s="4" t="s">
        <v>1004</v>
      </c>
      <c r="AJ32" s="4">
        <v>26262020</v>
      </c>
      <c r="AK32" s="4" t="s">
        <v>186</v>
      </c>
      <c r="AL32" s="4" t="s">
        <v>47</v>
      </c>
      <c r="AM32" s="4">
        <v>26671024</v>
      </c>
      <c r="AN32" s="4" t="s">
        <v>1005</v>
      </c>
    </row>
    <row r="33" spans="1:40" x14ac:dyDescent="0.25">
      <c r="A33" s="4" t="s">
        <v>11694</v>
      </c>
      <c r="B33" s="4" t="s">
        <v>59</v>
      </c>
      <c r="C33" s="4">
        <v>20</v>
      </c>
      <c r="D33" s="4" t="s">
        <v>60</v>
      </c>
      <c r="E33" s="4" t="s">
        <v>61</v>
      </c>
      <c r="F33" s="5">
        <v>330007127244</v>
      </c>
      <c r="G33" s="4" t="s">
        <v>77</v>
      </c>
      <c r="H33" s="4" t="s">
        <v>11695</v>
      </c>
      <c r="I33" s="4" t="s">
        <v>42</v>
      </c>
      <c r="J33" s="4"/>
      <c r="K33" s="21" t="s">
        <v>43</v>
      </c>
      <c r="L33" s="4">
        <v>0</v>
      </c>
      <c r="M33" s="4">
        <v>0</v>
      </c>
      <c r="N33" s="4">
        <v>0</v>
      </c>
      <c r="O33" s="4">
        <v>0</v>
      </c>
      <c r="P33" s="4"/>
      <c r="Q33" s="4" t="s">
        <v>11696</v>
      </c>
      <c r="R33" s="4" t="s">
        <v>52</v>
      </c>
      <c r="S33" s="4">
        <v>473040</v>
      </c>
      <c r="T33" s="4">
        <v>0</v>
      </c>
      <c r="U33" s="4">
        <v>0</v>
      </c>
      <c r="V33" s="4">
        <v>94608</v>
      </c>
      <c r="W33" s="4">
        <v>0</v>
      </c>
      <c r="X33" s="4">
        <v>0</v>
      </c>
      <c r="Y33" s="4">
        <v>5.5129999999999998E-2</v>
      </c>
      <c r="Z33" s="4">
        <v>9733.6</v>
      </c>
      <c r="AA33" s="4">
        <v>0</v>
      </c>
      <c r="AB33" s="4">
        <v>0</v>
      </c>
      <c r="AC33" s="4">
        <v>4866.8100000000004</v>
      </c>
      <c r="AD33" s="4" t="s">
        <v>11697</v>
      </c>
      <c r="AE33" s="4" t="s">
        <v>11698</v>
      </c>
      <c r="AF33" s="21">
        <v>41918</v>
      </c>
      <c r="AG33" s="21">
        <v>43014</v>
      </c>
      <c r="AH33" s="4" t="s">
        <v>78</v>
      </c>
      <c r="AI33" s="4" t="s">
        <v>79</v>
      </c>
      <c r="AJ33" s="4" t="s">
        <v>80</v>
      </c>
      <c r="AK33" s="4" t="s">
        <v>64</v>
      </c>
      <c r="AL33" s="4" t="s">
        <v>47</v>
      </c>
      <c r="AM33" s="4" t="s">
        <v>81</v>
      </c>
      <c r="AN33" s="4" t="s">
        <v>82</v>
      </c>
    </row>
    <row r="34" spans="1:40" x14ac:dyDescent="0.25">
      <c r="A34" s="4" t="s">
        <v>13371</v>
      </c>
      <c r="B34" s="4" t="s">
        <v>59</v>
      </c>
      <c r="C34" s="4">
        <v>20</v>
      </c>
      <c r="D34" s="4" t="s">
        <v>60</v>
      </c>
      <c r="E34" s="4" t="s">
        <v>61</v>
      </c>
      <c r="F34" s="5">
        <v>330006909338</v>
      </c>
      <c r="G34" s="4" t="s">
        <v>1040</v>
      </c>
      <c r="H34" s="4" t="s">
        <v>1041</v>
      </c>
      <c r="I34" s="4" t="s">
        <v>49</v>
      </c>
      <c r="J34" s="4"/>
      <c r="K34" s="21" t="s">
        <v>50</v>
      </c>
      <c r="L34" s="4">
        <f>Tabela1[[#This Row],[vlCaptEst]]+Tabela1[[#This Row],[vlLancEstTrat]]+Tabela1[[#This Row],[vlLancEstNTrat]]+Tabela1[[#This Row],[vlConsEst]]</f>
        <v>2117.9008093677926</v>
      </c>
      <c r="M34" s="4">
        <v>0</v>
      </c>
      <c r="N34" s="4">
        <v>0</v>
      </c>
      <c r="O34" s="4"/>
      <c r="P34" s="4"/>
      <c r="Q34" s="4" t="s">
        <v>13556</v>
      </c>
      <c r="R34" s="4" t="s">
        <v>13554</v>
      </c>
      <c r="S34" s="4">
        <v>61200</v>
      </c>
      <c r="T34" s="4">
        <v>0</v>
      </c>
      <c r="U34" s="4">
        <v>0</v>
      </c>
      <c r="V34" s="4">
        <v>12309.12</v>
      </c>
      <c r="W34" s="4">
        <v>0</v>
      </c>
      <c r="X34" s="4">
        <v>0</v>
      </c>
      <c r="Y34" s="4">
        <v>5.7568725668020709E-2</v>
      </c>
      <c r="Z34" s="4">
        <v>1409.2849653372966</v>
      </c>
      <c r="AA34" s="4">
        <v>0</v>
      </c>
      <c r="AB34" s="4">
        <v>0</v>
      </c>
      <c r="AC34" s="4">
        <v>708.61584403049585</v>
      </c>
      <c r="AD34" s="4" t="s">
        <v>1042</v>
      </c>
      <c r="AE34" s="4" t="s">
        <v>1043</v>
      </c>
      <c r="AF34" s="21">
        <v>41241</v>
      </c>
      <c r="AG34" s="21">
        <v>43067</v>
      </c>
      <c r="AH34" s="4" t="s">
        <v>1044</v>
      </c>
      <c r="AI34" s="4" t="s">
        <v>1045</v>
      </c>
      <c r="AJ34" s="4">
        <v>26435970</v>
      </c>
      <c r="AK34" s="4" t="s">
        <v>73</v>
      </c>
      <c r="AL34" s="4" t="s">
        <v>47</v>
      </c>
      <c r="AM34" s="4">
        <v>35129488</v>
      </c>
      <c r="AN34" s="4" t="s">
        <v>1046</v>
      </c>
    </row>
    <row r="35" spans="1:40" x14ac:dyDescent="0.25">
      <c r="A35" s="4" t="s">
        <v>11699</v>
      </c>
      <c r="B35" s="4" t="s">
        <v>59</v>
      </c>
      <c r="C35" s="4">
        <v>20</v>
      </c>
      <c r="D35" s="4" t="s">
        <v>60</v>
      </c>
      <c r="E35" s="4" t="s">
        <v>61</v>
      </c>
      <c r="F35" s="5" t="e">
        <v>#N/A</v>
      </c>
      <c r="G35" s="4" t="e">
        <v>#N/A</v>
      </c>
      <c r="H35" s="4" t="e">
        <v>#N/A</v>
      </c>
      <c r="I35" s="4" t="e">
        <v>#N/A</v>
      </c>
      <c r="J35" s="4"/>
      <c r="K35" s="21" t="e">
        <v>#N/A</v>
      </c>
      <c r="L35" s="4" t="e">
        <v>#N/A</v>
      </c>
      <c r="M35" s="4" t="e">
        <v>#N/A</v>
      </c>
      <c r="N35" s="4" t="e">
        <v>#N/A</v>
      </c>
      <c r="O35" s="4" t="e">
        <v>#N/A</v>
      </c>
      <c r="P35" s="4"/>
      <c r="Q35" s="4" t="e">
        <v>#N/A</v>
      </c>
      <c r="R35" s="4" t="e">
        <v>#N/A</v>
      </c>
      <c r="S35" s="4" t="e">
        <v>#N/A</v>
      </c>
      <c r="T35" s="4" t="e">
        <v>#N/A</v>
      </c>
      <c r="U35" s="4" t="e">
        <v>#N/A</v>
      </c>
      <c r="V35" s="4" t="e">
        <v>#N/A</v>
      </c>
      <c r="W35" s="4" t="e">
        <v>#N/A</v>
      </c>
      <c r="X35" s="4" t="e">
        <v>#N/A</v>
      </c>
      <c r="Y35" s="4" t="e">
        <v>#N/A</v>
      </c>
      <c r="Z35" s="4" t="e">
        <v>#N/A</v>
      </c>
      <c r="AA35" s="4" t="e">
        <v>#N/A</v>
      </c>
      <c r="AB35" s="4" t="e">
        <v>#N/A</v>
      </c>
      <c r="AC35" s="4" t="e">
        <v>#N/A</v>
      </c>
      <c r="AD35" s="4" t="e">
        <v>#N/A</v>
      </c>
      <c r="AE35" s="4" t="e">
        <v>#N/A</v>
      </c>
      <c r="AF35" s="21" t="e">
        <v>#N/A</v>
      </c>
      <c r="AG35" s="21" t="e">
        <v>#N/A</v>
      </c>
      <c r="AH35" s="4" t="e">
        <v>#N/A</v>
      </c>
      <c r="AI35" s="4" t="e">
        <v>#N/A</v>
      </c>
      <c r="AJ35" s="4" t="e">
        <v>#N/A</v>
      </c>
      <c r="AK35" s="4" t="e">
        <v>#N/A</v>
      </c>
      <c r="AL35" s="4" t="e">
        <v>#N/A</v>
      </c>
      <c r="AM35" s="4" t="e">
        <v>#N/A</v>
      </c>
      <c r="AN35" s="4" t="e">
        <v>#N/A</v>
      </c>
    </row>
    <row r="36" spans="1:40" x14ac:dyDescent="0.25">
      <c r="A36" s="4" t="s">
        <v>11700</v>
      </c>
      <c r="B36" s="4" t="s">
        <v>59</v>
      </c>
      <c r="C36" s="4">
        <v>20</v>
      </c>
      <c r="D36" s="4" t="s">
        <v>60</v>
      </c>
      <c r="E36" s="4" t="s">
        <v>61</v>
      </c>
      <c r="F36" s="5">
        <v>330006447296</v>
      </c>
      <c r="G36" s="4" t="s">
        <v>83</v>
      </c>
      <c r="H36" s="4" t="s">
        <v>84</v>
      </c>
      <c r="I36" s="4" t="s">
        <v>49</v>
      </c>
      <c r="J36" s="4"/>
      <c r="K36" s="21" t="s">
        <v>11701</v>
      </c>
      <c r="L36" s="4">
        <v>0</v>
      </c>
      <c r="M36" s="4">
        <v>0</v>
      </c>
      <c r="N36" s="4">
        <v>0</v>
      </c>
      <c r="O36" s="4">
        <v>0</v>
      </c>
      <c r="P36" s="4"/>
      <c r="Q36" s="4" t="s">
        <v>11702</v>
      </c>
      <c r="R36" s="4" t="s">
        <v>11703</v>
      </c>
      <c r="S36" s="4" t="e">
        <v>#N/A</v>
      </c>
      <c r="T36" s="4" t="e">
        <v>#N/A</v>
      </c>
      <c r="U36" s="4" t="e">
        <v>#N/A</v>
      </c>
      <c r="V36" s="4" t="e">
        <v>#N/A</v>
      </c>
      <c r="W36" s="4" t="e">
        <v>#N/A</v>
      </c>
      <c r="X36" s="4" t="e">
        <v>#N/A</v>
      </c>
      <c r="Y36" s="4">
        <v>5.5129999999999998E-2</v>
      </c>
      <c r="Z36" s="4" t="e">
        <v>#N/A</v>
      </c>
      <c r="AA36" s="4" t="e">
        <v>#N/A</v>
      </c>
      <c r="AB36" s="4" t="e">
        <v>#N/A</v>
      </c>
      <c r="AC36" s="4" t="e">
        <v>#N/A</v>
      </c>
      <c r="AD36" s="4">
        <v>0</v>
      </c>
      <c r="AE36" s="4">
        <v>0</v>
      </c>
      <c r="AF36" s="21">
        <v>0</v>
      </c>
      <c r="AG36" s="21">
        <v>0</v>
      </c>
      <c r="AH36" s="4" t="s">
        <v>11704</v>
      </c>
      <c r="AI36" s="4" t="s">
        <v>85</v>
      </c>
      <c r="AJ36" s="4">
        <v>27135350</v>
      </c>
      <c r="AK36" s="4" t="s">
        <v>86</v>
      </c>
      <c r="AL36" s="4" t="s">
        <v>47</v>
      </c>
      <c r="AM36" s="4">
        <v>24474264</v>
      </c>
      <c r="AN36" s="4" t="s">
        <v>11705</v>
      </c>
    </row>
    <row r="37" spans="1:40" x14ac:dyDescent="0.25">
      <c r="A37" s="4" t="s">
        <v>11706</v>
      </c>
      <c r="B37" s="4" t="s">
        <v>59</v>
      </c>
      <c r="C37" s="4">
        <v>20</v>
      </c>
      <c r="D37" s="4" t="s">
        <v>60</v>
      </c>
      <c r="E37" s="4" t="s">
        <v>61</v>
      </c>
      <c r="F37" s="5" t="e">
        <v>#N/A</v>
      </c>
      <c r="G37" s="4" t="e">
        <v>#N/A</v>
      </c>
      <c r="H37" s="4" t="e">
        <v>#N/A</v>
      </c>
      <c r="I37" s="4" t="e">
        <v>#N/A</v>
      </c>
      <c r="J37" s="4"/>
      <c r="K37" s="21" t="e">
        <v>#N/A</v>
      </c>
      <c r="L37" s="4" t="e">
        <v>#N/A</v>
      </c>
      <c r="M37" s="4" t="e">
        <v>#N/A</v>
      </c>
      <c r="N37" s="4" t="e">
        <v>#N/A</v>
      </c>
      <c r="O37" s="4" t="e">
        <v>#N/A</v>
      </c>
      <c r="P37" s="4"/>
      <c r="Q37" s="4" t="e">
        <v>#N/A</v>
      </c>
      <c r="R37" s="4" t="e">
        <v>#N/A</v>
      </c>
      <c r="S37" s="4" t="e">
        <v>#N/A</v>
      </c>
      <c r="T37" s="4" t="e">
        <v>#N/A</v>
      </c>
      <c r="U37" s="4" t="e">
        <v>#N/A</v>
      </c>
      <c r="V37" s="4" t="e">
        <v>#N/A</v>
      </c>
      <c r="W37" s="4" t="e">
        <v>#N/A</v>
      </c>
      <c r="X37" s="4" t="e">
        <v>#N/A</v>
      </c>
      <c r="Y37" s="4" t="e">
        <v>#N/A</v>
      </c>
      <c r="Z37" s="4" t="e">
        <v>#N/A</v>
      </c>
      <c r="AA37" s="4" t="e">
        <v>#N/A</v>
      </c>
      <c r="AB37" s="4" t="e">
        <v>#N/A</v>
      </c>
      <c r="AC37" s="4" t="e">
        <v>#N/A</v>
      </c>
      <c r="AD37" s="4" t="e">
        <v>#N/A</v>
      </c>
      <c r="AE37" s="4" t="e">
        <v>#N/A</v>
      </c>
      <c r="AF37" s="21" t="e">
        <v>#N/A</v>
      </c>
      <c r="AG37" s="21" t="e">
        <v>#N/A</v>
      </c>
      <c r="AH37" s="4" t="e">
        <v>#N/A</v>
      </c>
      <c r="AI37" s="4" t="e">
        <v>#N/A</v>
      </c>
      <c r="AJ37" s="4" t="e">
        <v>#N/A</v>
      </c>
      <c r="AK37" s="4" t="e">
        <v>#N/A</v>
      </c>
      <c r="AL37" s="4" t="e">
        <v>#N/A</v>
      </c>
      <c r="AM37" s="4" t="e">
        <v>#N/A</v>
      </c>
      <c r="AN37" s="4" t="e">
        <v>#N/A</v>
      </c>
    </row>
    <row r="38" spans="1:40" x14ac:dyDescent="0.25">
      <c r="A38" s="4" t="s">
        <v>11707</v>
      </c>
      <c r="B38" s="4" t="s">
        <v>59</v>
      </c>
      <c r="C38" s="4">
        <v>20</v>
      </c>
      <c r="D38" s="4" t="s">
        <v>60</v>
      </c>
      <c r="E38" s="4" t="s">
        <v>61</v>
      </c>
      <c r="F38" s="5">
        <v>330008285609</v>
      </c>
      <c r="G38" s="4" t="s">
        <v>11708</v>
      </c>
      <c r="H38" s="4" t="s">
        <v>11709</v>
      </c>
      <c r="I38" s="4" t="s">
        <v>49</v>
      </c>
      <c r="J38" s="4"/>
      <c r="K38" s="21" t="s">
        <v>50</v>
      </c>
      <c r="L38" s="4">
        <v>0</v>
      </c>
      <c r="M38" s="4">
        <v>0</v>
      </c>
      <c r="N38" s="4">
        <v>0</v>
      </c>
      <c r="O38" s="4">
        <v>0</v>
      </c>
      <c r="P38" s="4"/>
      <c r="Q38" s="4" t="s">
        <v>11710</v>
      </c>
      <c r="R38" s="4" t="s">
        <v>52</v>
      </c>
      <c r="S38" s="4" t="e">
        <v>#N/A</v>
      </c>
      <c r="T38" s="4" t="e">
        <v>#N/A</v>
      </c>
      <c r="U38" s="4" t="e">
        <v>#N/A</v>
      </c>
      <c r="V38" s="4" t="e">
        <v>#N/A</v>
      </c>
      <c r="W38" s="4" t="e">
        <v>#N/A</v>
      </c>
      <c r="X38" s="4" t="e">
        <v>#N/A</v>
      </c>
      <c r="Y38" s="4">
        <v>5.5129999999999998E-2</v>
      </c>
      <c r="Z38" s="4" t="e">
        <v>#N/A</v>
      </c>
      <c r="AA38" s="4" t="e">
        <v>#N/A</v>
      </c>
      <c r="AB38" s="4" t="e">
        <v>#N/A</v>
      </c>
      <c r="AC38" s="4" t="e">
        <v>#N/A</v>
      </c>
      <c r="AD38" s="4" t="s">
        <v>11711</v>
      </c>
      <c r="AE38" s="4">
        <v>278042014</v>
      </c>
      <c r="AF38" s="21">
        <v>41869</v>
      </c>
      <c r="AG38" s="21">
        <v>43695</v>
      </c>
      <c r="AH38" s="4" t="s">
        <v>11712</v>
      </c>
      <c r="AI38" s="4" t="s">
        <v>67</v>
      </c>
      <c r="AJ38" s="4">
        <v>26300000</v>
      </c>
      <c r="AK38" s="4" t="s">
        <v>70</v>
      </c>
      <c r="AL38" s="4" t="s">
        <v>47</v>
      </c>
      <c r="AM38" s="4" t="s">
        <v>11713</v>
      </c>
      <c r="AN38" s="4" t="s">
        <v>11714</v>
      </c>
    </row>
    <row r="39" spans="1:40" x14ac:dyDescent="0.25">
      <c r="A39" s="4" t="s">
        <v>11715</v>
      </c>
      <c r="B39" s="4" t="s">
        <v>59</v>
      </c>
      <c r="C39" s="4">
        <v>20</v>
      </c>
      <c r="D39" s="4" t="s">
        <v>60</v>
      </c>
      <c r="E39" s="4" t="s">
        <v>61</v>
      </c>
      <c r="F39" s="5">
        <v>330008409863</v>
      </c>
      <c r="G39" s="4" t="s">
        <v>11716</v>
      </c>
      <c r="H39" s="4" t="s">
        <v>11717</v>
      </c>
      <c r="I39" s="4" t="s">
        <v>62</v>
      </c>
      <c r="J39" s="4"/>
      <c r="K39" s="21" t="s">
        <v>87</v>
      </c>
      <c r="L39" s="4">
        <v>0</v>
      </c>
      <c r="M39" s="4">
        <v>0</v>
      </c>
      <c r="N39" s="4">
        <v>0</v>
      </c>
      <c r="O39" s="4">
        <v>0</v>
      </c>
      <c r="P39" s="4"/>
      <c r="Q39" s="4" t="s">
        <v>11718</v>
      </c>
      <c r="R39" s="4" t="s">
        <v>11662</v>
      </c>
      <c r="S39" s="4" t="e">
        <v>#N/A</v>
      </c>
      <c r="T39" s="4" t="e">
        <v>#N/A</v>
      </c>
      <c r="U39" s="4" t="e">
        <v>#N/A</v>
      </c>
      <c r="V39" s="4" t="e">
        <v>#N/A</v>
      </c>
      <c r="W39" s="4" t="e">
        <v>#N/A</v>
      </c>
      <c r="X39" s="4" t="e">
        <v>#N/A</v>
      </c>
      <c r="Y39" s="4">
        <v>5.5129999999999998E-2</v>
      </c>
      <c r="Z39" s="4" t="e">
        <v>#N/A</v>
      </c>
      <c r="AA39" s="4" t="e">
        <v>#N/A</v>
      </c>
      <c r="AB39" s="4" t="e">
        <v>#N/A</v>
      </c>
      <c r="AC39" s="4" t="e">
        <v>#N/A</v>
      </c>
      <c r="AD39" s="4" t="s">
        <v>11719</v>
      </c>
      <c r="AE39" s="4" t="s">
        <v>11720</v>
      </c>
      <c r="AF39" s="21">
        <v>42009</v>
      </c>
      <c r="AG39" s="21">
        <v>43829</v>
      </c>
      <c r="AH39" s="4" t="s">
        <v>11721</v>
      </c>
      <c r="AI39" s="4" t="s">
        <v>67</v>
      </c>
      <c r="AJ39" s="4">
        <v>23565190</v>
      </c>
      <c r="AK39" s="4" t="s">
        <v>64</v>
      </c>
      <c r="AL39" s="4" t="s">
        <v>47</v>
      </c>
      <c r="AM39" s="4">
        <v>33057419</v>
      </c>
      <c r="AN39" s="4" t="s">
        <v>11722</v>
      </c>
    </row>
    <row r="40" spans="1:40" s="16" customFormat="1" x14ac:dyDescent="0.25">
      <c r="A40" s="4" t="s">
        <v>13018</v>
      </c>
      <c r="B40" s="4" t="s">
        <v>59</v>
      </c>
      <c r="C40" s="4">
        <v>20</v>
      </c>
      <c r="D40" s="4" t="s">
        <v>60</v>
      </c>
      <c r="E40" s="4" t="s">
        <v>61</v>
      </c>
      <c r="F40" s="5">
        <v>330008813486</v>
      </c>
      <c r="G40" s="4" t="s">
        <v>1154</v>
      </c>
      <c r="H40" s="4" t="s">
        <v>1155</v>
      </c>
      <c r="I40" s="4" t="s">
        <v>49</v>
      </c>
      <c r="J40" s="4"/>
      <c r="K40" s="21" t="s">
        <v>50</v>
      </c>
      <c r="L40" s="4">
        <v>0</v>
      </c>
      <c r="M40" s="4">
        <v>0</v>
      </c>
      <c r="N40" s="4">
        <v>0</v>
      </c>
      <c r="O40" s="4"/>
      <c r="P40" s="4"/>
      <c r="Q40" s="4" t="s">
        <v>13019</v>
      </c>
      <c r="R40" s="4" t="s">
        <v>52</v>
      </c>
      <c r="S40" s="4">
        <v>40150</v>
      </c>
      <c r="T40" s="4">
        <v>0</v>
      </c>
      <c r="U40" s="4">
        <v>0</v>
      </c>
      <c r="V40" s="4">
        <v>22338</v>
      </c>
      <c r="W40" s="4">
        <v>0</v>
      </c>
      <c r="X40" s="4">
        <v>0</v>
      </c>
      <c r="Y40" s="4">
        <v>5.7568725668020709E-2</v>
      </c>
      <c r="Z40" s="4">
        <v>924.55576413993765</v>
      </c>
      <c r="AA40" s="4">
        <v>0</v>
      </c>
      <c r="AB40" s="4">
        <v>0</v>
      </c>
      <c r="AC40" s="4">
        <v>1285.9697897208548</v>
      </c>
      <c r="AD40" s="4" t="s">
        <v>1156</v>
      </c>
      <c r="AE40" s="4" t="s">
        <v>1157</v>
      </c>
      <c r="AF40" s="21">
        <v>42156</v>
      </c>
      <c r="AG40" s="21">
        <v>43983</v>
      </c>
      <c r="AH40" s="4" t="s">
        <v>1158</v>
      </c>
      <c r="AI40" s="4" t="s">
        <v>97</v>
      </c>
      <c r="AJ40" s="4">
        <v>23893890</v>
      </c>
      <c r="AK40" s="4" t="s">
        <v>73</v>
      </c>
      <c r="AL40" s="4" t="s">
        <v>47</v>
      </c>
      <c r="AM40" s="4" t="s">
        <v>1159</v>
      </c>
      <c r="AN40" s="4" t="s">
        <v>1160</v>
      </c>
    </row>
    <row r="41" spans="1:40" x14ac:dyDescent="0.25">
      <c r="A41" s="4" t="s">
        <v>13372</v>
      </c>
      <c r="B41" s="4" t="s">
        <v>59</v>
      </c>
      <c r="C41" s="4">
        <v>20</v>
      </c>
      <c r="D41" s="4" t="s">
        <v>60</v>
      </c>
      <c r="E41" s="4" t="s">
        <v>61</v>
      </c>
      <c r="F41" s="5">
        <v>330009073478</v>
      </c>
      <c r="G41" s="4" t="s">
        <v>71</v>
      </c>
      <c r="H41" s="4" t="s">
        <v>1169</v>
      </c>
      <c r="I41" s="4" t="s">
        <v>62</v>
      </c>
      <c r="J41" s="4"/>
      <c r="K41" s="21" t="s">
        <v>50</v>
      </c>
      <c r="L41" s="4">
        <f>Tabela1[[#This Row],[vlCaptEst]]+Tabela1[[#This Row],[vlLancEstTrat]]+Tabela1[[#This Row],[vlLancEstNTrat]]+Tabela1[[#This Row],[vlConsEst]]</f>
        <v>1150.1967426072147</v>
      </c>
      <c r="M41" s="4">
        <v>0</v>
      </c>
      <c r="N41" s="4">
        <v>0</v>
      </c>
      <c r="O41" s="4"/>
      <c r="P41" s="4"/>
      <c r="Q41" s="4" t="s">
        <v>13555</v>
      </c>
      <c r="R41" s="4" t="s">
        <v>13554</v>
      </c>
      <c r="S41" s="4">
        <v>14784</v>
      </c>
      <c r="T41" s="4">
        <v>1056</v>
      </c>
      <c r="U41" s="4">
        <v>0</v>
      </c>
      <c r="V41" s="4">
        <v>13728</v>
      </c>
      <c r="W41" s="4">
        <v>7.2999999999999995E-2</v>
      </c>
      <c r="X41" s="4">
        <v>68</v>
      </c>
      <c r="Y41" s="4">
        <v>5.7568725668020709E-2</v>
      </c>
      <c r="Z41" s="4">
        <v>340.43509528932333</v>
      </c>
      <c r="AA41" s="4">
        <v>19.454329085733853</v>
      </c>
      <c r="AB41" s="4">
        <v>0</v>
      </c>
      <c r="AC41" s="4">
        <v>790.30731823215763</v>
      </c>
      <c r="AD41" s="4" t="s">
        <v>1170</v>
      </c>
      <c r="AE41" s="4" t="s">
        <v>1171</v>
      </c>
      <c r="AF41" s="21">
        <v>42284</v>
      </c>
      <c r="AG41" s="21">
        <v>44111</v>
      </c>
      <c r="AH41" s="4" t="s">
        <v>1172</v>
      </c>
      <c r="AI41" s="4" t="s">
        <v>1173</v>
      </c>
      <c r="AJ41" s="4">
        <v>23890000</v>
      </c>
      <c r="AK41" s="4" t="s">
        <v>73</v>
      </c>
      <c r="AL41" s="4" t="s">
        <v>47</v>
      </c>
      <c r="AM41" s="4">
        <v>78420944</v>
      </c>
      <c r="AN41" s="4" t="s">
        <v>1174</v>
      </c>
    </row>
    <row r="42" spans="1:40" x14ac:dyDescent="0.25">
      <c r="A42" t="s">
        <v>13050</v>
      </c>
      <c r="B42" t="s">
        <v>59</v>
      </c>
      <c r="D42" t="s">
        <v>60</v>
      </c>
      <c r="E42" t="s">
        <v>61</v>
      </c>
      <c r="H42" t="s">
        <v>13051</v>
      </c>
      <c r="I42" t="s">
        <v>49</v>
      </c>
      <c r="L42">
        <f>Tabela1[[#This Row],[vlCaptEst]]+Tabela1[[#This Row],[vlLancEstTrat]]+Tabela1[[#This Row],[vlLancEstNTrat]]+Tabela1[[#This Row],[vlConsEst]]</f>
        <v>0</v>
      </c>
      <c r="N42">
        <f>Tabela1[[#This Row],[VALOR_anual]]+Tabela1[[#This Row],[AJUSTE_exerc]]</f>
        <v>0</v>
      </c>
      <c r="Q42" t="s">
        <v>13566</v>
      </c>
      <c r="AN42" s="15"/>
    </row>
    <row r="43" spans="1:40" x14ac:dyDescent="0.25">
      <c r="A43" s="4" t="s">
        <v>11723</v>
      </c>
      <c r="B43" s="4" t="s">
        <v>59</v>
      </c>
      <c r="C43" s="4">
        <v>20</v>
      </c>
      <c r="D43" s="4" t="s">
        <v>60</v>
      </c>
      <c r="E43" s="4" t="s">
        <v>61</v>
      </c>
      <c r="F43" s="5">
        <v>330009005987</v>
      </c>
      <c r="G43" s="4" t="s">
        <v>88</v>
      </c>
      <c r="H43" s="4" t="s">
        <v>11724</v>
      </c>
      <c r="I43" s="4" t="s">
        <v>49</v>
      </c>
      <c r="J43" s="4"/>
      <c r="K43" s="21" t="s">
        <v>50</v>
      </c>
      <c r="L43" s="4">
        <v>0</v>
      </c>
      <c r="M43" s="4">
        <v>0</v>
      </c>
      <c r="N43" s="4">
        <v>0</v>
      </c>
      <c r="O43" s="4">
        <v>0</v>
      </c>
      <c r="P43" s="4"/>
      <c r="Q43" s="4" t="s">
        <v>11725</v>
      </c>
      <c r="R43" s="4" t="s">
        <v>11726</v>
      </c>
      <c r="S43" s="4" t="e">
        <v>#N/A</v>
      </c>
      <c r="T43" s="4" t="e">
        <v>#N/A</v>
      </c>
      <c r="U43" s="4" t="e">
        <v>#N/A</v>
      </c>
      <c r="V43" s="4" t="e">
        <v>#N/A</v>
      </c>
      <c r="W43" s="4" t="e">
        <v>#N/A</v>
      </c>
      <c r="X43" s="4" t="e">
        <v>#N/A</v>
      </c>
      <c r="Y43" s="4">
        <v>5.5129999999999998E-2</v>
      </c>
      <c r="Z43" s="4" t="e">
        <v>#N/A</v>
      </c>
      <c r="AA43" s="4" t="e">
        <v>#N/A</v>
      </c>
      <c r="AB43" s="4" t="e">
        <v>#N/A</v>
      </c>
      <c r="AC43" s="4" t="e">
        <v>#N/A</v>
      </c>
      <c r="AD43" s="4" t="s">
        <v>11727</v>
      </c>
      <c r="AE43" s="4" t="s">
        <v>11728</v>
      </c>
      <c r="AF43" s="21">
        <v>44627</v>
      </c>
      <c r="AG43" s="21">
        <v>46453</v>
      </c>
      <c r="AH43" s="4" t="s">
        <v>11729</v>
      </c>
      <c r="AI43" s="4" t="s">
        <v>89</v>
      </c>
      <c r="AJ43" s="4">
        <v>22753034</v>
      </c>
      <c r="AK43" s="4" t="s">
        <v>64</v>
      </c>
      <c r="AL43" s="4" t="s">
        <v>47</v>
      </c>
      <c r="AM43" s="4">
        <v>24374809</v>
      </c>
      <c r="AN43" s="4" t="s">
        <v>11730</v>
      </c>
    </row>
    <row r="44" spans="1:40" x14ac:dyDescent="0.25">
      <c r="A44" s="4" t="s">
        <v>13374</v>
      </c>
      <c r="B44" s="4" t="s">
        <v>59</v>
      </c>
      <c r="C44" s="4">
        <v>20</v>
      </c>
      <c r="D44" s="4" t="s">
        <v>60</v>
      </c>
      <c r="E44" s="4" t="s">
        <v>61</v>
      </c>
      <c r="F44" s="5">
        <v>330009546635</v>
      </c>
      <c r="G44" s="4" t="s">
        <v>1253</v>
      </c>
      <c r="H44" s="4" t="s">
        <v>1254</v>
      </c>
      <c r="I44" s="4" t="s">
        <v>49</v>
      </c>
      <c r="J44" s="4"/>
      <c r="K44" s="21" t="s">
        <v>50</v>
      </c>
      <c r="L44" s="4">
        <f>Tabela1[[#This Row],[vlCaptEst]]+Tabela1[[#This Row],[vlLancEstTrat]]+Tabela1[[#This Row],[vlLancEstNTrat]]+Tabela1[[#This Row],[vlConsEst]]</f>
        <v>504.30883997124573</v>
      </c>
      <c r="M44" s="4">
        <v>0</v>
      </c>
      <c r="N44" s="4">
        <v>0</v>
      </c>
      <c r="O44" s="4"/>
      <c r="P44" s="4"/>
      <c r="Q44" s="4" t="s">
        <v>13555</v>
      </c>
      <c r="R44" s="4" t="s">
        <v>13554</v>
      </c>
      <c r="S44" s="4">
        <v>0</v>
      </c>
      <c r="T44" s="4">
        <v>43800</v>
      </c>
      <c r="U44" s="4">
        <v>0</v>
      </c>
      <c r="V44" s="4">
        <v>0</v>
      </c>
      <c r="W44" s="4">
        <v>2628</v>
      </c>
      <c r="X44" s="4">
        <v>80</v>
      </c>
      <c r="Y44" s="4">
        <v>5.7568725668020709E-2</v>
      </c>
      <c r="Z44" s="4">
        <v>0</v>
      </c>
      <c r="AA44" s="4">
        <v>504.30883997124573</v>
      </c>
      <c r="AB44" s="4">
        <v>0</v>
      </c>
      <c r="AC44" s="4">
        <v>0</v>
      </c>
      <c r="AD44" s="4" t="s">
        <v>1255</v>
      </c>
      <c r="AE44" s="4" t="s">
        <v>1256</v>
      </c>
      <c r="AF44" s="21">
        <v>42603</v>
      </c>
      <c r="AG44" s="21">
        <v>44429</v>
      </c>
      <c r="AH44" s="4">
        <v>0</v>
      </c>
      <c r="AI44" s="4">
        <v>0</v>
      </c>
      <c r="AJ44" s="4">
        <v>0</v>
      </c>
      <c r="AK44" s="4" t="s">
        <v>64</v>
      </c>
      <c r="AL44" s="4">
        <v>0</v>
      </c>
      <c r="AM44" s="4">
        <v>37248007</v>
      </c>
      <c r="AN44" s="4" t="s">
        <v>1257</v>
      </c>
    </row>
    <row r="45" spans="1:40" x14ac:dyDescent="0.25">
      <c r="A45" s="4" t="s">
        <v>11731</v>
      </c>
      <c r="B45" s="4" t="s">
        <v>59</v>
      </c>
      <c r="C45" s="4">
        <v>20</v>
      </c>
      <c r="D45" s="4" t="s">
        <v>60</v>
      </c>
      <c r="E45" s="4" t="s">
        <v>61</v>
      </c>
      <c r="F45" s="5">
        <v>330009864920</v>
      </c>
      <c r="G45" s="4" t="s">
        <v>11732</v>
      </c>
      <c r="H45" s="4" t="s">
        <v>11733</v>
      </c>
      <c r="I45" s="4" t="s">
        <v>49</v>
      </c>
      <c r="J45" s="4"/>
      <c r="K45" s="21" t="s">
        <v>90</v>
      </c>
      <c r="L45" s="4">
        <v>0</v>
      </c>
      <c r="M45" s="4">
        <v>0</v>
      </c>
      <c r="N45" s="4">
        <v>0</v>
      </c>
      <c r="O45" s="4">
        <v>0</v>
      </c>
      <c r="P45" s="4"/>
      <c r="Q45" s="4" t="s">
        <v>11734</v>
      </c>
      <c r="R45" s="4" t="s">
        <v>11735</v>
      </c>
      <c r="S45" s="4" t="e">
        <v>#N/A</v>
      </c>
      <c r="T45" s="4" t="e">
        <v>#N/A</v>
      </c>
      <c r="U45" s="4" t="e">
        <v>#N/A</v>
      </c>
      <c r="V45" s="4" t="e">
        <v>#N/A</v>
      </c>
      <c r="W45" s="4" t="e">
        <v>#N/A</v>
      </c>
      <c r="X45" s="4" t="e">
        <v>#N/A</v>
      </c>
      <c r="Y45" s="4">
        <v>5.5129999999999998E-2</v>
      </c>
      <c r="Z45" s="4" t="e">
        <v>#N/A</v>
      </c>
      <c r="AA45" s="4" t="e">
        <v>#N/A</v>
      </c>
      <c r="AB45" s="4" t="e">
        <v>#N/A</v>
      </c>
      <c r="AC45" s="4" t="e">
        <v>#N/A</v>
      </c>
      <c r="AD45" s="4" t="s">
        <v>11736</v>
      </c>
      <c r="AE45" s="4" t="s">
        <v>11737</v>
      </c>
      <c r="AF45" s="21">
        <v>42781</v>
      </c>
      <c r="AG45" s="21">
        <v>44607</v>
      </c>
      <c r="AH45" s="4" t="s">
        <v>11738</v>
      </c>
      <c r="AI45" s="4" t="s">
        <v>63</v>
      </c>
      <c r="AJ45" s="4">
        <v>23066480</v>
      </c>
      <c r="AK45" s="4" t="s">
        <v>64</v>
      </c>
      <c r="AL45" s="4" t="s">
        <v>47</v>
      </c>
      <c r="AM45" s="4" t="s">
        <v>11739</v>
      </c>
      <c r="AN45" s="4" t="s">
        <v>11740</v>
      </c>
    </row>
    <row r="46" spans="1:40" x14ac:dyDescent="0.25">
      <c r="A46" s="4" t="s">
        <v>13575</v>
      </c>
      <c r="B46" s="4" t="s">
        <v>59</v>
      </c>
      <c r="C46" s="4">
        <v>20</v>
      </c>
      <c r="D46" s="4" t="s">
        <v>60</v>
      </c>
      <c r="E46" s="4" t="s">
        <v>61</v>
      </c>
      <c r="F46" s="5">
        <v>330010078380</v>
      </c>
      <c r="G46" s="4" t="s">
        <v>1306</v>
      </c>
      <c r="H46" s="4" t="s">
        <v>1307</v>
      </c>
      <c r="I46" s="4" t="s">
        <v>49</v>
      </c>
      <c r="J46" s="4"/>
      <c r="K46" s="21" t="s">
        <v>50</v>
      </c>
      <c r="L46" s="4">
        <f>Tabela1[[#This Row],[vlCaptEst]]+Tabela1[[#This Row],[vlLancEstTrat]]+Tabela1[[#This Row],[vlLancEstNTrat]]+Tabela1[[#This Row],[vlConsEst]]</f>
        <v>6760.833604912068</v>
      </c>
      <c r="M46" s="4">
        <v>0</v>
      </c>
      <c r="N46" s="4">
        <v>0</v>
      </c>
      <c r="O46" s="4"/>
      <c r="P46" s="4"/>
      <c r="Q46" s="4" t="s">
        <v>13576</v>
      </c>
      <c r="R46" s="4" t="s">
        <v>52</v>
      </c>
      <c r="S46" s="4">
        <v>84928.2</v>
      </c>
      <c r="T46" s="4">
        <v>0</v>
      </c>
      <c r="U46" s="4">
        <v>0</v>
      </c>
      <c r="V46" s="4">
        <v>83468.2</v>
      </c>
      <c r="W46" s="4">
        <v>0</v>
      </c>
      <c r="X46" s="4">
        <v>0</v>
      </c>
      <c r="Y46" s="4">
        <v>5.7568725668020709E-2</v>
      </c>
      <c r="Z46" s="4">
        <v>1955.6769755798828</v>
      </c>
      <c r="AA46" s="4">
        <v>0</v>
      </c>
      <c r="AB46" s="4">
        <v>0</v>
      </c>
      <c r="AC46" s="4">
        <v>4805.1566293321857</v>
      </c>
      <c r="AD46" s="4" t="s">
        <v>1308</v>
      </c>
      <c r="AE46" s="4" t="s">
        <v>1309</v>
      </c>
      <c r="AF46" s="21">
        <v>42844</v>
      </c>
      <c r="AG46" s="21">
        <v>43574</v>
      </c>
      <c r="AH46" s="4" t="s">
        <v>1310</v>
      </c>
      <c r="AI46" s="4" t="s">
        <v>63</v>
      </c>
      <c r="AJ46" s="4">
        <v>23087005</v>
      </c>
      <c r="AK46" s="4" t="s">
        <v>64</v>
      </c>
      <c r="AL46" s="4" t="s">
        <v>47</v>
      </c>
      <c r="AM46" s="4">
        <v>78427371</v>
      </c>
      <c r="AN46" s="4" t="s">
        <v>1311</v>
      </c>
    </row>
    <row r="47" spans="1:40" x14ac:dyDescent="0.25">
      <c r="A47" s="4" t="s">
        <v>11741</v>
      </c>
      <c r="B47" s="4" t="s">
        <v>59</v>
      </c>
      <c r="C47" s="4">
        <v>20</v>
      </c>
      <c r="D47" s="4" t="s">
        <v>60</v>
      </c>
      <c r="E47" s="4" t="s">
        <v>61</v>
      </c>
      <c r="F47" s="5">
        <v>330010115502</v>
      </c>
      <c r="G47" s="4" t="s">
        <v>11742</v>
      </c>
      <c r="H47" s="4" t="s">
        <v>11743</v>
      </c>
      <c r="I47" s="4" t="s">
        <v>49</v>
      </c>
      <c r="J47" s="4"/>
      <c r="K47" s="21" t="s">
        <v>50</v>
      </c>
      <c r="L47" s="4">
        <v>0</v>
      </c>
      <c r="M47" s="4">
        <v>0</v>
      </c>
      <c r="N47" s="4">
        <v>0</v>
      </c>
      <c r="O47" s="4">
        <v>0</v>
      </c>
      <c r="P47" s="4"/>
      <c r="Q47" s="4" t="s">
        <v>11744</v>
      </c>
      <c r="R47" s="4" t="s">
        <v>11745</v>
      </c>
      <c r="S47" s="4" t="e">
        <v>#N/A</v>
      </c>
      <c r="T47" s="4" t="e">
        <v>#N/A</v>
      </c>
      <c r="U47" s="4" t="e">
        <v>#N/A</v>
      </c>
      <c r="V47" s="4" t="e">
        <v>#N/A</v>
      </c>
      <c r="W47" s="4" t="e">
        <v>#N/A</v>
      </c>
      <c r="X47" s="4" t="e">
        <v>#N/A</v>
      </c>
      <c r="Y47" s="4">
        <v>5.5129999999999998E-2</v>
      </c>
      <c r="Z47" s="4" t="e">
        <v>#N/A</v>
      </c>
      <c r="AA47" s="4" t="e">
        <v>#N/A</v>
      </c>
      <c r="AB47" s="4" t="e">
        <v>#N/A</v>
      </c>
      <c r="AC47" s="4" t="e">
        <v>#N/A</v>
      </c>
      <c r="AD47" s="4" t="s">
        <v>11746</v>
      </c>
      <c r="AE47" s="4" t="s">
        <v>11747</v>
      </c>
      <c r="AF47" s="21">
        <v>42884</v>
      </c>
      <c r="AG47" s="21">
        <v>43980</v>
      </c>
      <c r="AH47" s="4" t="s">
        <v>11748</v>
      </c>
      <c r="AI47" s="4" t="s">
        <v>91</v>
      </c>
      <c r="AJ47" s="4">
        <v>23555012</v>
      </c>
      <c r="AK47" s="4" t="s">
        <v>64</v>
      </c>
      <c r="AL47" s="4" t="s">
        <v>47</v>
      </c>
      <c r="AM47" s="4">
        <v>26826344</v>
      </c>
      <c r="AN47" s="4" t="s">
        <v>11749</v>
      </c>
    </row>
    <row r="48" spans="1:40" x14ac:dyDescent="0.25">
      <c r="A48" s="4" t="s">
        <v>13375</v>
      </c>
      <c r="B48" s="4" t="s">
        <v>59</v>
      </c>
      <c r="C48" s="4">
        <v>20</v>
      </c>
      <c r="D48" s="4" t="s">
        <v>60</v>
      </c>
      <c r="E48" s="4" t="s">
        <v>61</v>
      </c>
      <c r="F48" s="5">
        <v>330026367077</v>
      </c>
      <c r="G48" s="4" t="s">
        <v>1380</v>
      </c>
      <c r="H48" s="4" t="s">
        <v>1381</v>
      </c>
      <c r="I48" s="4" t="s">
        <v>42</v>
      </c>
      <c r="J48" s="4"/>
      <c r="K48" s="21" t="s">
        <v>245</v>
      </c>
      <c r="L48" s="4">
        <f>Tabela1[[#This Row],[vlCaptEst]]+Tabela1[[#This Row],[vlLancEstTrat]]+Tabela1[[#This Row],[vlLancEstNTrat]]+Tabela1[[#This Row],[vlConsEst]]</f>
        <v>452.83788556245224</v>
      </c>
      <c r="M48" s="4">
        <v>0</v>
      </c>
      <c r="N48" s="4">
        <v>0</v>
      </c>
      <c r="O48" s="4"/>
      <c r="P48" s="4"/>
      <c r="Q48" s="4" t="s">
        <v>13555</v>
      </c>
      <c r="R48" s="4" t="s">
        <v>13554</v>
      </c>
      <c r="S48" s="4">
        <v>0</v>
      </c>
      <c r="T48" s="4">
        <v>141474</v>
      </c>
      <c r="U48" s="4">
        <v>0</v>
      </c>
      <c r="V48" s="4">
        <v>0</v>
      </c>
      <c r="W48" s="4">
        <v>1234</v>
      </c>
      <c r="X48" s="4">
        <v>94</v>
      </c>
      <c r="Y48" s="4">
        <v>5.7568725668020709E-2</v>
      </c>
      <c r="Z48" s="4">
        <v>0</v>
      </c>
      <c r="AA48" s="4">
        <v>452.83788556245224</v>
      </c>
      <c r="AB48" s="4">
        <v>0</v>
      </c>
      <c r="AC48" s="4">
        <v>0</v>
      </c>
      <c r="AD48" s="4" t="s">
        <v>1382</v>
      </c>
      <c r="AE48" s="4" t="s">
        <v>1383</v>
      </c>
      <c r="AF48" s="21">
        <v>43187</v>
      </c>
      <c r="AG48" s="21">
        <v>45013</v>
      </c>
      <c r="AH48" s="4" t="s">
        <v>1384</v>
      </c>
      <c r="AI48" s="4" t="s">
        <v>1385</v>
      </c>
      <c r="AJ48" s="4">
        <v>1227200</v>
      </c>
      <c r="AK48" s="4" t="s">
        <v>1386</v>
      </c>
      <c r="AL48" s="4" t="s">
        <v>218</v>
      </c>
      <c r="AM48" s="4">
        <v>983505514</v>
      </c>
      <c r="AN48" s="4" t="s">
        <v>1387</v>
      </c>
    </row>
    <row r="49" spans="1:40" x14ac:dyDescent="0.25">
      <c r="A49" s="4" t="s">
        <v>13064</v>
      </c>
      <c r="B49" s="4" t="s">
        <v>59</v>
      </c>
      <c r="C49" s="4">
        <v>20</v>
      </c>
      <c r="D49" s="4" t="s">
        <v>60</v>
      </c>
      <c r="E49" s="4" t="s">
        <v>61</v>
      </c>
      <c r="F49" s="5">
        <v>330026425450</v>
      </c>
      <c r="G49" s="4" t="s">
        <v>1388</v>
      </c>
      <c r="H49" s="4" t="s">
        <v>1389</v>
      </c>
      <c r="I49" s="4" t="s">
        <v>49</v>
      </c>
      <c r="J49" s="4"/>
      <c r="K49" s="21" t="s">
        <v>1390</v>
      </c>
      <c r="L49" s="4">
        <v>0</v>
      </c>
      <c r="M49" s="4">
        <v>0</v>
      </c>
      <c r="N49" s="4">
        <f>Tabela1[[#This Row],[VALOR_anual]]+Tabela1[[#This Row],[AJUSTE_exerc]]</f>
        <v>0</v>
      </c>
      <c r="O49" s="4"/>
      <c r="P49" s="4"/>
      <c r="Q49" s="4" t="s">
        <v>13063</v>
      </c>
      <c r="R49" s="4" t="s">
        <v>52</v>
      </c>
      <c r="S49" s="4">
        <v>18870.5</v>
      </c>
      <c r="T49" s="4">
        <v>0</v>
      </c>
      <c r="U49" s="4">
        <v>0</v>
      </c>
      <c r="V49" s="4">
        <v>18505.5</v>
      </c>
      <c r="W49" s="4">
        <v>0</v>
      </c>
      <c r="X49" s="4">
        <v>0</v>
      </c>
      <c r="Y49" s="4">
        <v>5.7568725668020709E-2</v>
      </c>
      <c r="Z49" s="4">
        <v>434.5322286181198</v>
      </c>
      <c r="AA49" s="4">
        <v>0</v>
      </c>
      <c r="AB49" s="4">
        <v>0</v>
      </c>
      <c r="AC49" s="4">
        <v>1065.3411987796928</v>
      </c>
      <c r="AD49" s="4" t="s">
        <v>1391</v>
      </c>
      <c r="AE49" s="4" t="s">
        <v>1392</v>
      </c>
      <c r="AF49" s="21">
        <v>43240</v>
      </c>
      <c r="AG49" s="21">
        <v>43971</v>
      </c>
      <c r="AH49" s="4" t="s">
        <v>1393</v>
      </c>
      <c r="AI49" s="4" t="s">
        <v>1394</v>
      </c>
      <c r="AJ49" s="4" t="s">
        <v>1395</v>
      </c>
      <c r="AK49" s="4" t="s">
        <v>95</v>
      </c>
      <c r="AL49" s="4" t="s">
        <v>47</v>
      </c>
      <c r="AM49" s="4" t="s">
        <v>1396</v>
      </c>
      <c r="AN49" s="4" t="s">
        <v>1397</v>
      </c>
    </row>
    <row r="50" spans="1:40" x14ac:dyDescent="0.25">
      <c r="A50" s="4" t="s">
        <v>11750</v>
      </c>
      <c r="B50" s="4" t="s">
        <v>59</v>
      </c>
      <c r="C50" s="4">
        <v>20</v>
      </c>
      <c r="D50" s="4" t="s">
        <v>60</v>
      </c>
      <c r="E50" s="4" t="s">
        <v>61</v>
      </c>
      <c r="F50" s="5">
        <v>330027158366</v>
      </c>
      <c r="G50" s="4" t="s">
        <v>11751</v>
      </c>
      <c r="H50" s="4" t="s">
        <v>11752</v>
      </c>
      <c r="I50" s="4" t="s">
        <v>92</v>
      </c>
      <c r="J50" s="4"/>
      <c r="K50" s="21" t="s">
        <v>90</v>
      </c>
      <c r="L50" s="4">
        <v>0</v>
      </c>
      <c r="M50" s="4">
        <v>0</v>
      </c>
      <c r="N50" s="4">
        <v>0</v>
      </c>
      <c r="O50" s="4">
        <v>0</v>
      </c>
      <c r="P50" s="4"/>
      <c r="Q50" s="4" t="s">
        <v>11753</v>
      </c>
      <c r="R50" s="4" t="s">
        <v>11754</v>
      </c>
      <c r="S50" s="4" t="e">
        <v>#N/A</v>
      </c>
      <c r="T50" s="4" t="e">
        <v>#N/A</v>
      </c>
      <c r="U50" s="4" t="e">
        <v>#N/A</v>
      </c>
      <c r="V50" s="4" t="e">
        <v>#N/A</v>
      </c>
      <c r="W50" s="4" t="e">
        <v>#N/A</v>
      </c>
      <c r="X50" s="4" t="e">
        <v>#N/A</v>
      </c>
      <c r="Y50" s="4">
        <v>5.5129999999999998E-2</v>
      </c>
      <c r="Z50" s="4" t="e">
        <v>#N/A</v>
      </c>
      <c r="AA50" s="4" t="e">
        <v>#N/A</v>
      </c>
      <c r="AB50" s="4" t="e">
        <v>#N/A</v>
      </c>
      <c r="AC50" s="4" t="e">
        <v>#N/A</v>
      </c>
      <c r="AD50" s="4" t="s">
        <v>11755</v>
      </c>
      <c r="AE50" s="4" t="s">
        <v>11756</v>
      </c>
      <c r="AF50" s="21">
        <v>44048</v>
      </c>
      <c r="AG50" s="21">
        <v>45874</v>
      </c>
      <c r="AH50" s="4" t="s">
        <v>11757</v>
      </c>
      <c r="AI50" s="4" t="s">
        <v>93</v>
      </c>
      <c r="AJ50" s="4" t="s">
        <v>94</v>
      </c>
      <c r="AK50" s="4" t="s">
        <v>95</v>
      </c>
      <c r="AL50" s="4" t="s">
        <v>47</v>
      </c>
      <c r="AM50" s="4" t="s">
        <v>11758</v>
      </c>
      <c r="AN50" s="4" t="s">
        <v>96</v>
      </c>
    </row>
    <row r="51" spans="1:40" x14ac:dyDescent="0.25">
      <c r="A51" s="4" t="s">
        <v>11766</v>
      </c>
      <c r="B51" s="4" t="s">
        <v>59</v>
      </c>
      <c r="C51" s="4">
        <v>21</v>
      </c>
      <c r="D51" s="4" t="s">
        <v>60</v>
      </c>
      <c r="E51" s="4" t="s">
        <v>100</v>
      </c>
      <c r="F51" s="5">
        <v>330005088098</v>
      </c>
      <c r="G51" s="4" t="s">
        <v>41</v>
      </c>
      <c r="H51" s="4" t="s">
        <v>11767</v>
      </c>
      <c r="I51" s="4" t="s">
        <v>42</v>
      </c>
      <c r="J51" s="4"/>
      <c r="K51" s="21" t="s">
        <v>101</v>
      </c>
      <c r="L51" s="4">
        <v>0</v>
      </c>
      <c r="M51" s="4">
        <v>0</v>
      </c>
      <c r="N51" s="4">
        <v>0</v>
      </c>
      <c r="O51" s="4">
        <v>0</v>
      </c>
      <c r="P51" s="4"/>
      <c r="Q51" s="4" t="s">
        <v>11768</v>
      </c>
      <c r="R51" s="4" t="s">
        <v>11769</v>
      </c>
      <c r="S51" s="4" t="e">
        <v>#N/A</v>
      </c>
      <c r="T51" s="4" t="e">
        <v>#N/A</v>
      </c>
      <c r="U51" s="4" t="e">
        <v>#N/A</v>
      </c>
      <c r="V51" s="4" t="e">
        <v>#N/A</v>
      </c>
      <c r="W51" s="4" t="e">
        <v>#N/A</v>
      </c>
      <c r="X51" s="4" t="e">
        <v>#N/A</v>
      </c>
      <c r="Y51" s="4">
        <v>5.5129999999999998E-2</v>
      </c>
      <c r="Z51" s="4" t="e">
        <v>#N/A</v>
      </c>
      <c r="AA51" s="4" t="e">
        <v>#N/A</v>
      </c>
      <c r="AB51" s="4" t="e">
        <v>#N/A</v>
      </c>
      <c r="AC51" s="4" t="e">
        <v>#N/A</v>
      </c>
      <c r="AD51" s="4">
        <v>0</v>
      </c>
      <c r="AE51" s="4">
        <v>0</v>
      </c>
      <c r="AF51" s="21">
        <v>0</v>
      </c>
      <c r="AG51" s="21">
        <v>0</v>
      </c>
      <c r="AH51" s="4" t="s">
        <v>102</v>
      </c>
      <c r="AI51" s="4" t="s">
        <v>68</v>
      </c>
      <c r="AJ51" s="4" t="s">
        <v>103</v>
      </c>
      <c r="AK51" s="4" t="s">
        <v>64</v>
      </c>
      <c r="AL51" s="4" t="s">
        <v>47</v>
      </c>
      <c r="AM51" s="4">
        <v>25417624</v>
      </c>
      <c r="AN51" s="4" t="s">
        <v>104</v>
      </c>
    </row>
    <row r="52" spans="1:40" x14ac:dyDescent="0.25">
      <c r="A52" s="4" t="s">
        <v>11770</v>
      </c>
      <c r="B52" s="4" t="s">
        <v>59</v>
      </c>
      <c r="C52" s="4">
        <v>21</v>
      </c>
      <c r="D52" s="4" t="s">
        <v>60</v>
      </c>
      <c r="E52" s="4" t="s">
        <v>100</v>
      </c>
      <c r="F52" s="5">
        <v>330031531904</v>
      </c>
      <c r="G52" s="4" t="s">
        <v>41</v>
      </c>
      <c r="H52" s="4" t="s">
        <v>11771</v>
      </c>
      <c r="I52" s="4" t="s">
        <v>42</v>
      </c>
      <c r="J52" s="4"/>
      <c r="K52" s="21" t="s">
        <v>101</v>
      </c>
      <c r="L52" s="4">
        <v>0</v>
      </c>
      <c r="M52" s="4">
        <v>0</v>
      </c>
      <c r="N52" s="4">
        <v>0</v>
      </c>
      <c r="O52" s="4">
        <v>0</v>
      </c>
      <c r="P52" s="4"/>
      <c r="Q52" s="4" t="s">
        <v>11768</v>
      </c>
      <c r="R52" s="4" t="s">
        <v>11769</v>
      </c>
      <c r="S52" s="4" t="e">
        <v>#N/A</v>
      </c>
      <c r="T52" s="4" t="e">
        <v>#N/A</v>
      </c>
      <c r="U52" s="4" t="e">
        <v>#N/A</v>
      </c>
      <c r="V52" s="4" t="e">
        <v>#N/A</v>
      </c>
      <c r="W52" s="4" t="e">
        <v>#N/A</v>
      </c>
      <c r="X52" s="4" t="e">
        <v>#N/A</v>
      </c>
      <c r="Y52" s="4">
        <v>5.5129999999999998E-2</v>
      </c>
      <c r="Z52" s="4" t="e">
        <v>#N/A</v>
      </c>
      <c r="AA52" s="4" t="e">
        <v>#N/A</v>
      </c>
      <c r="AB52" s="4" t="e">
        <v>#N/A</v>
      </c>
      <c r="AC52" s="4" t="e">
        <v>#N/A</v>
      </c>
      <c r="AD52" s="4" t="s">
        <v>11772</v>
      </c>
      <c r="AE52" s="4">
        <v>5172007</v>
      </c>
      <c r="AF52" s="21">
        <v>39099</v>
      </c>
      <c r="AG52" s="21">
        <v>42749</v>
      </c>
      <c r="AH52" s="4" t="s">
        <v>102</v>
      </c>
      <c r="AI52" s="4" t="s">
        <v>68</v>
      </c>
      <c r="AJ52" s="4" t="s">
        <v>103</v>
      </c>
      <c r="AK52" s="4" t="s">
        <v>64</v>
      </c>
      <c r="AL52" s="4" t="s">
        <v>47</v>
      </c>
      <c r="AM52" s="4" t="s">
        <v>105</v>
      </c>
      <c r="AN52" s="4" t="s">
        <v>104</v>
      </c>
    </row>
    <row r="53" spans="1:40" x14ac:dyDescent="0.25">
      <c r="A53" s="4" t="s">
        <v>11773</v>
      </c>
      <c r="B53" s="4" t="s">
        <v>59</v>
      </c>
      <c r="C53" s="4">
        <v>21</v>
      </c>
      <c r="D53" s="4" t="s">
        <v>60</v>
      </c>
      <c r="E53" s="4" t="s">
        <v>100</v>
      </c>
      <c r="F53" s="5" t="e">
        <v>#N/A</v>
      </c>
      <c r="G53" s="4" t="e">
        <v>#N/A</v>
      </c>
      <c r="H53" s="4" t="e">
        <v>#N/A</v>
      </c>
      <c r="I53" s="4" t="e">
        <v>#N/A</v>
      </c>
      <c r="J53" s="4"/>
      <c r="K53" s="21" t="e">
        <v>#N/A</v>
      </c>
      <c r="L53" s="4" t="e">
        <v>#N/A</v>
      </c>
      <c r="M53" s="4" t="e">
        <v>#N/A</v>
      </c>
      <c r="N53" s="4" t="e">
        <v>#N/A</v>
      </c>
      <c r="O53" s="4" t="e">
        <v>#N/A</v>
      </c>
      <c r="P53" s="4"/>
      <c r="Q53" s="4" t="e">
        <v>#N/A</v>
      </c>
      <c r="R53" s="4" t="e">
        <v>#N/A</v>
      </c>
      <c r="S53" s="4" t="e">
        <v>#N/A</v>
      </c>
      <c r="T53" s="4" t="e">
        <v>#N/A</v>
      </c>
      <c r="U53" s="4" t="e">
        <v>#N/A</v>
      </c>
      <c r="V53" s="4" t="e">
        <v>#N/A</v>
      </c>
      <c r="W53" s="4" t="e">
        <v>#N/A</v>
      </c>
      <c r="X53" s="4" t="e">
        <v>#N/A</v>
      </c>
      <c r="Y53" s="4" t="e">
        <v>#N/A</v>
      </c>
      <c r="Z53" s="4" t="e">
        <v>#N/A</v>
      </c>
      <c r="AA53" s="4" t="e">
        <v>#N/A</v>
      </c>
      <c r="AB53" s="4" t="e">
        <v>#N/A</v>
      </c>
      <c r="AC53" s="4" t="e">
        <v>#N/A</v>
      </c>
      <c r="AD53" s="4" t="e">
        <v>#N/A</v>
      </c>
      <c r="AE53" s="4" t="e">
        <v>#N/A</v>
      </c>
      <c r="AF53" s="21" t="e">
        <v>#N/A</v>
      </c>
      <c r="AG53" s="21" t="e">
        <v>#N/A</v>
      </c>
      <c r="AH53" s="4" t="e">
        <v>#N/A</v>
      </c>
      <c r="AI53" s="4" t="e">
        <v>#N/A</v>
      </c>
      <c r="AJ53" s="4" t="e">
        <v>#N/A</v>
      </c>
      <c r="AK53" s="4" t="e">
        <v>#N/A</v>
      </c>
      <c r="AL53" s="4" t="e">
        <v>#N/A</v>
      </c>
      <c r="AM53" s="4" t="e">
        <v>#N/A</v>
      </c>
      <c r="AN53" s="4" t="e">
        <v>#N/A</v>
      </c>
    </row>
    <row r="54" spans="1:40" x14ac:dyDescent="0.25">
      <c r="A54" s="4" t="s">
        <v>11774</v>
      </c>
      <c r="B54" s="4" t="s">
        <v>59</v>
      </c>
      <c r="C54" s="4">
        <v>21</v>
      </c>
      <c r="D54" s="4" t="s">
        <v>60</v>
      </c>
      <c r="E54" s="4" t="s">
        <v>100</v>
      </c>
      <c r="F54" s="5" t="e">
        <v>#N/A</v>
      </c>
      <c r="G54" s="4" t="e">
        <v>#N/A</v>
      </c>
      <c r="H54" s="4" t="e">
        <v>#N/A</v>
      </c>
      <c r="I54" s="4" t="e">
        <v>#N/A</v>
      </c>
      <c r="J54" s="4"/>
      <c r="K54" s="21" t="e">
        <v>#N/A</v>
      </c>
      <c r="L54" s="4" t="e">
        <v>#N/A</v>
      </c>
      <c r="M54" s="4" t="e">
        <v>#N/A</v>
      </c>
      <c r="N54" s="4" t="e">
        <v>#N/A</v>
      </c>
      <c r="O54" s="4" t="e">
        <v>#N/A</v>
      </c>
      <c r="P54" s="4"/>
      <c r="Q54" s="4" t="e">
        <v>#N/A</v>
      </c>
      <c r="R54" s="4" t="e">
        <v>#N/A</v>
      </c>
      <c r="S54" s="4" t="e">
        <v>#N/A</v>
      </c>
      <c r="T54" s="4" t="e">
        <v>#N/A</v>
      </c>
      <c r="U54" s="4" t="e">
        <v>#N/A</v>
      </c>
      <c r="V54" s="4" t="e">
        <v>#N/A</v>
      </c>
      <c r="W54" s="4" t="e">
        <v>#N/A</v>
      </c>
      <c r="X54" s="4" t="e">
        <v>#N/A</v>
      </c>
      <c r="Y54" s="4" t="e">
        <v>#N/A</v>
      </c>
      <c r="Z54" s="4" t="e">
        <v>#N/A</v>
      </c>
      <c r="AA54" s="4" t="e">
        <v>#N/A</v>
      </c>
      <c r="AB54" s="4" t="e">
        <v>#N/A</v>
      </c>
      <c r="AC54" s="4" t="e">
        <v>#N/A</v>
      </c>
      <c r="AD54" s="4" t="e">
        <v>#N/A</v>
      </c>
      <c r="AE54" s="4" t="e">
        <v>#N/A</v>
      </c>
      <c r="AF54" s="21" t="e">
        <v>#N/A</v>
      </c>
      <c r="AG54" s="21" t="e">
        <v>#N/A</v>
      </c>
      <c r="AH54" s="4" t="e">
        <v>#N/A</v>
      </c>
      <c r="AI54" s="4" t="e">
        <v>#N/A</v>
      </c>
      <c r="AJ54" s="4" t="e">
        <v>#N/A</v>
      </c>
      <c r="AK54" s="4" t="e">
        <v>#N/A</v>
      </c>
      <c r="AL54" s="4" t="e">
        <v>#N/A</v>
      </c>
      <c r="AM54" s="4" t="e">
        <v>#N/A</v>
      </c>
      <c r="AN54" s="4" t="e">
        <v>#N/A</v>
      </c>
    </row>
    <row r="55" spans="1:40" x14ac:dyDescent="0.25">
      <c r="A55" s="4" t="s">
        <v>11775</v>
      </c>
      <c r="B55" s="4" t="s">
        <v>59</v>
      </c>
      <c r="C55" s="4">
        <v>21</v>
      </c>
      <c r="D55" s="4" t="s">
        <v>60</v>
      </c>
      <c r="E55" s="4" t="s">
        <v>100</v>
      </c>
      <c r="F55" s="5" t="e">
        <v>#N/A</v>
      </c>
      <c r="G55" s="4" t="e">
        <v>#N/A</v>
      </c>
      <c r="H55" s="4" t="e">
        <v>#N/A</v>
      </c>
      <c r="I55" s="4" t="e">
        <v>#N/A</v>
      </c>
      <c r="J55" s="4"/>
      <c r="K55" s="21" t="e">
        <v>#N/A</v>
      </c>
      <c r="L55" s="4" t="e">
        <v>#N/A</v>
      </c>
      <c r="M55" s="4" t="e">
        <v>#N/A</v>
      </c>
      <c r="N55" s="4" t="e">
        <v>#N/A</v>
      </c>
      <c r="O55" s="4" t="e">
        <v>#N/A</v>
      </c>
      <c r="P55" s="4"/>
      <c r="Q55" s="4" t="e">
        <v>#N/A</v>
      </c>
      <c r="R55" s="4" t="e">
        <v>#N/A</v>
      </c>
      <c r="S55" s="4" t="e">
        <v>#N/A</v>
      </c>
      <c r="T55" s="4" t="e">
        <v>#N/A</v>
      </c>
      <c r="U55" s="4" t="e">
        <v>#N/A</v>
      </c>
      <c r="V55" s="4" t="e">
        <v>#N/A</v>
      </c>
      <c r="W55" s="4" t="e">
        <v>#N/A</v>
      </c>
      <c r="X55" s="4" t="e">
        <v>#N/A</v>
      </c>
      <c r="Y55" s="4" t="e">
        <v>#N/A</v>
      </c>
      <c r="Z55" s="4" t="e">
        <v>#N/A</v>
      </c>
      <c r="AA55" s="4" t="e">
        <v>#N/A</v>
      </c>
      <c r="AB55" s="4" t="e">
        <v>#N/A</v>
      </c>
      <c r="AC55" s="4" t="e">
        <v>#N/A</v>
      </c>
      <c r="AD55" s="4" t="e">
        <v>#N/A</v>
      </c>
      <c r="AE55" s="4" t="e">
        <v>#N/A</v>
      </c>
      <c r="AF55" s="21" t="e">
        <v>#N/A</v>
      </c>
      <c r="AG55" s="21" t="e">
        <v>#N/A</v>
      </c>
      <c r="AH55" s="4" t="e">
        <v>#N/A</v>
      </c>
      <c r="AI55" s="4" t="e">
        <v>#N/A</v>
      </c>
      <c r="AJ55" s="4" t="e">
        <v>#N/A</v>
      </c>
      <c r="AK55" s="4" t="e">
        <v>#N/A</v>
      </c>
      <c r="AL55" s="4" t="e">
        <v>#N/A</v>
      </c>
      <c r="AM55" s="4" t="e">
        <v>#N/A</v>
      </c>
      <c r="AN55" s="4" t="e">
        <v>#N/A</v>
      </c>
    </row>
    <row r="56" spans="1:40" x14ac:dyDescent="0.25">
      <c r="A56" s="4" t="s">
        <v>11776</v>
      </c>
      <c r="B56" s="4" t="s">
        <v>59</v>
      </c>
      <c r="C56" s="4">
        <v>21</v>
      </c>
      <c r="D56" s="4" t="s">
        <v>60</v>
      </c>
      <c r="E56" s="4" t="s">
        <v>100</v>
      </c>
      <c r="F56" s="5">
        <v>330005050104</v>
      </c>
      <c r="G56" s="4" t="s">
        <v>106</v>
      </c>
      <c r="H56" s="4" t="s">
        <v>11777</v>
      </c>
      <c r="I56" s="4" t="s">
        <v>49</v>
      </c>
      <c r="J56" s="4"/>
      <c r="K56" s="21" t="s">
        <v>107</v>
      </c>
      <c r="L56" s="4">
        <v>0</v>
      </c>
      <c r="M56" s="4">
        <v>0</v>
      </c>
      <c r="N56" s="4">
        <v>0</v>
      </c>
      <c r="O56" s="4">
        <v>0</v>
      </c>
      <c r="P56" s="4"/>
      <c r="Q56" s="4" t="s">
        <v>11778</v>
      </c>
      <c r="R56" s="4" t="s">
        <v>11779</v>
      </c>
      <c r="S56" s="4" t="e">
        <v>#N/A</v>
      </c>
      <c r="T56" s="4" t="e">
        <v>#N/A</v>
      </c>
      <c r="U56" s="4" t="e">
        <v>#N/A</v>
      </c>
      <c r="V56" s="4" t="e">
        <v>#N/A</v>
      </c>
      <c r="W56" s="4" t="e">
        <v>#N/A</v>
      </c>
      <c r="X56" s="4" t="e">
        <v>#N/A</v>
      </c>
      <c r="Y56" s="4">
        <v>5.5129999999999998E-2</v>
      </c>
      <c r="Z56" s="4" t="e">
        <v>#N/A</v>
      </c>
      <c r="AA56" s="4" t="e">
        <v>#N/A</v>
      </c>
      <c r="AB56" s="4" t="e">
        <v>#N/A</v>
      </c>
      <c r="AC56" s="4" t="e">
        <v>#N/A</v>
      </c>
      <c r="AD56" s="4" t="e">
        <v>#N/A</v>
      </c>
      <c r="AE56" s="4" t="e">
        <v>#N/A</v>
      </c>
      <c r="AF56" s="21" t="e">
        <v>#N/A</v>
      </c>
      <c r="AG56" s="21" t="e">
        <v>#N/A</v>
      </c>
      <c r="AH56" s="4" t="s">
        <v>108</v>
      </c>
      <c r="AI56" s="4" t="s">
        <v>109</v>
      </c>
      <c r="AJ56" s="4">
        <v>25225030</v>
      </c>
      <c r="AK56" s="4" t="s">
        <v>76</v>
      </c>
      <c r="AL56" s="4" t="s">
        <v>47</v>
      </c>
      <c r="AM56" s="4" t="s">
        <v>11780</v>
      </c>
      <c r="AN56" s="4" t="s">
        <v>11781</v>
      </c>
    </row>
    <row r="57" spans="1:40" x14ac:dyDescent="0.25">
      <c r="A57" s="4" t="s">
        <v>11782</v>
      </c>
      <c r="B57" s="4" t="s">
        <v>59</v>
      </c>
      <c r="C57" s="4">
        <v>21</v>
      </c>
      <c r="D57" s="4" t="s">
        <v>60</v>
      </c>
      <c r="E57" s="4" t="s">
        <v>100</v>
      </c>
      <c r="F57" s="5">
        <v>330005069468</v>
      </c>
      <c r="G57" s="4" t="s">
        <v>11783</v>
      </c>
      <c r="H57" s="4" t="s">
        <v>11784</v>
      </c>
      <c r="I57" s="4" t="s">
        <v>72</v>
      </c>
      <c r="J57" s="4"/>
      <c r="K57" s="21" t="s">
        <v>11641</v>
      </c>
      <c r="L57" s="4">
        <v>0</v>
      </c>
      <c r="M57" s="4">
        <v>0</v>
      </c>
      <c r="N57" s="4">
        <v>0</v>
      </c>
      <c r="O57" s="4">
        <v>0</v>
      </c>
      <c r="P57" s="4"/>
      <c r="Q57" s="4" t="s">
        <v>11785</v>
      </c>
      <c r="R57" s="4" t="s">
        <v>11643</v>
      </c>
      <c r="S57" s="4" t="e">
        <v>#N/A</v>
      </c>
      <c r="T57" s="4" t="e">
        <v>#N/A</v>
      </c>
      <c r="U57" s="4" t="e">
        <v>#N/A</v>
      </c>
      <c r="V57" s="4" t="e">
        <v>#N/A</v>
      </c>
      <c r="W57" s="4" t="e">
        <v>#N/A</v>
      </c>
      <c r="X57" s="4" t="e">
        <v>#N/A</v>
      </c>
      <c r="Y57" s="4">
        <v>5.5129999999999998E-2</v>
      </c>
      <c r="Z57" s="4" t="e">
        <v>#N/A</v>
      </c>
      <c r="AA57" s="4" t="e">
        <v>#N/A</v>
      </c>
      <c r="AB57" s="4" t="e">
        <v>#N/A</v>
      </c>
      <c r="AC57" s="4" t="e">
        <v>#N/A</v>
      </c>
      <c r="AD57" s="4" t="e">
        <v>#N/A</v>
      </c>
      <c r="AE57" s="4" t="e">
        <v>#N/A</v>
      </c>
      <c r="AF57" s="21" t="e">
        <v>#N/A</v>
      </c>
      <c r="AG57" s="21" t="e">
        <v>#N/A</v>
      </c>
      <c r="AH57" s="4" t="s">
        <v>11786</v>
      </c>
      <c r="AI57" s="4" t="s">
        <v>91</v>
      </c>
      <c r="AJ57" s="4">
        <v>23575275</v>
      </c>
      <c r="AK57" s="4" t="s">
        <v>64</v>
      </c>
      <c r="AL57" s="4" t="s">
        <v>47</v>
      </c>
      <c r="AM57" s="4">
        <v>33135979</v>
      </c>
      <c r="AN57" s="4" t="s">
        <v>11787</v>
      </c>
    </row>
    <row r="58" spans="1:40" x14ac:dyDescent="0.25">
      <c r="A58" s="4" t="s">
        <v>11788</v>
      </c>
      <c r="B58" s="4" t="s">
        <v>59</v>
      </c>
      <c r="C58" s="4">
        <v>21</v>
      </c>
      <c r="D58" s="4" t="s">
        <v>60</v>
      </c>
      <c r="E58" s="4" t="s">
        <v>100</v>
      </c>
      <c r="F58" s="5">
        <v>330005065632</v>
      </c>
      <c r="G58" s="4" t="s">
        <v>11789</v>
      </c>
      <c r="H58" s="4" t="s">
        <v>11790</v>
      </c>
      <c r="I58" s="4" t="s">
        <v>110</v>
      </c>
      <c r="J58" s="4"/>
      <c r="K58" s="21" t="s">
        <v>11620</v>
      </c>
      <c r="L58" s="4">
        <v>0</v>
      </c>
      <c r="M58" s="4">
        <v>0</v>
      </c>
      <c r="N58" s="4">
        <v>0</v>
      </c>
      <c r="O58" s="4">
        <v>0</v>
      </c>
      <c r="P58" s="4"/>
      <c r="Q58" s="4" t="s">
        <v>11791</v>
      </c>
      <c r="R58" s="4" t="s">
        <v>11622</v>
      </c>
      <c r="S58" s="4" t="e">
        <v>#N/A</v>
      </c>
      <c r="T58" s="4" t="e">
        <v>#N/A</v>
      </c>
      <c r="U58" s="4" t="e">
        <v>#N/A</v>
      </c>
      <c r="V58" s="4" t="e">
        <v>#N/A</v>
      </c>
      <c r="W58" s="4" t="e">
        <v>#N/A</v>
      </c>
      <c r="X58" s="4" t="e">
        <v>#N/A</v>
      </c>
      <c r="Y58" s="4">
        <v>5.5129999999999998E-2</v>
      </c>
      <c r="Z58" s="4" t="e">
        <v>#N/A</v>
      </c>
      <c r="AA58" s="4" t="e">
        <v>#N/A</v>
      </c>
      <c r="AB58" s="4" t="e">
        <v>#N/A</v>
      </c>
      <c r="AC58" s="4" t="e">
        <v>#N/A</v>
      </c>
      <c r="AD58" s="4" t="s">
        <v>11792</v>
      </c>
      <c r="AE58" s="4" t="s">
        <v>11793</v>
      </c>
      <c r="AF58" s="21">
        <v>39609</v>
      </c>
      <c r="AG58" s="21">
        <v>41435</v>
      </c>
      <c r="AH58" s="4" t="s">
        <v>11794</v>
      </c>
      <c r="AI58" s="4" t="s">
        <v>111</v>
      </c>
      <c r="AJ58" s="4">
        <v>23800000</v>
      </c>
      <c r="AK58" s="4" t="s">
        <v>75</v>
      </c>
      <c r="AL58" s="4" t="s">
        <v>47</v>
      </c>
      <c r="AM58" s="4">
        <v>93923730</v>
      </c>
      <c r="AN58" s="4" t="s">
        <v>11795</v>
      </c>
    </row>
    <row r="59" spans="1:40" x14ac:dyDescent="0.25">
      <c r="A59" s="4" t="s">
        <v>11796</v>
      </c>
      <c r="B59" s="4" t="s">
        <v>59</v>
      </c>
      <c r="C59" s="4">
        <v>21</v>
      </c>
      <c r="D59" s="4" t="s">
        <v>60</v>
      </c>
      <c r="E59" s="4" t="s">
        <v>100</v>
      </c>
      <c r="F59" s="5">
        <v>330005207879</v>
      </c>
      <c r="G59" s="4" t="s">
        <v>11797</v>
      </c>
      <c r="H59" s="4" t="s">
        <v>112</v>
      </c>
      <c r="I59" s="4" t="s">
        <v>62</v>
      </c>
      <c r="J59" s="4"/>
      <c r="K59" s="21" t="s">
        <v>50</v>
      </c>
      <c r="L59" s="4">
        <v>0</v>
      </c>
      <c r="M59" s="4">
        <v>0</v>
      </c>
      <c r="N59" s="4">
        <v>0</v>
      </c>
      <c r="O59" s="4">
        <v>0</v>
      </c>
      <c r="P59" s="4"/>
      <c r="Q59" s="4" t="s">
        <v>11798</v>
      </c>
      <c r="R59" s="4" t="s">
        <v>52</v>
      </c>
      <c r="S59" s="4" t="e">
        <v>#N/A</v>
      </c>
      <c r="T59" s="4" t="e">
        <v>#N/A</v>
      </c>
      <c r="U59" s="4" t="e">
        <v>#N/A</v>
      </c>
      <c r="V59" s="4" t="e">
        <v>#N/A</v>
      </c>
      <c r="W59" s="4" t="e">
        <v>#N/A</v>
      </c>
      <c r="X59" s="4" t="e">
        <v>#N/A</v>
      </c>
      <c r="Y59" s="4">
        <v>5.5129999999999998E-2</v>
      </c>
      <c r="Z59" s="4" t="e">
        <v>#N/A</v>
      </c>
      <c r="AA59" s="4" t="e">
        <v>#N/A</v>
      </c>
      <c r="AB59" s="4" t="e">
        <v>#N/A</v>
      </c>
      <c r="AC59" s="4" t="e">
        <v>#N/A</v>
      </c>
      <c r="AD59" s="4" t="s">
        <v>11799</v>
      </c>
      <c r="AE59" s="4">
        <v>6692008</v>
      </c>
      <c r="AF59" s="21">
        <v>39786</v>
      </c>
      <c r="AG59" s="21">
        <v>41612</v>
      </c>
      <c r="AH59" s="4" t="s">
        <v>11800</v>
      </c>
      <c r="AI59" s="4" t="s">
        <v>113</v>
      </c>
      <c r="AJ59" s="4">
        <v>23565230</v>
      </c>
      <c r="AK59" s="4" t="s">
        <v>64</v>
      </c>
      <c r="AL59" s="4" t="s">
        <v>47</v>
      </c>
      <c r="AM59" s="4" t="s">
        <v>11801</v>
      </c>
      <c r="AN59" s="4" t="s">
        <v>11802</v>
      </c>
    </row>
    <row r="60" spans="1:40" x14ac:dyDescent="0.25">
      <c r="A60" s="4" t="s">
        <v>11803</v>
      </c>
      <c r="B60" s="4" t="s">
        <v>59</v>
      </c>
      <c r="C60" s="4">
        <v>21</v>
      </c>
      <c r="D60" s="4" t="s">
        <v>60</v>
      </c>
      <c r="E60" s="4" t="s">
        <v>100</v>
      </c>
      <c r="F60" s="5" t="e">
        <v>#N/A</v>
      </c>
      <c r="G60" s="4" t="e">
        <v>#N/A</v>
      </c>
      <c r="H60" s="4" t="e">
        <v>#N/A</v>
      </c>
      <c r="I60" s="4" t="e">
        <v>#N/A</v>
      </c>
      <c r="J60" s="4"/>
      <c r="K60" s="21" t="e">
        <v>#N/A</v>
      </c>
      <c r="L60" s="4" t="e">
        <v>#N/A</v>
      </c>
      <c r="M60" s="4" t="e">
        <v>#N/A</v>
      </c>
      <c r="N60" s="4" t="e">
        <v>#N/A</v>
      </c>
      <c r="O60" s="4" t="e">
        <v>#N/A</v>
      </c>
      <c r="P60" s="4"/>
      <c r="Q60" s="4" t="e">
        <v>#N/A</v>
      </c>
      <c r="R60" s="4" t="e">
        <v>#N/A</v>
      </c>
      <c r="S60" s="4" t="e">
        <v>#N/A</v>
      </c>
      <c r="T60" s="4" t="e">
        <v>#N/A</v>
      </c>
      <c r="U60" s="4" t="e">
        <v>#N/A</v>
      </c>
      <c r="V60" s="4" t="e">
        <v>#N/A</v>
      </c>
      <c r="W60" s="4" t="e">
        <v>#N/A</v>
      </c>
      <c r="X60" s="4" t="e">
        <v>#N/A</v>
      </c>
      <c r="Y60" s="4" t="e">
        <v>#N/A</v>
      </c>
      <c r="Z60" s="4" t="e">
        <v>#N/A</v>
      </c>
      <c r="AA60" s="4" t="e">
        <v>#N/A</v>
      </c>
      <c r="AB60" s="4" t="e">
        <v>#N/A</v>
      </c>
      <c r="AC60" s="4" t="e">
        <v>#N/A</v>
      </c>
      <c r="AD60" s="4" t="e">
        <v>#N/A</v>
      </c>
      <c r="AE60" s="4" t="e">
        <v>#N/A</v>
      </c>
      <c r="AF60" s="21" t="e">
        <v>#N/A</v>
      </c>
      <c r="AG60" s="21" t="e">
        <v>#N/A</v>
      </c>
      <c r="AH60" s="4" t="e">
        <v>#N/A</v>
      </c>
      <c r="AI60" s="4" t="e">
        <v>#N/A</v>
      </c>
      <c r="AJ60" s="4" t="e">
        <v>#N/A</v>
      </c>
      <c r="AK60" s="4" t="e">
        <v>#N/A</v>
      </c>
      <c r="AL60" s="4" t="e">
        <v>#N/A</v>
      </c>
      <c r="AM60" s="4" t="e">
        <v>#N/A</v>
      </c>
      <c r="AN60" s="4" t="e">
        <v>#N/A</v>
      </c>
    </row>
    <row r="61" spans="1:40" s="4" customFormat="1" x14ac:dyDescent="0.25">
      <c r="A61" s="4" t="s">
        <v>11804</v>
      </c>
      <c r="B61" s="4" t="s">
        <v>59</v>
      </c>
      <c r="C61" s="4">
        <v>21</v>
      </c>
      <c r="D61" s="4" t="s">
        <v>60</v>
      </c>
      <c r="E61" s="4" t="s">
        <v>100</v>
      </c>
      <c r="F61" s="5" t="e">
        <v>#N/A</v>
      </c>
      <c r="G61" s="4" t="e">
        <v>#N/A</v>
      </c>
      <c r="H61" s="4" t="e">
        <v>#N/A</v>
      </c>
      <c r="I61" s="4" t="e">
        <v>#N/A</v>
      </c>
      <c r="K61" s="21" t="e">
        <v>#N/A</v>
      </c>
      <c r="L61" s="4" t="e">
        <v>#N/A</v>
      </c>
      <c r="M61" s="4" t="e">
        <v>#N/A</v>
      </c>
      <c r="N61" s="4" t="e">
        <v>#N/A</v>
      </c>
      <c r="O61" s="4" t="e">
        <v>#N/A</v>
      </c>
      <c r="Q61" s="4" t="e">
        <v>#N/A</v>
      </c>
      <c r="R61" s="4" t="e">
        <v>#N/A</v>
      </c>
      <c r="S61" s="4" t="e">
        <v>#N/A</v>
      </c>
      <c r="T61" s="4" t="e">
        <v>#N/A</v>
      </c>
      <c r="U61" s="4" t="e">
        <v>#N/A</v>
      </c>
      <c r="V61" s="4" t="e">
        <v>#N/A</v>
      </c>
      <c r="W61" s="4" t="e">
        <v>#N/A</v>
      </c>
      <c r="X61" s="4" t="e">
        <v>#N/A</v>
      </c>
      <c r="Y61" s="4" t="e">
        <v>#N/A</v>
      </c>
      <c r="Z61" s="4" t="e">
        <v>#N/A</v>
      </c>
      <c r="AA61" s="4" t="e">
        <v>#N/A</v>
      </c>
      <c r="AB61" s="4" t="e">
        <v>#N/A</v>
      </c>
      <c r="AC61" s="4" t="e">
        <v>#N/A</v>
      </c>
      <c r="AD61" s="4" t="e">
        <v>#N/A</v>
      </c>
      <c r="AE61" s="4" t="e">
        <v>#N/A</v>
      </c>
      <c r="AF61" s="21" t="e">
        <v>#N/A</v>
      </c>
      <c r="AG61" s="21" t="e">
        <v>#N/A</v>
      </c>
      <c r="AH61" s="4" t="e">
        <v>#N/A</v>
      </c>
      <c r="AI61" s="4" t="e">
        <v>#N/A</v>
      </c>
      <c r="AJ61" s="4" t="e">
        <v>#N/A</v>
      </c>
      <c r="AK61" s="4" t="e">
        <v>#N/A</v>
      </c>
      <c r="AL61" s="4" t="e">
        <v>#N/A</v>
      </c>
      <c r="AM61" s="4" t="e">
        <v>#N/A</v>
      </c>
      <c r="AN61" s="4" t="e">
        <v>#N/A</v>
      </c>
    </row>
    <row r="62" spans="1:40" x14ac:dyDescent="0.25">
      <c r="A62" s="4" t="s">
        <v>13428</v>
      </c>
      <c r="B62" s="4" t="s">
        <v>59</v>
      </c>
      <c r="C62" s="4"/>
      <c r="D62" s="4" t="s">
        <v>60</v>
      </c>
      <c r="E62" s="4" t="s">
        <v>100</v>
      </c>
      <c r="F62" s="5"/>
      <c r="G62" s="4"/>
      <c r="H62" s="4" t="s">
        <v>13048</v>
      </c>
      <c r="I62" s="4"/>
      <c r="J62" s="4"/>
      <c r="K62" s="21"/>
      <c r="L62" s="4">
        <f>Tabela1[[#This Row],[vlCaptEst]]+Tabela1[[#This Row],[vlLancEstTrat]]+Tabela1[[#This Row],[vlLancEstNTrat]]+Tabela1[[#This Row],[vlConsEst]]</f>
        <v>0</v>
      </c>
      <c r="M62" s="4"/>
      <c r="N62" s="4">
        <f>Tabela1[[#This Row],[VALOR_anual]]+Tabela1[[#This Row],[AJUSTE_exerc]]</f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21"/>
      <c r="AG62" s="21"/>
      <c r="AH62" s="4"/>
      <c r="AI62" s="4"/>
      <c r="AJ62" s="4"/>
      <c r="AK62" s="4"/>
      <c r="AL62" s="4"/>
      <c r="AM62" s="4"/>
      <c r="AN62" s="4"/>
    </row>
    <row r="63" spans="1:40" x14ac:dyDescent="0.25">
      <c r="A63" s="4" t="s">
        <v>11805</v>
      </c>
      <c r="B63" s="4" t="s">
        <v>59</v>
      </c>
      <c r="C63" s="4">
        <v>21</v>
      </c>
      <c r="D63" s="4" t="s">
        <v>60</v>
      </c>
      <c r="E63" s="4" t="s">
        <v>100</v>
      </c>
      <c r="F63" s="5">
        <v>330040200613</v>
      </c>
      <c r="G63" s="4" t="s">
        <v>41</v>
      </c>
      <c r="H63" s="4" t="s">
        <v>11806</v>
      </c>
      <c r="I63" s="4" t="s">
        <v>42</v>
      </c>
      <c r="J63" s="4"/>
      <c r="K63" s="21" t="s">
        <v>114</v>
      </c>
      <c r="L63" s="4">
        <v>0</v>
      </c>
      <c r="M63" s="4">
        <v>0</v>
      </c>
      <c r="N63" s="4">
        <v>0</v>
      </c>
      <c r="O63" s="4">
        <v>0</v>
      </c>
      <c r="P63" s="4"/>
      <c r="Q63" s="4" t="s">
        <v>11807</v>
      </c>
      <c r="R63" s="4" t="s">
        <v>11808</v>
      </c>
      <c r="S63" s="4" t="e">
        <v>#N/A</v>
      </c>
      <c r="T63" s="4" t="e">
        <v>#N/A</v>
      </c>
      <c r="U63" s="4" t="e">
        <v>#N/A</v>
      </c>
      <c r="V63" s="4" t="e">
        <v>#N/A</v>
      </c>
      <c r="W63" s="4" t="e">
        <v>#N/A</v>
      </c>
      <c r="X63" s="4" t="e">
        <v>#N/A</v>
      </c>
      <c r="Y63" s="4">
        <v>5.5129999999999998E-2</v>
      </c>
      <c r="Z63" s="4" t="e">
        <v>#N/A</v>
      </c>
      <c r="AA63" s="4" t="e">
        <v>#N/A</v>
      </c>
      <c r="AB63" s="4" t="e">
        <v>#N/A</v>
      </c>
      <c r="AC63" s="4" t="e">
        <v>#N/A</v>
      </c>
      <c r="AD63" s="4">
        <v>0</v>
      </c>
      <c r="AE63" s="4">
        <v>0</v>
      </c>
      <c r="AF63" s="21">
        <v>0</v>
      </c>
      <c r="AG63" s="21">
        <v>0</v>
      </c>
      <c r="AH63" s="4" t="s">
        <v>44</v>
      </c>
      <c r="AI63" s="4" t="s">
        <v>115</v>
      </c>
      <c r="AJ63" s="4">
        <v>20210030</v>
      </c>
      <c r="AK63" s="4">
        <v>0</v>
      </c>
      <c r="AL63" s="4" t="s">
        <v>47</v>
      </c>
      <c r="AM63" s="4" t="s">
        <v>105</v>
      </c>
      <c r="AN63" s="4" t="s">
        <v>48</v>
      </c>
    </row>
    <row r="64" spans="1:40" x14ac:dyDescent="0.25">
      <c r="A64" s="4" t="s">
        <v>11809</v>
      </c>
      <c r="B64" s="4" t="s">
        <v>59</v>
      </c>
      <c r="C64" s="4">
        <v>21</v>
      </c>
      <c r="D64" s="4" t="s">
        <v>60</v>
      </c>
      <c r="E64" s="4" t="s">
        <v>100</v>
      </c>
      <c r="F64" s="5">
        <v>330005293856</v>
      </c>
      <c r="G64" s="4" t="s">
        <v>41</v>
      </c>
      <c r="H64" s="4" t="s">
        <v>11810</v>
      </c>
      <c r="I64" s="4" t="s">
        <v>42</v>
      </c>
      <c r="J64" s="4"/>
      <c r="K64" s="21" t="s">
        <v>114</v>
      </c>
      <c r="L64" s="4">
        <v>0</v>
      </c>
      <c r="M64" s="4">
        <v>0</v>
      </c>
      <c r="N64" s="4">
        <v>0</v>
      </c>
      <c r="O64" s="4">
        <v>0</v>
      </c>
      <c r="P64" s="4"/>
      <c r="Q64" s="4" t="s">
        <v>11807</v>
      </c>
      <c r="R64" s="4" t="s">
        <v>11808</v>
      </c>
      <c r="S64" s="4" t="e">
        <v>#N/A</v>
      </c>
      <c r="T64" s="4" t="e">
        <v>#N/A</v>
      </c>
      <c r="U64" s="4" t="e">
        <v>#N/A</v>
      </c>
      <c r="V64" s="4" t="e">
        <v>#N/A</v>
      </c>
      <c r="W64" s="4" t="e">
        <v>#N/A</v>
      </c>
      <c r="X64" s="4" t="e">
        <v>#N/A</v>
      </c>
      <c r="Y64" s="4">
        <v>5.5129999999999998E-2</v>
      </c>
      <c r="Z64" s="4" t="e">
        <v>#N/A</v>
      </c>
      <c r="AA64" s="4" t="e">
        <v>#N/A</v>
      </c>
      <c r="AB64" s="4" t="e">
        <v>#N/A</v>
      </c>
      <c r="AC64" s="4" t="e">
        <v>#N/A</v>
      </c>
      <c r="AD64" s="4">
        <v>0</v>
      </c>
      <c r="AE64" s="4" t="s">
        <v>11811</v>
      </c>
      <c r="AF64" s="21">
        <v>40003</v>
      </c>
      <c r="AG64" s="21">
        <v>41099</v>
      </c>
      <c r="AH64" s="4" t="s">
        <v>44</v>
      </c>
      <c r="AI64" s="4" t="s">
        <v>115</v>
      </c>
      <c r="AJ64" s="4">
        <v>20210030</v>
      </c>
      <c r="AK64" s="4">
        <v>0</v>
      </c>
      <c r="AL64" s="4" t="s">
        <v>47</v>
      </c>
      <c r="AM64" s="4" t="s">
        <v>105</v>
      </c>
      <c r="AN64" s="4" t="s">
        <v>48</v>
      </c>
    </row>
    <row r="65" spans="1:40" x14ac:dyDescent="0.25">
      <c r="A65" s="4" t="s">
        <v>13376</v>
      </c>
      <c r="B65" s="4" t="s">
        <v>116</v>
      </c>
      <c r="C65" s="4">
        <v>30</v>
      </c>
      <c r="D65" s="4" t="s">
        <v>117</v>
      </c>
      <c r="E65" s="4" t="s">
        <v>118</v>
      </c>
      <c r="F65" s="5">
        <v>330010101030</v>
      </c>
      <c r="G65" s="4" t="s">
        <v>2127</v>
      </c>
      <c r="H65" s="4" t="s">
        <v>2128</v>
      </c>
      <c r="I65" s="4" t="s">
        <v>62</v>
      </c>
      <c r="J65" s="4"/>
      <c r="K65" s="21" t="s">
        <v>50</v>
      </c>
      <c r="L65" s="4">
        <f>Tabela1[[#This Row],[vlCaptEst]]+Tabela1[[#This Row],[vlLancEstTrat]]+Tabela1[[#This Row],[vlLancEstNTrat]]+Tabela1[[#This Row],[vlConsEst]]</f>
        <v>63806.16408231738</v>
      </c>
      <c r="M65" s="4">
        <v>0</v>
      </c>
      <c r="N65" s="4">
        <v>0</v>
      </c>
      <c r="O65" s="4"/>
      <c r="P65" s="4"/>
      <c r="Q65" s="4" t="s">
        <v>13555</v>
      </c>
      <c r="R65" s="4" t="s">
        <v>13554</v>
      </c>
      <c r="S65" s="4">
        <v>1314000</v>
      </c>
      <c r="T65" s="4">
        <v>254040</v>
      </c>
      <c r="U65" s="4">
        <v>0</v>
      </c>
      <c r="V65" s="4">
        <v>271560</v>
      </c>
      <c r="W65" s="4">
        <v>4160.6490000000003</v>
      </c>
      <c r="X65" s="4">
        <v>95</v>
      </c>
      <c r="Y65" s="4">
        <v>7.8865634401759172E-2</v>
      </c>
      <c r="Z65" s="4">
        <v>41451.776386495454</v>
      </c>
      <c r="AA65" s="4">
        <v>937.64393741042068</v>
      </c>
      <c r="AB65" s="4">
        <v>0</v>
      </c>
      <c r="AC65" s="4">
        <v>21416.743758411503</v>
      </c>
      <c r="AD65" s="4" t="s">
        <v>2129</v>
      </c>
      <c r="AE65" s="4" t="s">
        <v>2130</v>
      </c>
      <c r="AF65" s="21">
        <v>42831</v>
      </c>
      <c r="AG65" s="21">
        <v>44657</v>
      </c>
      <c r="AH65" s="4" t="s">
        <v>2131</v>
      </c>
      <c r="AI65" s="4" t="s">
        <v>2132</v>
      </c>
      <c r="AJ65" s="4">
        <v>27537000</v>
      </c>
      <c r="AK65" s="4" t="s">
        <v>2133</v>
      </c>
      <c r="AL65" s="4" t="s">
        <v>47</v>
      </c>
      <c r="AM65" s="4" t="s">
        <v>2134</v>
      </c>
      <c r="AN65" s="4" t="s">
        <v>2135</v>
      </c>
    </row>
    <row r="66" spans="1:40" x14ac:dyDescent="0.25">
      <c r="A66" s="4" t="s">
        <v>11812</v>
      </c>
      <c r="B66" s="4" t="s">
        <v>116</v>
      </c>
      <c r="C66" s="4">
        <v>30</v>
      </c>
      <c r="D66" s="4" t="s">
        <v>117</v>
      </c>
      <c r="E66" s="4" t="s">
        <v>118</v>
      </c>
      <c r="F66" s="5" t="e">
        <v>#N/A</v>
      </c>
      <c r="G66" s="4" t="e">
        <v>#N/A</v>
      </c>
      <c r="H66" s="4" t="e">
        <v>#N/A</v>
      </c>
      <c r="I66" s="4" t="e">
        <v>#N/A</v>
      </c>
      <c r="J66" s="4"/>
      <c r="K66" s="21" t="e">
        <v>#N/A</v>
      </c>
      <c r="L66" s="4" t="e">
        <v>#N/A</v>
      </c>
      <c r="M66" s="4" t="e">
        <v>#N/A</v>
      </c>
      <c r="N66" s="4" t="e">
        <v>#N/A</v>
      </c>
      <c r="O66" s="4" t="e">
        <v>#N/A</v>
      </c>
      <c r="P66" s="4"/>
      <c r="Q66" s="4" t="e">
        <v>#N/A</v>
      </c>
      <c r="R66" s="4" t="e">
        <v>#N/A</v>
      </c>
      <c r="S66" s="4" t="e">
        <v>#N/A</v>
      </c>
      <c r="T66" s="4" t="e">
        <v>#N/A</v>
      </c>
      <c r="U66" s="4" t="e">
        <v>#N/A</v>
      </c>
      <c r="V66" s="4" t="e">
        <v>#N/A</v>
      </c>
      <c r="W66" s="4" t="e">
        <v>#N/A</v>
      </c>
      <c r="X66" s="4" t="e">
        <v>#N/A</v>
      </c>
      <c r="Y66" s="4" t="e">
        <v>#N/A</v>
      </c>
      <c r="Z66" s="4" t="e">
        <v>#N/A</v>
      </c>
      <c r="AA66" s="4" t="e">
        <v>#N/A</v>
      </c>
      <c r="AB66" s="4" t="e">
        <v>#N/A</v>
      </c>
      <c r="AC66" s="4" t="e">
        <v>#N/A</v>
      </c>
      <c r="AD66" s="4" t="e">
        <v>#N/A</v>
      </c>
      <c r="AE66" s="4" t="e">
        <v>#N/A</v>
      </c>
      <c r="AF66" s="21" t="e">
        <v>#N/A</v>
      </c>
      <c r="AG66" s="21" t="e">
        <v>#N/A</v>
      </c>
      <c r="AH66" s="4" t="e">
        <v>#N/A</v>
      </c>
      <c r="AI66" s="4" t="e">
        <v>#N/A</v>
      </c>
      <c r="AJ66" s="4" t="e">
        <v>#N/A</v>
      </c>
      <c r="AK66" s="4" t="e">
        <v>#N/A</v>
      </c>
      <c r="AL66" s="4" t="e">
        <v>#N/A</v>
      </c>
      <c r="AM66" s="4" t="e">
        <v>#N/A</v>
      </c>
      <c r="AN66" s="4" t="e">
        <v>#N/A</v>
      </c>
    </row>
    <row r="67" spans="1:40" x14ac:dyDescent="0.25">
      <c r="A67" s="4" t="s">
        <v>11813</v>
      </c>
      <c r="B67" s="4" t="s">
        <v>116</v>
      </c>
      <c r="C67" s="4">
        <v>30</v>
      </c>
      <c r="D67" s="4" t="s">
        <v>117</v>
      </c>
      <c r="E67" s="4" t="s">
        <v>118</v>
      </c>
      <c r="F67" s="5">
        <v>330005204349</v>
      </c>
      <c r="G67" s="4" t="s">
        <v>11814</v>
      </c>
      <c r="H67" s="4" t="s">
        <v>11815</v>
      </c>
      <c r="I67" s="4" t="s">
        <v>62</v>
      </c>
      <c r="J67" s="4"/>
      <c r="K67" s="21" t="s">
        <v>50</v>
      </c>
      <c r="L67" s="4">
        <v>0</v>
      </c>
      <c r="M67" s="4">
        <v>0</v>
      </c>
      <c r="N67" s="4">
        <v>0</v>
      </c>
      <c r="O67" s="4">
        <v>0</v>
      </c>
      <c r="P67" s="4"/>
      <c r="Q67" s="4" t="s">
        <v>11816</v>
      </c>
      <c r="R67" s="4" t="s">
        <v>11662</v>
      </c>
      <c r="S67" s="4" t="e">
        <v>#N/A</v>
      </c>
      <c r="T67" s="4" t="e">
        <v>#N/A</v>
      </c>
      <c r="U67" s="4" t="e">
        <v>#N/A</v>
      </c>
      <c r="V67" s="4" t="e">
        <v>#N/A</v>
      </c>
      <c r="W67" s="4" t="e">
        <v>#N/A</v>
      </c>
      <c r="X67" s="4" t="e">
        <v>#N/A</v>
      </c>
      <c r="Y67" s="4">
        <v>6.5949999999999995E-2</v>
      </c>
      <c r="Z67" s="4" t="e">
        <v>#N/A</v>
      </c>
      <c r="AA67" s="4" t="e">
        <v>#N/A</v>
      </c>
      <c r="AB67" s="4" t="e">
        <v>#N/A</v>
      </c>
      <c r="AC67" s="4" t="e">
        <v>#N/A</v>
      </c>
      <c r="AD67" s="4" t="e">
        <v>#N/A</v>
      </c>
      <c r="AE67" s="4" t="e">
        <v>#N/A</v>
      </c>
      <c r="AF67" s="21" t="e">
        <v>#N/A</v>
      </c>
      <c r="AG67" s="21" t="e">
        <v>#N/A</v>
      </c>
      <c r="AH67" s="4" t="s">
        <v>11817</v>
      </c>
      <c r="AI67" s="4" t="s">
        <v>91</v>
      </c>
      <c r="AJ67" s="4">
        <v>0</v>
      </c>
      <c r="AK67" s="4" t="s">
        <v>119</v>
      </c>
      <c r="AL67" s="4" t="s">
        <v>47</v>
      </c>
      <c r="AM67" s="4" t="s">
        <v>11818</v>
      </c>
      <c r="AN67" s="4" t="s">
        <v>11819</v>
      </c>
    </row>
    <row r="68" spans="1:40" x14ac:dyDescent="0.25">
      <c r="A68" s="4" t="s">
        <v>11820</v>
      </c>
      <c r="B68" s="4" t="s">
        <v>116</v>
      </c>
      <c r="C68" s="4">
        <v>30</v>
      </c>
      <c r="D68" s="4" t="s">
        <v>117</v>
      </c>
      <c r="E68" s="4" t="s">
        <v>118</v>
      </c>
      <c r="F68" s="5" t="e">
        <v>#N/A</v>
      </c>
      <c r="G68" s="4" t="e">
        <v>#N/A</v>
      </c>
      <c r="H68" s="4" t="e">
        <v>#N/A</v>
      </c>
      <c r="I68" s="4" t="e">
        <v>#N/A</v>
      </c>
      <c r="J68" s="4"/>
      <c r="K68" s="21" t="e">
        <v>#N/A</v>
      </c>
      <c r="L68" s="4" t="e">
        <v>#N/A</v>
      </c>
      <c r="M68" s="4" t="e">
        <v>#N/A</v>
      </c>
      <c r="N68" s="4" t="e">
        <v>#N/A</v>
      </c>
      <c r="O68" s="4" t="e">
        <v>#N/A</v>
      </c>
      <c r="P68" s="4"/>
      <c r="Q68" s="4" t="e">
        <v>#N/A</v>
      </c>
      <c r="R68" s="4" t="e">
        <v>#N/A</v>
      </c>
      <c r="S68" s="4" t="e">
        <v>#N/A</v>
      </c>
      <c r="T68" s="4" t="e">
        <v>#N/A</v>
      </c>
      <c r="U68" s="4" t="e">
        <v>#N/A</v>
      </c>
      <c r="V68" s="4" t="e">
        <v>#N/A</v>
      </c>
      <c r="W68" s="4" t="e">
        <v>#N/A</v>
      </c>
      <c r="X68" s="4" t="e">
        <v>#N/A</v>
      </c>
      <c r="Y68" s="4" t="e">
        <v>#N/A</v>
      </c>
      <c r="Z68" s="4" t="e">
        <v>#N/A</v>
      </c>
      <c r="AA68" s="4" t="e">
        <v>#N/A</v>
      </c>
      <c r="AB68" s="4" t="e">
        <v>#N/A</v>
      </c>
      <c r="AC68" s="4" t="e">
        <v>#N/A</v>
      </c>
      <c r="AD68" s="4" t="e">
        <v>#N/A</v>
      </c>
      <c r="AE68" s="4" t="e">
        <v>#N/A</v>
      </c>
      <c r="AF68" s="21" t="e">
        <v>#N/A</v>
      </c>
      <c r="AG68" s="21" t="e">
        <v>#N/A</v>
      </c>
      <c r="AH68" s="4" t="e">
        <v>#N/A</v>
      </c>
      <c r="AI68" s="4" t="e">
        <v>#N/A</v>
      </c>
      <c r="AJ68" s="4" t="e">
        <v>#N/A</v>
      </c>
      <c r="AK68" s="4" t="e">
        <v>#N/A</v>
      </c>
      <c r="AL68" s="4" t="e">
        <v>#N/A</v>
      </c>
      <c r="AM68" s="4" t="e">
        <v>#N/A</v>
      </c>
      <c r="AN68" s="4" t="e">
        <v>#N/A</v>
      </c>
    </row>
    <row r="69" spans="1:40" x14ac:dyDescent="0.25">
      <c r="A69" s="4" t="s">
        <v>11821</v>
      </c>
      <c r="B69" s="4" t="s">
        <v>116</v>
      </c>
      <c r="C69" s="4">
        <v>30</v>
      </c>
      <c r="D69" s="4" t="s">
        <v>117</v>
      </c>
      <c r="E69" s="4" t="s">
        <v>118</v>
      </c>
      <c r="F69" s="5" t="e">
        <v>#N/A</v>
      </c>
      <c r="G69" s="4" t="e">
        <v>#N/A</v>
      </c>
      <c r="H69" s="4" t="e">
        <v>#N/A</v>
      </c>
      <c r="I69" s="4" t="e">
        <v>#N/A</v>
      </c>
      <c r="J69" s="4"/>
      <c r="K69" s="21" t="e">
        <v>#N/A</v>
      </c>
      <c r="L69" s="4" t="e">
        <v>#N/A</v>
      </c>
      <c r="M69" s="4" t="e">
        <v>#N/A</v>
      </c>
      <c r="N69" s="4" t="e">
        <v>#N/A</v>
      </c>
      <c r="O69" s="4" t="e">
        <v>#N/A</v>
      </c>
      <c r="P69" s="4"/>
      <c r="Q69" s="4" t="e">
        <v>#N/A</v>
      </c>
      <c r="R69" s="4" t="e">
        <v>#N/A</v>
      </c>
      <c r="S69" s="4" t="e">
        <v>#N/A</v>
      </c>
      <c r="T69" s="4" t="e">
        <v>#N/A</v>
      </c>
      <c r="U69" s="4" t="e">
        <v>#N/A</v>
      </c>
      <c r="V69" s="4" t="e">
        <v>#N/A</v>
      </c>
      <c r="W69" s="4" t="e">
        <v>#N/A</v>
      </c>
      <c r="X69" s="4" t="e">
        <v>#N/A</v>
      </c>
      <c r="Y69" s="4" t="e">
        <v>#N/A</v>
      </c>
      <c r="Z69" s="4" t="e">
        <v>#N/A</v>
      </c>
      <c r="AA69" s="4" t="e">
        <v>#N/A</v>
      </c>
      <c r="AB69" s="4" t="e">
        <v>#N/A</v>
      </c>
      <c r="AC69" s="4" t="e">
        <v>#N/A</v>
      </c>
      <c r="AD69" s="4" t="e">
        <v>#N/A</v>
      </c>
      <c r="AE69" s="4" t="e">
        <v>#N/A</v>
      </c>
      <c r="AF69" s="21" t="e">
        <v>#N/A</v>
      </c>
      <c r="AG69" s="21" t="e">
        <v>#N/A</v>
      </c>
      <c r="AH69" s="4" t="e">
        <v>#N/A</v>
      </c>
      <c r="AI69" s="4" t="e">
        <v>#N/A</v>
      </c>
      <c r="AJ69" s="4" t="e">
        <v>#N/A</v>
      </c>
      <c r="AK69" s="4" t="e">
        <v>#N/A</v>
      </c>
      <c r="AL69" s="4" t="e">
        <v>#N/A</v>
      </c>
      <c r="AM69" s="4" t="e">
        <v>#N/A</v>
      </c>
      <c r="AN69" s="4" t="e">
        <v>#N/A</v>
      </c>
    </row>
    <row r="70" spans="1:40" x14ac:dyDescent="0.25">
      <c r="A70" s="4" t="s">
        <v>11822</v>
      </c>
      <c r="B70" s="4" t="s">
        <v>116</v>
      </c>
      <c r="C70" s="4">
        <v>30</v>
      </c>
      <c r="D70" s="4" t="s">
        <v>117</v>
      </c>
      <c r="E70" s="4" t="s">
        <v>118</v>
      </c>
      <c r="F70" s="5">
        <v>330027449689</v>
      </c>
      <c r="G70" s="4" t="s">
        <v>11823</v>
      </c>
      <c r="H70" s="4" t="s">
        <v>11824</v>
      </c>
      <c r="I70" s="4" t="s">
        <v>42</v>
      </c>
      <c r="J70" s="4"/>
      <c r="K70" s="21" t="s">
        <v>43</v>
      </c>
      <c r="L70" s="4">
        <v>0</v>
      </c>
      <c r="M70" s="4">
        <v>0</v>
      </c>
      <c r="N70" s="4">
        <v>0</v>
      </c>
      <c r="O70" s="4">
        <v>0</v>
      </c>
      <c r="P70" s="4"/>
      <c r="Q70" s="4" t="s">
        <v>11825</v>
      </c>
      <c r="R70" s="4" t="s">
        <v>11662</v>
      </c>
      <c r="S70" s="4" t="e">
        <v>#N/A</v>
      </c>
      <c r="T70" s="4" t="e">
        <v>#N/A</v>
      </c>
      <c r="U70" s="4" t="e">
        <v>#N/A</v>
      </c>
      <c r="V70" s="4" t="e">
        <v>#N/A</v>
      </c>
      <c r="W70" s="4" t="e">
        <v>#N/A</v>
      </c>
      <c r="X70" s="4" t="e">
        <v>#N/A</v>
      </c>
      <c r="Y70" s="4">
        <v>6.5949999999999995E-2</v>
      </c>
      <c r="Z70" s="4" t="e">
        <v>#N/A</v>
      </c>
      <c r="AA70" s="4" t="e">
        <v>#N/A</v>
      </c>
      <c r="AB70" s="4" t="e">
        <v>#N/A</v>
      </c>
      <c r="AC70" s="4" t="e">
        <v>#N/A</v>
      </c>
      <c r="AD70" s="4">
        <v>0</v>
      </c>
      <c r="AE70" s="4">
        <v>0</v>
      </c>
      <c r="AF70" s="21">
        <v>0</v>
      </c>
      <c r="AG70" s="21">
        <v>0</v>
      </c>
      <c r="AH70" s="4" t="s">
        <v>11826</v>
      </c>
      <c r="AI70" s="4" t="s">
        <v>85</v>
      </c>
      <c r="AJ70" s="4">
        <v>0</v>
      </c>
      <c r="AK70" s="4" t="s">
        <v>11827</v>
      </c>
      <c r="AL70" s="4" t="s">
        <v>47</v>
      </c>
      <c r="AM70" s="4" t="s">
        <v>11828</v>
      </c>
      <c r="AN70" s="4" t="s">
        <v>11829</v>
      </c>
    </row>
    <row r="71" spans="1:40" x14ac:dyDescent="0.25">
      <c r="A71" s="4" t="s">
        <v>11830</v>
      </c>
      <c r="B71" s="4" t="s">
        <v>116</v>
      </c>
      <c r="C71" s="4">
        <v>30</v>
      </c>
      <c r="D71" s="4" t="s">
        <v>117</v>
      </c>
      <c r="E71" s="4" t="s">
        <v>118</v>
      </c>
      <c r="F71" s="5">
        <v>330005029679</v>
      </c>
      <c r="G71" s="4" t="s">
        <v>11831</v>
      </c>
      <c r="H71" s="4" t="s">
        <v>11832</v>
      </c>
      <c r="I71" s="4" t="s">
        <v>62</v>
      </c>
      <c r="J71" s="4"/>
      <c r="K71" s="21" t="s">
        <v>50</v>
      </c>
      <c r="L71" s="4">
        <v>0</v>
      </c>
      <c r="M71" s="4">
        <v>0</v>
      </c>
      <c r="N71" s="4">
        <v>0</v>
      </c>
      <c r="O71" s="4">
        <v>0</v>
      </c>
      <c r="P71" s="4"/>
      <c r="Q71" s="4" t="s">
        <v>11833</v>
      </c>
      <c r="R71" s="4" t="s">
        <v>52</v>
      </c>
      <c r="S71" s="4" t="e">
        <v>#N/A</v>
      </c>
      <c r="T71" s="4" t="e">
        <v>#N/A</v>
      </c>
      <c r="U71" s="4" t="e">
        <v>#N/A</v>
      </c>
      <c r="V71" s="4" t="e">
        <v>#N/A</v>
      </c>
      <c r="W71" s="4" t="e">
        <v>#N/A</v>
      </c>
      <c r="X71" s="4" t="e">
        <v>#N/A</v>
      </c>
      <c r="Y71" s="4">
        <v>6.5949999999999995E-2</v>
      </c>
      <c r="Z71" s="4" t="e">
        <v>#N/A</v>
      </c>
      <c r="AA71" s="4" t="e">
        <v>#N/A</v>
      </c>
      <c r="AB71" s="4" t="e">
        <v>#N/A</v>
      </c>
      <c r="AC71" s="4" t="e">
        <v>#N/A</v>
      </c>
      <c r="AD71" s="4" t="e">
        <v>#N/A</v>
      </c>
      <c r="AE71" s="4" t="e">
        <v>#N/A</v>
      </c>
      <c r="AF71" s="21" t="e">
        <v>#N/A</v>
      </c>
      <c r="AG71" s="21" t="e">
        <v>#N/A</v>
      </c>
      <c r="AH71" s="4" t="s">
        <v>11834</v>
      </c>
      <c r="AI71" s="4" t="s">
        <v>11835</v>
      </c>
      <c r="AJ71" s="4">
        <v>0</v>
      </c>
      <c r="AK71" s="4" t="s">
        <v>86</v>
      </c>
      <c r="AL71" s="4" t="s">
        <v>47</v>
      </c>
      <c r="AM71" s="4" t="e">
        <v>#N/A</v>
      </c>
      <c r="AN71" s="4" t="s">
        <v>11836</v>
      </c>
    </row>
    <row r="72" spans="1:40" x14ac:dyDescent="0.25">
      <c r="A72" s="4" t="s">
        <v>11837</v>
      </c>
      <c r="B72" s="4" t="s">
        <v>116</v>
      </c>
      <c r="C72" s="4">
        <v>30</v>
      </c>
      <c r="D72" s="4" t="s">
        <v>117</v>
      </c>
      <c r="E72" s="4" t="s">
        <v>118</v>
      </c>
      <c r="F72" s="5" t="e">
        <v>#N/A</v>
      </c>
      <c r="G72" s="4" t="e">
        <v>#N/A</v>
      </c>
      <c r="H72" s="4" t="e">
        <v>#N/A</v>
      </c>
      <c r="I72" s="4" t="e">
        <v>#N/A</v>
      </c>
      <c r="J72" s="4"/>
      <c r="K72" s="21" t="e">
        <v>#N/A</v>
      </c>
      <c r="L72" s="4" t="e">
        <v>#N/A</v>
      </c>
      <c r="M72" s="4" t="e">
        <v>#N/A</v>
      </c>
      <c r="N72" s="4" t="e">
        <v>#N/A</v>
      </c>
      <c r="O72" s="4" t="e">
        <v>#N/A</v>
      </c>
      <c r="P72" s="4"/>
      <c r="Q72" s="4" t="e">
        <v>#N/A</v>
      </c>
      <c r="R72" s="4" t="e">
        <v>#N/A</v>
      </c>
      <c r="S72" s="4" t="e">
        <v>#N/A</v>
      </c>
      <c r="T72" s="4" t="e">
        <v>#N/A</v>
      </c>
      <c r="U72" s="4" t="e">
        <v>#N/A</v>
      </c>
      <c r="V72" s="4" t="e">
        <v>#N/A</v>
      </c>
      <c r="W72" s="4" t="e">
        <v>#N/A</v>
      </c>
      <c r="X72" s="4" t="e">
        <v>#N/A</v>
      </c>
      <c r="Y72" s="4" t="e">
        <v>#N/A</v>
      </c>
      <c r="Z72" s="4" t="e">
        <v>#N/A</v>
      </c>
      <c r="AA72" s="4" t="e">
        <v>#N/A</v>
      </c>
      <c r="AB72" s="4" t="e">
        <v>#N/A</v>
      </c>
      <c r="AC72" s="4" t="e">
        <v>#N/A</v>
      </c>
      <c r="AD72" s="4" t="e">
        <v>#N/A</v>
      </c>
      <c r="AE72" s="4" t="e">
        <v>#N/A</v>
      </c>
      <c r="AF72" s="21" t="e">
        <v>#N/A</v>
      </c>
      <c r="AG72" s="21" t="e">
        <v>#N/A</v>
      </c>
      <c r="AH72" s="4" t="e">
        <v>#N/A</v>
      </c>
      <c r="AI72" s="4" t="e">
        <v>#N/A</v>
      </c>
      <c r="AJ72" s="4" t="e">
        <v>#N/A</v>
      </c>
      <c r="AK72" s="4" t="e">
        <v>#N/A</v>
      </c>
      <c r="AL72" s="4" t="e">
        <v>#N/A</v>
      </c>
      <c r="AM72" s="4" t="e">
        <v>#N/A</v>
      </c>
      <c r="AN72" s="4" t="e">
        <v>#N/A</v>
      </c>
    </row>
    <row r="73" spans="1:40" x14ac:dyDescent="0.25">
      <c r="A73" s="4" t="s">
        <v>13037</v>
      </c>
      <c r="B73" s="4" t="s">
        <v>116</v>
      </c>
      <c r="C73" s="4">
        <v>30</v>
      </c>
      <c r="D73" s="4" t="s">
        <v>117</v>
      </c>
      <c r="E73" s="4" t="s">
        <v>118</v>
      </c>
      <c r="F73" s="5">
        <v>330005046506</v>
      </c>
      <c r="G73" s="4" t="s">
        <v>2243</v>
      </c>
      <c r="H73" s="4" t="s">
        <v>2244</v>
      </c>
      <c r="I73" s="4" t="s">
        <v>153</v>
      </c>
      <c r="J73" s="4"/>
      <c r="K73" s="21" t="s">
        <v>50</v>
      </c>
      <c r="L73" s="4">
        <v>0</v>
      </c>
      <c r="M73" s="4">
        <v>0</v>
      </c>
      <c r="N73" s="4">
        <f>Tabela1[[#This Row],[VALOR_anual]]+Tabela1[[#This Row],[AJUSTE_exerc]]</f>
        <v>0</v>
      </c>
      <c r="O73" s="4"/>
      <c r="P73" s="4"/>
      <c r="Q73" s="4" t="s">
        <v>13038</v>
      </c>
      <c r="R73" s="4" t="s">
        <v>52</v>
      </c>
      <c r="S73" s="4">
        <v>2263334.4</v>
      </c>
      <c r="T73" s="4">
        <v>0</v>
      </c>
      <c r="U73" s="4">
        <v>0</v>
      </c>
      <c r="V73" s="4">
        <v>0</v>
      </c>
      <c r="W73" s="4">
        <v>2932.848</v>
      </c>
      <c r="X73" s="4">
        <v>0</v>
      </c>
      <c r="Y73" s="4">
        <v>1.4786511843306452E-3</v>
      </c>
      <c r="Z73" s="4">
        <v>1370.4776422109355</v>
      </c>
      <c r="AA73" s="4">
        <v>0</v>
      </c>
      <c r="AB73" s="4">
        <v>0</v>
      </c>
      <c r="AC73" s="4">
        <v>0</v>
      </c>
      <c r="AD73" s="4" t="s">
        <v>2245</v>
      </c>
      <c r="AE73" s="4" t="s">
        <v>2246</v>
      </c>
      <c r="AF73" s="21">
        <v>42667</v>
      </c>
      <c r="AG73" s="21">
        <v>44493</v>
      </c>
      <c r="AH73" s="4" t="s">
        <v>2247</v>
      </c>
      <c r="AI73" s="4" t="s">
        <v>353</v>
      </c>
      <c r="AJ73" s="4">
        <v>27542090</v>
      </c>
      <c r="AK73" s="4" t="s">
        <v>2133</v>
      </c>
      <c r="AL73" s="4" t="s">
        <v>47</v>
      </c>
      <c r="AM73" s="4" t="s">
        <v>2248</v>
      </c>
      <c r="AN73" s="4" t="s">
        <v>2249</v>
      </c>
    </row>
    <row r="74" spans="1:40" x14ac:dyDescent="0.25">
      <c r="A74" s="4" t="s">
        <v>11838</v>
      </c>
      <c r="B74" s="4" t="s">
        <v>116</v>
      </c>
      <c r="C74" s="4">
        <v>30</v>
      </c>
      <c r="D74" s="4" t="s">
        <v>117</v>
      </c>
      <c r="E74" s="4" t="s">
        <v>118</v>
      </c>
      <c r="F74" s="5">
        <v>330005024014</v>
      </c>
      <c r="G74" s="4" t="s">
        <v>11839</v>
      </c>
      <c r="H74" s="4" t="s">
        <v>11840</v>
      </c>
      <c r="I74" s="4" t="s">
        <v>62</v>
      </c>
      <c r="J74" s="4"/>
      <c r="K74" s="21" t="s">
        <v>50</v>
      </c>
      <c r="L74" s="4">
        <v>0</v>
      </c>
      <c r="M74" s="4">
        <v>0</v>
      </c>
      <c r="N74" s="4">
        <v>0</v>
      </c>
      <c r="O74" s="4">
        <v>0</v>
      </c>
      <c r="P74" s="4"/>
      <c r="Q74" s="4" t="s">
        <v>11841</v>
      </c>
      <c r="R74" s="4" t="s">
        <v>52</v>
      </c>
      <c r="S74" s="4" t="e">
        <v>#N/A</v>
      </c>
      <c r="T74" s="4" t="e">
        <v>#N/A</v>
      </c>
      <c r="U74" s="4" t="e">
        <v>#N/A</v>
      </c>
      <c r="V74" s="4" t="e">
        <v>#N/A</v>
      </c>
      <c r="W74" s="4" t="e">
        <v>#N/A</v>
      </c>
      <c r="X74" s="4" t="e">
        <v>#N/A</v>
      </c>
      <c r="Y74" s="4">
        <v>6.5949999999999995E-2</v>
      </c>
      <c r="Z74" s="4" t="e">
        <v>#N/A</v>
      </c>
      <c r="AA74" s="4" t="e">
        <v>#N/A</v>
      </c>
      <c r="AB74" s="4" t="e">
        <v>#N/A</v>
      </c>
      <c r="AC74" s="4" t="e">
        <v>#N/A</v>
      </c>
      <c r="AD74" s="4" t="e">
        <v>#N/A</v>
      </c>
      <c r="AE74" s="4" t="e">
        <v>#N/A</v>
      </c>
      <c r="AF74" s="21" t="e">
        <v>#N/A</v>
      </c>
      <c r="AG74" s="21" t="e">
        <v>#N/A</v>
      </c>
      <c r="AH74" s="4" t="s">
        <v>11842</v>
      </c>
      <c r="AI74" s="4" t="s">
        <v>120</v>
      </c>
      <c r="AJ74" s="4">
        <v>0</v>
      </c>
      <c r="AK74" s="4" t="s">
        <v>121</v>
      </c>
      <c r="AL74" s="4" t="s">
        <v>47</v>
      </c>
      <c r="AM74" s="4" t="e">
        <v>#N/A</v>
      </c>
      <c r="AN74" s="4" t="s">
        <v>11843</v>
      </c>
    </row>
    <row r="75" spans="1:40" x14ac:dyDescent="0.25">
      <c r="A75" s="4" t="s">
        <v>11844</v>
      </c>
      <c r="B75" s="4" t="s">
        <v>116</v>
      </c>
      <c r="C75" s="4">
        <v>30</v>
      </c>
      <c r="D75" s="4" t="s">
        <v>117</v>
      </c>
      <c r="E75" s="4" t="s">
        <v>118</v>
      </c>
      <c r="F75" s="5" t="e">
        <v>#N/A</v>
      </c>
      <c r="G75" s="4" t="e">
        <v>#N/A</v>
      </c>
      <c r="H75" s="4" t="e">
        <v>#N/A</v>
      </c>
      <c r="I75" s="4" t="e">
        <v>#N/A</v>
      </c>
      <c r="J75" s="4"/>
      <c r="K75" s="21" t="e">
        <v>#N/A</v>
      </c>
      <c r="L75" s="4" t="e">
        <v>#N/A</v>
      </c>
      <c r="M75" s="4" t="e">
        <v>#N/A</v>
      </c>
      <c r="N75" s="4" t="e">
        <v>#N/A</v>
      </c>
      <c r="O75" s="4" t="e">
        <v>#N/A</v>
      </c>
      <c r="P75" s="4"/>
      <c r="Q75" s="4" t="e">
        <v>#N/A</v>
      </c>
      <c r="R75" s="4" t="e">
        <v>#N/A</v>
      </c>
      <c r="S75" s="4" t="e">
        <v>#N/A</v>
      </c>
      <c r="T75" s="4" t="e">
        <v>#N/A</v>
      </c>
      <c r="U75" s="4" t="e">
        <v>#N/A</v>
      </c>
      <c r="V75" s="4" t="e">
        <v>#N/A</v>
      </c>
      <c r="W75" s="4" t="e">
        <v>#N/A</v>
      </c>
      <c r="X75" s="4" t="e">
        <v>#N/A</v>
      </c>
      <c r="Y75" s="4" t="e">
        <v>#N/A</v>
      </c>
      <c r="Z75" s="4" t="e">
        <v>#N/A</v>
      </c>
      <c r="AA75" s="4" t="e">
        <v>#N/A</v>
      </c>
      <c r="AB75" s="4" t="e">
        <v>#N/A</v>
      </c>
      <c r="AC75" s="4" t="e">
        <v>#N/A</v>
      </c>
      <c r="AD75" s="4" t="e">
        <v>#N/A</v>
      </c>
      <c r="AE75" s="4" t="e">
        <v>#N/A</v>
      </c>
      <c r="AF75" s="21" t="e">
        <v>#N/A</v>
      </c>
      <c r="AG75" s="21" t="e">
        <v>#N/A</v>
      </c>
      <c r="AH75" s="4" t="e">
        <v>#N/A</v>
      </c>
      <c r="AI75" s="4" t="e">
        <v>#N/A</v>
      </c>
      <c r="AJ75" s="4" t="e">
        <v>#N/A</v>
      </c>
      <c r="AK75" s="4" t="e">
        <v>#N/A</v>
      </c>
      <c r="AL75" s="4" t="e">
        <v>#N/A</v>
      </c>
      <c r="AM75" s="4" t="e">
        <v>#N/A</v>
      </c>
      <c r="AN75" s="4" t="e">
        <v>#N/A</v>
      </c>
    </row>
    <row r="76" spans="1:40" x14ac:dyDescent="0.25">
      <c r="A76" s="4" t="s">
        <v>11845</v>
      </c>
      <c r="B76" s="4" t="s">
        <v>116</v>
      </c>
      <c r="C76" s="4">
        <v>30</v>
      </c>
      <c r="D76" s="4" t="s">
        <v>117</v>
      </c>
      <c r="E76" s="4" t="s">
        <v>118</v>
      </c>
      <c r="F76" s="5">
        <v>330005017409</v>
      </c>
      <c r="G76" s="4" t="s">
        <v>11846</v>
      </c>
      <c r="H76" s="4" t="s">
        <v>11847</v>
      </c>
      <c r="I76" s="4" t="s">
        <v>62</v>
      </c>
      <c r="J76" s="4"/>
      <c r="K76" s="21" t="s">
        <v>50</v>
      </c>
      <c r="L76" s="4">
        <v>0</v>
      </c>
      <c r="M76" s="4">
        <v>0</v>
      </c>
      <c r="N76" s="4">
        <v>0</v>
      </c>
      <c r="O76" s="4">
        <v>0</v>
      </c>
      <c r="P76" s="4"/>
      <c r="Q76" s="4" t="s">
        <v>11848</v>
      </c>
      <c r="R76" s="4" t="s">
        <v>52</v>
      </c>
      <c r="S76" s="4" t="e">
        <v>#N/A</v>
      </c>
      <c r="T76" s="4" t="e">
        <v>#N/A</v>
      </c>
      <c r="U76" s="4" t="e">
        <v>#N/A</v>
      </c>
      <c r="V76" s="4" t="e">
        <v>#N/A</v>
      </c>
      <c r="W76" s="4" t="e">
        <v>#N/A</v>
      </c>
      <c r="X76" s="4" t="e">
        <v>#N/A</v>
      </c>
      <c r="Y76" s="4">
        <v>6.5949999999999995E-2</v>
      </c>
      <c r="Z76" s="4" t="e">
        <v>#N/A</v>
      </c>
      <c r="AA76" s="4" t="e">
        <v>#N/A</v>
      </c>
      <c r="AB76" s="4" t="e">
        <v>#N/A</v>
      </c>
      <c r="AC76" s="4" t="e">
        <v>#N/A</v>
      </c>
      <c r="AD76" s="4" t="s">
        <v>11849</v>
      </c>
      <c r="AE76" s="4">
        <v>160122011</v>
      </c>
      <c r="AF76" s="21">
        <v>40613</v>
      </c>
      <c r="AG76" s="21">
        <v>42438</v>
      </c>
      <c r="AH76" s="4" t="s">
        <v>11850</v>
      </c>
      <c r="AI76" s="4" t="s">
        <v>11851</v>
      </c>
      <c r="AJ76" s="4">
        <v>0</v>
      </c>
      <c r="AK76" s="4" t="s">
        <v>122</v>
      </c>
      <c r="AL76" s="4" t="s">
        <v>47</v>
      </c>
      <c r="AM76" s="4">
        <v>40098487</v>
      </c>
      <c r="AN76" s="4" t="s">
        <v>11852</v>
      </c>
    </row>
    <row r="77" spans="1:40" x14ac:dyDescent="0.25">
      <c r="A77" s="4" t="s">
        <v>11853</v>
      </c>
      <c r="B77" s="4" t="s">
        <v>116</v>
      </c>
      <c r="C77" s="4">
        <v>30</v>
      </c>
      <c r="D77" s="4" t="s">
        <v>117</v>
      </c>
      <c r="E77" s="4" t="s">
        <v>118</v>
      </c>
      <c r="F77" s="5" t="e">
        <v>#N/A</v>
      </c>
      <c r="G77" s="4" t="e">
        <v>#N/A</v>
      </c>
      <c r="H77" s="4" t="e">
        <v>#N/A</v>
      </c>
      <c r="I77" s="4" t="e">
        <v>#N/A</v>
      </c>
      <c r="J77" s="4"/>
      <c r="K77" s="21" t="e">
        <v>#N/A</v>
      </c>
      <c r="L77" s="4" t="e">
        <v>#N/A</v>
      </c>
      <c r="M77" s="4" t="e">
        <v>#N/A</v>
      </c>
      <c r="N77" s="4" t="e">
        <v>#N/A</v>
      </c>
      <c r="O77" s="4" t="e">
        <v>#N/A</v>
      </c>
      <c r="P77" s="4"/>
      <c r="Q77" s="4" t="e">
        <v>#N/A</v>
      </c>
      <c r="R77" s="4" t="e">
        <v>#N/A</v>
      </c>
      <c r="S77" s="4" t="e">
        <v>#N/A</v>
      </c>
      <c r="T77" s="4" t="e">
        <v>#N/A</v>
      </c>
      <c r="U77" s="4" t="e">
        <v>#N/A</v>
      </c>
      <c r="V77" s="4" t="e">
        <v>#N/A</v>
      </c>
      <c r="W77" s="4" t="e">
        <v>#N/A</v>
      </c>
      <c r="X77" s="4" t="e">
        <v>#N/A</v>
      </c>
      <c r="Y77" s="4" t="e">
        <v>#N/A</v>
      </c>
      <c r="Z77" s="4" t="e">
        <v>#N/A</v>
      </c>
      <c r="AA77" s="4" t="e">
        <v>#N/A</v>
      </c>
      <c r="AB77" s="4" t="e">
        <v>#N/A</v>
      </c>
      <c r="AC77" s="4" t="e">
        <v>#N/A</v>
      </c>
      <c r="AD77" s="4" t="e">
        <v>#N/A</v>
      </c>
      <c r="AE77" s="4" t="e">
        <v>#N/A</v>
      </c>
      <c r="AF77" s="21" t="e">
        <v>#N/A</v>
      </c>
      <c r="AG77" s="21" t="e">
        <v>#N/A</v>
      </c>
      <c r="AH77" s="4" t="e">
        <v>#N/A</v>
      </c>
      <c r="AI77" s="4" t="e">
        <v>#N/A</v>
      </c>
      <c r="AJ77" s="4" t="e">
        <v>#N/A</v>
      </c>
      <c r="AK77" s="4" t="e">
        <v>#N/A</v>
      </c>
      <c r="AL77" s="4" t="e">
        <v>#N/A</v>
      </c>
      <c r="AM77" s="4" t="e">
        <v>#N/A</v>
      </c>
      <c r="AN77" s="4" t="e">
        <v>#N/A</v>
      </c>
    </row>
    <row r="78" spans="1:40" x14ac:dyDescent="0.25">
      <c r="A78" s="4" t="s">
        <v>11854</v>
      </c>
      <c r="B78" s="4" t="s">
        <v>116</v>
      </c>
      <c r="C78" s="4">
        <v>30</v>
      </c>
      <c r="D78" s="4" t="s">
        <v>117</v>
      </c>
      <c r="E78" s="4" t="s">
        <v>118</v>
      </c>
      <c r="F78" s="5" t="e">
        <v>#N/A</v>
      </c>
      <c r="G78" s="4" t="e">
        <v>#N/A</v>
      </c>
      <c r="H78" s="4" t="e">
        <v>#N/A</v>
      </c>
      <c r="I78" s="4" t="e">
        <v>#N/A</v>
      </c>
      <c r="J78" s="4"/>
      <c r="K78" s="21" t="e">
        <v>#N/A</v>
      </c>
      <c r="L78" s="4" t="e">
        <v>#N/A</v>
      </c>
      <c r="M78" s="4" t="e">
        <v>#N/A</v>
      </c>
      <c r="N78" s="4" t="e">
        <v>#N/A</v>
      </c>
      <c r="O78" s="4" t="e">
        <v>#N/A</v>
      </c>
      <c r="P78" s="4"/>
      <c r="Q78" s="4" t="e">
        <v>#N/A</v>
      </c>
      <c r="R78" s="4" t="e">
        <v>#N/A</v>
      </c>
      <c r="S78" s="4" t="e">
        <v>#N/A</v>
      </c>
      <c r="T78" s="4" t="e">
        <v>#N/A</v>
      </c>
      <c r="U78" s="4" t="e">
        <v>#N/A</v>
      </c>
      <c r="V78" s="4" t="e">
        <v>#N/A</v>
      </c>
      <c r="W78" s="4" t="e">
        <v>#N/A</v>
      </c>
      <c r="X78" s="4" t="e">
        <v>#N/A</v>
      </c>
      <c r="Y78" s="4" t="e">
        <v>#N/A</v>
      </c>
      <c r="Z78" s="4" t="e">
        <v>#N/A</v>
      </c>
      <c r="AA78" s="4" t="e">
        <v>#N/A</v>
      </c>
      <c r="AB78" s="4" t="e">
        <v>#N/A</v>
      </c>
      <c r="AC78" s="4" t="e">
        <v>#N/A</v>
      </c>
      <c r="AD78" s="4" t="e">
        <v>#N/A</v>
      </c>
      <c r="AE78" s="4" t="e">
        <v>#N/A</v>
      </c>
      <c r="AF78" s="21" t="e">
        <v>#N/A</v>
      </c>
      <c r="AG78" s="21" t="e">
        <v>#N/A</v>
      </c>
      <c r="AH78" s="4" t="e">
        <v>#N/A</v>
      </c>
      <c r="AI78" s="4" t="e">
        <v>#N/A</v>
      </c>
      <c r="AJ78" s="4" t="e">
        <v>#N/A</v>
      </c>
      <c r="AK78" s="4" t="e">
        <v>#N/A</v>
      </c>
      <c r="AL78" s="4" t="e">
        <v>#N/A</v>
      </c>
      <c r="AM78" s="4" t="e">
        <v>#N/A</v>
      </c>
      <c r="AN78" s="4" t="e">
        <v>#N/A</v>
      </c>
    </row>
    <row r="79" spans="1:40" x14ac:dyDescent="0.25">
      <c r="A79" s="4" t="s">
        <v>11855</v>
      </c>
      <c r="B79" s="4" t="s">
        <v>116</v>
      </c>
      <c r="C79" s="4">
        <v>30</v>
      </c>
      <c r="D79" s="4" t="s">
        <v>117</v>
      </c>
      <c r="E79" s="4" t="s">
        <v>118</v>
      </c>
      <c r="F79" s="5" t="e">
        <v>#N/A</v>
      </c>
      <c r="G79" s="4" t="e">
        <v>#N/A</v>
      </c>
      <c r="H79" s="4" t="e">
        <v>#N/A</v>
      </c>
      <c r="I79" s="4" t="e">
        <v>#N/A</v>
      </c>
      <c r="J79" s="4"/>
      <c r="K79" s="21" t="e">
        <v>#N/A</v>
      </c>
      <c r="L79" s="4" t="e">
        <v>#N/A</v>
      </c>
      <c r="M79" s="4" t="e">
        <v>#N/A</v>
      </c>
      <c r="N79" s="4" t="e">
        <v>#N/A</v>
      </c>
      <c r="O79" s="4" t="e">
        <v>#N/A</v>
      </c>
      <c r="P79" s="4"/>
      <c r="Q79" s="4" t="e">
        <v>#N/A</v>
      </c>
      <c r="R79" s="4" t="e">
        <v>#N/A</v>
      </c>
      <c r="S79" s="4" t="e">
        <v>#N/A</v>
      </c>
      <c r="T79" s="4" t="e">
        <v>#N/A</v>
      </c>
      <c r="U79" s="4" t="e">
        <v>#N/A</v>
      </c>
      <c r="V79" s="4" t="e">
        <v>#N/A</v>
      </c>
      <c r="W79" s="4" t="e">
        <v>#N/A</v>
      </c>
      <c r="X79" s="4" t="e">
        <v>#N/A</v>
      </c>
      <c r="Y79" s="4" t="e">
        <v>#N/A</v>
      </c>
      <c r="Z79" s="4" t="e">
        <v>#N/A</v>
      </c>
      <c r="AA79" s="4" t="e">
        <v>#N/A</v>
      </c>
      <c r="AB79" s="4" t="e">
        <v>#N/A</v>
      </c>
      <c r="AC79" s="4" t="e">
        <v>#N/A</v>
      </c>
      <c r="AD79" s="4" t="e">
        <v>#N/A</v>
      </c>
      <c r="AE79" s="4" t="e">
        <v>#N/A</v>
      </c>
      <c r="AF79" s="21" t="e">
        <v>#N/A</v>
      </c>
      <c r="AG79" s="21" t="e">
        <v>#N/A</v>
      </c>
      <c r="AH79" s="4" t="e">
        <v>#N/A</v>
      </c>
      <c r="AI79" s="4" t="e">
        <v>#N/A</v>
      </c>
      <c r="AJ79" s="4" t="e">
        <v>#N/A</v>
      </c>
      <c r="AK79" s="4" t="e">
        <v>#N/A</v>
      </c>
      <c r="AL79" s="4" t="e">
        <v>#N/A</v>
      </c>
      <c r="AM79" s="4" t="e">
        <v>#N/A</v>
      </c>
      <c r="AN79" s="4" t="e">
        <v>#N/A</v>
      </c>
    </row>
    <row r="80" spans="1:40" x14ac:dyDescent="0.25">
      <c r="A80" s="4" t="s">
        <v>11856</v>
      </c>
      <c r="B80" s="4" t="s">
        <v>116</v>
      </c>
      <c r="C80" s="4">
        <v>30</v>
      </c>
      <c r="D80" s="4" t="s">
        <v>117</v>
      </c>
      <c r="E80" s="4" t="s">
        <v>118</v>
      </c>
      <c r="F80" s="5" t="e">
        <v>#N/A</v>
      </c>
      <c r="G80" s="4" t="e">
        <v>#N/A</v>
      </c>
      <c r="H80" s="4" t="e">
        <v>#N/A</v>
      </c>
      <c r="I80" s="4" t="e">
        <v>#N/A</v>
      </c>
      <c r="J80" s="4"/>
      <c r="K80" s="21" t="e">
        <v>#N/A</v>
      </c>
      <c r="L80" s="4" t="e">
        <v>#N/A</v>
      </c>
      <c r="M80" s="4" t="e">
        <v>#N/A</v>
      </c>
      <c r="N80" s="4" t="e">
        <v>#N/A</v>
      </c>
      <c r="O80" s="4" t="e">
        <v>#N/A</v>
      </c>
      <c r="P80" s="4"/>
      <c r="Q80" s="4" t="e">
        <v>#N/A</v>
      </c>
      <c r="R80" s="4" t="e">
        <v>#N/A</v>
      </c>
      <c r="S80" s="4" t="e">
        <v>#N/A</v>
      </c>
      <c r="T80" s="4" t="e">
        <v>#N/A</v>
      </c>
      <c r="U80" s="4" t="e">
        <v>#N/A</v>
      </c>
      <c r="V80" s="4" t="e">
        <v>#N/A</v>
      </c>
      <c r="W80" s="4" t="e">
        <v>#N/A</v>
      </c>
      <c r="X80" s="4" t="e">
        <v>#N/A</v>
      </c>
      <c r="Y80" s="4" t="e">
        <v>#N/A</v>
      </c>
      <c r="Z80" s="4" t="e">
        <v>#N/A</v>
      </c>
      <c r="AA80" s="4" t="e">
        <v>#N/A</v>
      </c>
      <c r="AB80" s="4" t="e">
        <v>#N/A</v>
      </c>
      <c r="AC80" s="4" t="e">
        <v>#N/A</v>
      </c>
      <c r="AD80" s="4" t="e">
        <v>#N/A</v>
      </c>
      <c r="AE80" s="4" t="e">
        <v>#N/A</v>
      </c>
      <c r="AF80" s="21" t="e">
        <v>#N/A</v>
      </c>
      <c r="AG80" s="21" t="e">
        <v>#N/A</v>
      </c>
      <c r="AH80" s="4" t="e">
        <v>#N/A</v>
      </c>
      <c r="AI80" s="4" t="e">
        <v>#N/A</v>
      </c>
      <c r="AJ80" s="4" t="e">
        <v>#N/A</v>
      </c>
      <c r="AK80" s="4" t="e">
        <v>#N/A</v>
      </c>
      <c r="AL80" s="4" t="e">
        <v>#N/A</v>
      </c>
      <c r="AM80" s="4" t="e">
        <v>#N/A</v>
      </c>
      <c r="AN80" s="4" t="e">
        <v>#N/A</v>
      </c>
    </row>
    <row r="81" spans="1:40" x14ac:dyDescent="0.25">
      <c r="A81" s="4" t="s">
        <v>11857</v>
      </c>
      <c r="B81" s="4" t="s">
        <v>116</v>
      </c>
      <c r="C81" s="4">
        <v>30</v>
      </c>
      <c r="D81" s="4" t="s">
        <v>117</v>
      </c>
      <c r="E81" s="4" t="s">
        <v>118</v>
      </c>
      <c r="F81" s="5" t="e">
        <v>#N/A</v>
      </c>
      <c r="G81" s="4" t="e">
        <v>#N/A</v>
      </c>
      <c r="H81" s="4" t="e">
        <v>#N/A</v>
      </c>
      <c r="I81" s="4" t="e">
        <v>#N/A</v>
      </c>
      <c r="J81" s="4"/>
      <c r="K81" s="21" t="e">
        <v>#N/A</v>
      </c>
      <c r="L81" s="4" t="e">
        <v>#N/A</v>
      </c>
      <c r="M81" s="4" t="e">
        <v>#N/A</v>
      </c>
      <c r="N81" s="4" t="e">
        <v>#N/A</v>
      </c>
      <c r="O81" s="4" t="e">
        <v>#N/A</v>
      </c>
      <c r="P81" s="4"/>
      <c r="Q81" s="4" t="e">
        <v>#N/A</v>
      </c>
      <c r="R81" s="4" t="e">
        <v>#N/A</v>
      </c>
      <c r="S81" s="4" t="e">
        <v>#N/A</v>
      </c>
      <c r="T81" s="4" t="e">
        <v>#N/A</v>
      </c>
      <c r="U81" s="4" t="e">
        <v>#N/A</v>
      </c>
      <c r="V81" s="4" t="e">
        <v>#N/A</v>
      </c>
      <c r="W81" s="4" t="e">
        <v>#N/A</v>
      </c>
      <c r="X81" s="4" t="e">
        <v>#N/A</v>
      </c>
      <c r="Y81" s="4" t="e">
        <v>#N/A</v>
      </c>
      <c r="Z81" s="4" t="e">
        <v>#N/A</v>
      </c>
      <c r="AA81" s="4" t="e">
        <v>#N/A</v>
      </c>
      <c r="AB81" s="4" t="e">
        <v>#N/A</v>
      </c>
      <c r="AC81" s="4" t="e">
        <v>#N/A</v>
      </c>
      <c r="AD81" s="4" t="e">
        <v>#N/A</v>
      </c>
      <c r="AE81" s="4" t="e">
        <v>#N/A</v>
      </c>
      <c r="AF81" s="21" t="e">
        <v>#N/A</v>
      </c>
      <c r="AG81" s="21" t="e">
        <v>#N/A</v>
      </c>
      <c r="AH81" s="4" t="e">
        <v>#N/A</v>
      </c>
      <c r="AI81" s="4" t="e">
        <v>#N/A</v>
      </c>
      <c r="AJ81" s="4" t="e">
        <v>#N/A</v>
      </c>
      <c r="AK81" s="4" t="e">
        <v>#N/A</v>
      </c>
      <c r="AL81" s="4" t="e">
        <v>#N/A</v>
      </c>
      <c r="AM81" s="4" t="e">
        <v>#N/A</v>
      </c>
      <c r="AN81" s="4" t="e">
        <v>#N/A</v>
      </c>
    </row>
    <row r="82" spans="1:40" x14ac:dyDescent="0.25">
      <c r="A82" s="4" t="s">
        <v>11858</v>
      </c>
      <c r="B82" s="4" t="s">
        <v>116</v>
      </c>
      <c r="C82" s="4">
        <v>30</v>
      </c>
      <c r="D82" s="4" t="s">
        <v>117</v>
      </c>
      <c r="E82" s="4" t="s">
        <v>118</v>
      </c>
      <c r="F82" s="5">
        <v>330005342814</v>
      </c>
      <c r="G82" s="4" t="s">
        <v>11859</v>
      </c>
      <c r="H82" s="4" t="s">
        <v>11860</v>
      </c>
      <c r="I82" s="4" t="s">
        <v>62</v>
      </c>
      <c r="J82" s="4"/>
      <c r="K82" s="21" t="s">
        <v>50</v>
      </c>
      <c r="L82" s="4">
        <v>0</v>
      </c>
      <c r="M82" s="4">
        <v>0</v>
      </c>
      <c r="N82" s="4">
        <v>0</v>
      </c>
      <c r="O82" s="4">
        <v>0</v>
      </c>
      <c r="P82" s="4"/>
      <c r="Q82" s="4" t="s">
        <v>11861</v>
      </c>
      <c r="R82" s="4" t="s">
        <v>11662</v>
      </c>
      <c r="S82" s="4" t="e">
        <v>#N/A</v>
      </c>
      <c r="T82" s="4" t="e">
        <v>#N/A</v>
      </c>
      <c r="U82" s="4" t="e">
        <v>#N/A</v>
      </c>
      <c r="V82" s="4" t="e">
        <v>#N/A</v>
      </c>
      <c r="W82" s="4" t="e">
        <v>#N/A</v>
      </c>
      <c r="X82" s="4" t="e">
        <v>#N/A</v>
      </c>
      <c r="Y82" s="4">
        <v>6.5949999999999995E-2</v>
      </c>
      <c r="Z82" s="4" t="e">
        <v>#N/A</v>
      </c>
      <c r="AA82" s="4" t="e">
        <v>#N/A</v>
      </c>
      <c r="AB82" s="4" t="e">
        <v>#N/A</v>
      </c>
      <c r="AC82" s="4" t="e">
        <v>#N/A</v>
      </c>
      <c r="AD82" s="4" t="s">
        <v>11862</v>
      </c>
      <c r="AE82" s="4" t="s">
        <v>11863</v>
      </c>
      <c r="AF82" s="21">
        <v>40662</v>
      </c>
      <c r="AG82" s="21">
        <v>42487</v>
      </c>
      <c r="AH82" s="4" t="s">
        <v>11864</v>
      </c>
      <c r="AI82" s="4" t="s">
        <v>11865</v>
      </c>
      <c r="AJ82" s="4">
        <v>27600000</v>
      </c>
      <c r="AK82" s="4" t="s">
        <v>119</v>
      </c>
      <c r="AL82" s="4" t="s">
        <v>47</v>
      </c>
      <c r="AM82" s="4">
        <v>24535171</v>
      </c>
      <c r="AN82" s="4" t="s">
        <v>11866</v>
      </c>
    </row>
    <row r="83" spans="1:40" x14ac:dyDescent="0.25">
      <c r="A83" s="4" t="s">
        <v>11867</v>
      </c>
      <c r="B83" s="4" t="s">
        <v>116</v>
      </c>
      <c r="C83" s="4">
        <v>30</v>
      </c>
      <c r="D83" s="4" t="s">
        <v>117</v>
      </c>
      <c r="E83" s="4" t="s">
        <v>118</v>
      </c>
      <c r="F83" s="5" t="e">
        <v>#N/A</v>
      </c>
      <c r="G83" s="4" t="e">
        <v>#N/A</v>
      </c>
      <c r="H83" s="4" t="e">
        <v>#N/A</v>
      </c>
      <c r="I83" s="4" t="e">
        <v>#N/A</v>
      </c>
      <c r="J83" s="4"/>
      <c r="K83" s="21" t="e">
        <v>#N/A</v>
      </c>
      <c r="L83" s="4" t="e">
        <v>#N/A</v>
      </c>
      <c r="M83" s="4" t="e">
        <v>#N/A</v>
      </c>
      <c r="N83" s="4" t="e">
        <v>#N/A</v>
      </c>
      <c r="O83" s="4" t="e">
        <v>#N/A</v>
      </c>
      <c r="P83" s="4"/>
      <c r="Q83" s="4" t="e">
        <v>#N/A</v>
      </c>
      <c r="R83" s="4" t="e">
        <v>#N/A</v>
      </c>
      <c r="S83" s="4" t="e">
        <v>#N/A</v>
      </c>
      <c r="T83" s="4" t="e">
        <v>#N/A</v>
      </c>
      <c r="U83" s="4" t="e">
        <v>#N/A</v>
      </c>
      <c r="V83" s="4" t="e">
        <v>#N/A</v>
      </c>
      <c r="W83" s="4" t="e">
        <v>#N/A</v>
      </c>
      <c r="X83" s="4" t="e">
        <v>#N/A</v>
      </c>
      <c r="Y83" s="4" t="e">
        <v>#N/A</v>
      </c>
      <c r="Z83" s="4" t="e">
        <v>#N/A</v>
      </c>
      <c r="AA83" s="4" t="e">
        <v>#N/A</v>
      </c>
      <c r="AB83" s="4" t="e">
        <v>#N/A</v>
      </c>
      <c r="AC83" s="4" t="e">
        <v>#N/A</v>
      </c>
      <c r="AD83" s="4" t="e">
        <v>#N/A</v>
      </c>
      <c r="AE83" s="4" t="e">
        <v>#N/A</v>
      </c>
      <c r="AF83" s="21" t="e">
        <v>#N/A</v>
      </c>
      <c r="AG83" s="21" t="e">
        <v>#N/A</v>
      </c>
      <c r="AH83" s="4" t="e">
        <v>#N/A</v>
      </c>
      <c r="AI83" s="4" t="e">
        <v>#N/A</v>
      </c>
      <c r="AJ83" s="4" t="e">
        <v>#N/A</v>
      </c>
      <c r="AK83" s="4" t="e">
        <v>#N/A</v>
      </c>
      <c r="AL83" s="4" t="e">
        <v>#N/A</v>
      </c>
      <c r="AM83" s="4" t="e">
        <v>#N/A</v>
      </c>
      <c r="AN83" s="4" t="e">
        <v>#N/A</v>
      </c>
    </row>
    <row r="84" spans="1:40" x14ac:dyDescent="0.25">
      <c r="A84" s="4" t="s">
        <v>11868</v>
      </c>
      <c r="B84" s="4" t="s">
        <v>116</v>
      </c>
      <c r="C84" s="4">
        <v>30</v>
      </c>
      <c r="D84" s="4" t="s">
        <v>117</v>
      </c>
      <c r="E84" s="4" t="s">
        <v>118</v>
      </c>
      <c r="F84" s="5">
        <v>330005796173</v>
      </c>
      <c r="G84" s="4" t="s">
        <v>11869</v>
      </c>
      <c r="H84" s="4" t="s">
        <v>11870</v>
      </c>
      <c r="I84" s="4" t="s">
        <v>62</v>
      </c>
      <c r="J84" s="4"/>
      <c r="K84" s="21" t="s">
        <v>50</v>
      </c>
      <c r="L84" s="4">
        <v>0</v>
      </c>
      <c r="M84" s="4">
        <v>0</v>
      </c>
      <c r="N84" s="4">
        <v>0</v>
      </c>
      <c r="O84" s="4">
        <v>0</v>
      </c>
      <c r="P84" s="4"/>
      <c r="Q84" s="4" t="s">
        <v>11661</v>
      </c>
      <c r="R84" s="4" t="s">
        <v>11662</v>
      </c>
      <c r="S84" s="4" t="e">
        <v>#N/A</v>
      </c>
      <c r="T84" s="4" t="e">
        <v>#N/A</v>
      </c>
      <c r="U84" s="4" t="e">
        <v>#N/A</v>
      </c>
      <c r="V84" s="4" t="e">
        <v>#N/A</v>
      </c>
      <c r="W84" s="4" t="e">
        <v>#N/A</v>
      </c>
      <c r="X84" s="4" t="e">
        <v>#N/A</v>
      </c>
      <c r="Y84" s="4">
        <v>6.5949999999999995E-2</v>
      </c>
      <c r="Z84" s="4" t="e">
        <v>#N/A</v>
      </c>
      <c r="AA84" s="4" t="e">
        <v>#N/A</v>
      </c>
      <c r="AB84" s="4" t="e">
        <v>#N/A</v>
      </c>
      <c r="AC84" s="4" t="e">
        <v>#N/A</v>
      </c>
      <c r="AD84" s="4" t="s">
        <v>11871</v>
      </c>
      <c r="AE84" s="4">
        <v>163402011</v>
      </c>
      <c r="AF84" s="21">
        <v>40662</v>
      </c>
      <c r="AG84" s="21">
        <v>42489</v>
      </c>
      <c r="AH84" s="4" t="s">
        <v>11872</v>
      </c>
      <c r="AI84" s="4" t="s">
        <v>123</v>
      </c>
      <c r="AJ84" s="4">
        <v>27600000</v>
      </c>
      <c r="AK84" s="4" t="s">
        <v>119</v>
      </c>
      <c r="AL84" s="4" t="s">
        <v>47</v>
      </c>
      <c r="AM84" s="4">
        <v>24521564</v>
      </c>
      <c r="AN84" s="4" t="s">
        <v>11873</v>
      </c>
    </row>
    <row r="85" spans="1:40" x14ac:dyDescent="0.25">
      <c r="A85" s="4" t="s">
        <v>11874</v>
      </c>
      <c r="B85" s="4" t="s">
        <v>116</v>
      </c>
      <c r="C85" s="4">
        <v>30</v>
      </c>
      <c r="D85" s="4" t="s">
        <v>117</v>
      </c>
      <c r="E85" s="4" t="s">
        <v>118</v>
      </c>
      <c r="F85" s="5">
        <v>330005932883</v>
      </c>
      <c r="G85" s="4" t="s">
        <v>41</v>
      </c>
      <c r="H85" s="4" t="s">
        <v>11875</v>
      </c>
      <c r="I85" s="4" t="s">
        <v>42</v>
      </c>
      <c r="J85" s="4"/>
      <c r="K85" s="21" t="s">
        <v>43</v>
      </c>
      <c r="L85" s="4">
        <v>0</v>
      </c>
      <c r="M85" s="4">
        <v>0</v>
      </c>
      <c r="N85" s="4">
        <v>0</v>
      </c>
      <c r="O85" s="4">
        <v>0</v>
      </c>
      <c r="P85" s="4"/>
      <c r="Q85" s="4" t="s">
        <v>11876</v>
      </c>
      <c r="R85" s="4" t="s">
        <v>11877</v>
      </c>
      <c r="S85" s="4" t="e">
        <v>#N/A</v>
      </c>
      <c r="T85" s="4" t="e">
        <v>#N/A</v>
      </c>
      <c r="U85" s="4" t="e">
        <v>#N/A</v>
      </c>
      <c r="V85" s="4" t="e">
        <v>#N/A</v>
      </c>
      <c r="W85" s="4" t="e">
        <v>#N/A</v>
      </c>
      <c r="X85" s="4" t="e">
        <v>#N/A</v>
      </c>
      <c r="Y85" s="4">
        <v>6.5949999999999995E-2</v>
      </c>
      <c r="Z85" s="4" t="e">
        <v>#N/A</v>
      </c>
      <c r="AA85" s="4" t="e">
        <v>#N/A</v>
      </c>
      <c r="AB85" s="4" t="e">
        <v>#N/A</v>
      </c>
      <c r="AC85" s="4" t="e">
        <v>#N/A</v>
      </c>
      <c r="AD85" s="4">
        <v>0</v>
      </c>
      <c r="AE85" s="4">
        <v>0</v>
      </c>
      <c r="AF85" s="21">
        <v>0</v>
      </c>
      <c r="AG85" s="21">
        <v>0</v>
      </c>
      <c r="AH85" s="4" t="s">
        <v>44</v>
      </c>
      <c r="AI85" s="4" t="s">
        <v>115</v>
      </c>
      <c r="AJ85" s="4">
        <v>20210030</v>
      </c>
      <c r="AK85" s="4" t="s">
        <v>119</v>
      </c>
      <c r="AL85" s="4" t="s">
        <v>47</v>
      </c>
      <c r="AM85" s="4" t="s">
        <v>105</v>
      </c>
      <c r="AN85" s="4" t="s">
        <v>48</v>
      </c>
    </row>
    <row r="86" spans="1:40" x14ac:dyDescent="0.25">
      <c r="A86" s="4" t="s">
        <v>11878</v>
      </c>
      <c r="B86" s="4" t="s">
        <v>116</v>
      </c>
      <c r="C86" s="4">
        <v>30</v>
      </c>
      <c r="D86" s="4" t="s">
        <v>117</v>
      </c>
      <c r="E86" s="4" t="s">
        <v>118</v>
      </c>
      <c r="F86" s="5" t="e">
        <v>#N/A</v>
      </c>
      <c r="G86" s="4" t="e">
        <v>#N/A</v>
      </c>
      <c r="H86" s="4" t="e">
        <v>#N/A</v>
      </c>
      <c r="I86" s="4" t="e">
        <v>#N/A</v>
      </c>
      <c r="J86" s="4"/>
      <c r="K86" s="21" t="e">
        <v>#N/A</v>
      </c>
      <c r="L86" s="4" t="e">
        <v>#N/A</v>
      </c>
      <c r="M86" s="4" t="e">
        <v>#N/A</v>
      </c>
      <c r="N86" s="4" t="e">
        <v>#N/A</v>
      </c>
      <c r="O86" s="4" t="e">
        <v>#N/A</v>
      </c>
      <c r="P86" s="4"/>
      <c r="Q86" s="4" t="e">
        <v>#N/A</v>
      </c>
      <c r="R86" s="4" t="e">
        <v>#N/A</v>
      </c>
      <c r="S86" s="4" t="e">
        <v>#N/A</v>
      </c>
      <c r="T86" s="4" t="e">
        <v>#N/A</v>
      </c>
      <c r="U86" s="4" t="e">
        <v>#N/A</v>
      </c>
      <c r="V86" s="4" t="e">
        <v>#N/A</v>
      </c>
      <c r="W86" s="4" t="e">
        <v>#N/A</v>
      </c>
      <c r="X86" s="4" t="e">
        <v>#N/A</v>
      </c>
      <c r="Y86" s="4" t="e">
        <v>#N/A</v>
      </c>
      <c r="Z86" s="4" t="e">
        <v>#N/A</v>
      </c>
      <c r="AA86" s="4" t="e">
        <v>#N/A</v>
      </c>
      <c r="AB86" s="4" t="e">
        <v>#N/A</v>
      </c>
      <c r="AC86" s="4" t="e">
        <v>#N/A</v>
      </c>
      <c r="AD86" s="4" t="e">
        <v>#N/A</v>
      </c>
      <c r="AE86" s="4" t="e">
        <v>#N/A</v>
      </c>
      <c r="AF86" s="21" t="e">
        <v>#N/A</v>
      </c>
      <c r="AG86" s="21" t="e">
        <v>#N/A</v>
      </c>
      <c r="AH86" s="4" t="e">
        <v>#N/A</v>
      </c>
      <c r="AI86" s="4" t="e">
        <v>#N/A</v>
      </c>
      <c r="AJ86" s="4" t="e">
        <v>#N/A</v>
      </c>
      <c r="AK86" s="4" t="e">
        <v>#N/A</v>
      </c>
      <c r="AL86" s="4" t="e">
        <v>#N/A</v>
      </c>
      <c r="AM86" s="4" t="e">
        <v>#N/A</v>
      </c>
      <c r="AN86" s="4" t="e">
        <v>#N/A</v>
      </c>
    </row>
    <row r="87" spans="1:40" x14ac:dyDescent="0.25">
      <c r="A87" s="4" t="s">
        <v>11879</v>
      </c>
      <c r="B87" s="4" t="s">
        <v>116</v>
      </c>
      <c r="C87" s="4">
        <v>30</v>
      </c>
      <c r="D87" s="4" t="s">
        <v>117</v>
      </c>
      <c r="E87" s="4" t="s">
        <v>118</v>
      </c>
      <c r="F87" s="5" t="e">
        <v>#N/A</v>
      </c>
      <c r="G87" s="4" t="e">
        <v>#N/A</v>
      </c>
      <c r="H87" s="4" t="e">
        <v>#N/A</v>
      </c>
      <c r="I87" s="4" t="e">
        <v>#N/A</v>
      </c>
      <c r="J87" s="4"/>
      <c r="K87" s="21" t="e">
        <v>#N/A</v>
      </c>
      <c r="L87" s="4" t="e">
        <v>#N/A</v>
      </c>
      <c r="M87" s="4" t="e">
        <v>#N/A</v>
      </c>
      <c r="N87" s="4" t="e">
        <v>#N/A</v>
      </c>
      <c r="O87" s="4" t="e">
        <v>#N/A</v>
      </c>
      <c r="P87" s="4"/>
      <c r="Q87" s="4" t="e">
        <v>#N/A</v>
      </c>
      <c r="R87" s="4" t="e">
        <v>#N/A</v>
      </c>
      <c r="S87" s="4">
        <v>7860</v>
      </c>
      <c r="T87" s="4">
        <v>0</v>
      </c>
      <c r="U87" s="4">
        <v>0</v>
      </c>
      <c r="V87" s="4">
        <v>4500</v>
      </c>
      <c r="W87" s="4">
        <v>0</v>
      </c>
      <c r="X87" s="4">
        <v>0</v>
      </c>
      <c r="Y87" s="4" t="e">
        <v>#N/A</v>
      </c>
      <c r="Z87" s="4">
        <v>207.34</v>
      </c>
      <c r="AA87" s="4">
        <v>0</v>
      </c>
      <c r="AB87" s="4">
        <v>0</v>
      </c>
      <c r="AC87" s="4">
        <v>296.76</v>
      </c>
      <c r="AD87" s="4" t="s">
        <v>11880</v>
      </c>
      <c r="AE87" s="4" t="s">
        <v>11881</v>
      </c>
      <c r="AF87" s="21">
        <v>40998</v>
      </c>
      <c r="AG87" s="21">
        <v>42824</v>
      </c>
      <c r="AH87" s="4" t="s">
        <v>11882</v>
      </c>
      <c r="AI87" s="4" t="s">
        <v>124</v>
      </c>
      <c r="AJ87" s="4">
        <v>27343000</v>
      </c>
      <c r="AK87" s="4" t="s">
        <v>125</v>
      </c>
      <c r="AL87" s="4" t="s">
        <v>47</v>
      </c>
      <c r="AM87" s="4" t="s">
        <v>11883</v>
      </c>
      <c r="AN87" s="4" t="s">
        <v>11884</v>
      </c>
    </row>
    <row r="88" spans="1:40" x14ac:dyDescent="0.25">
      <c r="A88" s="4" t="s">
        <v>11885</v>
      </c>
      <c r="B88" s="4" t="s">
        <v>116</v>
      </c>
      <c r="C88" s="4">
        <v>30</v>
      </c>
      <c r="D88" s="4" t="s">
        <v>117</v>
      </c>
      <c r="E88" s="4" t="s">
        <v>118</v>
      </c>
      <c r="F88" s="5">
        <v>330007622334</v>
      </c>
      <c r="G88" s="4" t="s">
        <v>11886</v>
      </c>
      <c r="H88" s="4" t="s">
        <v>11887</v>
      </c>
      <c r="I88" s="4" t="s">
        <v>62</v>
      </c>
      <c r="J88" s="4"/>
      <c r="K88" s="21" t="s">
        <v>50</v>
      </c>
      <c r="L88" s="4">
        <v>0</v>
      </c>
      <c r="M88" s="4">
        <v>0</v>
      </c>
      <c r="N88" s="4">
        <v>0</v>
      </c>
      <c r="O88" s="4">
        <v>0</v>
      </c>
      <c r="P88" s="4"/>
      <c r="Q88" s="4" t="s">
        <v>11888</v>
      </c>
      <c r="R88" s="4" t="s">
        <v>11662</v>
      </c>
      <c r="S88" s="4" t="e">
        <v>#N/A</v>
      </c>
      <c r="T88" s="4" t="e">
        <v>#N/A</v>
      </c>
      <c r="U88" s="4" t="e">
        <v>#N/A</v>
      </c>
      <c r="V88" s="4" t="e">
        <v>#N/A</v>
      </c>
      <c r="W88" s="4" t="e">
        <v>#N/A</v>
      </c>
      <c r="X88" s="4" t="e">
        <v>#N/A</v>
      </c>
      <c r="Y88" s="4">
        <v>6.5949999999999995E-2</v>
      </c>
      <c r="Z88" s="4" t="e">
        <v>#N/A</v>
      </c>
      <c r="AA88" s="4" t="e">
        <v>#N/A</v>
      </c>
      <c r="AB88" s="4" t="e">
        <v>#N/A</v>
      </c>
      <c r="AC88" s="4" t="e">
        <v>#N/A</v>
      </c>
      <c r="AD88" s="4" t="e">
        <v>#N/A</v>
      </c>
      <c r="AE88" s="4" t="e">
        <v>#N/A</v>
      </c>
      <c r="AF88" s="21" t="e">
        <v>#N/A</v>
      </c>
      <c r="AG88" s="21" t="e">
        <v>#N/A</v>
      </c>
      <c r="AH88" s="4" t="s">
        <v>126</v>
      </c>
      <c r="AI88" s="4" t="s">
        <v>127</v>
      </c>
      <c r="AJ88" s="4">
        <v>27353000</v>
      </c>
      <c r="AK88" s="4" t="s">
        <v>125</v>
      </c>
      <c r="AL88" s="4" t="s">
        <v>47</v>
      </c>
      <c r="AM88" s="4">
        <v>33255100</v>
      </c>
      <c r="AN88" s="4" t="s">
        <v>128</v>
      </c>
    </row>
    <row r="89" spans="1:40" x14ac:dyDescent="0.25">
      <c r="A89" s="4" t="s">
        <v>11889</v>
      </c>
      <c r="B89" s="4" t="s">
        <v>116</v>
      </c>
      <c r="C89" s="4">
        <v>30</v>
      </c>
      <c r="D89" s="4" t="s">
        <v>117</v>
      </c>
      <c r="E89" s="4" t="s">
        <v>118</v>
      </c>
      <c r="F89" s="5">
        <v>330005520690</v>
      </c>
      <c r="G89" s="4" t="s">
        <v>11890</v>
      </c>
      <c r="H89" s="4" t="s">
        <v>11891</v>
      </c>
      <c r="I89" s="4" t="s">
        <v>62</v>
      </c>
      <c r="J89" s="4"/>
      <c r="K89" s="21" t="s">
        <v>50</v>
      </c>
      <c r="L89" s="4">
        <v>0</v>
      </c>
      <c r="M89" s="4">
        <v>0</v>
      </c>
      <c r="N89" s="4">
        <v>0</v>
      </c>
      <c r="O89" s="4">
        <v>0</v>
      </c>
      <c r="P89" s="4"/>
      <c r="Q89" s="4" t="s">
        <v>11892</v>
      </c>
      <c r="R89" s="4" t="s">
        <v>11662</v>
      </c>
      <c r="S89" s="4" t="e">
        <v>#N/A</v>
      </c>
      <c r="T89" s="4" t="e">
        <v>#N/A</v>
      </c>
      <c r="U89" s="4" t="e">
        <v>#N/A</v>
      </c>
      <c r="V89" s="4" t="e">
        <v>#N/A</v>
      </c>
      <c r="W89" s="4" t="e">
        <v>#N/A</v>
      </c>
      <c r="X89" s="4" t="e">
        <v>#N/A</v>
      </c>
      <c r="Y89" s="4">
        <v>6.5949999999999995E-2</v>
      </c>
      <c r="Z89" s="4" t="e">
        <v>#N/A</v>
      </c>
      <c r="AA89" s="4" t="e">
        <v>#N/A</v>
      </c>
      <c r="AB89" s="4" t="e">
        <v>#N/A</v>
      </c>
      <c r="AC89" s="4" t="e">
        <v>#N/A</v>
      </c>
      <c r="AD89" s="4" t="s">
        <v>11893</v>
      </c>
      <c r="AE89" s="4">
        <v>0</v>
      </c>
      <c r="AF89" s="21">
        <v>42086</v>
      </c>
      <c r="AG89" s="21">
        <v>43447</v>
      </c>
      <c r="AH89" s="4" t="s">
        <v>11894</v>
      </c>
      <c r="AI89" s="4" t="s">
        <v>129</v>
      </c>
      <c r="AJ89" s="4">
        <v>27345310</v>
      </c>
      <c r="AK89" s="4" t="s">
        <v>125</v>
      </c>
      <c r="AL89" s="4" t="s">
        <v>47</v>
      </c>
      <c r="AM89" s="4" t="s">
        <v>11895</v>
      </c>
      <c r="AN89" s="4" t="s">
        <v>11896</v>
      </c>
    </row>
    <row r="90" spans="1:40" x14ac:dyDescent="0.25">
      <c r="A90" s="4" t="s">
        <v>11897</v>
      </c>
      <c r="B90" s="4" t="s">
        <v>116</v>
      </c>
      <c r="C90" s="4">
        <v>30</v>
      </c>
      <c r="D90" s="4" t="s">
        <v>117</v>
      </c>
      <c r="E90" s="4" t="s">
        <v>118</v>
      </c>
      <c r="F90" s="5">
        <v>330008906654</v>
      </c>
      <c r="G90" s="4" t="s">
        <v>11898</v>
      </c>
      <c r="H90" s="4" t="s">
        <v>11899</v>
      </c>
      <c r="I90" s="4" t="s">
        <v>49</v>
      </c>
      <c r="J90" s="4"/>
      <c r="K90" s="21" t="s">
        <v>11900</v>
      </c>
      <c r="L90" s="4">
        <v>0</v>
      </c>
      <c r="M90" s="4">
        <v>0</v>
      </c>
      <c r="N90" s="4">
        <v>0</v>
      </c>
      <c r="O90" s="4">
        <v>0</v>
      </c>
      <c r="P90" s="4"/>
      <c r="Q90" s="4" t="s">
        <v>11901</v>
      </c>
      <c r="R90" s="4" t="s">
        <v>11902</v>
      </c>
      <c r="S90" s="4" t="e">
        <v>#N/A</v>
      </c>
      <c r="T90" s="4" t="e">
        <v>#N/A</v>
      </c>
      <c r="U90" s="4" t="e">
        <v>#N/A</v>
      </c>
      <c r="V90" s="4" t="e">
        <v>#N/A</v>
      </c>
      <c r="W90" s="4" t="e">
        <v>#N/A</v>
      </c>
      <c r="X90" s="4" t="e">
        <v>#N/A</v>
      </c>
      <c r="Y90" s="4">
        <v>6.5949999999999995E-2</v>
      </c>
      <c r="Z90" s="4" t="e">
        <v>#N/A</v>
      </c>
      <c r="AA90" s="4" t="e">
        <v>#N/A</v>
      </c>
      <c r="AB90" s="4" t="e">
        <v>#N/A</v>
      </c>
      <c r="AC90" s="4" t="e">
        <v>#N/A</v>
      </c>
      <c r="AD90" s="4" t="e">
        <v>#N/A</v>
      </c>
      <c r="AE90" s="4" t="e">
        <v>#N/A</v>
      </c>
      <c r="AF90" s="21" t="e">
        <v>#N/A</v>
      </c>
      <c r="AG90" s="21" t="e">
        <v>#N/A</v>
      </c>
      <c r="AH90" s="4" t="s">
        <v>11903</v>
      </c>
      <c r="AI90" s="4" t="s">
        <v>11904</v>
      </c>
      <c r="AJ90" s="4">
        <v>20941070</v>
      </c>
      <c r="AK90" s="4" t="s">
        <v>64</v>
      </c>
      <c r="AL90" s="4" t="s">
        <v>47</v>
      </c>
      <c r="AM90" s="4" t="s">
        <v>11905</v>
      </c>
      <c r="AN90" s="4" t="s">
        <v>11906</v>
      </c>
    </row>
    <row r="91" spans="1:40" x14ac:dyDescent="0.25">
      <c r="A91" s="4" t="s">
        <v>11907</v>
      </c>
      <c r="B91" s="4" t="s">
        <v>116</v>
      </c>
      <c r="C91" s="4">
        <v>30</v>
      </c>
      <c r="D91" s="4" t="s">
        <v>117</v>
      </c>
      <c r="E91" s="4" t="s">
        <v>118</v>
      </c>
      <c r="F91" s="5">
        <v>330009052390</v>
      </c>
      <c r="G91" s="4" t="s">
        <v>11908</v>
      </c>
      <c r="H91" s="4" t="s">
        <v>11909</v>
      </c>
      <c r="I91" s="4" t="s">
        <v>62</v>
      </c>
      <c r="J91" s="4"/>
      <c r="K91" s="21" t="s">
        <v>130</v>
      </c>
      <c r="L91" s="4">
        <v>0</v>
      </c>
      <c r="M91" s="4">
        <v>0</v>
      </c>
      <c r="N91" s="4">
        <v>0</v>
      </c>
      <c r="O91" s="4">
        <v>0</v>
      </c>
      <c r="P91" s="4"/>
      <c r="Q91" s="4" t="s">
        <v>11910</v>
      </c>
      <c r="R91" s="4" t="s">
        <v>11911</v>
      </c>
      <c r="S91" s="4" t="e">
        <v>#N/A</v>
      </c>
      <c r="T91" s="4" t="e">
        <v>#N/A</v>
      </c>
      <c r="U91" s="4" t="e">
        <v>#N/A</v>
      </c>
      <c r="V91" s="4" t="e">
        <v>#N/A</v>
      </c>
      <c r="W91" s="4" t="e">
        <v>#N/A</v>
      </c>
      <c r="X91" s="4" t="e">
        <v>#N/A</v>
      </c>
      <c r="Y91" s="4">
        <v>6.5949999999999995E-2</v>
      </c>
      <c r="Z91" s="4" t="e">
        <v>#N/A</v>
      </c>
      <c r="AA91" s="4" t="e">
        <v>#N/A</v>
      </c>
      <c r="AB91" s="4" t="e">
        <v>#N/A</v>
      </c>
      <c r="AC91" s="4" t="e">
        <v>#N/A</v>
      </c>
      <c r="AD91" s="4" t="s">
        <v>11912</v>
      </c>
      <c r="AE91" s="4" t="s">
        <v>11913</v>
      </c>
      <c r="AF91" s="21">
        <v>42262</v>
      </c>
      <c r="AG91" s="21">
        <v>44089</v>
      </c>
      <c r="AH91" s="4" t="s">
        <v>11914</v>
      </c>
      <c r="AI91" s="4">
        <v>0</v>
      </c>
      <c r="AJ91" s="4">
        <v>27160000</v>
      </c>
      <c r="AK91" s="4" t="s">
        <v>86</v>
      </c>
      <c r="AL91" s="4" t="s">
        <v>47</v>
      </c>
      <c r="AM91" s="4" t="s">
        <v>11915</v>
      </c>
      <c r="AN91" s="4" t="s">
        <v>11916</v>
      </c>
    </row>
    <row r="92" spans="1:40" x14ac:dyDescent="0.25">
      <c r="A92" s="4" t="s">
        <v>11917</v>
      </c>
      <c r="B92" s="4" t="s">
        <v>116</v>
      </c>
      <c r="C92" s="4">
        <v>30</v>
      </c>
      <c r="D92" s="4" t="s">
        <v>117</v>
      </c>
      <c r="E92" s="4" t="s">
        <v>118</v>
      </c>
      <c r="F92" s="5">
        <v>330009211102</v>
      </c>
      <c r="G92" s="4" t="s">
        <v>11918</v>
      </c>
      <c r="H92" s="4" t="s">
        <v>11919</v>
      </c>
      <c r="I92" s="4" t="s">
        <v>62</v>
      </c>
      <c r="J92" s="4"/>
      <c r="K92" s="21" t="s">
        <v>50</v>
      </c>
      <c r="L92" s="4">
        <v>0</v>
      </c>
      <c r="M92" s="4">
        <v>0</v>
      </c>
      <c r="N92" s="4">
        <v>0</v>
      </c>
      <c r="O92" s="4">
        <v>0</v>
      </c>
      <c r="P92" s="4"/>
      <c r="Q92" s="4" t="s">
        <v>11920</v>
      </c>
      <c r="R92" s="4" t="s">
        <v>52</v>
      </c>
      <c r="S92" s="4" t="e">
        <v>#N/A</v>
      </c>
      <c r="T92" s="4" t="e">
        <v>#N/A</v>
      </c>
      <c r="U92" s="4" t="e">
        <v>#N/A</v>
      </c>
      <c r="V92" s="4" t="e">
        <v>#N/A</v>
      </c>
      <c r="W92" s="4" t="e">
        <v>#N/A</v>
      </c>
      <c r="X92" s="4" t="e">
        <v>#N/A</v>
      </c>
      <c r="Y92" s="4">
        <v>6.5949999999999995E-2</v>
      </c>
      <c r="Z92" s="4" t="e">
        <v>#N/A</v>
      </c>
      <c r="AA92" s="4" t="e">
        <v>#N/A</v>
      </c>
      <c r="AB92" s="4" t="e">
        <v>#N/A</v>
      </c>
      <c r="AC92" s="4" t="e">
        <v>#N/A</v>
      </c>
      <c r="AD92" s="4" t="s">
        <v>11921</v>
      </c>
      <c r="AE92" s="4">
        <v>325202015</v>
      </c>
      <c r="AF92" s="21">
        <v>42332</v>
      </c>
      <c r="AG92" s="21">
        <v>44524</v>
      </c>
      <c r="AH92" s="4" t="s">
        <v>11922</v>
      </c>
      <c r="AI92" s="4">
        <v>0</v>
      </c>
      <c r="AJ92" s="4">
        <v>27600000</v>
      </c>
      <c r="AK92" s="4" t="s">
        <v>119</v>
      </c>
      <c r="AL92" s="4" t="s">
        <v>47</v>
      </c>
      <c r="AM92" s="4">
        <v>981118828</v>
      </c>
      <c r="AN92" s="4" t="s">
        <v>11923</v>
      </c>
    </row>
    <row r="93" spans="1:40" x14ac:dyDescent="0.25">
      <c r="A93" s="4" t="s">
        <v>11924</v>
      </c>
      <c r="B93" s="4" t="s">
        <v>116</v>
      </c>
      <c r="C93" s="4">
        <v>30</v>
      </c>
      <c r="D93" s="4" t="s">
        <v>117</v>
      </c>
      <c r="E93" s="4" t="s">
        <v>118</v>
      </c>
      <c r="F93" s="5" t="e">
        <v>#N/A</v>
      </c>
      <c r="G93" s="4" t="e">
        <v>#N/A</v>
      </c>
      <c r="H93" s="4" t="e">
        <v>#N/A</v>
      </c>
      <c r="I93" s="4" t="e">
        <v>#N/A</v>
      </c>
      <c r="J93" s="4"/>
      <c r="K93" s="21" t="e">
        <v>#N/A</v>
      </c>
      <c r="L93" s="4" t="e">
        <v>#N/A</v>
      </c>
      <c r="M93" s="4" t="e">
        <v>#N/A</v>
      </c>
      <c r="N93" s="4" t="e">
        <v>#N/A</v>
      </c>
      <c r="O93" s="4" t="e">
        <v>#N/A</v>
      </c>
      <c r="P93" s="4"/>
      <c r="Q93" s="4" t="e">
        <v>#N/A</v>
      </c>
      <c r="R93" s="4" t="e">
        <v>#N/A</v>
      </c>
      <c r="S93" s="4">
        <v>0</v>
      </c>
      <c r="T93" s="4">
        <v>62108</v>
      </c>
      <c r="U93" s="4">
        <v>0</v>
      </c>
      <c r="V93" s="4">
        <v>0</v>
      </c>
      <c r="W93" s="4">
        <v>342.53199999999998</v>
      </c>
      <c r="X93" s="4">
        <v>96</v>
      </c>
      <c r="Y93" s="4" t="e">
        <v>#N/A</v>
      </c>
      <c r="Z93" s="4">
        <v>0</v>
      </c>
      <c r="AA93" s="4">
        <v>181.03</v>
      </c>
      <c r="AB93" s="4">
        <v>0</v>
      </c>
      <c r="AC93" s="4">
        <v>0</v>
      </c>
      <c r="AD93" s="4" t="s">
        <v>11925</v>
      </c>
      <c r="AE93" s="4" t="s">
        <v>11926</v>
      </c>
      <c r="AF93" s="21">
        <v>42473</v>
      </c>
      <c r="AG93" s="21">
        <v>44299</v>
      </c>
      <c r="AH93" s="4" t="s">
        <v>11927</v>
      </c>
      <c r="AI93" s="4" t="s">
        <v>131</v>
      </c>
      <c r="AJ93" s="4">
        <v>26900000</v>
      </c>
      <c r="AK93" s="4" t="s">
        <v>11928</v>
      </c>
      <c r="AL93" s="4" t="s">
        <v>47</v>
      </c>
      <c r="AM93" s="4">
        <v>24844316</v>
      </c>
      <c r="AN93" s="4" t="s">
        <v>132</v>
      </c>
    </row>
    <row r="94" spans="1:40" x14ac:dyDescent="0.25">
      <c r="A94" s="4" t="s">
        <v>13482</v>
      </c>
      <c r="B94" s="4" t="s">
        <v>116</v>
      </c>
      <c r="C94" s="4">
        <v>30</v>
      </c>
      <c r="D94" s="4" t="s">
        <v>117</v>
      </c>
      <c r="E94" s="4" t="s">
        <v>118</v>
      </c>
      <c r="F94" s="5">
        <v>330006432850</v>
      </c>
      <c r="G94" s="4" t="s">
        <v>2524</v>
      </c>
      <c r="H94" s="4" t="s">
        <v>2525</v>
      </c>
      <c r="I94" s="4" t="s">
        <v>49</v>
      </c>
      <c r="J94" s="4"/>
      <c r="K94" s="21" t="s">
        <v>50</v>
      </c>
      <c r="L94" s="4">
        <v>0</v>
      </c>
      <c r="M94" s="4">
        <v>0</v>
      </c>
      <c r="N94" s="4">
        <v>0</v>
      </c>
      <c r="O94" s="4"/>
      <c r="P94" s="4"/>
      <c r="Q94" s="4" t="s">
        <v>2526</v>
      </c>
      <c r="R94" s="4" t="s">
        <v>52</v>
      </c>
      <c r="S94" s="4">
        <v>12818.8</v>
      </c>
      <c r="T94" s="4">
        <v>0</v>
      </c>
      <c r="U94" s="4">
        <v>0</v>
      </c>
      <c r="V94" s="4">
        <v>2560.84</v>
      </c>
      <c r="W94" s="4">
        <v>0</v>
      </c>
      <c r="X94" s="4">
        <v>0</v>
      </c>
      <c r="Y94" s="4">
        <v>7.8865634401759172E-2</v>
      </c>
      <c r="Z94" s="4">
        <v>404.38779868292454</v>
      </c>
      <c r="AA94" s="4">
        <v>0</v>
      </c>
      <c r="AB94" s="4">
        <v>0</v>
      </c>
      <c r="AC94" s="4">
        <v>201.9726610071244</v>
      </c>
      <c r="AD94" s="4" t="s">
        <v>2527</v>
      </c>
      <c r="AE94" s="4" t="s">
        <v>2528</v>
      </c>
      <c r="AF94" s="21">
        <v>42978</v>
      </c>
      <c r="AG94" s="21">
        <v>44804</v>
      </c>
      <c r="AH94" s="4" t="s">
        <v>2529</v>
      </c>
      <c r="AI94" s="4" t="s">
        <v>2530</v>
      </c>
      <c r="AJ94" s="4">
        <v>27255430</v>
      </c>
      <c r="AK94" s="4" t="s">
        <v>2531</v>
      </c>
      <c r="AL94" s="4" t="s">
        <v>47</v>
      </c>
      <c r="AM94" s="4" t="s">
        <v>2532</v>
      </c>
      <c r="AN94" s="4" t="s">
        <v>2533</v>
      </c>
    </row>
    <row r="95" spans="1:40" x14ac:dyDescent="0.25">
      <c r="A95" s="4" t="s">
        <v>13062</v>
      </c>
      <c r="B95" s="4" t="s">
        <v>116</v>
      </c>
      <c r="C95" s="4">
        <v>30</v>
      </c>
      <c r="D95" s="4" t="s">
        <v>117</v>
      </c>
      <c r="E95" s="4" t="s">
        <v>118</v>
      </c>
      <c r="F95" s="5">
        <v>330028988095</v>
      </c>
      <c r="G95" s="4" t="s">
        <v>2695</v>
      </c>
      <c r="H95" s="4" t="s">
        <v>2696</v>
      </c>
      <c r="I95" s="4" t="s">
        <v>49</v>
      </c>
      <c r="J95" s="4"/>
      <c r="K95" s="21" t="s">
        <v>249</v>
      </c>
      <c r="L95" s="4">
        <v>0</v>
      </c>
      <c r="M95" s="4">
        <v>0</v>
      </c>
      <c r="N95" s="4">
        <f>Tabela1[[#This Row],[VALOR_anual]]+Tabela1[[#This Row],[AJUSTE_exerc]]</f>
        <v>0</v>
      </c>
      <c r="O95" s="4"/>
      <c r="P95" s="4"/>
      <c r="Q95" s="4" t="s">
        <v>13063</v>
      </c>
      <c r="R95" s="4" t="s">
        <v>52</v>
      </c>
      <c r="S95" s="4">
        <v>2463.75</v>
      </c>
      <c r="T95" s="4">
        <v>0</v>
      </c>
      <c r="U95" s="4">
        <v>0</v>
      </c>
      <c r="V95" s="4">
        <v>1003.75</v>
      </c>
      <c r="W95" s="4">
        <v>0</v>
      </c>
      <c r="X95" s="4">
        <v>0</v>
      </c>
      <c r="Y95" s="4">
        <v>7.8865634401759172E-2</v>
      </c>
      <c r="Z95" s="4">
        <v>77.720428911439484</v>
      </c>
      <c r="AA95" s="4">
        <v>0</v>
      </c>
      <c r="AB95" s="4">
        <v>0</v>
      </c>
      <c r="AC95" s="4">
        <v>79.155488377414684</v>
      </c>
      <c r="AD95" s="4" t="s">
        <v>2697</v>
      </c>
      <c r="AE95" s="4" t="s">
        <v>2698</v>
      </c>
      <c r="AF95" s="21">
        <v>43500</v>
      </c>
      <c r="AG95" s="21">
        <v>45326</v>
      </c>
      <c r="AH95" s="4" t="s">
        <v>2699</v>
      </c>
      <c r="AI95" s="4" t="s">
        <v>2700</v>
      </c>
      <c r="AJ95" s="4" t="s">
        <v>2701</v>
      </c>
      <c r="AK95" s="4" t="s">
        <v>2702</v>
      </c>
      <c r="AL95" s="4" t="s">
        <v>47</v>
      </c>
      <c r="AM95" s="4" t="s">
        <v>2703</v>
      </c>
      <c r="AN95" s="4" t="s">
        <v>99</v>
      </c>
    </row>
    <row r="96" spans="1:40" x14ac:dyDescent="0.25">
      <c r="A96" s="4" t="s">
        <v>11929</v>
      </c>
      <c r="B96" s="4" t="s">
        <v>116</v>
      </c>
      <c r="C96" s="4">
        <v>30</v>
      </c>
      <c r="D96" s="4" t="s">
        <v>117</v>
      </c>
      <c r="E96" s="4" t="s">
        <v>118</v>
      </c>
      <c r="F96" s="5">
        <v>330030956375</v>
      </c>
      <c r="G96" s="4" t="s">
        <v>11930</v>
      </c>
      <c r="H96" s="4" t="s">
        <v>133</v>
      </c>
      <c r="I96" s="4" t="s">
        <v>62</v>
      </c>
      <c r="J96" s="4"/>
      <c r="K96" s="21" t="s">
        <v>134</v>
      </c>
      <c r="L96" s="4">
        <v>0</v>
      </c>
      <c r="M96" s="4">
        <v>0</v>
      </c>
      <c r="N96" s="4">
        <v>0</v>
      </c>
      <c r="O96" s="4">
        <v>0</v>
      </c>
      <c r="P96" s="4"/>
      <c r="Q96" s="4" t="s">
        <v>11931</v>
      </c>
      <c r="R96" s="4" t="s">
        <v>52</v>
      </c>
      <c r="S96" s="4" t="e">
        <v>#N/A</v>
      </c>
      <c r="T96" s="4" t="e">
        <v>#N/A</v>
      </c>
      <c r="U96" s="4" t="e">
        <v>#N/A</v>
      </c>
      <c r="V96" s="4" t="e">
        <v>#N/A</v>
      </c>
      <c r="W96" s="4" t="e">
        <v>#N/A</v>
      </c>
      <c r="X96" s="4" t="e">
        <v>#N/A</v>
      </c>
      <c r="Y96" s="4">
        <v>6.5949999999999995E-2</v>
      </c>
      <c r="Z96" s="4" t="e">
        <v>#N/A</v>
      </c>
      <c r="AA96" s="4" t="e">
        <v>#N/A</v>
      </c>
      <c r="AB96" s="4" t="e">
        <v>#N/A</v>
      </c>
      <c r="AC96" s="4" t="e">
        <v>#N/A</v>
      </c>
      <c r="AD96" s="4" t="s">
        <v>11932</v>
      </c>
      <c r="AE96" s="4" t="s">
        <v>11933</v>
      </c>
      <c r="AF96" s="21">
        <v>43728</v>
      </c>
      <c r="AG96" s="21">
        <v>45555</v>
      </c>
      <c r="AH96" s="4" t="s">
        <v>11934</v>
      </c>
      <c r="AI96" s="4" t="s">
        <v>11935</v>
      </c>
      <c r="AJ96" s="4" t="s">
        <v>11936</v>
      </c>
      <c r="AK96" s="4" t="s">
        <v>135</v>
      </c>
      <c r="AL96" s="4" t="s">
        <v>47</v>
      </c>
      <c r="AM96" s="4" t="s">
        <v>11937</v>
      </c>
      <c r="AN96" s="4" t="s">
        <v>136</v>
      </c>
    </row>
    <row r="97" spans="1:40" x14ac:dyDescent="0.25">
      <c r="A97" s="4" t="s">
        <v>11938</v>
      </c>
      <c r="B97" s="4" t="s">
        <v>116</v>
      </c>
      <c r="C97" s="4">
        <v>30</v>
      </c>
      <c r="D97" s="4" t="s">
        <v>117</v>
      </c>
      <c r="E97" s="4" t="s">
        <v>118</v>
      </c>
      <c r="F97" s="5">
        <v>330029302650</v>
      </c>
      <c r="G97" s="4" t="s">
        <v>137</v>
      </c>
      <c r="H97" s="4" t="s">
        <v>11939</v>
      </c>
      <c r="I97" s="4" t="s">
        <v>62</v>
      </c>
      <c r="J97" s="4"/>
      <c r="K97" s="21" t="s">
        <v>11940</v>
      </c>
      <c r="L97" s="4">
        <v>0</v>
      </c>
      <c r="M97" s="4">
        <v>0</v>
      </c>
      <c r="N97" s="4">
        <v>0</v>
      </c>
      <c r="O97" s="4">
        <v>0</v>
      </c>
      <c r="P97" s="4"/>
      <c r="Q97" s="4" t="s">
        <v>11941</v>
      </c>
      <c r="R97" s="4" t="s">
        <v>11942</v>
      </c>
      <c r="S97" s="4" t="e">
        <v>#N/A</v>
      </c>
      <c r="T97" s="4" t="e">
        <v>#N/A</v>
      </c>
      <c r="U97" s="4" t="e">
        <v>#N/A</v>
      </c>
      <c r="V97" s="4" t="e">
        <v>#N/A</v>
      </c>
      <c r="W97" s="4" t="e">
        <v>#N/A</v>
      </c>
      <c r="X97" s="4" t="e">
        <v>#N/A</v>
      </c>
      <c r="Y97" s="4">
        <v>6.5949999999999995E-2</v>
      </c>
      <c r="Z97" s="4" t="e">
        <v>#N/A</v>
      </c>
      <c r="AA97" s="4" t="e">
        <v>#N/A</v>
      </c>
      <c r="AB97" s="4" t="e">
        <v>#N/A</v>
      </c>
      <c r="AC97" s="4" t="e">
        <v>#N/A</v>
      </c>
      <c r="AD97" s="4" t="s">
        <v>11943</v>
      </c>
      <c r="AE97" s="4">
        <v>509052019</v>
      </c>
      <c r="AF97" s="21">
        <v>43822</v>
      </c>
      <c r="AG97" s="21">
        <v>45649</v>
      </c>
      <c r="AH97" s="4" t="s">
        <v>138</v>
      </c>
      <c r="AI97" s="4" t="s">
        <v>139</v>
      </c>
      <c r="AJ97" s="4" t="s">
        <v>11944</v>
      </c>
      <c r="AK97" s="4" t="s">
        <v>140</v>
      </c>
      <c r="AL97" s="4" t="s">
        <v>47</v>
      </c>
      <c r="AM97" s="4" t="s">
        <v>11945</v>
      </c>
      <c r="AN97" s="4" t="s">
        <v>11946</v>
      </c>
    </row>
    <row r="98" spans="1:40" s="16" customFormat="1" x14ac:dyDescent="0.25">
      <c r="A98" s="4" t="s">
        <v>11947</v>
      </c>
      <c r="B98" s="4" t="s">
        <v>116</v>
      </c>
      <c r="C98" s="4">
        <v>30</v>
      </c>
      <c r="D98" s="4" t="s">
        <v>117</v>
      </c>
      <c r="E98" s="4" t="s">
        <v>118</v>
      </c>
      <c r="F98" s="5" t="e">
        <v>#N/A</v>
      </c>
      <c r="G98" s="4" t="e">
        <v>#N/A</v>
      </c>
      <c r="H98" s="4" t="e">
        <v>#N/A</v>
      </c>
      <c r="I98" s="4" t="e">
        <v>#N/A</v>
      </c>
      <c r="J98" s="4"/>
      <c r="K98" s="21" t="e">
        <v>#N/A</v>
      </c>
      <c r="L98" s="4" t="e">
        <v>#N/A</v>
      </c>
      <c r="M98" s="4" t="e">
        <v>#N/A</v>
      </c>
      <c r="N98" s="4" t="e">
        <v>#N/A</v>
      </c>
      <c r="O98" s="4" t="e">
        <v>#N/A</v>
      </c>
      <c r="P98" s="4"/>
      <c r="Q98" s="4" t="e">
        <v>#N/A</v>
      </c>
      <c r="R98" s="4" t="e">
        <v>#N/A</v>
      </c>
      <c r="S98" s="4" t="e">
        <v>#N/A</v>
      </c>
      <c r="T98" s="4" t="e">
        <v>#N/A</v>
      </c>
      <c r="U98" s="4" t="e">
        <v>#N/A</v>
      </c>
      <c r="V98" s="4" t="e">
        <v>#N/A</v>
      </c>
      <c r="W98" s="4" t="e">
        <v>#N/A</v>
      </c>
      <c r="X98" s="4" t="e">
        <v>#N/A</v>
      </c>
      <c r="Y98" s="4" t="e">
        <v>#N/A</v>
      </c>
      <c r="Z98" s="4" t="e">
        <v>#N/A</v>
      </c>
      <c r="AA98" s="4" t="e">
        <v>#N/A</v>
      </c>
      <c r="AB98" s="4" t="e">
        <v>#N/A</v>
      </c>
      <c r="AC98" s="4" t="e">
        <v>#N/A</v>
      </c>
      <c r="AD98" s="4" t="e">
        <v>#N/A</v>
      </c>
      <c r="AE98" s="4" t="e">
        <v>#N/A</v>
      </c>
      <c r="AF98" s="21" t="e">
        <v>#N/A</v>
      </c>
      <c r="AG98" s="21" t="e">
        <v>#N/A</v>
      </c>
      <c r="AH98" s="4" t="e">
        <v>#N/A</v>
      </c>
      <c r="AI98" s="4" t="e">
        <v>#N/A</v>
      </c>
      <c r="AJ98" s="4" t="e">
        <v>#N/A</v>
      </c>
      <c r="AK98" s="4" t="e">
        <v>#N/A</v>
      </c>
      <c r="AL98" s="4" t="e">
        <v>#N/A</v>
      </c>
      <c r="AM98" s="4" t="e">
        <v>#N/A</v>
      </c>
      <c r="AN98" s="4" t="e">
        <v>#N/A</v>
      </c>
    </row>
    <row r="99" spans="1:40" x14ac:dyDescent="0.25">
      <c r="A99" s="4" t="s">
        <v>11957</v>
      </c>
      <c r="B99" s="4" t="s">
        <v>116</v>
      </c>
      <c r="C99" s="4">
        <v>30</v>
      </c>
      <c r="D99" s="4" t="s">
        <v>117</v>
      </c>
      <c r="E99" s="4" t="s">
        <v>118</v>
      </c>
      <c r="F99" s="5" t="e">
        <v>#N/A</v>
      </c>
      <c r="G99" s="4" t="e">
        <v>#N/A</v>
      </c>
      <c r="H99" s="4" t="e">
        <v>#N/A</v>
      </c>
      <c r="I99" s="4" t="e">
        <v>#N/A</v>
      </c>
      <c r="J99" s="4"/>
      <c r="K99" s="21" t="e">
        <v>#N/A</v>
      </c>
      <c r="L99" s="4" t="e">
        <v>#N/A</v>
      </c>
      <c r="M99" s="4" t="e">
        <v>#N/A</v>
      </c>
      <c r="N99" s="4" t="e">
        <v>#N/A</v>
      </c>
      <c r="O99" s="4" t="e">
        <v>#N/A</v>
      </c>
      <c r="P99" s="4"/>
      <c r="Q99" s="4" t="e">
        <v>#N/A</v>
      </c>
      <c r="R99" s="4" t="e">
        <v>#N/A</v>
      </c>
      <c r="S99" s="4" t="e">
        <v>#N/A</v>
      </c>
      <c r="T99" s="4" t="e">
        <v>#N/A</v>
      </c>
      <c r="U99" s="4" t="e">
        <v>#N/A</v>
      </c>
      <c r="V99" s="4" t="e">
        <v>#N/A</v>
      </c>
      <c r="W99" s="4" t="e">
        <v>#N/A</v>
      </c>
      <c r="X99" s="4" t="e">
        <v>#N/A</v>
      </c>
      <c r="Y99" s="4" t="e">
        <v>#N/A</v>
      </c>
      <c r="Z99" s="4" t="e">
        <v>#N/A</v>
      </c>
      <c r="AA99" s="4" t="e">
        <v>#N/A</v>
      </c>
      <c r="AB99" s="4" t="e">
        <v>#N/A</v>
      </c>
      <c r="AC99" s="4" t="e">
        <v>#N/A</v>
      </c>
      <c r="AD99" s="4" t="e">
        <v>#N/A</v>
      </c>
      <c r="AE99" s="4" t="e">
        <v>#N/A</v>
      </c>
      <c r="AF99" s="21" t="e">
        <v>#N/A</v>
      </c>
      <c r="AG99" s="21" t="e">
        <v>#N/A</v>
      </c>
      <c r="AH99" s="4" t="e">
        <v>#N/A</v>
      </c>
      <c r="AI99" s="4" t="e">
        <v>#N/A</v>
      </c>
      <c r="AJ99" s="4" t="e">
        <v>#N/A</v>
      </c>
      <c r="AK99" s="4" t="e">
        <v>#N/A</v>
      </c>
      <c r="AL99" s="4" t="e">
        <v>#N/A</v>
      </c>
      <c r="AM99" s="4" t="e">
        <v>#N/A</v>
      </c>
      <c r="AN99" s="4" t="e">
        <v>#N/A</v>
      </c>
    </row>
    <row r="100" spans="1:40" x14ac:dyDescent="0.25">
      <c r="A100" s="4" t="s">
        <v>11958</v>
      </c>
      <c r="B100" s="4" t="s">
        <v>116</v>
      </c>
      <c r="C100" s="4">
        <v>30</v>
      </c>
      <c r="D100" s="4" t="s">
        <v>117</v>
      </c>
      <c r="E100" s="4" t="s">
        <v>118</v>
      </c>
      <c r="F100" s="5">
        <v>330005019797</v>
      </c>
      <c r="G100" s="4" t="s">
        <v>143</v>
      </c>
      <c r="H100" s="4" t="s">
        <v>11959</v>
      </c>
      <c r="I100" s="4" t="s">
        <v>62</v>
      </c>
      <c r="J100" s="4"/>
      <c r="K100" s="21">
        <v>45444</v>
      </c>
      <c r="L100" s="4">
        <v>5820.0677149999992</v>
      </c>
      <c r="M100" s="4">
        <v>0</v>
      </c>
      <c r="N100" s="4">
        <v>0</v>
      </c>
      <c r="O100" s="4">
        <v>0</v>
      </c>
      <c r="P100" s="4"/>
      <c r="Q100" s="4">
        <v>0</v>
      </c>
      <c r="R100" s="4">
        <v>0</v>
      </c>
      <c r="S100" s="4" t="e">
        <v>#N/A</v>
      </c>
      <c r="T100" s="4" t="e">
        <v>#N/A</v>
      </c>
      <c r="U100" s="4" t="e">
        <v>#N/A</v>
      </c>
      <c r="V100" s="4" t="e">
        <v>#N/A</v>
      </c>
      <c r="W100" s="4" t="e">
        <v>#N/A</v>
      </c>
      <c r="X100" s="4" t="e">
        <v>#N/A</v>
      </c>
      <c r="Y100" s="4">
        <v>6.5949999999999995E-2</v>
      </c>
      <c r="Z100" s="4" t="e">
        <v>#N/A</v>
      </c>
      <c r="AA100" s="4" t="e">
        <v>#N/A</v>
      </c>
      <c r="AB100" s="4" t="e">
        <v>#N/A</v>
      </c>
      <c r="AC100" s="4" t="e">
        <v>#N/A</v>
      </c>
      <c r="AD100" s="4" t="s">
        <v>11960</v>
      </c>
      <c r="AE100" s="4" t="s">
        <v>11961</v>
      </c>
      <c r="AF100" s="21">
        <v>40267</v>
      </c>
      <c r="AG100" s="21">
        <v>42092</v>
      </c>
      <c r="AH100" s="4" t="s">
        <v>11962</v>
      </c>
      <c r="AI100" s="4" t="s">
        <v>11963</v>
      </c>
      <c r="AJ100" s="4" t="s">
        <v>144</v>
      </c>
      <c r="AK100" s="4" t="s">
        <v>145</v>
      </c>
      <c r="AL100" s="4">
        <v>0</v>
      </c>
      <c r="AM100" s="4" t="s">
        <v>11964</v>
      </c>
      <c r="AN100" s="4" t="s">
        <v>11965</v>
      </c>
    </row>
    <row r="101" spans="1:40" x14ac:dyDescent="0.25">
      <c r="A101" s="4" t="s">
        <v>11966</v>
      </c>
      <c r="B101" s="4" t="e">
        <v>#N/A</v>
      </c>
      <c r="C101" s="4" t="e">
        <v>#N/A</v>
      </c>
      <c r="D101" s="4" t="e">
        <v>#N/A</v>
      </c>
      <c r="E101" s="4" t="s">
        <v>11967</v>
      </c>
      <c r="F101" s="5" t="e">
        <v>#N/A</v>
      </c>
      <c r="G101" s="4" t="e">
        <v>#N/A</v>
      </c>
      <c r="H101" s="4" t="e">
        <v>#N/A</v>
      </c>
      <c r="I101" s="4" t="e">
        <v>#N/A</v>
      </c>
      <c r="J101" s="4"/>
      <c r="K101" s="21" t="e">
        <v>#N/A</v>
      </c>
      <c r="L101" s="4" t="e">
        <v>#N/A</v>
      </c>
      <c r="M101" s="4" t="e">
        <v>#N/A</v>
      </c>
      <c r="N101" s="4" t="e">
        <v>#N/A</v>
      </c>
      <c r="O101" s="4" t="e">
        <v>#N/A</v>
      </c>
      <c r="P101" s="4"/>
      <c r="Q101" s="4" t="e">
        <v>#N/A</v>
      </c>
      <c r="R101" s="4" t="e">
        <v>#N/A</v>
      </c>
      <c r="S101" s="4" t="e">
        <v>#N/A</v>
      </c>
      <c r="T101" s="4" t="e">
        <v>#N/A</v>
      </c>
      <c r="U101" s="4" t="e">
        <v>#N/A</v>
      </c>
      <c r="V101" s="4" t="e">
        <v>#N/A</v>
      </c>
      <c r="W101" s="4" t="e">
        <v>#N/A</v>
      </c>
      <c r="X101" s="4" t="e">
        <v>#N/A</v>
      </c>
      <c r="Y101" s="4" t="e">
        <v>#N/A</v>
      </c>
      <c r="Z101" s="4" t="e">
        <v>#N/A</v>
      </c>
      <c r="AA101" s="4" t="e">
        <v>#N/A</v>
      </c>
      <c r="AB101" s="4" t="e">
        <v>#N/A</v>
      </c>
      <c r="AC101" s="4" t="e">
        <v>#N/A</v>
      </c>
      <c r="AD101" s="4" t="e">
        <v>#N/A</v>
      </c>
      <c r="AE101" s="4" t="e">
        <v>#N/A</v>
      </c>
      <c r="AF101" s="21" t="e">
        <v>#N/A</v>
      </c>
      <c r="AG101" s="21" t="e">
        <v>#N/A</v>
      </c>
      <c r="AH101" s="4" t="e">
        <v>#N/A</v>
      </c>
      <c r="AI101" s="4" t="e">
        <v>#N/A</v>
      </c>
      <c r="AJ101" s="4" t="e">
        <v>#N/A</v>
      </c>
      <c r="AK101" s="4" t="e">
        <v>#N/A</v>
      </c>
      <c r="AL101" s="4" t="e">
        <v>#N/A</v>
      </c>
      <c r="AM101" s="4" t="e">
        <v>#N/A</v>
      </c>
      <c r="AN101" s="4" t="e">
        <v>#N/A</v>
      </c>
    </row>
    <row r="102" spans="1:40" x14ac:dyDescent="0.25">
      <c r="A102" s="4" t="s">
        <v>11968</v>
      </c>
      <c r="B102" s="4" t="e">
        <v>#N/A</v>
      </c>
      <c r="C102" s="4" t="e">
        <v>#N/A</v>
      </c>
      <c r="D102" s="4" t="e">
        <v>#N/A</v>
      </c>
      <c r="E102" s="4" t="s">
        <v>11967</v>
      </c>
      <c r="F102" s="5" t="e">
        <v>#N/A</v>
      </c>
      <c r="G102" s="4" t="e">
        <v>#N/A</v>
      </c>
      <c r="H102" s="4" t="e">
        <v>#N/A</v>
      </c>
      <c r="I102" s="4" t="e">
        <v>#N/A</v>
      </c>
      <c r="J102" s="4"/>
      <c r="K102" s="21" t="e">
        <v>#N/A</v>
      </c>
      <c r="L102" s="4" t="e">
        <v>#N/A</v>
      </c>
      <c r="M102" s="4" t="e">
        <v>#N/A</v>
      </c>
      <c r="N102" s="4" t="e">
        <v>#N/A</v>
      </c>
      <c r="O102" s="4" t="e">
        <v>#N/A</v>
      </c>
      <c r="P102" s="4"/>
      <c r="Q102" s="4" t="e">
        <v>#N/A</v>
      </c>
      <c r="R102" s="4" t="e">
        <v>#N/A</v>
      </c>
      <c r="S102" s="4" t="e">
        <v>#N/A</v>
      </c>
      <c r="T102" s="4" t="e">
        <v>#N/A</v>
      </c>
      <c r="U102" s="4" t="e">
        <v>#N/A</v>
      </c>
      <c r="V102" s="4" t="e">
        <v>#N/A</v>
      </c>
      <c r="W102" s="4" t="e">
        <v>#N/A</v>
      </c>
      <c r="X102" s="4" t="e">
        <v>#N/A</v>
      </c>
      <c r="Y102" s="4" t="e">
        <v>#N/A</v>
      </c>
      <c r="Z102" s="4" t="e">
        <v>#N/A</v>
      </c>
      <c r="AA102" s="4" t="e">
        <v>#N/A</v>
      </c>
      <c r="AB102" s="4" t="e">
        <v>#N/A</v>
      </c>
      <c r="AC102" s="4" t="e">
        <v>#N/A</v>
      </c>
      <c r="AD102" s="4" t="e">
        <v>#N/A</v>
      </c>
      <c r="AE102" s="4" t="e">
        <v>#N/A</v>
      </c>
      <c r="AF102" s="21" t="e">
        <v>#N/A</v>
      </c>
      <c r="AG102" s="21" t="e">
        <v>#N/A</v>
      </c>
      <c r="AH102" s="4" t="e">
        <v>#N/A</v>
      </c>
      <c r="AI102" s="4" t="e">
        <v>#N/A</v>
      </c>
      <c r="AJ102" s="4" t="e">
        <v>#N/A</v>
      </c>
      <c r="AK102" s="4" t="e">
        <v>#N/A</v>
      </c>
      <c r="AL102" s="4" t="e">
        <v>#N/A</v>
      </c>
      <c r="AM102" s="4" t="e">
        <v>#N/A</v>
      </c>
      <c r="AN102" s="4" t="e">
        <v>#N/A</v>
      </c>
    </row>
    <row r="103" spans="1:40" x14ac:dyDescent="0.25">
      <c r="A103" s="4" t="s">
        <v>11969</v>
      </c>
      <c r="B103" s="4" t="e">
        <v>#N/A</v>
      </c>
      <c r="C103" s="4" t="e">
        <v>#N/A</v>
      </c>
      <c r="D103" s="4" t="e">
        <v>#N/A</v>
      </c>
      <c r="E103" s="4" t="s">
        <v>11967</v>
      </c>
      <c r="F103" s="5" t="e">
        <v>#N/A</v>
      </c>
      <c r="G103" s="4" t="e">
        <v>#N/A</v>
      </c>
      <c r="H103" s="4" t="e">
        <v>#N/A</v>
      </c>
      <c r="I103" s="4" t="e">
        <v>#N/A</v>
      </c>
      <c r="J103" s="4"/>
      <c r="K103" s="21" t="e">
        <v>#N/A</v>
      </c>
      <c r="L103" s="4" t="e">
        <v>#N/A</v>
      </c>
      <c r="M103" s="4" t="e">
        <v>#N/A</v>
      </c>
      <c r="N103" s="4" t="e">
        <v>#N/A</v>
      </c>
      <c r="O103" s="4" t="e">
        <v>#N/A</v>
      </c>
      <c r="P103" s="4"/>
      <c r="Q103" s="4" t="e">
        <v>#N/A</v>
      </c>
      <c r="R103" s="4" t="e">
        <v>#N/A</v>
      </c>
      <c r="S103" s="4" t="e">
        <v>#N/A</v>
      </c>
      <c r="T103" s="4" t="e">
        <v>#N/A</v>
      </c>
      <c r="U103" s="4" t="e">
        <v>#N/A</v>
      </c>
      <c r="V103" s="4" t="e">
        <v>#N/A</v>
      </c>
      <c r="W103" s="4" t="e">
        <v>#N/A</v>
      </c>
      <c r="X103" s="4" t="e">
        <v>#N/A</v>
      </c>
      <c r="Y103" s="4" t="e">
        <v>#N/A</v>
      </c>
      <c r="Z103" s="4" t="e">
        <v>#N/A</v>
      </c>
      <c r="AA103" s="4" t="e">
        <v>#N/A</v>
      </c>
      <c r="AB103" s="4" t="e">
        <v>#N/A</v>
      </c>
      <c r="AC103" s="4" t="e">
        <v>#N/A</v>
      </c>
      <c r="AD103" s="4" t="e">
        <v>#N/A</v>
      </c>
      <c r="AE103" s="4" t="e">
        <v>#N/A</v>
      </c>
      <c r="AF103" s="21" t="e">
        <v>#N/A</v>
      </c>
      <c r="AG103" s="21" t="e">
        <v>#N/A</v>
      </c>
      <c r="AH103" s="4" t="e">
        <v>#N/A</v>
      </c>
      <c r="AI103" s="4" t="e">
        <v>#N/A</v>
      </c>
      <c r="AJ103" s="4" t="e">
        <v>#N/A</v>
      </c>
      <c r="AK103" s="4" t="e">
        <v>#N/A</v>
      </c>
      <c r="AL103" s="4" t="e">
        <v>#N/A</v>
      </c>
      <c r="AM103" s="4" t="e">
        <v>#N/A</v>
      </c>
      <c r="AN103" s="4" t="e">
        <v>#N/A</v>
      </c>
    </row>
    <row r="104" spans="1:40" x14ac:dyDescent="0.25">
      <c r="A104" s="4" t="s">
        <v>11970</v>
      </c>
      <c r="B104" s="4" t="e">
        <v>#N/A</v>
      </c>
      <c r="C104" s="4" t="e">
        <v>#N/A</v>
      </c>
      <c r="D104" s="4" t="e">
        <v>#N/A</v>
      </c>
      <c r="E104" s="4" t="s">
        <v>11967</v>
      </c>
      <c r="F104" s="5" t="e">
        <v>#N/A</v>
      </c>
      <c r="G104" s="4" t="e">
        <v>#N/A</v>
      </c>
      <c r="H104" s="4" t="e">
        <v>#N/A</v>
      </c>
      <c r="I104" s="4" t="e">
        <v>#N/A</v>
      </c>
      <c r="J104" s="4"/>
      <c r="K104" s="21" t="e">
        <v>#N/A</v>
      </c>
      <c r="L104" s="4" t="e">
        <v>#N/A</v>
      </c>
      <c r="M104" s="4" t="e">
        <v>#N/A</v>
      </c>
      <c r="N104" s="4" t="e">
        <v>#N/A</v>
      </c>
      <c r="O104" s="4" t="e">
        <v>#N/A</v>
      </c>
      <c r="P104" s="4"/>
      <c r="Q104" s="4" t="e">
        <v>#N/A</v>
      </c>
      <c r="R104" s="4" t="e">
        <v>#N/A</v>
      </c>
      <c r="S104" s="4" t="e">
        <v>#N/A</v>
      </c>
      <c r="T104" s="4" t="e">
        <v>#N/A</v>
      </c>
      <c r="U104" s="4" t="e">
        <v>#N/A</v>
      </c>
      <c r="V104" s="4" t="e">
        <v>#N/A</v>
      </c>
      <c r="W104" s="4" t="e">
        <v>#N/A</v>
      </c>
      <c r="X104" s="4" t="e">
        <v>#N/A</v>
      </c>
      <c r="Y104" s="4" t="e">
        <v>#N/A</v>
      </c>
      <c r="Z104" s="4" t="e">
        <v>#N/A</v>
      </c>
      <c r="AA104" s="4" t="e">
        <v>#N/A</v>
      </c>
      <c r="AB104" s="4" t="e">
        <v>#N/A</v>
      </c>
      <c r="AC104" s="4" t="e">
        <v>#N/A</v>
      </c>
      <c r="AD104" s="4" t="e">
        <v>#N/A</v>
      </c>
      <c r="AE104" s="4" t="e">
        <v>#N/A</v>
      </c>
      <c r="AF104" s="21" t="e">
        <v>#N/A</v>
      </c>
      <c r="AG104" s="21" t="e">
        <v>#N/A</v>
      </c>
      <c r="AH104" s="4" t="e">
        <v>#N/A</v>
      </c>
      <c r="AI104" s="4" t="e">
        <v>#N/A</v>
      </c>
      <c r="AJ104" s="4" t="e">
        <v>#N/A</v>
      </c>
      <c r="AK104" s="4" t="e">
        <v>#N/A</v>
      </c>
      <c r="AL104" s="4" t="e">
        <v>#N/A</v>
      </c>
      <c r="AM104" s="4" t="e">
        <v>#N/A</v>
      </c>
      <c r="AN104" s="4" t="e">
        <v>#N/A</v>
      </c>
    </row>
    <row r="105" spans="1:40" x14ac:dyDescent="0.25">
      <c r="A105" s="4" t="s">
        <v>11971</v>
      </c>
      <c r="B105" s="4" t="e">
        <v>#N/A</v>
      </c>
      <c r="C105" s="4" t="e">
        <v>#N/A</v>
      </c>
      <c r="D105" s="4" t="e">
        <v>#N/A</v>
      </c>
      <c r="E105" s="4" t="s">
        <v>11967</v>
      </c>
      <c r="F105" s="5" t="e">
        <v>#N/A</v>
      </c>
      <c r="G105" s="4" t="e">
        <v>#N/A</v>
      </c>
      <c r="H105" s="4" t="e">
        <v>#N/A</v>
      </c>
      <c r="I105" s="4" t="e">
        <v>#N/A</v>
      </c>
      <c r="J105" s="4"/>
      <c r="K105" s="21" t="e">
        <v>#N/A</v>
      </c>
      <c r="L105" s="4" t="e">
        <v>#N/A</v>
      </c>
      <c r="M105" s="4" t="e">
        <v>#N/A</v>
      </c>
      <c r="N105" s="4" t="e">
        <v>#N/A</v>
      </c>
      <c r="O105" s="4" t="e">
        <v>#N/A</v>
      </c>
      <c r="P105" s="4"/>
      <c r="Q105" s="4" t="e">
        <v>#N/A</v>
      </c>
      <c r="R105" s="4" t="e">
        <v>#N/A</v>
      </c>
      <c r="S105" s="4" t="e">
        <v>#N/A</v>
      </c>
      <c r="T105" s="4" t="e">
        <v>#N/A</v>
      </c>
      <c r="U105" s="4" t="e">
        <v>#N/A</v>
      </c>
      <c r="V105" s="4" t="e">
        <v>#N/A</v>
      </c>
      <c r="W105" s="4" t="e">
        <v>#N/A</v>
      </c>
      <c r="X105" s="4" t="e">
        <v>#N/A</v>
      </c>
      <c r="Y105" s="4" t="e">
        <v>#N/A</v>
      </c>
      <c r="Z105" s="4" t="e">
        <v>#N/A</v>
      </c>
      <c r="AA105" s="4" t="e">
        <v>#N/A</v>
      </c>
      <c r="AB105" s="4" t="e">
        <v>#N/A</v>
      </c>
      <c r="AC105" s="4" t="e">
        <v>#N/A</v>
      </c>
      <c r="AD105" s="4" t="e">
        <v>#N/A</v>
      </c>
      <c r="AE105" s="4" t="e">
        <v>#N/A</v>
      </c>
      <c r="AF105" s="21" t="e">
        <v>#N/A</v>
      </c>
      <c r="AG105" s="21" t="e">
        <v>#N/A</v>
      </c>
      <c r="AH105" s="4" t="e">
        <v>#N/A</v>
      </c>
      <c r="AI105" s="4" t="e">
        <v>#N/A</v>
      </c>
      <c r="AJ105" s="4" t="e">
        <v>#N/A</v>
      </c>
      <c r="AK105" s="4" t="e">
        <v>#N/A</v>
      </c>
      <c r="AL105" s="4" t="e">
        <v>#N/A</v>
      </c>
      <c r="AM105" s="4" t="e">
        <v>#N/A</v>
      </c>
      <c r="AN105" s="4" t="e">
        <v>#N/A</v>
      </c>
    </row>
    <row r="106" spans="1:40" x14ac:dyDescent="0.25">
      <c r="A106" s="4" t="s">
        <v>11972</v>
      </c>
      <c r="B106" s="4" t="e">
        <v>#N/A</v>
      </c>
      <c r="C106" s="4" t="e">
        <v>#N/A</v>
      </c>
      <c r="D106" s="4" t="e">
        <v>#N/A</v>
      </c>
      <c r="E106" s="4" t="s">
        <v>11967</v>
      </c>
      <c r="F106" s="5" t="e">
        <v>#N/A</v>
      </c>
      <c r="G106" s="4" t="e">
        <v>#N/A</v>
      </c>
      <c r="H106" s="4" t="e">
        <v>#N/A</v>
      </c>
      <c r="I106" s="4" t="e">
        <v>#N/A</v>
      </c>
      <c r="J106" s="4"/>
      <c r="K106" s="21" t="e">
        <v>#N/A</v>
      </c>
      <c r="L106" s="4" t="e">
        <v>#N/A</v>
      </c>
      <c r="M106" s="4" t="e">
        <v>#N/A</v>
      </c>
      <c r="N106" s="4" t="e">
        <v>#N/A</v>
      </c>
      <c r="O106" s="4" t="e">
        <v>#N/A</v>
      </c>
      <c r="P106" s="4"/>
      <c r="Q106" s="4" t="e">
        <v>#N/A</v>
      </c>
      <c r="R106" s="4" t="e">
        <v>#N/A</v>
      </c>
      <c r="S106" s="4" t="e">
        <v>#N/A</v>
      </c>
      <c r="T106" s="4" t="e">
        <v>#N/A</v>
      </c>
      <c r="U106" s="4" t="e">
        <v>#N/A</v>
      </c>
      <c r="V106" s="4" t="e">
        <v>#N/A</v>
      </c>
      <c r="W106" s="4" t="e">
        <v>#N/A</v>
      </c>
      <c r="X106" s="4" t="e">
        <v>#N/A</v>
      </c>
      <c r="Y106" s="4" t="e">
        <v>#N/A</v>
      </c>
      <c r="Z106" s="4" t="e">
        <v>#N/A</v>
      </c>
      <c r="AA106" s="4" t="e">
        <v>#N/A</v>
      </c>
      <c r="AB106" s="4" t="e">
        <v>#N/A</v>
      </c>
      <c r="AC106" s="4" t="e">
        <v>#N/A</v>
      </c>
      <c r="AD106" s="4" t="e">
        <v>#N/A</v>
      </c>
      <c r="AE106" s="4" t="e">
        <v>#N/A</v>
      </c>
      <c r="AF106" s="21" t="e">
        <v>#N/A</v>
      </c>
      <c r="AG106" s="21" t="e">
        <v>#N/A</v>
      </c>
      <c r="AH106" s="4" t="e">
        <v>#N/A</v>
      </c>
      <c r="AI106" s="4" t="e">
        <v>#N/A</v>
      </c>
      <c r="AJ106" s="4" t="e">
        <v>#N/A</v>
      </c>
      <c r="AK106" s="4" t="e">
        <v>#N/A</v>
      </c>
      <c r="AL106" s="4" t="e">
        <v>#N/A</v>
      </c>
      <c r="AM106" s="4" t="e">
        <v>#N/A</v>
      </c>
      <c r="AN106" s="4" t="e">
        <v>#N/A</v>
      </c>
    </row>
    <row r="107" spans="1:40" x14ac:dyDescent="0.25">
      <c r="A107" s="4" t="s">
        <v>11973</v>
      </c>
      <c r="B107" s="4" t="e">
        <v>#N/A</v>
      </c>
      <c r="C107" s="4" t="e">
        <v>#N/A</v>
      </c>
      <c r="D107" s="4" t="e">
        <v>#N/A</v>
      </c>
      <c r="E107" s="4" t="s">
        <v>11967</v>
      </c>
      <c r="F107" s="5" t="e">
        <v>#N/A</v>
      </c>
      <c r="G107" s="4" t="e">
        <v>#N/A</v>
      </c>
      <c r="H107" s="4" t="e">
        <v>#N/A</v>
      </c>
      <c r="I107" s="4" t="e">
        <v>#N/A</v>
      </c>
      <c r="J107" s="4"/>
      <c r="K107" s="21" t="e">
        <v>#N/A</v>
      </c>
      <c r="L107" s="4" t="e">
        <v>#N/A</v>
      </c>
      <c r="M107" s="4" t="e">
        <v>#N/A</v>
      </c>
      <c r="N107" s="4" t="e">
        <v>#N/A</v>
      </c>
      <c r="O107" s="4" t="e">
        <v>#N/A</v>
      </c>
      <c r="P107" s="4"/>
      <c r="Q107" s="4" t="e">
        <v>#N/A</v>
      </c>
      <c r="R107" s="4" t="e">
        <v>#N/A</v>
      </c>
      <c r="S107" s="4" t="e">
        <v>#N/A</v>
      </c>
      <c r="T107" s="4" t="e">
        <v>#N/A</v>
      </c>
      <c r="U107" s="4" t="e">
        <v>#N/A</v>
      </c>
      <c r="V107" s="4" t="e">
        <v>#N/A</v>
      </c>
      <c r="W107" s="4" t="e">
        <v>#N/A</v>
      </c>
      <c r="X107" s="4" t="e">
        <v>#N/A</v>
      </c>
      <c r="Y107" s="4" t="e">
        <v>#N/A</v>
      </c>
      <c r="Z107" s="4" t="e">
        <v>#N/A</v>
      </c>
      <c r="AA107" s="4" t="e">
        <v>#N/A</v>
      </c>
      <c r="AB107" s="4" t="e">
        <v>#N/A</v>
      </c>
      <c r="AC107" s="4" t="e">
        <v>#N/A</v>
      </c>
      <c r="AD107" s="4" t="e">
        <v>#N/A</v>
      </c>
      <c r="AE107" s="4" t="e">
        <v>#N/A</v>
      </c>
      <c r="AF107" s="21" t="e">
        <v>#N/A</v>
      </c>
      <c r="AG107" s="21" t="e">
        <v>#N/A</v>
      </c>
      <c r="AH107" s="4" t="e">
        <v>#N/A</v>
      </c>
      <c r="AI107" s="4" t="e">
        <v>#N/A</v>
      </c>
      <c r="AJ107" s="4" t="e">
        <v>#N/A</v>
      </c>
      <c r="AK107" s="4" t="e">
        <v>#N/A</v>
      </c>
      <c r="AL107" s="4" t="e">
        <v>#N/A</v>
      </c>
      <c r="AM107" s="4" t="e">
        <v>#N/A</v>
      </c>
      <c r="AN107" s="4" t="e">
        <v>#N/A</v>
      </c>
    </row>
    <row r="108" spans="1:40" x14ac:dyDescent="0.25">
      <c r="A108" s="4" t="s">
        <v>11974</v>
      </c>
      <c r="B108" s="4" t="e">
        <v>#N/A</v>
      </c>
      <c r="C108" s="4" t="e">
        <v>#N/A</v>
      </c>
      <c r="D108" s="4" t="e">
        <v>#N/A</v>
      </c>
      <c r="E108" s="4" t="s">
        <v>11967</v>
      </c>
      <c r="F108" s="5" t="e">
        <v>#N/A</v>
      </c>
      <c r="G108" s="4" t="e">
        <v>#N/A</v>
      </c>
      <c r="H108" s="4" t="e">
        <v>#N/A</v>
      </c>
      <c r="I108" s="4" t="e">
        <v>#N/A</v>
      </c>
      <c r="J108" s="4"/>
      <c r="K108" s="21" t="e">
        <v>#N/A</v>
      </c>
      <c r="L108" s="4" t="e">
        <v>#N/A</v>
      </c>
      <c r="M108" s="4" t="e">
        <v>#N/A</v>
      </c>
      <c r="N108" s="4" t="e">
        <v>#N/A</v>
      </c>
      <c r="O108" s="4" t="e">
        <v>#N/A</v>
      </c>
      <c r="P108" s="4"/>
      <c r="Q108" s="4" t="e">
        <v>#N/A</v>
      </c>
      <c r="R108" s="4" t="e">
        <v>#N/A</v>
      </c>
      <c r="S108" s="4" t="e">
        <v>#N/A</v>
      </c>
      <c r="T108" s="4" t="e">
        <v>#N/A</v>
      </c>
      <c r="U108" s="4" t="e">
        <v>#N/A</v>
      </c>
      <c r="V108" s="4" t="e">
        <v>#N/A</v>
      </c>
      <c r="W108" s="4" t="e">
        <v>#N/A</v>
      </c>
      <c r="X108" s="4" t="e">
        <v>#N/A</v>
      </c>
      <c r="Y108" s="4" t="e">
        <v>#N/A</v>
      </c>
      <c r="Z108" s="4" t="e">
        <v>#N/A</v>
      </c>
      <c r="AA108" s="4" t="e">
        <v>#N/A</v>
      </c>
      <c r="AB108" s="4" t="e">
        <v>#N/A</v>
      </c>
      <c r="AC108" s="4" t="e">
        <v>#N/A</v>
      </c>
      <c r="AD108" s="4" t="e">
        <v>#N/A</v>
      </c>
      <c r="AE108" s="4" t="e">
        <v>#N/A</v>
      </c>
      <c r="AF108" s="21" t="e">
        <v>#N/A</v>
      </c>
      <c r="AG108" s="21" t="e">
        <v>#N/A</v>
      </c>
      <c r="AH108" s="4" t="e">
        <v>#N/A</v>
      </c>
      <c r="AI108" s="4" t="e">
        <v>#N/A</v>
      </c>
      <c r="AJ108" s="4" t="e">
        <v>#N/A</v>
      </c>
      <c r="AK108" s="4" t="e">
        <v>#N/A</v>
      </c>
      <c r="AL108" s="4" t="e">
        <v>#N/A</v>
      </c>
      <c r="AM108" s="4" t="e">
        <v>#N/A</v>
      </c>
      <c r="AN108" s="4" t="e">
        <v>#N/A</v>
      </c>
    </row>
    <row r="109" spans="1:40" x14ac:dyDescent="0.25">
      <c r="A109" s="4" t="s">
        <v>11975</v>
      </c>
      <c r="B109" s="4" t="e">
        <v>#N/A</v>
      </c>
      <c r="C109" s="4" t="e">
        <v>#N/A</v>
      </c>
      <c r="D109" s="4" t="e">
        <v>#N/A</v>
      </c>
      <c r="E109" s="4" t="s">
        <v>11967</v>
      </c>
      <c r="F109" s="5" t="e">
        <v>#N/A</v>
      </c>
      <c r="G109" s="4" t="e">
        <v>#N/A</v>
      </c>
      <c r="H109" s="4" t="e">
        <v>#N/A</v>
      </c>
      <c r="I109" s="4" t="e">
        <v>#N/A</v>
      </c>
      <c r="J109" s="4"/>
      <c r="K109" s="21" t="e">
        <v>#N/A</v>
      </c>
      <c r="L109" s="4" t="e">
        <v>#N/A</v>
      </c>
      <c r="M109" s="4" t="e">
        <v>#N/A</v>
      </c>
      <c r="N109" s="4" t="e">
        <v>#N/A</v>
      </c>
      <c r="O109" s="4" t="e">
        <v>#N/A</v>
      </c>
      <c r="P109" s="4"/>
      <c r="Q109" s="4" t="e">
        <v>#N/A</v>
      </c>
      <c r="R109" s="4" t="e">
        <v>#N/A</v>
      </c>
      <c r="S109" s="4" t="e">
        <v>#N/A</v>
      </c>
      <c r="T109" s="4" t="e">
        <v>#N/A</v>
      </c>
      <c r="U109" s="4" t="e">
        <v>#N/A</v>
      </c>
      <c r="V109" s="4" t="e">
        <v>#N/A</v>
      </c>
      <c r="W109" s="4" t="e">
        <v>#N/A</v>
      </c>
      <c r="X109" s="4" t="e">
        <v>#N/A</v>
      </c>
      <c r="Y109" s="4" t="e">
        <v>#N/A</v>
      </c>
      <c r="Z109" s="4" t="e">
        <v>#N/A</v>
      </c>
      <c r="AA109" s="4" t="e">
        <v>#N/A</v>
      </c>
      <c r="AB109" s="4" t="e">
        <v>#N/A</v>
      </c>
      <c r="AC109" s="4" t="e">
        <v>#N/A</v>
      </c>
      <c r="AD109" s="4" t="e">
        <v>#N/A</v>
      </c>
      <c r="AE109" s="4" t="e">
        <v>#N/A</v>
      </c>
      <c r="AF109" s="21" t="e">
        <v>#N/A</v>
      </c>
      <c r="AG109" s="21" t="e">
        <v>#N/A</v>
      </c>
      <c r="AH109" s="4" t="e">
        <v>#N/A</v>
      </c>
      <c r="AI109" s="4" t="e">
        <v>#N/A</v>
      </c>
      <c r="AJ109" s="4" t="e">
        <v>#N/A</v>
      </c>
      <c r="AK109" s="4" t="e">
        <v>#N/A</v>
      </c>
      <c r="AL109" s="4" t="e">
        <v>#N/A</v>
      </c>
      <c r="AM109" s="4" t="e">
        <v>#N/A</v>
      </c>
      <c r="AN109" s="4" t="e">
        <v>#N/A</v>
      </c>
    </row>
    <row r="110" spans="1:40" x14ac:dyDescent="0.25">
      <c r="A110" s="4" t="s">
        <v>11976</v>
      </c>
      <c r="B110" s="4" t="e">
        <v>#N/A</v>
      </c>
      <c r="C110" s="4" t="e">
        <v>#N/A</v>
      </c>
      <c r="D110" s="4" t="e">
        <v>#N/A</v>
      </c>
      <c r="E110" s="4" t="s">
        <v>11967</v>
      </c>
      <c r="F110" s="5" t="e">
        <v>#N/A</v>
      </c>
      <c r="G110" s="4" t="e">
        <v>#N/A</v>
      </c>
      <c r="H110" s="4" t="e">
        <v>#N/A</v>
      </c>
      <c r="I110" s="4" t="e">
        <v>#N/A</v>
      </c>
      <c r="J110" s="4"/>
      <c r="K110" s="21" t="e">
        <v>#N/A</v>
      </c>
      <c r="L110" s="4" t="e">
        <v>#N/A</v>
      </c>
      <c r="M110" s="4" t="e">
        <v>#N/A</v>
      </c>
      <c r="N110" s="4" t="e">
        <v>#N/A</v>
      </c>
      <c r="O110" s="4" t="e">
        <v>#N/A</v>
      </c>
      <c r="P110" s="4"/>
      <c r="Q110" s="4" t="e">
        <v>#N/A</v>
      </c>
      <c r="R110" s="4" t="e">
        <v>#N/A</v>
      </c>
      <c r="S110" s="4" t="e">
        <v>#N/A</v>
      </c>
      <c r="T110" s="4" t="e">
        <v>#N/A</v>
      </c>
      <c r="U110" s="4" t="e">
        <v>#N/A</v>
      </c>
      <c r="V110" s="4" t="e">
        <v>#N/A</v>
      </c>
      <c r="W110" s="4" t="e">
        <v>#N/A</v>
      </c>
      <c r="X110" s="4" t="e">
        <v>#N/A</v>
      </c>
      <c r="Y110" s="4" t="e">
        <v>#N/A</v>
      </c>
      <c r="Z110" s="4" t="e">
        <v>#N/A</v>
      </c>
      <c r="AA110" s="4" t="e">
        <v>#N/A</v>
      </c>
      <c r="AB110" s="4" t="e">
        <v>#N/A</v>
      </c>
      <c r="AC110" s="4" t="e">
        <v>#N/A</v>
      </c>
      <c r="AD110" s="4" t="e">
        <v>#N/A</v>
      </c>
      <c r="AE110" s="4" t="e">
        <v>#N/A</v>
      </c>
      <c r="AF110" s="21" t="e">
        <v>#N/A</v>
      </c>
      <c r="AG110" s="21" t="e">
        <v>#N/A</v>
      </c>
      <c r="AH110" s="4" t="e">
        <v>#N/A</v>
      </c>
      <c r="AI110" s="4" t="e">
        <v>#N/A</v>
      </c>
      <c r="AJ110" s="4" t="e">
        <v>#N/A</v>
      </c>
      <c r="AK110" s="4" t="e">
        <v>#N/A</v>
      </c>
      <c r="AL110" s="4" t="e">
        <v>#N/A</v>
      </c>
      <c r="AM110" s="4" t="e">
        <v>#N/A</v>
      </c>
      <c r="AN110" s="4" t="e">
        <v>#N/A</v>
      </c>
    </row>
    <row r="111" spans="1:40" x14ac:dyDescent="0.25">
      <c r="A111" s="4" t="s">
        <v>11977</v>
      </c>
      <c r="B111" s="4" t="e">
        <v>#N/A</v>
      </c>
      <c r="C111" s="4" t="e">
        <v>#N/A</v>
      </c>
      <c r="D111" s="4" t="e">
        <v>#N/A</v>
      </c>
      <c r="E111" s="4" t="s">
        <v>11967</v>
      </c>
      <c r="F111" s="5" t="e">
        <v>#N/A</v>
      </c>
      <c r="G111" s="4" t="e">
        <v>#N/A</v>
      </c>
      <c r="H111" s="4" t="e">
        <v>#N/A</v>
      </c>
      <c r="I111" s="4" t="e">
        <v>#N/A</v>
      </c>
      <c r="J111" s="4"/>
      <c r="K111" s="21" t="e">
        <v>#N/A</v>
      </c>
      <c r="L111" s="4" t="e">
        <v>#N/A</v>
      </c>
      <c r="M111" s="4" t="e">
        <v>#N/A</v>
      </c>
      <c r="N111" s="4" t="e">
        <v>#N/A</v>
      </c>
      <c r="O111" s="4" t="e">
        <v>#N/A</v>
      </c>
      <c r="P111" s="4"/>
      <c r="Q111" s="4" t="e">
        <v>#N/A</v>
      </c>
      <c r="R111" s="4" t="e">
        <v>#N/A</v>
      </c>
      <c r="S111" s="4" t="e">
        <v>#N/A</v>
      </c>
      <c r="T111" s="4" t="e">
        <v>#N/A</v>
      </c>
      <c r="U111" s="4" t="e">
        <v>#N/A</v>
      </c>
      <c r="V111" s="4" t="e">
        <v>#N/A</v>
      </c>
      <c r="W111" s="4" t="e">
        <v>#N/A</v>
      </c>
      <c r="X111" s="4" t="e">
        <v>#N/A</v>
      </c>
      <c r="Y111" s="4" t="e">
        <v>#N/A</v>
      </c>
      <c r="Z111" s="4" t="e">
        <v>#N/A</v>
      </c>
      <c r="AA111" s="4" t="e">
        <v>#N/A</v>
      </c>
      <c r="AB111" s="4" t="e">
        <v>#N/A</v>
      </c>
      <c r="AC111" s="4" t="e">
        <v>#N/A</v>
      </c>
      <c r="AD111" s="4" t="e">
        <v>#N/A</v>
      </c>
      <c r="AE111" s="4" t="e">
        <v>#N/A</v>
      </c>
      <c r="AF111" s="21" t="e">
        <v>#N/A</v>
      </c>
      <c r="AG111" s="21" t="e">
        <v>#N/A</v>
      </c>
      <c r="AH111" s="4" t="e">
        <v>#N/A</v>
      </c>
      <c r="AI111" s="4" t="e">
        <v>#N/A</v>
      </c>
      <c r="AJ111" s="4" t="e">
        <v>#N/A</v>
      </c>
      <c r="AK111" s="4" t="e">
        <v>#N/A</v>
      </c>
      <c r="AL111" s="4" t="e">
        <v>#N/A</v>
      </c>
      <c r="AM111" s="4" t="e">
        <v>#N/A</v>
      </c>
      <c r="AN111" s="4" t="e">
        <v>#N/A</v>
      </c>
    </row>
    <row r="112" spans="1:40" x14ac:dyDescent="0.25">
      <c r="A112" s="4" t="s">
        <v>11978</v>
      </c>
      <c r="B112" s="4" t="e">
        <v>#N/A</v>
      </c>
      <c r="C112" s="4" t="e">
        <v>#N/A</v>
      </c>
      <c r="D112" s="4" t="e">
        <v>#N/A</v>
      </c>
      <c r="E112" s="4" t="s">
        <v>11967</v>
      </c>
      <c r="F112" s="5" t="e">
        <v>#N/A</v>
      </c>
      <c r="G112" s="4" t="e">
        <v>#N/A</v>
      </c>
      <c r="H112" s="4" t="e">
        <v>#N/A</v>
      </c>
      <c r="I112" s="4" t="e">
        <v>#N/A</v>
      </c>
      <c r="J112" s="4"/>
      <c r="K112" s="21" t="e">
        <v>#N/A</v>
      </c>
      <c r="L112" s="4" t="e">
        <v>#N/A</v>
      </c>
      <c r="M112" s="4" t="e">
        <v>#N/A</v>
      </c>
      <c r="N112" s="4" t="e">
        <v>#N/A</v>
      </c>
      <c r="O112" s="4" t="e">
        <v>#N/A</v>
      </c>
      <c r="P112" s="4"/>
      <c r="Q112" s="4" t="e">
        <v>#N/A</v>
      </c>
      <c r="R112" s="4" t="e">
        <v>#N/A</v>
      </c>
      <c r="S112" s="4" t="e">
        <v>#N/A</v>
      </c>
      <c r="T112" s="4" t="e">
        <v>#N/A</v>
      </c>
      <c r="U112" s="4" t="e">
        <v>#N/A</v>
      </c>
      <c r="V112" s="4" t="e">
        <v>#N/A</v>
      </c>
      <c r="W112" s="4" t="e">
        <v>#N/A</v>
      </c>
      <c r="X112" s="4" t="e">
        <v>#N/A</v>
      </c>
      <c r="Y112" s="4" t="e">
        <v>#N/A</v>
      </c>
      <c r="Z112" s="4" t="e">
        <v>#N/A</v>
      </c>
      <c r="AA112" s="4" t="e">
        <v>#N/A</v>
      </c>
      <c r="AB112" s="4" t="e">
        <v>#N/A</v>
      </c>
      <c r="AC112" s="4" t="e">
        <v>#N/A</v>
      </c>
      <c r="AD112" s="4" t="e">
        <v>#N/A</v>
      </c>
      <c r="AE112" s="4" t="e">
        <v>#N/A</v>
      </c>
      <c r="AF112" s="21" t="e">
        <v>#N/A</v>
      </c>
      <c r="AG112" s="21" t="e">
        <v>#N/A</v>
      </c>
      <c r="AH112" s="4" t="e">
        <v>#N/A</v>
      </c>
      <c r="AI112" s="4" t="e">
        <v>#N/A</v>
      </c>
      <c r="AJ112" s="4" t="e">
        <v>#N/A</v>
      </c>
      <c r="AK112" s="4" t="e">
        <v>#N/A</v>
      </c>
      <c r="AL112" s="4" t="e">
        <v>#N/A</v>
      </c>
      <c r="AM112" s="4" t="e">
        <v>#N/A</v>
      </c>
      <c r="AN112" s="4" t="e">
        <v>#N/A</v>
      </c>
    </row>
    <row r="113" spans="1:40" x14ac:dyDescent="0.25">
      <c r="A113" s="4" t="s">
        <v>11979</v>
      </c>
      <c r="B113" s="4" t="e">
        <v>#N/A</v>
      </c>
      <c r="C113" s="4" t="e">
        <v>#N/A</v>
      </c>
      <c r="D113" s="4" t="e">
        <v>#N/A</v>
      </c>
      <c r="E113" s="4" t="s">
        <v>11967</v>
      </c>
      <c r="F113" s="5" t="e">
        <v>#N/A</v>
      </c>
      <c r="G113" s="4" t="e">
        <v>#N/A</v>
      </c>
      <c r="H113" s="4" t="e">
        <v>#N/A</v>
      </c>
      <c r="I113" s="4" t="e">
        <v>#N/A</v>
      </c>
      <c r="J113" s="4"/>
      <c r="K113" s="21" t="e">
        <v>#N/A</v>
      </c>
      <c r="L113" s="4" t="e">
        <v>#N/A</v>
      </c>
      <c r="M113" s="4" t="e">
        <v>#N/A</v>
      </c>
      <c r="N113" s="4" t="e">
        <v>#N/A</v>
      </c>
      <c r="O113" s="4" t="e">
        <v>#N/A</v>
      </c>
      <c r="P113" s="4"/>
      <c r="Q113" s="4" t="e">
        <v>#N/A</v>
      </c>
      <c r="R113" s="4" t="e">
        <v>#N/A</v>
      </c>
      <c r="S113" s="4" t="e">
        <v>#N/A</v>
      </c>
      <c r="T113" s="4" t="e">
        <v>#N/A</v>
      </c>
      <c r="U113" s="4" t="e">
        <v>#N/A</v>
      </c>
      <c r="V113" s="4" t="e">
        <v>#N/A</v>
      </c>
      <c r="W113" s="4" t="e">
        <v>#N/A</v>
      </c>
      <c r="X113" s="4" t="e">
        <v>#N/A</v>
      </c>
      <c r="Y113" s="4" t="e">
        <v>#N/A</v>
      </c>
      <c r="Z113" s="4" t="e">
        <v>#N/A</v>
      </c>
      <c r="AA113" s="4" t="e">
        <v>#N/A</v>
      </c>
      <c r="AB113" s="4" t="e">
        <v>#N/A</v>
      </c>
      <c r="AC113" s="4" t="e">
        <v>#N/A</v>
      </c>
      <c r="AD113" s="4" t="e">
        <v>#N/A</v>
      </c>
      <c r="AE113" s="4" t="e">
        <v>#N/A</v>
      </c>
      <c r="AF113" s="21" t="e">
        <v>#N/A</v>
      </c>
      <c r="AG113" s="21" t="e">
        <v>#N/A</v>
      </c>
      <c r="AH113" s="4" t="e">
        <v>#N/A</v>
      </c>
      <c r="AI113" s="4" t="e">
        <v>#N/A</v>
      </c>
      <c r="AJ113" s="4" t="e">
        <v>#N/A</v>
      </c>
      <c r="AK113" s="4" t="e">
        <v>#N/A</v>
      </c>
      <c r="AL113" s="4" t="e">
        <v>#N/A</v>
      </c>
      <c r="AM113" s="4" t="e">
        <v>#N/A</v>
      </c>
      <c r="AN113" s="4" t="e">
        <v>#N/A</v>
      </c>
    </row>
    <row r="114" spans="1:40" x14ac:dyDescent="0.25">
      <c r="A114" s="4" t="s">
        <v>11980</v>
      </c>
      <c r="B114" s="4" t="e">
        <v>#N/A</v>
      </c>
      <c r="C114" s="4" t="e">
        <v>#N/A</v>
      </c>
      <c r="D114" s="4" t="e">
        <v>#N/A</v>
      </c>
      <c r="E114" s="4" t="s">
        <v>11967</v>
      </c>
      <c r="F114" s="5" t="e">
        <v>#N/A</v>
      </c>
      <c r="G114" s="4" t="e">
        <v>#N/A</v>
      </c>
      <c r="H114" s="4" t="e">
        <v>#N/A</v>
      </c>
      <c r="I114" s="4" t="e">
        <v>#N/A</v>
      </c>
      <c r="J114" s="4"/>
      <c r="K114" s="21" t="e">
        <v>#N/A</v>
      </c>
      <c r="L114" s="4" t="e">
        <v>#N/A</v>
      </c>
      <c r="M114" s="4" t="e">
        <v>#N/A</v>
      </c>
      <c r="N114" s="4" t="e">
        <v>#N/A</v>
      </c>
      <c r="O114" s="4" t="e">
        <v>#N/A</v>
      </c>
      <c r="P114" s="4"/>
      <c r="Q114" s="4" t="e">
        <v>#N/A</v>
      </c>
      <c r="R114" s="4" t="e">
        <v>#N/A</v>
      </c>
      <c r="S114" s="4" t="e">
        <v>#N/A</v>
      </c>
      <c r="T114" s="4" t="e">
        <v>#N/A</v>
      </c>
      <c r="U114" s="4" t="e">
        <v>#N/A</v>
      </c>
      <c r="V114" s="4" t="e">
        <v>#N/A</v>
      </c>
      <c r="W114" s="4" t="e">
        <v>#N/A</v>
      </c>
      <c r="X114" s="4" t="e">
        <v>#N/A</v>
      </c>
      <c r="Y114" s="4" t="e">
        <v>#N/A</v>
      </c>
      <c r="Z114" s="4" t="e">
        <v>#N/A</v>
      </c>
      <c r="AA114" s="4" t="e">
        <v>#N/A</v>
      </c>
      <c r="AB114" s="4" t="e">
        <v>#N/A</v>
      </c>
      <c r="AC114" s="4" t="e">
        <v>#N/A</v>
      </c>
      <c r="AD114" s="4" t="e">
        <v>#N/A</v>
      </c>
      <c r="AE114" s="4" t="e">
        <v>#N/A</v>
      </c>
      <c r="AF114" s="21" t="e">
        <v>#N/A</v>
      </c>
      <c r="AG114" s="21" t="e">
        <v>#N/A</v>
      </c>
      <c r="AH114" s="4" t="e">
        <v>#N/A</v>
      </c>
      <c r="AI114" s="4" t="e">
        <v>#N/A</v>
      </c>
      <c r="AJ114" s="4" t="e">
        <v>#N/A</v>
      </c>
      <c r="AK114" s="4" t="e">
        <v>#N/A</v>
      </c>
      <c r="AL114" s="4" t="e">
        <v>#N/A</v>
      </c>
      <c r="AM114" s="4" t="e">
        <v>#N/A</v>
      </c>
      <c r="AN114" s="4" t="e">
        <v>#N/A</v>
      </c>
    </row>
    <row r="115" spans="1:40" x14ac:dyDescent="0.25">
      <c r="A115" s="4" t="s">
        <v>11981</v>
      </c>
      <c r="B115" s="4" t="e">
        <v>#N/A</v>
      </c>
      <c r="C115" s="4" t="e">
        <v>#N/A</v>
      </c>
      <c r="D115" s="4" t="e">
        <v>#N/A</v>
      </c>
      <c r="E115" s="4" t="s">
        <v>11967</v>
      </c>
      <c r="F115" s="5" t="e">
        <v>#N/A</v>
      </c>
      <c r="G115" s="4" t="e">
        <v>#N/A</v>
      </c>
      <c r="H115" s="4" t="e">
        <v>#N/A</v>
      </c>
      <c r="I115" s="4" t="e">
        <v>#N/A</v>
      </c>
      <c r="J115" s="4"/>
      <c r="K115" s="21" t="e">
        <v>#N/A</v>
      </c>
      <c r="L115" s="4" t="e">
        <v>#N/A</v>
      </c>
      <c r="M115" s="4" t="e">
        <v>#N/A</v>
      </c>
      <c r="N115" s="4" t="e">
        <v>#N/A</v>
      </c>
      <c r="O115" s="4" t="e">
        <v>#N/A</v>
      </c>
      <c r="P115" s="4"/>
      <c r="Q115" s="4" t="e">
        <v>#N/A</v>
      </c>
      <c r="R115" s="4" t="e">
        <v>#N/A</v>
      </c>
      <c r="S115" s="4" t="e">
        <v>#N/A</v>
      </c>
      <c r="T115" s="4" t="e">
        <v>#N/A</v>
      </c>
      <c r="U115" s="4" t="e">
        <v>#N/A</v>
      </c>
      <c r="V115" s="4" t="e">
        <v>#N/A</v>
      </c>
      <c r="W115" s="4" t="e">
        <v>#N/A</v>
      </c>
      <c r="X115" s="4" t="e">
        <v>#N/A</v>
      </c>
      <c r="Y115" s="4" t="e">
        <v>#N/A</v>
      </c>
      <c r="Z115" s="4" t="e">
        <v>#N/A</v>
      </c>
      <c r="AA115" s="4" t="e">
        <v>#N/A</v>
      </c>
      <c r="AB115" s="4" t="e">
        <v>#N/A</v>
      </c>
      <c r="AC115" s="4" t="e">
        <v>#N/A</v>
      </c>
      <c r="AD115" s="4" t="e">
        <v>#N/A</v>
      </c>
      <c r="AE115" s="4" t="e">
        <v>#N/A</v>
      </c>
      <c r="AF115" s="21" t="e">
        <v>#N/A</v>
      </c>
      <c r="AG115" s="21" t="e">
        <v>#N/A</v>
      </c>
      <c r="AH115" s="4" t="e">
        <v>#N/A</v>
      </c>
      <c r="AI115" s="4" t="e">
        <v>#N/A</v>
      </c>
      <c r="AJ115" s="4" t="e">
        <v>#N/A</v>
      </c>
      <c r="AK115" s="4" t="e">
        <v>#N/A</v>
      </c>
      <c r="AL115" s="4" t="e">
        <v>#N/A</v>
      </c>
      <c r="AM115" s="4" t="e">
        <v>#N/A</v>
      </c>
      <c r="AN115" s="4" t="e">
        <v>#N/A</v>
      </c>
    </row>
    <row r="116" spans="1:40" x14ac:dyDescent="0.25">
      <c r="A116" s="4" t="s">
        <v>11982</v>
      </c>
      <c r="B116" s="4" t="e">
        <v>#N/A</v>
      </c>
      <c r="C116" s="4" t="e">
        <v>#N/A</v>
      </c>
      <c r="D116" s="4" t="e">
        <v>#N/A</v>
      </c>
      <c r="E116" s="4" t="s">
        <v>11967</v>
      </c>
      <c r="F116" s="5" t="e">
        <v>#N/A</v>
      </c>
      <c r="G116" s="4" t="e">
        <v>#N/A</v>
      </c>
      <c r="H116" s="4" t="e">
        <v>#N/A</v>
      </c>
      <c r="I116" s="4" t="e">
        <v>#N/A</v>
      </c>
      <c r="J116" s="4"/>
      <c r="K116" s="21" t="e">
        <v>#N/A</v>
      </c>
      <c r="L116" s="4" t="e">
        <v>#N/A</v>
      </c>
      <c r="M116" s="4" t="e">
        <v>#N/A</v>
      </c>
      <c r="N116" s="4" t="e">
        <v>#N/A</v>
      </c>
      <c r="O116" s="4" t="e">
        <v>#N/A</v>
      </c>
      <c r="P116" s="4"/>
      <c r="Q116" s="4" t="e">
        <v>#N/A</v>
      </c>
      <c r="R116" s="4" t="e">
        <v>#N/A</v>
      </c>
      <c r="S116" s="4" t="e">
        <v>#N/A</v>
      </c>
      <c r="T116" s="4" t="e">
        <v>#N/A</v>
      </c>
      <c r="U116" s="4" t="e">
        <v>#N/A</v>
      </c>
      <c r="V116" s="4" t="e">
        <v>#N/A</v>
      </c>
      <c r="W116" s="4" t="e">
        <v>#N/A</v>
      </c>
      <c r="X116" s="4" t="e">
        <v>#N/A</v>
      </c>
      <c r="Y116" s="4" t="e">
        <v>#N/A</v>
      </c>
      <c r="Z116" s="4" t="e">
        <v>#N/A</v>
      </c>
      <c r="AA116" s="4" t="e">
        <v>#N/A</v>
      </c>
      <c r="AB116" s="4" t="e">
        <v>#N/A</v>
      </c>
      <c r="AC116" s="4" t="e">
        <v>#N/A</v>
      </c>
      <c r="AD116" s="4" t="e">
        <v>#N/A</v>
      </c>
      <c r="AE116" s="4" t="e">
        <v>#N/A</v>
      </c>
      <c r="AF116" s="21" t="e">
        <v>#N/A</v>
      </c>
      <c r="AG116" s="21" t="e">
        <v>#N/A</v>
      </c>
      <c r="AH116" s="4" t="e">
        <v>#N/A</v>
      </c>
      <c r="AI116" s="4" t="e">
        <v>#N/A</v>
      </c>
      <c r="AJ116" s="4" t="e">
        <v>#N/A</v>
      </c>
      <c r="AK116" s="4" t="e">
        <v>#N/A</v>
      </c>
      <c r="AL116" s="4" t="e">
        <v>#N/A</v>
      </c>
      <c r="AM116" s="4" t="e">
        <v>#N/A</v>
      </c>
      <c r="AN116" s="4" t="e">
        <v>#N/A</v>
      </c>
    </row>
    <row r="117" spans="1:40" x14ac:dyDescent="0.25">
      <c r="A117" s="4" t="s">
        <v>11983</v>
      </c>
      <c r="B117" s="4" t="e">
        <v>#N/A</v>
      </c>
      <c r="C117" s="4" t="e">
        <v>#N/A</v>
      </c>
      <c r="D117" s="4" t="e">
        <v>#N/A</v>
      </c>
      <c r="E117" s="4" t="s">
        <v>11967</v>
      </c>
      <c r="F117" s="5" t="e">
        <v>#N/A</v>
      </c>
      <c r="G117" s="4" t="e">
        <v>#N/A</v>
      </c>
      <c r="H117" s="4" t="e">
        <v>#N/A</v>
      </c>
      <c r="I117" s="4" t="e">
        <v>#N/A</v>
      </c>
      <c r="J117" s="4"/>
      <c r="K117" s="21" t="e">
        <v>#N/A</v>
      </c>
      <c r="L117" s="4" t="e">
        <v>#N/A</v>
      </c>
      <c r="M117" s="4" t="e">
        <v>#N/A</v>
      </c>
      <c r="N117" s="4" t="e">
        <v>#N/A</v>
      </c>
      <c r="O117" s="4" t="e">
        <v>#N/A</v>
      </c>
      <c r="P117" s="4"/>
      <c r="Q117" s="4" t="e">
        <v>#N/A</v>
      </c>
      <c r="R117" s="4" t="e">
        <v>#N/A</v>
      </c>
      <c r="S117" s="4" t="e">
        <v>#N/A</v>
      </c>
      <c r="T117" s="4" t="e">
        <v>#N/A</v>
      </c>
      <c r="U117" s="4" t="e">
        <v>#N/A</v>
      </c>
      <c r="V117" s="4" t="e">
        <v>#N/A</v>
      </c>
      <c r="W117" s="4" t="e">
        <v>#N/A</v>
      </c>
      <c r="X117" s="4" t="e">
        <v>#N/A</v>
      </c>
      <c r="Y117" s="4" t="e">
        <v>#N/A</v>
      </c>
      <c r="Z117" s="4" t="e">
        <v>#N/A</v>
      </c>
      <c r="AA117" s="4" t="e">
        <v>#N/A</v>
      </c>
      <c r="AB117" s="4" t="e">
        <v>#N/A</v>
      </c>
      <c r="AC117" s="4" t="e">
        <v>#N/A</v>
      </c>
      <c r="AD117" s="4" t="e">
        <v>#N/A</v>
      </c>
      <c r="AE117" s="4" t="e">
        <v>#N/A</v>
      </c>
      <c r="AF117" s="21" t="e">
        <v>#N/A</v>
      </c>
      <c r="AG117" s="21" t="e">
        <v>#N/A</v>
      </c>
      <c r="AH117" s="4" t="e">
        <v>#N/A</v>
      </c>
      <c r="AI117" s="4" t="e">
        <v>#N/A</v>
      </c>
      <c r="AJ117" s="4" t="e">
        <v>#N/A</v>
      </c>
      <c r="AK117" s="4" t="e">
        <v>#N/A</v>
      </c>
      <c r="AL117" s="4" t="e">
        <v>#N/A</v>
      </c>
      <c r="AM117" s="4" t="e">
        <v>#N/A</v>
      </c>
      <c r="AN117" s="4" t="e">
        <v>#N/A</v>
      </c>
    </row>
    <row r="118" spans="1:40" x14ac:dyDescent="0.25">
      <c r="A118" s="4" t="s">
        <v>11984</v>
      </c>
      <c r="B118" s="4" t="e">
        <v>#N/A</v>
      </c>
      <c r="C118" s="4" t="e">
        <v>#N/A</v>
      </c>
      <c r="D118" s="4" t="e">
        <v>#N/A</v>
      </c>
      <c r="E118" s="4" t="s">
        <v>11967</v>
      </c>
      <c r="F118" s="5" t="e">
        <v>#N/A</v>
      </c>
      <c r="G118" s="4" t="e">
        <v>#N/A</v>
      </c>
      <c r="H118" s="4" t="e">
        <v>#N/A</v>
      </c>
      <c r="I118" s="4" t="e">
        <v>#N/A</v>
      </c>
      <c r="J118" s="4"/>
      <c r="K118" s="21" t="e">
        <v>#N/A</v>
      </c>
      <c r="L118" s="4" t="e">
        <v>#N/A</v>
      </c>
      <c r="M118" s="4" t="e">
        <v>#N/A</v>
      </c>
      <c r="N118" s="4" t="e">
        <v>#N/A</v>
      </c>
      <c r="O118" s="4" t="e">
        <v>#N/A</v>
      </c>
      <c r="P118" s="4"/>
      <c r="Q118" s="4" t="e">
        <v>#N/A</v>
      </c>
      <c r="R118" s="4" t="e">
        <v>#N/A</v>
      </c>
      <c r="S118" s="4" t="e">
        <v>#N/A</v>
      </c>
      <c r="T118" s="4" t="e">
        <v>#N/A</v>
      </c>
      <c r="U118" s="4" t="e">
        <v>#N/A</v>
      </c>
      <c r="V118" s="4" t="e">
        <v>#N/A</v>
      </c>
      <c r="W118" s="4" t="e">
        <v>#N/A</v>
      </c>
      <c r="X118" s="4" t="e">
        <v>#N/A</v>
      </c>
      <c r="Y118" s="4" t="e">
        <v>#N/A</v>
      </c>
      <c r="Z118" s="4" t="e">
        <v>#N/A</v>
      </c>
      <c r="AA118" s="4" t="e">
        <v>#N/A</v>
      </c>
      <c r="AB118" s="4" t="e">
        <v>#N/A</v>
      </c>
      <c r="AC118" s="4" t="e">
        <v>#N/A</v>
      </c>
      <c r="AD118" s="4" t="e">
        <v>#N/A</v>
      </c>
      <c r="AE118" s="4" t="e">
        <v>#N/A</v>
      </c>
      <c r="AF118" s="21" t="e">
        <v>#N/A</v>
      </c>
      <c r="AG118" s="21" t="e">
        <v>#N/A</v>
      </c>
      <c r="AH118" s="4" t="e">
        <v>#N/A</v>
      </c>
      <c r="AI118" s="4" t="e">
        <v>#N/A</v>
      </c>
      <c r="AJ118" s="4" t="e">
        <v>#N/A</v>
      </c>
      <c r="AK118" s="4" t="e">
        <v>#N/A</v>
      </c>
      <c r="AL118" s="4" t="e">
        <v>#N/A</v>
      </c>
      <c r="AM118" s="4" t="e">
        <v>#N/A</v>
      </c>
      <c r="AN118" s="4" t="e">
        <v>#N/A</v>
      </c>
    </row>
    <row r="119" spans="1:40" x14ac:dyDescent="0.25">
      <c r="A119" s="4" t="s">
        <v>11985</v>
      </c>
      <c r="B119" s="4" t="e">
        <v>#N/A</v>
      </c>
      <c r="C119" s="4" t="e">
        <v>#N/A</v>
      </c>
      <c r="D119" s="4" t="e">
        <v>#N/A</v>
      </c>
      <c r="E119" s="4" t="s">
        <v>11967</v>
      </c>
      <c r="F119" s="5" t="e">
        <v>#N/A</v>
      </c>
      <c r="G119" s="4" t="e">
        <v>#N/A</v>
      </c>
      <c r="H119" s="4" t="e">
        <v>#N/A</v>
      </c>
      <c r="I119" s="4" t="e">
        <v>#N/A</v>
      </c>
      <c r="J119" s="4"/>
      <c r="K119" s="21" t="e">
        <v>#N/A</v>
      </c>
      <c r="L119" s="4" t="e">
        <v>#N/A</v>
      </c>
      <c r="M119" s="4" t="e">
        <v>#N/A</v>
      </c>
      <c r="N119" s="4" t="e">
        <v>#N/A</v>
      </c>
      <c r="O119" s="4" t="e">
        <v>#N/A</v>
      </c>
      <c r="P119" s="4"/>
      <c r="Q119" s="4" t="e">
        <v>#N/A</v>
      </c>
      <c r="R119" s="4" t="e">
        <v>#N/A</v>
      </c>
      <c r="S119" s="4" t="e">
        <v>#N/A</v>
      </c>
      <c r="T119" s="4" t="e">
        <v>#N/A</v>
      </c>
      <c r="U119" s="4" t="e">
        <v>#N/A</v>
      </c>
      <c r="V119" s="4" t="e">
        <v>#N/A</v>
      </c>
      <c r="W119" s="4" t="e">
        <v>#N/A</v>
      </c>
      <c r="X119" s="4" t="e">
        <v>#N/A</v>
      </c>
      <c r="Y119" s="4" t="e">
        <v>#N/A</v>
      </c>
      <c r="Z119" s="4" t="e">
        <v>#N/A</v>
      </c>
      <c r="AA119" s="4" t="e">
        <v>#N/A</v>
      </c>
      <c r="AB119" s="4" t="e">
        <v>#N/A</v>
      </c>
      <c r="AC119" s="4" t="e">
        <v>#N/A</v>
      </c>
      <c r="AD119" s="4" t="e">
        <v>#N/A</v>
      </c>
      <c r="AE119" s="4" t="e">
        <v>#N/A</v>
      </c>
      <c r="AF119" s="21" t="e">
        <v>#N/A</v>
      </c>
      <c r="AG119" s="21" t="e">
        <v>#N/A</v>
      </c>
      <c r="AH119" s="4" t="e">
        <v>#N/A</v>
      </c>
      <c r="AI119" s="4" t="e">
        <v>#N/A</v>
      </c>
      <c r="AJ119" s="4" t="e">
        <v>#N/A</v>
      </c>
      <c r="AK119" s="4" t="e">
        <v>#N/A</v>
      </c>
      <c r="AL119" s="4" t="e">
        <v>#N/A</v>
      </c>
      <c r="AM119" s="4" t="e">
        <v>#N/A</v>
      </c>
      <c r="AN119" s="4" t="e">
        <v>#N/A</v>
      </c>
    </row>
    <row r="120" spans="1:40" x14ac:dyDescent="0.25">
      <c r="A120" s="4" t="s">
        <v>11986</v>
      </c>
      <c r="B120" s="4" t="e">
        <v>#N/A</v>
      </c>
      <c r="C120" s="4" t="e">
        <v>#N/A</v>
      </c>
      <c r="D120" s="4" t="e">
        <v>#N/A</v>
      </c>
      <c r="E120" s="4" t="s">
        <v>11967</v>
      </c>
      <c r="F120" s="5" t="e">
        <v>#N/A</v>
      </c>
      <c r="G120" s="4" t="e">
        <v>#N/A</v>
      </c>
      <c r="H120" s="4" t="e">
        <v>#N/A</v>
      </c>
      <c r="I120" s="4" t="e">
        <v>#N/A</v>
      </c>
      <c r="J120" s="4"/>
      <c r="K120" s="21" t="e">
        <v>#N/A</v>
      </c>
      <c r="L120" s="4" t="e">
        <v>#N/A</v>
      </c>
      <c r="M120" s="4" t="e">
        <v>#N/A</v>
      </c>
      <c r="N120" s="4" t="e">
        <v>#N/A</v>
      </c>
      <c r="O120" s="4" t="e">
        <v>#N/A</v>
      </c>
      <c r="P120" s="4"/>
      <c r="Q120" s="4" t="e">
        <v>#N/A</v>
      </c>
      <c r="R120" s="4" t="e">
        <v>#N/A</v>
      </c>
      <c r="S120" s="4" t="e">
        <v>#N/A</v>
      </c>
      <c r="T120" s="4" t="e">
        <v>#N/A</v>
      </c>
      <c r="U120" s="4" t="e">
        <v>#N/A</v>
      </c>
      <c r="V120" s="4" t="e">
        <v>#N/A</v>
      </c>
      <c r="W120" s="4" t="e">
        <v>#N/A</v>
      </c>
      <c r="X120" s="4" t="e">
        <v>#N/A</v>
      </c>
      <c r="Y120" s="4" t="e">
        <v>#N/A</v>
      </c>
      <c r="Z120" s="4" t="e">
        <v>#N/A</v>
      </c>
      <c r="AA120" s="4" t="e">
        <v>#N/A</v>
      </c>
      <c r="AB120" s="4" t="e">
        <v>#N/A</v>
      </c>
      <c r="AC120" s="4" t="e">
        <v>#N/A</v>
      </c>
      <c r="AD120" s="4" t="e">
        <v>#N/A</v>
      </c>
      <c r="AE120" s="4" t="e">
        <v>#N/A</v>
      </c>
      <c r="AF120" s="21" t="e">
        <v>#N/A</v>
      </c>
      <c r="AG120" s="21" t="e">
        <v>#N/A</v>
      </c>
      <c r="AH120" s="4" t="e">
        <v>#N/A</v>
      </c>
      <c r="AI120" s="4" t="e">
        <v>#N/A</v>
      </c>
      <c r="AJ120" s="4" t="e">
        <v>#N/A</v>
      </c>
      <c r="AK120" s="4" t="e">
        <v>#N/A</v>
      </c>
      <c r="AL120" s="4" t="e">
        <v>#N/A</v>
      </c>
      <c r="AM120" s="4" t="e">
        <v>#N/A</v>
      </c>
      <c r="AN120" s="4" t="e">
        <v>#N/A</v>
      </c>
    </row>
    <row r="121" spans="1:40" x14ac:dyDescent="0.25">
      <c r="A121" s="4" t="s">
        <v>11987</v>
      </c>
      <c r="B121" s="4" t="e">
        <v>#N/A</v>
      </c>
      <c r="C121" s="4" t="e">
        <v>#N/A</v>
      </c>
      <c r="D121" s="4" t="e">
        <v>#N/A</v>
      </c>
      <c r="E121" s="4" t="s">
        <v>11967</v>
      </c>
      <c r="F121" s="5" t="e">
        <v>#N/A</v>
      </c>
      <c r="G121" s="4" t="e">
        <v>#N/A</v>
      </c>
      <c r="H121" s="4" t="e">
        <v>#N/A</v>
      </c>
      <c r="I121" s="4" t="e">
        <v>#N/A</v>
      </c>
      <c r="J121" s="4"/>
      <c r="K121" s="21" t="e">
        <v>#N/A</v>
      </c>
      <c r="L121" s="4" t="e">
        <v>#N/A</v>
      </c>
      <c r="M121" s="4" t="e">
        <v>#N/A</v>
      </c>
      <c r="N121" s="4" t="e">
        <v>#N/A</v>
      </c>
      <c r="O121" s="4" t="e">
        <v>#N/A</v>
      </c>
      <c r="P121" s="4"/>
      <c r="Q121" s="4" t="e">
        <v>#N/A</v>
      </c>
      <c r="R121" s="4" t="e">
        <v>#N/A</v>
      </c>
      <c r="S121" s="4" t="e">
        <v>#N/A</v>
      </c>
      <c r="T121" s="4" t="e">
        <v>#N/A</v>
      </c>
      <c r="U121" s="4" t="e">
        <v>#N/A</v>
      </c>
      <c r="V121" s="4" t="e">
        <v>#N/A</v>
      </c>
      <c r="W121" s="4" t="e">
        <v>#N/A</v>
      </c>
      <c r="X121" s="4" t="e">
        <v>#N/A</v>
      </c>
      <c r="Y121" s="4" t="e">
        <v>#N/A</v>
      </c>
      <c r="Z121" s="4" t="e">
        <v>#N/A</v>
      </c>
      <c r="AA121" s="4" t="e">
        <v>#N/A</v>
      </c>
      <c r="AB121" s="4" t="e">
        <v>#N/A</v>
      </c>
      <c r="AC121" s="4" t="e">
        <v>#N/A</v>
      </c>
      <c r="AD121" s="4" t="e">
        <v>#N/A</v>
      </c>
      <c r="AE121" s="4" t="e">
        <v>#N/A</v>
      </c>
      <c r="AF121" s="21" t="e">
        <v>#N/A</v>
      </c>
      <c r="AG121" s="21" t="e">
        <v>#N/A</v>
      </c>
      <c r="AH121" s="4" t="e">
        <v>#N/A</v>
      </c>
      <c r="AI121" s="4" t="e">
        <v>#N/A</v>
      </c>
      <c r="AJ121" s="4" t="e">
        <v>#N/A</v>
      </c>
      <c r="AK121" s="4" t="e">
        <v>#N/A</v>
      </c>
      <c r="AL121" s="4" t="e">
        <v>#N/A</v>
      </c>
      <c r="AM121" s="4" t="e">
        <v>#N/A</v>
      </c>
      <c r="AN121" s="4" t="e">
        <v>#N/A</v>
      </c>
    </row>
    <row r="122" spans="1:40" x14ac:dyDescent="0.25">
      <c r="A122" s="4" t="s">
        <v>11988</v>
      </c>
      <c r="B122" s="4" t="e">
        <v>#N/A</v>
      </c>
      <c r="C122" s="4" t="e">
        <v>#N/A</v>
      </c>
      <c r="D122" s="4" t="e">
        <v>#N/A</v>
      </c>
      <c r="E122" s="4" t="s">
        <v>11967</v>
      </c>
      <c r="F122" s="5" t="e">
        <v>#N/A</v>
      </c>
      <c r="G122" s="4" t="e">
        <v>#N/A</v>
      </c>
      <c r="H122" s="4" t="e">
        <v>#N/A</v>
      </c>
      <c r="I122" s="4" t="e">
        <v>#N/A</v>
      </c>
      <c r="J122" s="4"/>
      <c r="K122" s="21" t="e">
        <v>#N/A</v>
      </c>
      <c r="L122" s="4" t="e">
        <v>#N/A</v>
      </c>
      <c r="M122" s="4" t="e">
        <v>#N/A</v>
      </c>
      <c r="N122" s="4" t="e">
        <v>#N/A</v>
      </c>
      <c r="O122" s="4" t="e">
        <v>#N/A</v>
      </c>
      <c r="P122" s="4"/>
      <c r="Q122" s="4" t="e">
        <v>#N/A</v>
      </c>
      <c r="R122" s="4" t="e">
        <v>#N/A</v>
      </c>
      <c r="S122" s="4" t="e">
        <v>#N/A</v>
      </c>
      <c r="T122" s="4" t="e">
        <v>#N/A</v>
      </c>
      <c r="U122" s="4" t="e">
        <v>#N/A</v>
      </c>
      <c r="V122" s="4" t="e">
        <v>#N/A</v>
      </c>
      <c r="W122" s="4" t="e">
        <v>#N/A</v>
      </c>
      <c r="X122" s="4" t="e">
        <v>#N/A</v>
      </c>
      <c r="Y122" s="4" t="e">
        <v>#N/A</v>
      </c>
      <c r="Z122" s="4" t="e">
        <v>#N/A</v>
      </c>
      <c r="AA122" s="4" t="e">
        <v>#N/A</v>
      </c>
      <c r="AB122" s="4" t="e">
        <v>#N/A</v>
      </c>
      <c r="AC122" s="4" t="e">
        <v>#N/A</v>
      </c>
      <c r="AD122" s="4" t="e">
        <v>#N/A</v>
      </c>
      <c r="AE122" s="4" t="e">
        <v>#N/A</v>
      </c>
      <c r="AF122" s="21" t="e">
        <v>#N/A</v>
      </c>
      <c r="AG122" s="21" t="e">
        <v>#N/A</v>
      </c>
      <c r="AH122" s="4" t="e">
        <v>#N/A</v>
      </c>
      <c r="AI122" s="4" t="e">
        <v>#N/A</v>
      </c>
      <c r="AJ122" s="4" t="e">
        <v>#N/A</v>
      </c>
      <c r="AK122" s="4" t="e">
        <v>#N/A</v>
      </c>
      <c r="AL122" s="4" t="e">
        <v>#N/A</v>
      </c>
      <c r="AM122" s="4" t="e">
        <v>#N/A</v>
      </c>
      <c r="AN122" s="4" t="e">
        <v>#N/A</v>
      </c>
    </row>
    <row r="123" spans="1:40" x14ac:dyDescent="0.25">
      <c r="A123" s="4" t="s">
        <v>11989</v>
      </c>
      <c r="B123" s="4" t="e">
        <v>#N/A</v>
      </c>
      <c r="C123" s="4" t="e">
        <v>#N/A</v>
      </c>
      <c r="D123" s="4" t="e">
        <v>#N/A</v>
      </c>
      <c r="E123" s="4" t="s">
        <v>11967</v>
      </c>
      <c r="F123" s="5" t="e">
        <v>#N/A</v>
      </c>
      <c r="G123" s="4" t="e">
        <v>#N/A</v>
      </c>
      <c r="H123" s="4" t="e">
        <v>#N/A</v>
      </c>
      <c r="I123" s="4" t="e">
        <v>#N/A</v>
      </c>
      <c r="J123" s="4"/>
      <c r="K123" s="21" t="e">
        <v>#N/A</v>
      </c>
      <c r="L123" s="4" t="e">
        <v>#N/A</v>
      </c>
      <c r="M123" s="4" t="e">
        <v>#N/A</v>
      </c>
      <c r="N123" s="4" t="e">
        <v>#N/A</v>
      </c>
      <c r="O123" s="4" t="e">
        <v>#N/A</v>
      </c>
      <c r="P123" s="4"/>
      <c r="Q123" s="4" t="e">
        <v>#N/A</v>
      </c>
      <c r="R123" s="4" t="e">
        <v>#N/A</v>
      </c>
      <c r="S123" s="4" t="e">
        <v>#N/A</v>
      </c>
      <c r="T123" s="4" t="e">
        <v>#N/A</v>
      </c>
      <c r="U123" s="4" t="e">
        <v>#N/A</v>
      </c>
      <c r="V123" s="4" t="e">
        <v>#N/A</v>
      </c>
      <c r="W123" s="4" t="e">
        <v>#N/A</v>
      </c>
      <c r="X123" s="4" t="e">
        <v>#N/A</v>
      </c>
      <c r="Y123" s="4" t="e">
        <v>#N/A</v>
      </c>
      <c r="Z123" s="4" t="e">
        <v>#N/A</v>
      </c>
      <c r="AA123" s="4" t="e">
        <v>#N/A</v>
      </c>
      <c r="AB123" s="4" t="e">
        <v>#N/A</v>
      </c>
      <c r="AC123" s="4" t="e">
        <v>#N/A</v>
      </c>
      <c r="AD123" s="4" t="e">
        <v>#N/A</v>
      </c>
      <c r="AE123" s="4" t="e">
        <v>#N/A</v>
      </c>
      <c r="AF123" s="21" t="e">
        <v>#N/A</v>
      </c>
      <c r="AG123" s="21" t="e">
        <v>#N/A</v>
      </c>
      <c r="AH123" s="4" t="e">
        <v>#N/A</v>
      </c>
      <c r="AI123" s="4" t="e">
        <v>#N/A</v>
      </c>
      <c r="AJ123" s="4" t="e">
        <v>#N/A</v>
      </c>
      <c r="AK123" s="4" t="e">
        <v>#N/A</v>
      </c>
      <c r="AL123" s="4" t="e">
        <v>#N/A</v>
      </c>
      <c r="AM123" s="4" t="e">
        <v>#N/A</v>
      </c>
      <c r="AN123" s="4" t="e">
        <v>#N/A</v>
      </c>
    </row>
    <row r="124" spans="1:40" x14ac:dyDescent="0.25">
      <c r="A124" s="4" t="s">
        <v>11990</v>
      </c>
      <c r="B124" s="4" t="e">
        <v>#N/A</v>
      </c>
      <c r="C124" s="4" t="e">
        <v>#N/A</v>
      </c>
      <c r="D124" s="4" t="e">
        <v>#N/A</v>
      </c>
      <c r="E124" s="4" t="s">
        <v>11967</v>
      </c>
      <c r="F124" s="5" t="e">
        <v>#N/A</v>
      </c>
      <c r="G124" s="4" t="e">
        <v>#N/A</v>
      </c>
      <c r="H124" s="4" t="e">
        <v>#N/A</v>
      </c>
      <c r="I124" s="4" t="e">
        <v>#N/A</v>
      </c>
      <c r="J124" s="4"/>
      <c r="K124" s="21" t="e">
        <v>#N/A</v>
      </c>
      <c r="L124" s="4" t="e">
        <v>#N/A</v>
      </c>
      <c r="M124" s="4" t="e">
        <v>#N/A</v>
      </c>
      <c r="N124" s="4" t="e">
        <v>#N/A</v>
      </c>
      <c r="O124" s="4" t="e">
        <v>#N/A</v>
      </c>
      <c r="P124" s="4"/>
      <c r="Q124" s="4" t="e">
        <v>#N/A</v>
      </c>
      <c r="R124" s="4" t="e">
        <v>#N/A</v>
      </c>
      <c r="S124" s="4" t="e">
        <v>#N/A</v>
      </c>
      <c r="T124" s="4" t="e">
        <v>#N/A</v>
      </c>
      <c r="U124" s="4" t="e">
        <v>#N/A</v>
      </c>
      <c r="V124" s="4" t="e">
        <v>#N/A</v>
      </c>
      <c r="W124" s="4" t="e">
        <v>#N/A</v>
      </c>
      <c r="X124" s="4" t="e">
        <v>#N/A</v>
      </c>
      <c r="Y124" s="4" t="e">
        <v>#N/A</v>
      </c>
      <c r="Z124" s="4" t="e">
        <v>#N/A</v>
      </c>
      <c r="AA124" s="4" t="e">
        <v>#N/A</v>
      </c>
      <c r="AB124" s="4" t="e">
        <v>#N/A</v>
      </c>
      <c r="AC124" s="4" t="e">
        <v>#N/A</v>
      </c>
      <c r="AD124" s="4" t="e">
        <v>#N/A</v>
      </c>
      <c r="AE124" s="4" t="e">
        <v>#N/A</v>
      </c>
      <c r="AF124" s="21" t="e">
        <v>#N/A</v>
      </c>
      <c r="AG124" s="21" t="e">
        <v>#N/A</v>
      </c>
      <c r="AH124" s="4" t="e">
        <v>#N/A</v>
      </c>
      <c r="AI124" s="4" t="e">
        <v>#N/A</v>
      </c>
      <c r="AJ124" s="4" t="e">
        <v>#N/A</v>
      </c>
      <c r="AK124" s="4" t="e">
        <v>#N/A</v>
      </c>
      <c r="AL124" s="4" t="e">
        <v>#N/A</v>
      </c>
      <c r="AM124" s="4" t="e">
        <v>#N/A</v>
      </c>
      <c r="AN124" s="4" t="e">
        <v>#N/A</v>
      </c>
    </row>
    <row r="125" spans="1:40" x14ac:dyDescent="0.25">
      <c r="A125" s="4" t="s">
        <v>11991</v>
      </c>
      <c r="B125" s="4" t="e">
        <v>#N/A</v>
      </c>
      <c r="C125" s="4" t="e">
        <v>#N/A</v>
      </c>
      <c r="D125" s="4" t="e">
        <v>#N/A</v>
      </c>
      <c r="E125" s="4" t="s">
        <v>11967</v>
      </c>
      <c r="F125" s="5" t="e">
        <v>#N/A</v>
      </c>
      <c r="G125" s="4" t="e">
        <v>#N/A</v>
      </c>
      <c r="H125" s="4" t="e">
        <v>#N/A</v>
      </c>
      <c r="I125" s="4" t="e">
        <v>#N/A</v>
      </c>
      <c r="J125" s="4"/>
      <c r="K125" s="21" t="e">
        <v>#N/A</v>
      </c>
      <c r="L125" s="4" t="e">
        <v>#N/A</v>
      </c>
      <c r="M125" s="4" t="e">
        <v>#N/A</v>
      </c>
      <c r="N125" s="4" t="e">
        <v>#N/A</v>
      </c>
      <c r="O125" s="4" t="e">
        <v>#N/A</v>
      </c>
      <c r="P125" s="4"/>
      <c r="Q125" s="4" t="e">
        <v>#N/A</v>
      </c>
      <c r="R125" s="4" t="e">
        <v>#N/A</v>
      </c>
      <c r="S125" s="4" t="e">
        <v>#N/A</v>
      </c>
      <c r="T125" s="4" t="e">
        <v>#N/A</v>
      </c>
      <c r="U125" s="4" t="e">
        <v>#N/A</v>
      </c>
      <c r="V125" s="4" t="e">
        <v>#N/A</v>
      </c>
      <c r="W125" s="4" t="e">
        <v>#N/A</v>
      </c>
      <c r="X125" s="4" t="e">
        <v>#N/A</v>
      </c>
      <c r="Y125" s="4" t="e">
        <v>#N/A</v>
      </c>
      <c r="Z125" s="4" t="e">
        <v>#N/A</v>
      </c>
      <c r="AA125" s="4" t="e">
        <v>#N/A</v>
      </c>
      <c r="AB125" s="4" t="e">
        <v>#N/A</v>
      </c>
      <c r="AC125" s="4" t="e">
        <v>#N/A</v>
      </c>
      <c r="AD125" s="4" t="e">
        <v>#N/A</v>
      </c>
      <c r="AE125" s="4" t="e">
        <v>#N/A</v>
      </c>
      <c r="AF125" s="21" t="e">
        <v>#N/A</v>
      </c>
      <c r="AG125" s="21" t="e">
        <v>#N/A</v>
      </c>
      <c r="AH125" s="4" t="e">
        <v>#N/A</v>
      </c>
      <c r="AI125" s="4" t="e">
        <v>#N/A</v>
      </c>
      <c r="AJ125" s="4" t="e">
        <v>#N/A</v>
      </c>
      <c r="AK125" s="4" t="e">
        <v>#N/A</v>
      </c>
      <c r="AL125" s="4" t="e">
        <v>#N/A</v>
      </c>
      <c r="AM125" s="4" t="e">
        <v>#N/A</v>
      </c>
      <c r="AN125" s="4" t="e">
        <v>#N/A</v>
      </c>
    </row>
    <row r="126" spans="1:40" x14ac:dyDescent="0.25">
      <c r="A126" s="4" t="s">
        <v>11992</v>
      </c>
      <c r="B126" s="4" t="s">
        <v>146</v>
      </c>
      <c r="C126" s="4">
        <v>40</v>
      </c>
      <c r="D126" s="4" t="s">
        <v>147</v>
      </c>
      <c r="E126" s="4" t="s">
        <v>148</v>
      </c>
      <c r="F126" s="5" t="e">
        <v>#N/A</v>
      </c>
      <c r="G126" s="4" t="e">
        <v>#N/A</v>
      </c>
      <c r="H126" s="4" t="e">
        <v>#N/A</v>
      </c>
      <c r="I126" s="4" t="e">
        <v>#N/A</v>
      </c>
      <c r="J126" s="4"/>
      <c r="K126" s="21" t="e">
        <v>#N/A</v>
      </c>
      <c r="L126" s="4" t="e">
        <v>#N/A</v>
      </c>
      <c r="M126" s="4" t="e">
        <v>#N/A</v>
      </c>
      <c r="N126" s="4" t="e">
        <v>#N/A</v>
      </c>
      <c r="O126" s="4" t="e">
        <v>#N/A</v>
      </c>
      <c r="P126" s="4"/>
      <c r="Q126" s="4" t="e">
        <v>#N/A</v>
      </c>
      <c r="R126" s="4" t="e">
        <v>#N/A</v>
      </c>
      <c r="S126" s="4" t="e">
        <v>#N/A</v>
      </c>
      <c r="T126" s="4" t="e">
        <v>#N/A</v>
      </c>
      <c r="U126" s="4" t="e">
        <v>#N/A</v>
      </c>
      <c r="V126" s="4" t="e">
        <v>#N/A</v>
      </c>
      <c r="W126" s="4" t="e">
        <v>#N/A</v>
      </c>
      <c r="X126" s="4" t="e">
        <v>#N/A</v>
      </c>
      <c r="Y126" s="4" t="e">
        <v>#N/A</v>
      </c>
      <c r="Z126" s="4" t="e">
        <v>#N/A</v>
      </c>
      <c r="AA126" s="4" t="e">
        <v>#N/A</v>
      </c>
      <c r="AB126" s="4" t="e">
        <v>#N/A</v>
      </c>
      <c r="AC126" s="4" t="e">
        <v>#N/A</v>
      </c>
      <c r="AD126" s="4" t="e">
        <v>#N/A</v>
      </c>
      <c r="AE126" s="4" t="e">
        <v>#N/A</v>
      </c>
      <c r="AF126" s="21" t="e">
        <v>#N/A</v>
      </c>
      <c r="AG126" s="21" t="e">
        <v>#N/A</v>
      </c>
      <c r="AH126" s="4" t="e">
        <v>#N/A</v>
      </c>
      <c r="AI126" s="4" t="e">
        <v>#N/A</v>
      </c>
      <c r="AJ126" s="4" t="e">
        <v>#N/A</v>
      </c>
      <c r="AK126" s="4" t="e">
        <v>#N/A</v>
      </c>
      <c r="AL126" s="4" t="e">
        <v>#N/A</v>
      </c>
      <c r="AM126" s="4" t="e">
        <v>#N/A</v>
      </c>
      <c r="AN126" s="4" t="e">
        <v>#N/A</v>
      </c>
    </row>
    <row r="127" spans="1:40" x14ac:dyDescent="0.25">
      <c r="A127" s="4" t="s">
        <v>11993</v>
      </c>
      <c r="B127" s="4" t="s">
        <v>146</v>
      </c>
      <c r="C127" s="4">
        <v>40</v>
      </c>
      <c r="D127" s="4" t="s">
        <v>147</v>
      </c>
      <c r="E127" s="4" t="s">
        <v>148</v>
      </c>
      <c r="F127" s="5">
        <v>330027621414</v>
      </c>
      <c r="G127" s="4" t="s">
        <v>11994</v>
      </c>
      <c r="H127" s="4" t="s">
        <v>11995</v>
      </c>
      <c r="I127" s="4" t="s">
        <v>72</v>
      </c>
      <c r="J127" s="4"/>
      <c r="K127" s="21" t="s">
        <v>149</v>
      </c>
      <c r="L127" s="4">
        <v>0</v>
      </c>
      <c r="M127" s="4">
        <v>0</v>
      </c>
      <c r="N127" s="4">
        <v>0</v>
      </c>
      <c r="O127" s="4">
        <v>0</v>
      </c>
      <c r="P127" s="4"/>
      <c r="Q127" s="4" t="s">
        <v>11996</v>
      </c>
      <c r="R127" s="4" t="s">
        <v>11997</v>
      </c>
      <c r="S127" s="4" t="e">
        <v>#N/A</v>
      </c>
      <c r="T127" s="4" t="e">
        <v>#N/A</v>
      </c>
      <c r="U127" s="4" t="e">
        <v>#N/A</v>
      </c>
      <c r="V127" s="4" t="e">
        <v>#N/A</v>
      </c>
      <c r="W127" s="4" t="e">
        <v>#N/A</v>
      </c>
      <c r="X127" s="4" t="e">
        <v>#N/A</v>
      </c>
      <c r="Y127" s="4">
        <v>6.5949999999999995E-2</v>
      </c>
      <c r="Z127" s="4" t="e">
        <v>#N/A</v>
      </c>
      <c r="AA127" s="4" t="e">
        <v>#N/A</v>
      </c>
      <c r="AB127" s="4" t="e">
        <v>#N/A</v>
      </c>
      <c r="AC127" s="4" t="e">
        <v>#N/A</v>
      </c>
      <c r="AD127" s="4" t="s">
        <v>11998</v>
      </c>
      <c r="AE127" s="4">
        <v>2102009</v>
      </c>
      <c r="AF127" s="21">
        <v>39989</v>
      </c>
      <c r="AG127" s="21">
        <v>401676</v>
      </c>
      <c r="AH127" s="4" t="s">
        <v>11999</v>
      </c>
      <c r="AI127" s="4" t="s">
        <v>12000</v>
      </c>
      <c r="AJ127" s="4">
        <v>25670081</v>
      </c>
      <c r="AK127" s="4" t="s">
        <v>150</v>
      </c>
      <c r="AL127" s="4" t="s">
        <v>47</v>
      </c>
      <c r="AM127" s="4" t="s">
        <v>12001</v>
      </c>
      <c r="AN127" s="4" t="s">
        <v>12002</v>
      </c>
    </row>
    <row r="128" spans="1:40" x14ac:dyDescent="0.25">
      <c r="A128" s="4" t="s">
        <v>12003</v>
      </c>
      <c r="B128" s="4" t="s">
        <v>146</v>
      </c>
      <c r="C128" s="4">
        <v>40</v>
      </c>
      <c r="D128" s="4" t="s">
        <v>147</v>
      </c>
      <c r="E128" s="4" t="s">
        <v>148</v>
      </c>
      <c r="F128" s="5">
        <v>330007159014</v>
      </c>
      <c r="G128" s="4" t="s">
        <v>41</v>
      </c>
      <c r="H128" s="4" t="s">
        <v>12004</v>
      </c>
      <c r="I128" s="4" t="s">
        <v>42</v>
      </c>
      <c r="J128" s="4"/>
      <c r="K128" s="21" t="s">
        <v>43</v>
      </c>
      <c r="L128" s="4">
        <v>0</v>
      </c>
      <c r="M128" s="4">
        <v>0</v>
      </c>
      <c r="N128" s="4">
        <v>0</v>
      </c>
      <c r="O128" s="4">
        <v>0</v>
      </c>
      <c r="P128" s="4"/>
      <c r="Q128" s="4" t="s">
        <v>51</v>
      </c>
      <c r="R128" s="4" t="s">
        <v>12005</v>
      </c>
      <c r="S128" s="4" t="e">
        <v>#N/A</v>
      </c>
      <c r="T128" s="4" t="e">
        <v>#N/A</v>
      </c>
      <c r="U128" s="4" t="e">
        <v>#N/A</v>
      </c>
      <c r="V128" s="4" t="e">
        <v>#N/A</v>
      </c>
      <c r="W128" s="4" t="e">
        <v>#N/A</v>
      </c>
      <c r="X128" s="4" t="e">
        <v>#N/A</v>
      </c>
      <c r="Y128" s="4">
        <v>6.5949999999999995E-2</v>
      </c>
      <c r="Z128" s="4" t="e">
        <v>#N/A</v>
      </c>
      <c r="AA128" s="4" t="e">
        <v>#N/A</v>
      </c>
      <c r="AB128" s="4" t="e">
        <v>#N/A</v>
      </c>
      <c r="AC128" s="4" t="e">
        <v>#N/A</v>
      </c>
      <c r="AD128" s="4" t="s">
        <v>12006</v>
      </c>
      <c r="AE128" s="4">
        <v>0</v>
      </c>
      <c r="AF128" s="21">
        <v>0</v>
      </c>
      <c r="AG128" s="21">
        <v>0</v>
      </c>
      <c r="AH128" s="4" t="s">
        <v>44</v>
      </c>
      <c r="AI128" s="4" t="s">
        <v>115</v>
      </c>
      <c r="AJ128" s="4">
        <v>20210030</v>
      </c>
      <c r="AK128" s="4" t="s">
        <v>151</v>
      </c>
      <c r="AL128" s="4" t="s">
        <v>47</v>
      </c>
      <c r="AM128" s="4" t="s">
        <v>105</v>
      </c>
      <c r="AN128" s="4" t="s">
        <v>48</v>
      </c>
    </row>
    <row r="129" spans="1:40" x14ac:dyDescent="0.25">
      <c r="A129" s="4" t="s">
        <v>12007</v>
      </c>
      <c r="B129" s="4" t="s">
        <v>146</v>
      </c>
      <c r="C129" s="4">
        <v>40</v>
      </c>
      <c r="D129" s="4" t="s">
        <v>147</v>
      </c>
      <c r="E129" s="4" t="s">
        <v>148</v>
      </c>
      <c r="F129" s="5" t="e">
        <v>#N/A</v>
      </c>
      <c r="G129" s="4" t="e">
        <v>#N/A</v>
      </c>
      <c r="H129" s="4" t="e">
        <v>#N/A</v>
      </c>
      <c r="I129" s="4" t="e">
        <v>#N/A</v>
      </c>
      <c r="J129" s="4"/>
      <c r="K129" s="21" t="e">
        <v>#N/A</v>
      </c>
      <c r="L129" s="4" t="e">
        <v>#N/A</v>
      </c>
      <c r="M129" s="4" t="e">
        <v>#N/A</v>
      </c>
      <c r="N129" s="4" t="e">
        <v>#N/A</v>
      </c>
      <c r="O129" s="4" t="e">
        <v>#N/A</v>
      </c>
      <c r="P129" s="4"/>
      <c r="Q129" s="4" t="e">
        <v>#N/A</v>
      </c>
      <c r="R129" s="4" t="e">
        <v>#N/A</v>
      </c>
      <c r="S129" s="4" t="e">
        <v>#N/A</v>
      </c>
      <c r="T129" s="4" t="e">
        <v>#N/A</v>
      </c>
      <c r="U129" s="4" t="e">
        <v>#N/A</v>
      </c>
      <c r="V129" s="4" t="e">
        <v>#N/A</v>
      </c>
      <c r="W129" s="4" t="e">
        <v>#N/A</v>
      </c>
      <c r="X129" s="4" t="e">
        <v>#N/A</v>
      </c>
      <c r="Y129" s="4" t="e">
        <v>#N/A</v>
      </c>
      <c r="Z129" s="4" t="e">
        <v>#N/A</v>
      </c>
      <c r="AA129" s="4" t="e">
        <v>#N/A</v>
      </c>
      <c r="AB129" s="4" t="e">
        <v>#N/A</v>
      </c>
      <c r="AC129" s="4" t="e">
        <v>#N/A</v>
      </c>
      <c r="AD129" s="4" t="e">
        <v>#N/A</v>
      </c>
      <c r="AE129" s="4" t="e">
        <v>#N/A</v>
      </c>
      <c r="AF129" s="21" t="e">
        <v>#N/A</v>
      </c>
      <c r="AG129" s="21" t="e">
        <v>#N/A</v>
      </c>
      <c r="AH129" s="4" t="e">
        <v>#N/A</v>
      </c>
      <c r="AI129" s="4" t="e">
        <v>#N/A</v>
      </c>
      <c r="AJ129" s="4" t="e">
        <v>#N/A</v>
      </c>
      <c r="AK129" s="4" t="e">
        <v>#N/A</v>
      </c>
      <c r="AL129" s="4" t="e">
        <v>#N/A</v>
      </c>
      <c r="AM129" s="4" t="e">
        <v>#N/A</v>
      </c>
      <c r="AN129" s="4" t="e">
        <v>#N/A</v>
      </c>
    </row>
    <row r="130" spans="1:40" x14ac:dyDescent="0.25">
      <c r="A130" s="4" t="s">
        <v>12008</v>
      </c>
      <c r="B130" s="4" t="s">
        <v>146</v>
      </c>
      <c r="C130" s="4">
        <v>40</v>
      </c>
      <c r="D130" s="4" t="s">
        <v>147</v>
      </c>
      <c r="E130" s="4" t="s">
        <v>148</v>
      </c>
      <c r="F130" s="5" t="e">
        <v>#N/A</v>
      </c>
      <c r="G130" s="4" t="e">
        <v>#N/A</v>
      </c>
      <c r="H130" s="4" t="e">
        <v>#N/A</v>
      </c>
      <c r="I130" s="4" t="e">
        <v>#N/A</v>
      </c>
      <c r="J130" s="4"/>
      <c r="K130" s="21" t="e">
        <v>#N/A</v>
      </c>
      <c r="L130" s="4" t="e">
        <v>#N/A</v>
      </c>
      <c r="M130" s="4" t="e">
        <v>#N/A</v>
      </c>
      <c r="N130" s="4" t="e">
        <v>#N/A</v>
      </c>
      <c r="O130" s="4" t="e">
        <v>#N/A</v>
      </c>
      <c r="P130" s="4"/>
      <c r="Q130" s="4" t="e">
        <v>#N/A</v>
      </c>
      <c r="R130" s="4" t="e">
        <v>#N/A</v>
      </c>
      <c r="S130" s="4" t="e">
        <v>#N/A</v>
      </c>
      <c r="T130" s="4" t="e">
        <v>#N/A</v>
      </c>
      <c r="U130" s="4" t="e">
        <v>#N/A</v>
      </c>
      <c r="V130" s="4" t="e">
        <v>#N/A</v>
      </c>
      <c r="W130" s="4" t="e">
        <v>#N/A</v>
      </c>
      <c r="X130" s="4" t="e">
        <v>#N/A</v>
      </c>
      <c r="Y130" s="4" t="e">
        <v>#N/A</v>
      </c>
      <c r="Z130" s="4" t="e">
        <v>#N/A</v>
      </c>
      <c r="AA130" s="4" t="e">
        <v>#N/A</v>
      </c>
      <c r="AB130" s="4" t="e">
        <v>#N/A</v>
      </c>
      <c r="AC130" s="4" t="e">
        <v>#N/A</v>
      </c>
      <c r="AD130" s="4" t="e">
        <v>#N/A</v>
      </c>
      <c r="AE130" s="4" t="e">
        <v>#N/A</v>
      </c>
      <c r="AF130" s="21" t="e">
        <v>#N/A</v>
      </c>
      <c r="AG130" s="21" t="e">
        <v>#N/A</v>
      </c>
      <c r="AH130" s="4" t="e">
        <v>#N/A</v>
      </c>
      <c r="AI130" s="4" t="e">
        <v>#N/A</v>
      </c>
      <c r="AJ130" s="4" t="e">
        <v>#N/A</v>
      </c>
      <c r="AK130" s="4" t="e">
        <v>#N/A</v>
      </c>
      <c r="AL130" s="4" t="e">
        <v>#N/A</v>
      </c>
      <c r="AM130" s="4" t="e">
        <v>#N/A</v>
      </c>
      <c r="AN130" s="4" t="e">
        <v>#N/A</v>
      </c>
    </row>
    <row r="131" spans="1:40" x14ac:dyDescent="0.25">
      <c r="A131" s="4" t="s">
        <v>13005</v>
      </c>
      <c r="B131" s="4" t="s">
        <v>146</v>
      </c>
      <c r="C131" s="4">
        <v>40</v>
      </c>
      <c r="D131" s="4" t="s">
        <v>147</v>
      </c>
      <c r="E131" s="4" t="s">
        <v>148</v>
      </c>
      <c r="F131" s="5">
        <v>330005238405</v>
      </c>
      <c r="G131" s="4" t="s">
        <v>3175</v>
      </c>
      <c r="H131" s="4" t="s">
        <v>3176</v>
      </c>
      <c r="I131" s="4" t="s">
        <v>42</v>
      </c>
      <c r="J131" s="4"/>
      <c r="K131" s="21" t="s">
        <v>43</v>
      </c>
      <c r="L131" s="4">
        <v>0</v>
      </c>
      <c r="M131" s="4">
        <v>0</v>
      </c>
      <c r="N131" s="4">
        <f>Tabela1[[#This Row],[VALOR_anual]]+Tabela1[[#This Row],[AJUSTE_exerc]]</f>
        <v>0</v>
      </c>
      <c r="O131" s="4"/>
      <c r="P131" s="4"/>
      <c r="Q131" s="4" t="s">
        <v>13006</v>
      </c>
      <c r="R131" s="4" t="s">
        <v>52</v>
      </c>
      <c r="S131" s="4">
        <v>1177125</v>
      </c>
      <c r="T131" s="4">
        <v>0</v>
      </c>
      <c r="U131" s="4">
        <v>0</v>
      </c>
      <c r="V131" s="4">
        <v>1134224.77</v>
      </c>
      <c r="W131" s="4">
        <v>0</v>
      </c>
      <c r="X131" s="4">
        <v>0</v>
      </c>
      <c r="Y131" s="4">
        <v>6.8865634401759176E-2</v>
      </c>
      <c r="Z131" s="4">
        <v>32425.385525814258</v>
      </c>
      <c r="AA131" s="4">
        <v>0</v>
      </c>
      <c r="AB131" s="4">
        <v>0</v>
      </c>
      <c r="AC131" s="4">
        <v>78109.110394273404</v>
      </c>
      <c r="AD131" s="4" t="s">
        <v>654</v>
      </c>
      <c r="AE131" s="4" t="s">
        <v>52</v>
      </c>
      <c r="AF131" s="21">
        <v>0</v>
      </c>
      <c r="AG131" s="21">
        <v>0</v>
      </c>
      <c r="AH131" s="4" t="s">
        <v>3177</v>
      </c>
      <c r="AI131" s="4" t="s">
        <v>85</v>
      </c>
      <c r="AJ131" s="4">
        <v>0</v>
      </c>
      <c r="AK131" s="4" t="s">
        <v>3178</v>
      </c>
      <c r="AL131" s="4" t="s">
        <v>47</v>
      </c>
      <c r="AM131" s="4" t="s">
        <v>3179</v>
      </c>
      <c r="AN131" s="13" t="s">
        <v>12998</v>
      </c>
    </row>
    <row r="132" spans="1:40" x14ac:dyDescent="0.25">
      <c r="A132" s="4" t="s">
        <v>12009</v>
      </c>
      <c r="B132" s="4" t="s">
        <v>146</v>
      </c>
      <c r="C132" s="4">
        <v>40</v>
      </c>
      <c r="D132" s="4" t="s">
        <v>147</v>
      </c>
      <c r="E132" s="4" t="s">
        <v>148</v>
      </c>
      <c r="F132" s="5">
        <v>330005057885</v>
      </c>
      <c r="G132" s="4" t="s">
        <v>12010</v>
      </c>
      <c r="H132" s="4" t="s">
        <v>12011</v>
      </c>
      <c r="I132" s="4" t="s">
        <v>62</v>
      </c>
      <c r="J132" s="4"/>
      <c r="K132" s="21" t="s">
        <v>11641</v>
      </c>
      <c r="L132" s="4">
        <v>0</v>
      </c>
      <c r="M132" s="4">
        <v>0</v>
      </c>
      <c r="N132" s="4">
        <v>0</v>
      </c>
      <c r="O132" s="4">
        <v>0</v>
      </c>
      <c r="P132" s="4"/>
      <c r="Q132" s="4" t="s">
        <v>12012</v>
      </c>
      <c r="R132" s="4" t="s">
        <v>11643</v>
      </c>
      <c r="S132" s="4" t="e">
        <v>#N/A</v>
      </c>
      <c r="T132" s="4" t="e">
        <v>#N/A</v>
      </c>
      <c r="U132" s="4" t="e">
        <v>#N/A</v>
      </c>
      <c r="V132" s="4" t="e">
        <v>#N/A</v>
      </c>
      <c r="W132" s="4" t="e">
        <v>#N/A</v>
      </c>
      <c r="X132" s="4" t="e">
        <v>#N/A</v>
      </c>
      <c r="Y132" s="4">
        <v>6.5949999999999995E-2</v>
      </c>
      <c r="Z132" s="4" t="e">
        <v>#N/A</v>
      </c>
      <c r="AA132" s="4" t="e">
        <v>#N/A</v>
      </c>
      <c r="AB132" s="4" t="e">
        <v>#N/A</v>
      </c>
      <c r="AC132" s="4" t="e">
        <v>#N/A</v>
      </c>
      <c r="AD132" s="4" t="s">
        <v>12013</v>
      </c>
      <c r="AE132" s="4" t="s">
        <v>12014</v>
      </c>
      <c r="AF132" s="21">
        <v>41047</v>
      </c>
      <c r="AG132" s="21">
        <v>42873</v>
      </c>
      <c r="AH132" s="4" t="s">
        <v>12015</v>
      </c>
      <c r="AI132" s="4" t="s">
        <v>152</v>
      </c>
      <c r="AJ132" s="4">
        <v>25665010</v>
      </c>
      <c r="AK132" s="4" t="s">
        <v>150</v>
      </c>
      <c r="AL132" s="4" t="s">
        <v>47</v>
      </c>
      <c r="AM132" s="4">
        <v>22331929</v>
      </c>
      <c r="AN132" s="4" t="s">
        <v>12016</v>
      </c>
    </row>
    <row r="133" spans="1:40" x14ac:dyDescent="0.25">
      <c r="A133" s="4" t="s">
        <v>12017</v>
      </c>
      <c r="B133" s="4" t="s">
        <v>146</v>
      </c>
      <c r="C133" s="4">
        <v>40</v>
      </c>
      <c r="D133" s="4" t="s">
        <v>147</v>
      </c>
      <c r="E133" s="4" t="s">
        <v>148</v>
      </c>
      <c r="F133" s="5" t="e">
        <v>#N/A</v>
      </c>
      <c r="G133" s="4" t="e">
        <v>#N/A</v>
      </c>
      <c r="H133" s="4" t="e">
        <v>#N/A</v>
      </c>
      <c r="I133" s="4" t="e">
        <v>#N/A</v>
      </c>
      <c r="J133" s="4"/>
      <c r="K133" s="21" t="e">
        <v>#N/A</v>
      </c>
      <c r="L133" s="4" t="e">
        <v>#N/A</v>
      </c>
      <c r="M133" s="4" t="e">
        <v>#N/A</v>
      </c>
      <c r="N133" s="4" t="e">
        <v>#N/A</v>
      </c>
      <c r="O133" s="4" t="e">
        <v>#N/A</v>
      </c>
      <c r="P133" s="4"/>
      <c r="Q133" s="4" t="e">
        <v>#N/A</v>
      </c>
      <c r="R133" s="4" t="e">
        <v>#N/A</v>
      </c>
      <c r="S133" s="4" t="e">
        <v>#N/A</v>
      </c>
      <c r="T133" s="4" t="e">
        <v>#N/A</v>
      </c>
      <c r="U133" s="4" t="e">
        <v>#N/A</v>
      </c>
      <c r="V133" s="4" t="e">
        <v>#N/A</v>
      </c>
      <c r="W133" s="4" t="e">
        <v>#N/A</v>
      </c>
      <c r="X133" s="4" t="e">
        <v>#N/A</v>
      </c>
      <c r="Y133" s="4" t="e">
        <v>#N/A</v>
      </c>
      <c r="Z133" s="4" t="e">
        <v>#N/A</v>
      </c>
      <c r="AA133" s="4" t="e">
        <v>#N/A</v>
      </c>
      <c r="AB133" s="4" t="e">
        <v>#N/A</v>
      </c>
      <c r="AC133" s="4" t="e">
        <v>#N/A</v>
      </c>
      <c r="AD133" s="4" t="e">
        <v>#N/A</v>
      </c>
      <c r="AE133" s="4" t="e">
        <v>#N/A</v>
      </c>
      <c r="AF133" s="21" t="e">
        <v>#N/A</v>
      </c>
      <c r="AG133" s="21" t="e">
        <v>#N/A</v>
      </c>
      <c r="AH133" s="4" t="e">
        <v>#N/A</v>
      </c>
      <c r="AI133" s="4" t="e">
        <v>#N/A</v>
      </c>
      <c r="AJ133" s="4" t="e">
        <v>#N/A</v>
      </c>
      <c r="AK133" s="4" t="e">
        <v>#N/A</v>
      </c>
      <c r="AL133" s="4" t="e">
        <v>#N/A</v>
      </c>
      <c r="AM133" s="4" t="e">
        <v>#N/A</v>
      </c>
      <c r="AN133" s="4" t="e">
        <v>#N/A</v>
      </c>
    </row>
    <row r="134" spans="1:40" x14ac:dyDescent="0.25">
      <c r="A134" s="4" t="s">
        <v>12018</v>
      </c>
      <c r="B134" s="4" t="s">
        <v>146</v>
      </c>
      <c r="C134" s="4">
        <v>40</v>
      </c>
      <c r="D134" s="4" t="s">
        <v>147</v>
      </c>
      <c r="E134" s="4" t="s">
        <v>148</v>
      </c>
      <c r="F134" s="5" t="e">
        <v>#N/A</v>
      </c>
      <c r="G134" s="4" t="e">
        <v>#N/A</v>
      </c>
      <c r="H134" s="4" t="e">
        <v>#N/A</v>
      </c>
      <c r="I134" s="4" t="e">
        <v>#N/A</v>
      </c>
      <c r="J134" s="4"/>
      <c r="K134" s="21" t="e">
        <v>#N/A</v>
      </c>
      <c r="L134" s="4" t="e">
        <v>#N/A</v>
      </c>
      <c r="M134" s="4" t="e">
        <v>#N/A</v>
      </c>
      <c r="N134" s="4" t="e">
        <v>#N/A</v>
      </c>
      <c r="O134" s="4" t="e">
        <v>#N/A</v>
      </c>
      <c r="P134" s="4"/>
      <c r="Q134" s="4" t="e">
        <v>#N/A</v>
      </c>
      <c r="R134" s="4" t="e">
        <v>#N/A</v>
      </c>
      <c r="S134" s="4" t="e">
        <v>#N/A</v>
      </c>
      <c r="T134" s="4" t="e">
        <v>#N/A</v>
      </c>
      <c r="U134" s="4" t="e">
        <v>#N/A</v>
      </c>
      <c r="V134" s="4" t="e">
        <v>#N/A</v>
      </c>
      <c r="W134" s="4" t="e">
        <v>#N/A</v>
      </c>
      <c r="X134" s="4" t="e">
        <v>#N/A</v>
      </c>
      <c r="Y134" s="4" t="e">
        <v>#N/A</v>
      </c>
      <c r="Z134" s="4" t="e">
        <v>#N/A</v>
      </c>
      <c r="AA134" s="4" t="e">
        <v>#N/A</v>
      </c>
      <c r="AB134" s="4" t="e">
        <v>#N/A</v>
      </c>
      <c r="AC134" s="4" t="e">
        <v>#N/A</v>
      </c>
      <c r="AD134" s="4" t="e">
        <v>#N/A</v>
      </c>
      <c r="AE134" s="4" t="e">
        <v>#N/A</v>
      </c>
      <c r="AF134" s="21" t="e">
        <v>#N/A</v>
      </c>
      <c r="AG134" s="21" t="e">
        <v>#N/A</v>
      </c>
      <c r="AH134" s="4" t="e">
        <v>#N/A</v>
      </c>
      <c r="AI134" s="4" t="e">
        <v>#N/A</v>
      </c>
      <c r="AJ134" s="4" t="e">
        <v>#N/A</v>
      </c>
      <c r="AK134" s="4" t="e">
        <v>#N/A</v>
      </c>
      <c r="AL134" s="4" t="e">
        <v>#N/A</v>
      </c>
      <c r="AM134" s="4" t="e">
        <v>#N/A</v>
      </c>
      <c r="AN134" s="4" t="e">
        <v>#N/A</v>
      </c>
    </row>
    <row r="135" spans="1:40" x14ac:dyDescent="0.25">
      <c r="A135" s="4" t="s">
        <v>12019</v>
      </c>
      <c r="B135" s="4" t="s">
        <v>146</v>
      </c>
      <c r="C135" s="4">
        <v>40</v>
      </c>
      <c r="D135" s="4" t="s">
        <v>147</v>
      </c>
      <c r="E135" s="4" t="s">
        <v>148</v>
      </c>
      <c r="F135" s="5" t="e">
        <v>#N/A</v>
      </c>
      <c r="G135" s="4" t="e">
        <v>#N/A</v>
      </c>
      <c r="H135" s="4" t="e">
        <v>#N/A</v>
      </c>
      <c r="I135" s="4" t="e">
        <v>#N/A</v>
      </c>
      <c r="J135" s="4"/>
      <c r="K135" s="21" t="e">
        <v>#N/A</v>
      </c>
      <c r="L135" s="4" t="e">
        <v>#N/A</v>
      </c>
      <c r="M135" s="4" t="e">
        <v>#N/A</v>
      </c>
      <c r="N135" s="4" t="e">
        <v>#N/A</v>
      </c>
      <c r="O135" s="4" t="e">
        <v>#N/A</v>
      </c>
      <c r="P135" s="4"/>
      <c r="Q135" s="4" t="e">
        <v>#N/A</v>
      </c>
      <c r="R135" s="4" t="e">
        <v>#N/A</v>
      </c>
      <c r="S135" s="4" t="e">
        <v>#N/A</v>
      </c>
      <c r="T135" s="4" t="e">
        <v>#N/A</v>
      </c>
      <c r="U135" s="4" t="e">
        <v>#N/A</v>
      </c>
      <c r="V135" s="4" t="e">
        <v>#N/A</v>
      </c>
      <c r="W135" s="4" t="e">
        <v>#N/A</v>
      </c>
      <c r="X135" s="4" t="e">
        <v>#N/A</v>
      </c>
      <c r="Y135" s="4" t="e">
        <v>#N/A</v>
      </c>
      <c r="Z135" s="4" t="e">
        <v>#N/A</v>
      </c>
      <c r="AA135" s="4" t="e">
        <v>#N/A</v>
      </c>
      <c r="AB135" s="4" t="e">
        <v>#N/A</v>
      </c>
      <c r="AC135" s="4" t="e">
        <v>#N/A</v>
      </c>
      <c r="AD135" s="4" t="e">
        <v>#N/A</v>
      </c>
      <c r="AE135" s="4" t="e">
        <v>#N/A</v>
      </c>
      <c r="AF135" s="21" t="e">
        <v>#N/A</v>
      </c>
      <c r="AG135" s="21" t="e">
        <v>#N/A</v>
      </c>
      <c r="AH135" s="4" t="e">
        <v>#N/A</v>
      </c>
      <c r="AI135" s="4" t="e">
        <v>#N/A</v>
      </c>
      <c r="AJ135" s="4" t="e">
        <v>#N/A</v>
      </c>
      <c r="AK135" s="4" t="e">
        <v>#N/A</v>
      </c>
      <c r="AL135" s="4" t="e">
        <v>#N/A</v>
      </c>
      <c r="AM135" s="4" t="e">
        <v>#N/A</v>
      </c>
      <c r="AN135" s="4" t="e">
        <v>#N/A</v>
      </c>
    </row>
    <row r="136" spans="1:40" x14ac:dyDescent="0.25">
      <c r="A136" s="4" t="s">
        <v>12020</v>
      </c>
      <c r="B136" s="4" t="s">
        <v>146</v>
      </c>
      <c r="C136" s="4">
        <v>40</v>
      </c>
      <c r="D136" s="4" t="s">
        <v>147</v>
      </c>
      <c r="E136" s="4" t="s">
        <v>148</v>
      </c>
      <c r="F136" s="5" t="e">
        <v>#N/A</v>
      </c>
      <c r="G136" s="4" t="e">
        <v>#N/A</v>
      </c>
      <c r="H136" s="4" t="e">
        <v>#N/A</v>
      </c>
      <c r="I136" s="4" t="e">
        <v>#N/A</v>
      </c>
      <c r="J136" s="4"/>
      <c r="K136" s="21" t="e">
        <v>#N/A</v>
      </c>
      <c r="L136" s="4" t="e">
        <v>#N/A</v>
      </c>
      <c r="M136" s="4" t="e">
        <v>#N/A</v>
      </c>
      <c r="N136" s="4" t="e">
        <v>#N/A</v>
      </c>
      <c r="O136" s="4" t="e">
        <v>#N/A</v>
      </c>
      <c r="P136" s="4"/>
      <c r="Q136" s="4" t="e">
        <v>#N/A</v>
      </c>
      <c r="R136" s="4" t="e">
        <v>#N/A</v>
      </c>
      <c r="S136" s="4" t="e">
        <v>#N/A</v>
      </c>
      <c r="T136" s="4" t="e">
        <v>#N/A</v>
      </c>
      <c r="U136" s="4" t="e">
        <v>#N/A</v>
      </c>
      <c r="V136" s="4" t="e">
        <v>#N/A</v>
      </c>
      <c r="W136" s="4" t="e">
        <v>#N/A</v>
      </c>
      <c r="X136" s="4" t="e">
        <v>#N/A</v>
      </c>
      <c r="Y136" s="4" t="e">
        <v>#N/A</v>
      </c>
      <c r="Z136" s="4" t="e">
        <v>#N/A</v>
      </c>
      <c r="AA136" s="4" t="e">
        <v>#N/A</v>
      </c>
      <c r="AB136" s="4" t="e">
        <v>#N/A</v>
      </c>
      <c r="AC136" s="4" t="e">
        <v>#N/A</v>
      </c>
      <c r="AD136" s="4" t="e">
        <v>#N/A</v>
      </c>
      <c r="AE136" s="4" t="e">
        <v>#N/A</v>
      </c>
      <c r="AF136" s="21" t="e">
        <v>#N/A</v>
      </c>
      <c r="AG136" s="21" t="e">
        <v>#N/A</v>
      </c>
      <c r="AH136" s="4" t="e">
        <v>#N/A</v>
      </c>
      <c r="AI136" s="4" t="e">
        <v>#N/A</v>
      </c>
      <c r="AJ136" s="4" t="e">
        <v>#N/A</v>
      </c>
      <c r="AK136" s="4" t="e">
        <v>#N/A</v>
      </c>
      <c r="AL136" s="4" t="e">
        <v>#N/A</v>
      </c>
      <c r="AM136" s="4" t="e">
        <v>#N/A</v>
      </c>
      <c r="AN136" s="4" t="e">
        <v>#N/A</v>
      </c>
    </row>
    <row r="137" spans="1:40" x14ac:dyDescent="0.25">
      <c r="A137" s="4" t="s">
        <v>12021</v>
      </c>
      <c r="B137" s="4" t="s">
        <v>146</v>
      </c>
      <c r="C137" s="4">
        <v>40</v>
      </c>
      <c r="D137" s="4" t="s">
        <v>147</v>
      </c>
      <c r="E137" s="4" t="s">
        <v>148</v>
      </c>
      <c r="F137" s="5" t="e">
        <v>#N/A</v>
      </c>
      <c r="G137" s="4" t="e">
        <v>#N/A</v>
      </c>
      <c r="H137" s="4" t="e">
        <v>#N/A</v>
      </c>
      <c r="I137" s="4" t="e">
        <v>#N/A</v>
      </c>
      <c r="J137" s="4"/>
      <c r="K137" s="21" t="e">
        <v>#N/A</v>
      </c>
      <c r="L137" s="4" t="e">
        <v>#N/A</v>
      </c>
      <c r="M137" s="4" t="e">
        <v>#N/A</v>
      </c>
      <c r="N137" s="4" t="e">
        <v>#N/A</v>
      </c>
      <c r="O137" s="4" t="e">
        <v>#N/A</v>
      </c>
      <c r="P137" s="4"/>
      <c r="Q137" s="4" t="e">
        <v>#N/A</v>
      </c>
      <c r="R137" s="4" t="e">
        <v>#N/A</v>
      </c>
      <c r="S137" s="4" t="e">
        <v>#N/A</v>
      </c>
      <c r="T137" s="4" t="e">
        <v>#N/A</v>
      </c>
      <c r="U137" s="4" t="e">
        <v>#N/A</v>
      </c>
      <c r="V137" s="4" t="e">
        <v>#N/A</v>
      </c>
      <c r="W137" s="4" t="e">
        <v>#N/A</v>
      </c>
      <c r="X137" s="4" t="e">
        <v>#N/A</v>
      </c>
      <c r="Y137" s="4" t="e">
        <v>#N/A</v>
      </c>
      <c r="Z137" s="4" t="e">
        <v>#N/A</v>
      </c>
      <c r="AA137" s="4" t="e">
        <v>#N/A</v>
      </c>
      <c r="AB137" s="4" t="e">
        <v>#N/A</v>
      </c>
      <c r="AC137" s="4" t="e">
        <v>#N/A</v>
      </c>
      <c r="AD137" s="4" t="e">
        <v>#N/A</v>
      </c>
      <c r="AE137" s="4" t="e">
        <v>#N/A</v>
      </c>
      <c r="AF137" s="21" t="e">
        <v>#N/A</v>
      </c>
      <c r="AG137" s="21" t="e">
        <v>#N/A</v>
      </c>
      <c r="AH137" s="4" t="e">
        <v>#N/A</v>
      </c>
      <c r="AI137" s="4" t="e">
        <v>#N/A</v>
      </c>
      <c r="AJ137" s="4" t="e">
        <v>#N/A</v>
      </c>
      <c r="AK137" s="4" t="e">
        <v>#N/A</v>
      </c>
      <c r="AL137" s="4" t="e">
        <v>#N/A</v>
      </c>
      <c r="AM137" s="4" t="e">
        <v>#N/A</v>
      </c>
      <c r="AN137" s="4" t="e">
        <v>#N/A</v>
      </c>
    </row>
    <row r="138" spans="1:40" x14ac:dyDescent="0.25">
      <c r="A138" s="4" t="s">
        <v>12022</v>
      </c>
      <c r="B138" s="4" t="s">
        <v>146</v>
      </c>
      <c r="C138" s="4">
        <v>40</v>
      </c>
      <c r="D138" s="4" t="s">
        <v>147</v>
      </c>
      <c r="E138" s="4" t="s">
        <v>148</v>
      </c>
      <c r="F138" s="5">
        <v>330005089493</v>
      </c>
      <c r="G138" s="4" t="s">
        <v>12023</v>
      </c>
      <c r="H138" s="4" t="s">
        <v>12024</v>
      </c>
      <c r="I138" s="4" t="s">
        <v>49</v>
      </c>
      <c r="J138" s="4"/>
      <c r="K138" s="21" t="s">
        <v>90</v>
      </c>
      <c r="L138" s="4">
        <v>0</v>
      </c>
      <c r="M138" s="4">
        <v>0</v>
      </c>
      <c r="N138" s="4">
        <v>0</v>
      </c>
      <c r="O138" s="4">
        <v>0</v>
      </c>
      <c r="P138" s="4"/>
      <c r="Q138" s="4" t="s">
        <v>11734</v>
      </c>
      <c r="R138" s="4" t="s">
        <v>11735</v>
      </c>
      <c r="S138" s="4" t="e">
        <v>#N/A</v>
      </c>
      <c r="T138" s="4" t="e">
        <v>#N/A</v>
      </c>
      <c r="U138" s="4" t="e">
        <v>#N/A</v>
      </c>
      <c r="V138" s="4" t="e">
        <v>#N/A</v>
      </c>
      <c r="W138" s="4" t="e">
        <v>#N/A</v>
      </c>
      <c r="X138" s="4" t="e">
        <v>#N/A</v>
      </c>
      <c r="Y138" s="4">
        <v>6.5949999999999995E-2</v>
      </c>
      <c r="Z138" s="4" t="e">
        <v>#N/A</v>
      </c>
      <c r="AA138" s="4" t="e">
        <v>#N/A</v>
      </c>
      <c r="AB138" s="4" t="e">
        <v>#N/A</v>
      </c>
      <c r="AC138" s="4" t="e">
        <v>#N/A</v>
      </c>
      <c r="AD138" s="4" t="s">
        <v>12025</v>
      </c>
      <c r="AE138" s="4" t="s">
        <v>12026</v>
      </c>
      <c r="AF138" s="21">
        <v>40486</v>
      </c>
      <c r="AG138" s="21">
        <v>42312</v>
      </c>
      <c r="AH138" s="4" t="s">
        <v>12027</v>
      </c>
      <c r="AI138" s="4" t="s">
        <v>85</v>
      </c>
      <c r="AJ138" s="4">
        <v>20030000</v>
      </c>
      <c r="AK138" s="4" t="s">
        <v>64</v>
      </c>
      <c r="AL138" s="4" t="s">
        <v>47</v>
      </c>
      <c r="AM138" s="4">
        <v>32317717</v>
      </c>
      <c r="AN138" s="4" t="s">
        <v>12028</v>
      </c>
    </row>
    <row r="139" spans="1:40" x14ac:dyDescent="0.25">
      <c r="A139" s="4" t="s">
        <v>12029</v>
      </c>
      <c r="B139" s="4" t="s">
        <v>146</v>
      </c>
      <c r="C139" s="4">
        <v>40</v>
      </c>
      <c r="D139" s="4" t="s">
        <v>147</v>
      </c>
      <c r="E139" s="4" t="s">
        <v>148</v>
      </c>
      <c r="F139" s="5" t="e">
        <v>#N/A</v>
      </c>
      <c r="G139" s="4" t="e">
        <v>#N/A</v>
      </c>
      <c r="H139" s="4" t="e">
        <v>#N/A</v>
      </c>
      <c r="I139" s="4" t="e">
        <v>#N/A</v>
      </c>
      <c r="J139" s="4"/>
      <c r="K139" s="21" t="e">
        <v>#N/A</v>
      </c>
      <c r="L139" s="4" t="e">
        <v>#N/A</v>
      </c>
      <c r="M139" s="4" t="e">
        <v>#N/A</v>
      </c>
      <c r="N139" s="4" t="e">
        <v>#N/A</v>
      </c>
      <c r="O139" s="4" t="e">
        <v>#N/A</v>
      </c>
      <c r="P139" s="4"/>
      <c r="Q139" s="4" t="e">
        <v>#N/A</v>
      </c>
      <c r="R139" s="4" t="e">
        <v>#N/A</v>
      </c>
      <c r="S139" s="4" t="e">
        <v>#N/A</v>
      </c>
      <c r="T139" s="4" t="e">
        <v>#N/A</v>
      </c>
      <c r="U139" s="4" t="e">
        <v>#N/A</v>
      </c>
      <c r="V139" s="4" t="e">
        <v>#N/A</v>
      </c>
      <c r="W139" s="4" t="e">
        <v>#N/A</v>
      </c>
      <c r="X139" s="4" t="e">
        <v>#N/A</v>
      </c>
      <c r="Y139" s="4" t="e">
        <v>#N/A</v>
      </c>
      <c r="Z139" s="4" t="e">
        <v>#N/A</v>
      </c>
      <c r="AA139" s="4" t="e">
        <v>#N/A</v>
      </c>
      <c r="AB139" s="4" t="e">
        <v>#N/A</v>
      </c>
      <c r="AC139" s="4" t="e">
        <v>#N/A</v>
      </c>
      <c r="AD139" s="4" t="e">
        <v>#N/A</v>
      </c>
      <c r="AE139" s="4" t="e">
        <v>#N/A</v>
      </c>
      <c r="AF139" s="21" t="e">
        <v>#N/A</v>
      </c>
      <c r="AG139" s="21" t="e">
        <v>#N/A</v>
      </c>
      <c r="AH139" s="4" t="e">
        <v>#N/A</v>
      </c>
      <c r="AI139" s="4" t="e">
        <v>#N/A</v>
      </c>
      <c r="AJ139" s="4" t="e">
        <v>#N/A</v>
      </c>
      <c r="AK139" s="4" t="e">
        <v>#N/A</v>
      </c>
      <c r="AL139" s="4" t="e">
        <v>#N/A</v>
      </c>
      <c r="AM139" s="4" t="e">
        <v>#N/A</v>
      </c>
      <c r="AN139" s="4" t="e">
        <v>#N/A</v>
      </c>
    </row>
    <row r="140" spans="1:40" x14ac:dyDescent="0.25">
      <c r="A140" s="4" t="s">
        <v>13377</v>
      </c>
      <c r="B140" s="4" t="s">
        <v>146</v>
      </c>
      <c r="C140" s="4">
        <v>40</v>
      </c>
      <c r="D140" s="4" t="s">
        <v>147</v>
      </c>
      <c r="E140" s="4" t="s">
        <v>148</v>
      </c>
      <c r="F140" s="5">
        <v>330005755906</v>
      </c>
      <c r="G140" s="4" t="s">
        <v>3246</v>
      </c>
      <c r="H140" s="4" t="s">
        <v>3247</v>
      </c>
      <c r="I140" s="4" t="s">
        <v>62</v>
      </c>
      <c r="J140" s="4"/>
      <c r="K140" s="21" t="s">
        <v>50</v>
      </c>
      <c r="L140" s="4">
        <f>Tabela1[[#This Row],[vlCaptEst]]+Tabela1[[#This Row],[vlLancEstTrat]]+Tabela1[[#This Row],[vlLancEstNTrat]]+Tabela1[[#This Row],[vlConsEst]]</f>
        <v>345.87562424996071</v>
      </c>
      <c r="M140" s="4">
        <v>0</v>
      </c>
      <c r="N140" s="4">
        <v>0</v>
      </c>
      <c r="O140" s="4"/>
      <c r="P140" s="4"/>
      <c r="Q140" s="4" t="s">
        <v>13555</v>
      </c>
      <c r="R140" s="4" t="s">
        <v>13554</v>
      </c>
      <c r="S140" s="4">
        <v>3796</v>
      </c>
      <c r="T140" s="4">
        <v>0</v>
      </c>
      <c r="U140" s="4">
        <v>0</v>
      </c>
      <c r="V140" s="4">
        <v>3504</v>
      </c>
      <c r="W140" s="4">
        <v>0</v>
      </c>
      <c r="X140" s="4">
        <v>0</v>
      </c>
      <c r="Y140" s="4">
        <v>6.8865634401759176E-2</v>
      </c>
      <c r="Z140" s="4">
        <v>104.57093476357424</v>
      </c>
      <c r="AA140" s="4">
        <v>0</v>
      </c>
      <c r="AB140" s="4">
        <v>0</v>
      </c>
      <c r="AC140" s="4">
        <v>241.30468948638645</v>
      </c>
      <c r="AD140" s="4" t="s">
        <v>3248</v>
      </c>
      <c r="AE140" s="4" t="s">
        <v>3249</v>
      </c>
      <c r="AF140" s="21">
        <v>40736</v>
      </c>
      <c r="AG140" s="21">
        <v>42402</v>
      </c>
      <c r="AH140" s="4" t="s">
        <v>3250</v>
      </c>
      <c r="AI140" s="4" t="s">
        <v>3251</v>
      </c>
      <c r="AJ140" s="4">
        <v>25745700</v>
      </c>
      <c r="AK140" s="4" t="s">
        <v>150</v>
      </c>
      <c r="AL140" s="4" t="s">
        <v>47</v>
      </c>
      <c r="AM140" s="4" t="s">
        <v>3252</v>
      </c>
      <c r="AN140" s="4" t="s">
        <v>212</v>
      </c>
    </row>
    <row r="141" spans="1:40" x14ac:dyDescent="0.25">
      <c r="A141" s="4" t="s">
        <v>12030</v>
      </c>
      <c r="B141" s="4" t="s">
        <v>146</v>
      </c>
      <c r="C141" s="4">
        <v>40</v>
      </c>
      <c r="D141" s="4" t="s">
        <v>147</v>
      </c>
      <c r="E141" s="4" t="s">
        <v>148</v>
      </c>
      <c r="F141" s="5" t="e">
        <v>#N/A</v>
      </c>
      <c r="G141" s="4" t="e">
        <v>#N/A</v>
      </c>
      <c r="H141" s="4" t="e">
        <v>#N/A</v>
      </c>
      <c r="I141" s="4" t="e">
        <v>#N/A</v>
      </c>
      <c r="J141" s="4"/>
      <c r="K141" s="21" t="e">
        <v>#N/A</v>
      </c>
      <c r="L141" s="4" t="e">
        <v>#N/A</v>
      </c>
      <c r="M141" s="4" t="e">
        <v>#N/A</v>
      </c>
      <c r="N141" s="4" t="e">
        <v>#N/A</v>
      </c>
      <c r="O141" s="4" t="e">
        <v>#N/A</v>
      </c>
      <c r="P141" s="4"/>
      <c r="Q141" s="4" t="e">
        <v>#N/A</v>
      </c>
      <c r="R141" s="4" t="e">
        <v>#N/A</v>
      </c>
      <c r="S141" s="4" t="e">
        <v>#N/A</v>
      </c>
      <c r="T141" s="4" t="e">
        <v>#N/A</v>
      </c>
      <c r="U141" s="4" t="e">
        <v>#N/A</v>
      </c>
      <c r="V141" s="4" t="e">
        <v>#N/A</v>
      </c>
      <c r="W141" s="4" t="e">
        <v>#N/A</v>
      </c>
      <c r="X141" s="4" t="e">
        <v>#N/A</v>
      </c>
      <c r="Y141" s="4" t="e">
        <v>#N/A</v>
      </c>
      <c r="Z141" s="4" t="e">
        <v>#N/A</v>
      </c>
      <c r="AA141" s="4" t="e">
        <v>#N/A</v>
      </c>
      <c r="AB141" s="4" t="e">
        <v>#N/A</v>
      </c>
      <c r="AC141" s="4" t="e">
        <v>#N/A</v>
      </c>
      <c r="AD141" s="4" t="e">
        <v>#N/A</v>
      </c>
      <c r="AE141" s="4" t="e">
        <v>#N/A</v>
      </c>
      <c r="AF141" s="21" t="e">
        <v>#N/A</v>
      </c>
      <c r="AG141" s="21" t="e">
        <v>#N/A</v>
      </c>
      <c r="AH141" s="4" t="e">
        <v>#N/A</v>
      </c>
      <c r="AI141" s="4" t="e">
        <v>#N/A</v>
      </c>
      <c r="AJ141" s="4" t="e">
        <v>#N/A</v>
      </c>
      <c r="AK141" s="4" t="e">
        <v>#N/A</v>
      </c>
      <c r="AL141" s="4" t="e">
        <v>#N/A</v>
      </c>
      <c r="AM141" s="4" t="e">
        <v>#N/A</v>
      </c>
      <c r="AN141" s="4" t="e">
        <v>#N/A</v>
      </c>
    </row>
    <row r="142" spans="1:40" x14ac:dyDescent="0.25">
      <c r="A142" s="4" t="s">
        <v>12031</v>
      </c>
      <c r="B142" s="4" t="s">
        <v>146</v>
      </c>
      <c r="C142" s="4">
        <v>40</v>
      </c>
      <c r="D142" s="4" t="s">
        <v>147</v>
      </c>
      <c r="E142" s="4" t="s">
        <v>148</v>
      </c>
      <c r="F142" s="5">
        <v>330006415092</v>
      </c>
      <c r="G142" s="4" t="s">
        <v>12032</v>
      </c>
      <c r="H142" s="4" t="s">
        <v>12033</v>
      </c>
      <c r="I142" s="4" t="s">
        <v>153</v>
      </c>
      <c r="J142" s="4"/>
      <c r="K142" s="21" t="s">
        <v>50</v>
      </c>
      <c r="L142" s="4">
        <v>0</v>
      </c>
      <c r="M142" s="4">
        <v>0</v>
      </c>
      <c r="N142" s="4">
        <v>0</v>
      </c>
      <c r="O142" s="4">
        <v>0</v>
      </c>
      <c r="P142" s="4"/>
      <c r="Q142" s="4" t="s">
        <v>12034</v>
      </c>
      <c r="R142" s="4" t="s">
        <v>52</v>
      </c>
      <c r="S142" s="4" t="e">
        <v>#N/A</v>
      </c>
      <c r="T142" s="4" t="e">
        <v>#N/A</v>
      </c>
      <c r="U142" s="4" t="e">
        <v>#N/A</v>
      </c>
      <c r="V142" s="4" t="e">
        <v>#N/A</v>
      </c>
      <c r="W142" s="4" t="e">
        <v>#N/A</v>
      </c>
      <c r="X142" s="4" t="e">
        <v>#N/A</v>
      </c>
      <c r="Y142" s="4">
        <v>6.5949999999999995E-2</v>
      </c>
      <c r="Z142" s="4" t="e">
        <v>#N/A</v>
      </c>
      <c r="AA142" s="4" t="e">
        <v>#N/A</v>
      </c>
      <c r="AB142" s="4" t="e">
        <v>#N/A</v>
      </c>
      <c r="AC142" s="4" t="e">
        <v>#N/A</v>
      </c>
      <c r="AD142" s="4" t="e">
        <v>#N/A</v>
      </c>
      <c r="AE142" s="4" t="e">
        <v>#N/A</v>
      </c>
      <c r="AF142" s="21" t="e">
        <v>#N/A</v>
      </c>
      <c r="AG142" s="21" t="e">
        <v>#N/A</v>
      </c>
      <c r="AH142" s="4" t="s">
        <v>12035</v>
      </c>
      <c r="AI142" s="4" t="s">
        <v>12036</v>
      </c>
      <c r="AJ142" s="4">
        <v>22291060</v>
      </c>
      <c r="AK142" s="4" t="s">
        <v>64</v>
      </c>
      <c r="AL142" s="4" t="s">
        <v>47</v>
      </c>
      <c r="AM142" s="4">
        <v>26411489</v>
      </c>
      <c r="AN142" s="4" t="s">
        <v>12037</v>
      </c>
    </row>
    <row r="143" spans="1:40" x14ac:dyDescent="0.25">
      <c r="A143" s="4" t="s">
        <v>12038</v>
      </c>
      <c r="B143" s="4" t="s">
        <v>146</v>
      </c>
      <c r="C143" s="4">
        <v>40</v>
      </c>
      <c r="D143" s="4" t="s">
        <v>147</v>
      </c>
      <c r="E143" s="4" t="s">
        <v>148</v>
      </c>
      <c r="F143" s="5">
        <v>330006440445</v>
      </c>
      <c r="G143" s="4" t="s">
        <v>12039</v>
      </c>
      <c r="H143" s="4" t="s">
        <v>12040</v>
      </c>
      <c r="I143" s="4" t="s">
        <v>153</v>
      </c>
      <c r="J143" s="4"/>
      <c r="K143" s="21" t="s">
        <v>50</v>
      </c>
      <c r="L143" s="4">
        <v>0</v>
      </c>
      <c r="M143" s="4">
        <v>0</v>
      </c>
      <c r="N143" s="4">
        <v>0</v>
      </c>
      <c r="O143" s="4">
        <v>0</v>
      </c>
      <c r="P143" s="4"/>
      <c r="Q143" s="4" t="s">
        <v>12041</v>
      </c>
      <c r="R143" s="4" t="s">
        <v>12042</v>
      </c>
      <c r="S143" s="4" t="e">
        <v>#N/A</v>
      </c>
      <c r="T143" s="4" t="e">
        <v>#N/A</v>
      </c>
      <c r="U143" s="4" t="e">
        <v>#N/A</v>
      </c>
      <c r="V143" s="4" t="e">
        <v>#N/A</v>
      </c>
      <c r="W143" s="4" t="e">
        <v>#N/A</v>
      </c>
      <c r="X143" s="4" t="e">
        <v>#N/A</v>
      </c>
      <c r="Y143" s="4">
        <v>6.5949999999999995E-2</v>
      </c>
      <c r="Z143" s="4" t="e">
        <v>#N/A</v>
      </c>
      <c r="AA143" s="4" t="e">
        <v>#N/A</v>
      </c>
      <c r="AB143" s="4" t="e">
        <v>#N/A</v>
      </c>
      <c r="AC143" s="4" t="e">
        <v>#N/A</v>
      </c>
      <c r="AD143" s="4" t="e">
        <v>#N/A</v>
      </c>
      <c r="AE143" s="4" t="e">
        <v>#N/A</v>
      </c>
      <c r="AF143" s="21" t="e">
        <v>#N/A</v>
      </c>
      <c r="AG143" s="21" t="e">
        <v>#N/A</v>
      </c>
      <c r="AH143" s="4" t="s">
        <v>12043</v>
      </c>
      <c r="AI143" s="4" t="s">
        <v>12044</v>
      </c>
      <c r="AJ143" s="4">
        <v>25980250</v>
      </c>
      <c r="AK143" s="4" t="s">
        <v>151</v>
      </c>
      <c r="AL143" s="4" t="s">
        <v>47</v>
      </c>
      <c r="AM143" s="4" t="s">
        <v>12045</v>
      </c>
      <c r="AN143" s="4" t="s">
        <v>12046</v>
      </c>
    </row>
    <row r="144" spans="1:40" x14ac:dyDescent="0.25">
      <c r="A144" s="4" t="s">
        <v>12047</v>
      </c>
      <c r="B144" s="4" t="s">
        <v>146</v>
      </c>
      <c r="C144" s="4">
        <v>40</v>
      </c>
      <c r="D144" s="4" t="s">
        <v>147</v>
      </c>
      <c r="E144" s="4" t="s">
        <v>148</v>
      </c>
      <c r="F144" s="5" t="e">
        <v>#N/A</v>
      </c>
      <c r="G144" s="4" t="e">
        <v>#N/A</v>
      </c>
      <c r="H144" s="4" t="e">
        <v>#N/A</v>
      </c>
      <c r="I144" s="4" t="e">
        <v>#N/A</v>
      </c>
      <c r="J144" s="4"/>
      <c r="K144" s="21" t="e">
        <v>#N/A</v>
      </c>
      <c r="L144" s="4" t="e">
        <v>#N/A</v>
      </c>
      <c r="M144" s="4" t="e">
        <v>#N/A</v>
      </c>
      <c r="N144" s="4" t="e">
        <v>#N/A</v>
      </c>
      <c r="O144" s="4" t="e">
        <v>#N/A</v>
      </c>
      <c r="P144" s="4"/>
      <c r="Q144" s="4" t="e">
        <v>#N/A</v>
      </c>
      <c r="R144" s="4" t="e">
        <v>#N/A</v>
      </c>
      <c r="S144" s="4" t="e">
        <v>#N/A</v>
      </c>
      <c r="T144" s="4" t="e">
        <v>#N/A</v>
      </c>
      <c r="U144" s="4" t="e">
        <v>#N/A</v>
      </c>
      <c r="V144" s="4" t="e">
        <v>#N/A</v>
      </c>
      <c r="W144" s="4" t="e">
        <v>#N/A</v>
      </c>
      <c r="X144" s="4" t="e">
        <v>#N/A</v>
      </c>
      <c r="Y144" s="4" t="e">
        <v>#N/A</v>
      </c>
      <c r="Z144" s="4" t="e">
        <v>#N/A</v>
      </c>
      <c r="AA144" s="4" t="e">
        <v>#N/A</v>
      </c>
      <c r="AB144" s="4" t="e">
        <v>#N/A</v>
      </c>
      <c r="AC144" s="4" t="e">
        <v>#N/A</v>
      </c>
      <c r="AD144" s="4" t="e">
        <v>#N/A</v>
      </c>
      <c r="AE144" s="4" t="e">
        <v>#N/A</v>
      </c>
      <c r="AF144" s="21" t="e">
        <v>#N/A</v>
      </c>
      <c r="AG144" s="21" t="e">
        <v>#N/A</v>
      </c>
      <c r="AH144" s="4" t="e">
        <v>#N/A</v>
      </c>
      <c r="AI144" s="4" t="e">
        <v>#N/A</v>
      </c>
      <c r="AJ144" s="4" t="e">
        <v>#N/A</v>
      </c>
      <c r="AK144" s="4" t="e">
        <v>#N/A</v>
      </c>
      <c r="AL144" s="4" t="e">
        <v>#N/A</v>
      </c>
      <c r="AM144" s="4" t="e">
        <v>#N/A</v>
      </c>
      <c r="AN144" s="4" t="e">
        <v>#N/A</v>
      </c>
    </row>
    <row r="145" spans="1:40" x14ac:dyDescent="0.25">
      <c r="A145" s="4" t="s">
        <v>12048</v>
      </c>
      <c r="B145" s="4" t="s">
        <v>146</v>
      </c>
      <c r="C145" s="4">
        <v>40</v>
      </c>
      <c r="D145" s="4" t="s">
        <v>147</v>
      </c>
      <c r="E145" s="4" t="s">
        <v>148</v>
      </c>
      <c r="F145" s="5">
        <v>330027214100</v>
      </c>
      <c r="G145" s="4" t="s">
        <v>12049</v>
      </c>
      <c r="H145" s="4" t="s">
        <v>12050</v>
      </c>
      <c r="I145" s="4" t="s">
        <v>154</v>
      </c>
      <c r="J145" s="4"/>
      <c r="K145" s="21" t="s">
        <v>155</v>
      </c>
      <c r="L145" s="4">
        <v>0</v>
      </c>
      <c r="M145" s="4">
        <v>0</v>
      </c>
      <c r="N145" s="4">
        <v>0</v>
      </c>
      <c r="O145" s="4">
        <v>0</v>
      </c>
      <c r="P145" s="4"/>
      <c r="Q145" s="4" t="s">
        <v>12051</v>
      </c>
      <c r="R145" s="4" t="s">
        <v>12052</v>
      </c>
      <c r="S145" s="4" t="e">
        <v>#N/A</v>
      </c>
      <c r="T145" s="4" t="e">
        <v>#N/A</v>
      </c>
      <c r="U145" s="4" t="e">
        <v>#N/A</v>
      </c>
      <c r="V145" s="4" t="e">
        <v>#N/A</v>
      </c>
      <c r="W145" s="4" t="e">
        <v>#N/A</v>
      </c>
      <c r="X145" s="4" t="e">
        <v>#N/A</v>
      </c>
      <c r="Y145" s="4">
        <v>6.5949999999999995E-2</v>
      </c>
      <c r="Z145" s="4" t="e">
        <v>#N/A</v>
      </c>
      <c r="AA145" s="4" t="e">
        <v>#N/A</v>
      </c>
      <c r="AB145" s="4" t="e">
        <v>#N/A</v>
      </c>
      <c r="AC145" s="4" t="e">
        <v>#N/A</v>
      </c>
      <c r="AD145" s="4" t="s">
        <v>12053</v>
      </c>
      <c r="AE145" s="4" t="s">
        <v>12054</v>
      </c>
      <c r="AF145" s="21">
        <v>44417</v>
      </c>
      <c r="AG145" s="21">
        <v>46243</v>
      </c>
      <c r="AH145" s="4" t="s">
        <v>12055</v>
      </c>
      <c r="AI145" s="4" t="s">
        <v>156</v>
      </c>
      <c r="AJ145" s="4">
        <v>25882000</v>
      </c>
      <c r="AK145" s="4" t="s">
        <v>157</v>
      </c>
      <c r="AL145" s="4" t="s">
        <v>47</v>
      </c>
      <c r="AM145" s="4" t="s">
        <v>12056</v>
      </c>
      <c r="AN145" s="4" t="s">
        <v>12057</v>
      </c>
    </row>
    <row r="146" spans="1:40" x14ac:dyDescent="0.25">
      <c r="A146" s="4" t="s">
        <v>12058</v>
      </c>
      <c r="B146" s="4" t="s">
        <v>146</v>
      </c>
      <c r="C146" s="4">
        <v>40</v>
      </c>
      <c r="D146" s="4" t="s">
        <v>147</v>
      </c>
      <c r="E146" s="4" t="s">
        <v>148</v>
      </c>
      <c r="F146" s="5">
        <v>330007443677</v>
      </c>
      <c r="G146" s="4" t="s">
        <v>12059</v>
      </c>
      <c r="H146" s="4" t="s">
        <v>12060</v>
      </c>
      <c r="I146" s="4" t="s">
        <v>62</v>
      </c>
      <c r="J146" s="4"/>
      <c r="K146" s="21" t="s">
        <v>50</v>
      </c>
      <c r="L146" s="4">
        <v>0</v>
      </c>
      <c r="M146" s="4">
        <v>0</v>
      </c>
      <c r="N146" s="4">
        <v>0</v>
      </c>
      <c r="O146" s="4">
        <v>0</v>
      </c>
      <c r="P146" s="4"/>
      <c r="Q146" s="4" t="s">
        <v>12061</v>
      </c>
      <c r="R146" s="4" t="s">
        <v>52</v>
      </c>
      <c r="S146" s="4" t="e">
        <v>#N/A</v>
      </c>
      <c r="T146" s="4" t="e">
        <v>#N/A</v>
      </c>
      <c r="U146" s="4" t="e">
        <v>#N/A</v>
      </c>
      <c r="V146" s="4" t="e">
        <v>#N/A</v>
      </c>
      <c r="W146" s="4" t="e">
        <v>#N/A</v>
      </c>
      <c r="X146" s="4" t="e">
        <v>#N/A</v>
      </c>
      <c r="Y146" s="4">
        <v>6.5949999999999995E-2</v>
      </c>
      <c r="Z146" s="4" t="e">
        <v>#N/A</v>
      </c>
      <c r="AA146" s="4" t="e">
        <v>#N/A</v>
      </c>
      <c r="AB146" s="4" t="e">
        <v>#N/A</v>
      </c>
      <c r="AC146" s="4" t="e">
        <v>#N/A</v>
      </c>
      <c r="AD146" s="4" t="e">
        <v>#N/A</v>
      </c>
      <c r="AE146" s="4" t="e">
        <v>#N/A</v>
      </c>
      <c r="AF146" s="21" t="e">
        <v>#N/A</v>
      </c>
      <c r="AG146" s="21" t="e">
        <v>#N/A</v>
      </c>
      <c r="AH146" s="4" t="s">
        <v>12062</v>
      </c>
      <c r="AI146" s="4" t="s">
        <v>12063</v>
      </c>
      <c r="AJ146" s="4">
        <v>25750225</v>
      </c>
      <c r="AK146" s="4" t="s">
        <v>150</v>
      </c>
      <c r="AL146" s="4" t="s">
        <v>47</v>
      </c>
      <c r="AM146" s="4" t="e">
        <v>#N/A</v>
      </c>
      <c r="AN146" s="4" t="s">
        <v>12064</v>
      </c>
    </row>
    <row r="147" spans="1:40" x14ac:dyDescent="0.25">
      <c r="A147" s="4" t="s">
        <v>12065</v>
      </c>
      <c r="B147" s="4" t="s">
        <v>146</v>
      </c>
      <c r="C147" s="4">
        <v>40</v>
      </c>
      <c r="D147" s="4" t="s">
        <v>147</v>
      </c>
      <c r="E147" s="4" t="s">
        <v>148</v>
      </c>
      <c r="F147" s="5">
        <v>330008624675</v>
      </c>
      <c r="G147" s="4" t="s">
        <v>12066</v>
      </c>
      <c r="H147" s="4" t="s">
        <v>12067</v>
      </c>
      <c r="I147" s="4" t="s">
        <v>49</v>
      </c>
      <c r="J147" s="4"/>
      <c r="K147" s="21" t="s">
        <v>12068</v>
      </c>
      <c r="L147" s="4">
        <v>0</v>
      </c>
      <c r="M147" s="4">
        <v>0</v>
      </c>
      <c r="N147" s="4">
        <v>0</v>
      </c>
      <c r="O147" s="4">
        <v>0</v>
      </c>
      <c r="P147" s="4"/>
      <c r="Q147" s="4" t="s">
        <v>12069</v>
      </c>
      <c r="R147" s="4" t="s">
        <v>12070</v>
      </c>
      <c r="S147" s="4" t="e">
        <v>#N/A</v>
      </c>
      <c r="T147" s="4" t="e">
        <v>#N/A</v>
      </c>
      <c r="U147" s="4" t="e">
        <v>#N/A</v>
      </c>
      <c r="V147" s="4" t="e">
        <v>#N/A</v>
      </c>
      <c r="W147" s="4" t="e">
        <v>#N/A</v>
      </c>
      <c r="X147" s="4" t="e">
        <v>#N/A</v>
      </c>
      <c r="Y147" s="4">
        <v>6.5949999999999995E-2</v>
      </c>
      <c r="Z147" s="4" t="e">
        <v>#N/A</v>
      </c>
      <c r="AA147" s="4" t="e">
        <v>#N/A</v>
      </c>
      <c r="AB147" s="4" t="e">
        <v>#N/A</v>
      </c>
      <c r="AC147" s="4" t="e">
        <v>#N/A</v>
      </c>
      <c r="AD147" s="4" t="s">
        <v>12071</v>
      </c>
      <c r="AE147" s="4">
        <v>301472015</v>
      </c>
      <c r="AF147" s="21">
        <v>42087</v>
      </c>
      <c r="AG147" s="21">
        <v>43914</v>
      </c>
      <c r="AH147" s="4" t="s">
        <v>12072</v>
      </c>
      <c r="AI147" s="4" t="s">
        <v>12073</v>
      </c>
      <c r="AJ147" s="4">
        <v>25880000</v>
      </c>
      <c r="AK147" s="4" t="s">
        <v>158</v>
      </c>
      <c r="AL147" s="4" t="s">
        <v>47</v>
      </c>
      <c r="AM147" s="4">
        <v>84023357</v>
      </c>
      <c r="AN147" s="4" t="s">
        <v>12074</v>
      </c>
    </row>
    <row r="148" spans="1:40" x14ac:dyDescent="0.25">
      <c r="A148" s="4" t="s">
        <v>12075</v>
      </c>
      <c r="B148" s="4" t="s">
        <v>146</v>
      </c>
      <c r="C148" s="4">
        <v>40</v>
      </c>
      <c r="D148" s="4" t="s">
        <v>147</v>
      </c>
      <c r="E148" s="4" t="s">
        <v>148</v>
      </c>
      <c r="F148" s="5">
        <v>330009224514</v>
      </c>
      <c r="G148" s="4" t="s">
        <v>12076</v>
      </c>
      <c r="H148" s="4" t="s">
        <v>12077</v>
      </c>
      <c r="I148" s="4" t="s">
        <v>154</v>
      </c>
      <c r="J148" s="4"/>
      <c r="K148" s="21" t="s">
        <v>155</v>
      </c>
      <c r="L148" s="4">
        <v>0</v>
      </c>
      <c r="M148" s="4">
        <v>0</v>
      </c>
      <c r="N148" s="4">
        <v>0</v>
      </c>
      <c r="O148" s="4">
        <v>0</v>
      </c>
      <c r="P148" s="4"/>
      <c r="Q148" s="4" t="s">
        <v>12078</v>
      </c>
      <c r="R148" s="4" t="s">
        <v>12052</v>
      </c>
      <c r="S148" s="4" t="e">
        <v>#N/A</v>
      </c>
      <c r="T148" s="4" t="e">
        <v>#N/A</v>
      </c>
      <c r="U148" s="4" t="e">
        <v>#N/A</v>
      </c>
      <c r="V148" s="4" t="e">
        <v>#N/A</v>
      </c>
      <c r="W148" s="4" t="e">
        <v>#N/A</v>
      </c>
      <c r="X148" s="4" t="e">
        <v>#N/A</v>
      </c>
      <c r="Y148" s="4">
        <v>6.5949999999999995E-2</v>
      </c>
      <c r="Z148" s="4" t="e">
        <v>#N/A</v>
      </c>
      <c r="AA148" s="4" t="e">
        <v>#N/A</v>
      </c>
      <c r="AB148" s="4" t="e">
        <v>#N/A</v>
      </c>
      <c r="AC148" s="4" t="e">
        <v>#N/A</v>
      </c>
      <c r="AD148" s="4" t="s">
        <v>12079</v>
      </c>
      <c r="AE148" s="4" t="s">
        <v>12080</v>
      </c>
      <c r="AF148" s="21">
        <v>44405</v>
      </c>
      <c r="AG148" s="21">
        <v>46231</v>
      </c>
      <c r="AH148" s="4" t="s">
        <v>12081</v>
      </c>
      <c r="AI148" s="4" t="s">
        <v>159</v>
      </c>
      <c r="AJ148" s="4">
        <v>20730010</v>
      </c>
      <c r="AK148" s="4" t="s">
        <v>64</v>
      </c>
      <c r="AL148" s="4" t="s">
        <v>47</v>
      </c>
      <c r="AM148" s="4">
        <v>26963425</v>
      </c>
      <c r="AN148" s="4" t="s">
        <v>12082</v>
      </c>
    </row>
    <row r="149" spans="1:40" x14ac:dyDescent="0.25">
      <c r="A149" s="4" t="s">
        <v>12083</v>
      </c>
      <c r="B149" s="4" t="s">
        <v>146</v>
      </c>
      <c r="C149" s="4">
        <v>40</v>
      </c>
      <c r="D149" s="4" t="s">
        <v>147</v>
      </c>
      <c r="E149" s="4" t="s">
        <v>148</v>
      </c>
      <c r="F149" s="5" t="e">
        <v>#N/A</v>
      </c>
      <c r="G149" s="4" t="e">
        <v>#N/A</v>
      </c>
      <c r="H149" s="4" t="s">
        <v>13437</v>
      </c>
      <c r="I149" s="4" t="e">
        <v>#N/A</v>
      </c>
      <c r="J149" s="4"/>
      <c r="K149" s="21" t="e">
        <v>#N/A</v>
      </c>
      <c r="L149" s="4" t="e">
        <v>#N/A</v>
      </c>
      <c r="M149" s="4" t="e">
        <v>#N/A</v>
      </c>
      <c r="N149" s="4" t="e">
        <v>#N/A</v>
      </c>
      <c r="O149" s="4" t="e">
        <v>#N/A</v>
      </c>
      <c r="P149" s="4"/>
      <c r="Q149" s="4" t="e">
        <v>#N/A</v>
      </c>
      <c r="R149" s="4" t="e">
        <v>#N/A</v>
      </c>
      <c r="S149" s="4">
        <v>26280</v>
      </c>
      <c r="T149" s="4">
        <v>0</v>
      </c>
      <c r="U149" s="4">
        <v>0</v>
      </c>
      <c r="V149" s="4">
        <v>19710</v>
      </c>
      <c r="W149" s="4">
        <v>0</v>
      </c>
      <c r="X149" s="4">
        <v>0</v>
      </c>
      <c r="Y149" s="4" t="e">
        <v>#N/A</v>
      </c>
      <c r="Z149" s="4">
        <v>693.24</v>
      </c>
      <c r="AA149" s="4">
        <v>0</v>
      </c>
      <c r="AB149" s="4">
        <v>0</v>
      </c>
      <c r="AC149" s="4">
        <v>1299.83</v>
      </c>
      <c r="AD149" s="4" t="s">
        <v>12084</v>
      </c>
      <c r="AE149" s="4" t="s">
        <v>12085</v>
      </c>
      <c r="AF149" s="21">
        <v>42991</v>
      </c>
      <c r="AG149" s="21">
        <v>44817</v>
      </c>
      <c r="AH149" s="4" t="s">
        <v>12086</v>
      </c>
      <c r="AI149" s="4" t="s">
        <v>12087</v>
      </c>
      <c r="AJ149" s="4">
        <v>25964390</v>
      </c>
      <c r="AK149" s="4" t="s">
        <v>151</v>
      </c>
      <c r="AL149" s="4" t="s">
        <v>47</v>
      </c>
      <c r="AM149" s="4">
        <v>22357494</v>
      </c>
      <c r="AN149" s="4" t="s">
        <v>12088</v>
      </c>
    </row>
    <row r="150" spans="1:40" x14ac:dyDescent="0.25">
      <c r="A150" s="4" t="s">
        <v>12089</v>
      </c>
      <c r="B150" s="4" t="s">
        <v>146</v>
      </c>
      <c r="C150" s="4">
        <v>40</v>
      </c>
      <c r="D150" s="4" t="s">
        <v>147</v>
      </c>
      <c r="E150" s="4" t="s">
        <v>148</v>
      </c>
      <c r="F150" s="5">
        <v>330032481072</v>
      </c>
      <c r="G150" s="4" t="s">
        <v>12090</v>
      </c>
      <c r="H150" s="4" t="s">
        <v>12091</v>
      </c>
      <c r="I150" s="4" t="s">
        <v>154</v>
      </c>
      <c r="J150" s="4"/>
      <c r="K150" s="21" t="s">
        <v>160</v>
      </c>
      <c r="L150" s="4">
        <v>0</v>
      </c>
      <c r="M150" s="4">
        <v>0</v>
      </c>
      <c r="N150" s="4">
        <v>0</v>
      </c>
      <c r="O150" s="4">
        <v>0</v>
      </c>
      <c r="P150" s="4"/>
      <c r="Q150" s="4" t="s">
        <v>12092</v>
      </c>
      <c r="R150" s="4" t="s">
        <v>161</v>
      </c>
      <c r="S150" s="4">
        <v>35093.760000000002</v>
      </c>
      <c r="T150" s="4">
        <v>49.92</v>
      </c>
      <c r="U150" s="4">
        <v>0</v>
      </c>
      <c r="V150" s="4">
        <v>1697.28</v>
      </c>
      <c r="W150" s="4">
        <v>0</v>
      </c>
      <c r="X150" s="4">
        <v>0</v>
      </c>
      <c r="Y150" s="4">
        <v>6.5949999999999995E-2</v>
      </c>
      <c r="Z150" s="4">
        <v>925.74</v>
      </c>
      <c r="AA150" s="4">
        <v>1.1599999999999999</v>
      </c>
      <c r="AB150" s="4">
        <v>0</v>
      </c>
      <c r="AC150" s="4">
        <v>111.93</v>
      </c>
      <c r="AD150" s="4" t="s">
        <v>12093</v>
      </c>
      <c r="AE150" s="4" t="s">
        <v>12094</v>
      </c>
      <c r="AF150" s="21">
        <v>44901</v>
      </c>
      <c r="AG150" s="21">
        <v>46727</v>
      </c>
      <c r="AH150" s="4" t="s">
        <v>12095</v>
      </c>
      <c r="AI150" s="4" t="s">
        <v>129</v>
      </c>
      <c r="AJ150" s="4" t="s">
        <v>162</v>
      </c>
      <c r="AK150" s="4" t="s">
        <v>95</v>
      </c>
      <c r="AL150" s="4" t="s">
        <v>47</v>
      </c>
      <c r="AM150" s="4" t="s">
        <v>12096</v>
      </c>
      <c r="AN150" s="4" t="s">
        <v>163</v>
      </c>
    </row>
    <row r="151" spans="1:40" x14ac:dyDescent="0.25">
      <c r="A151" s="4" t="s">
        <v>12097</v>
      </c>
      <c r="B151" s="4" t="s">
        <v>164</v>
      </c>
      <c r="C151" s="4">
        <v>50</v>
      </c>
      <c r="D151" s="4" t="s">
        <v>165</v>
      </c>
      <c r="E151" s="4" t="s">
        <v>166</v>
      </c>
      <c r="F151" s="5">
        <v>330005050520</v>
      </c>
      <c r="G151" s="4" t="s">
        <v>12098</v>
      </c>
      <c r="H151" s="4" t="s">
        <v>12099</v>
      </c>
      <c r="I151" s="4" t="s">
        <v>62</v>
      </c>
      <c r="J151" s="4"/>
      <c r="K151" s="21" t="s">
        <v>50</v>
      </c>
      <c r="L151" s="4">
        <v>11806.918784171154</v>
      </c>
      <c r="M151" s="4">
        <v>0</v>
      </c>
      <c r="N151" s="4">
        <v>0</v>
      </c>
      <c r="O151" s="4">
        <v>0</v>
      </c>
      <c r="P151" s="4"/>
      <c r="Q151" s="4" t="s">
        <v>51</v>
      </c>
      <c r="R151" s="4" t="s">
        <v>52</v>
      </c>
      <c r="S151" s="4">
        <v>209291</v>
      </c>
      <c r="T151" s="4">
        <v>0</v>
      </c>
      <c r="U151" s="4">
        <v>0</v>
      </c>
      <c r="V151" s="4">
        <v>130451</v>
      </c>
      <c r="W151" s="4">
        <v>0</v>
      </c>
      <c r="X151" s="4">
        <v>0</v>
      </c>
      <c r="Y151" s="4">
        <v>5.5129999999999998E-2</v>
      </c>
      <c r="Z151" s="4">
        <v>4615.2299999999996</v>
      </c>
      <c r="AA151" s="4">
        <v>0</v>
      </c>
      <c r="AB151" s="4">
        <v>0</v>
      </c>
      <c r="AC151" s="4">
        <v>7191.68</v>
      </c>
      <c r="AD151" s="4" t="s">
        <v>12100</v>
      </c>
      <c r="AE151" s="4" t="s">
        <v>12101</v>
      </c>
      <c r="AF151" s="21">
        <v>42947</v>
      </c>
      <c r="AG151" s="21">
        <v>44773</v>
      </c>
      <c r="AH151" s="4" t="s">
        <v>12102</v>
      </c>
      <c r="AI151" s="4" t="s">
        <v>167</v>
      </c>
      <c r="AJ151" s="4">
        <v>22270330</v>
      </c>
      <c r="AK151" s="4" t="s">
        <v>64</v>
      </c>
      <c r="AL151" s="4" t="s">
        <v>47</v>
      </c>
      <c r="AM151" s="4">
        <v>24480818</v>
      </c>
      <c r="AN151" s="4" t="s">
        <v>12103</v>
      </c>
    </row>
    <row r="152" spans="1:40" x14ac:dyDescent="0.25">
      <c r="A152" s="4" t="s">
        <v>12104</v>
      </c>
      <c r="B152" s="4" t="s">
        <v>164</v>
      </c>
      <c r="C152" s="4">
        <v>50</v>
      </c>
      <c r="D152" s="4" t="s">
        <v>165</v>
      </c>
      <c r="E152" s="4" t="s">
        <v>166</v>
      </c>
      <c r="F152" s="5">
        <v>330005050953</v>
      </c>
      <c r="G152" s="4" t="s">
        <v>12105</v>
      </c>
      <c r="H152" s="4" t="s">
        <v>12106</v>
      </c>
      <c r="I152" s="4" t="s">
        <v>49</v>
      </c>
      <c r="J152" s="4"/>
      <c r="K152" s="21" t="s">
        <v>12107</v>
      </c>
      <c r="L152" s="4">
        <v>0</v>
      </c>
      <c r="M152" s="4">
        <v>0</v>
      </c>
      <c r="N152" s="4">
        <v>0</v>
      </c>
      <c r="O152" s="4">
        <v>0</v>
      </c>
      <c r="P152" s="4"/>
      <c r="Q152" s="4" t="s">
        <v>12108</v>
      </c>
      <c r="R152" s="4" t="s">
        <v>12109</v>
      </c>
      <c r="S152" s="4" t="e">
        <v>#N/A</v>
      </c>
      <c r="T152" s="4" t="e">
        <v>#N/A</v>
      </c>
      <c r="U152" s="4" t="e">
        <v>#N/A</v>
      </c>
      <c r="V152" s="4" t="e">
        <v>#N/A</v>
      </c>
      <c r="W152" s="4" t="e">
        <v>#N/A</v>
      </c>
      <c r="X152" s="4" t="e">
        <v>#N/A</v>
      </c>
      <c r="Y152" s="4">
        <v>5.5129999999999998E-2</v>
      </c>
      <c r="Z152" s="4" t="e">
        <v>#N/A</v>
      </c>
      <c r="AA152" s="4" t="e">
        <v>#N/A</v>
      </c>
      <c r="AB152" s="4" t="e">
        <v>#N/A</v>
      </c>
      <c r="AC152" s="4" t="e">
        <v>#N/A</v>
      </c>
      <c r="AD152" s="4" t="s">
        <v>12110</v>
      </c>
      <c r="AE152" s="4">
        <v>78352020</v>
      </c>
      <c r="AF152" s="21">
        <v>44159</v>
      </c>
      <c r="AG152" s="21">
        <v>44524</v>
      </c>
      <c r="AH152" s="4" t="s">
        <v>12111</v>
      </c>
      <c r="AI152" s="4" t="s">
        <v>12112</v>
      </c>
      <c r="AJ152" s="4">
        <v>25565330</v>
      </c>
      <c r="AK152" s="4" t="s">
        <v>168</v>
      </c>
      <c r="AL152" s="4" t="s">
        <v>47</v>
      </c>
      <c r="AM152" s="4" t="s">
        <v>12113</v>
      </c>
      <c r="AN152" s="4" t="s">
        <v>12114</v>
      </c>
    </row>
    <row r="153" spans="1:40" x14ac:dyDescent="0.25">
      <c r="A153" s="4" t="s">
        <v>12115</v>
      </c>
      <c r="B153" s="4" t="s">
        <v>164</v>
      </c>
      <c r="C153" s="4">
        <v>50</v>
      </c>
      <c r="D153" s="4" t="s">
        <v>165</v>
      </c>
      <c r="E153" s="4" t="s">
        <v>166</v>
      </c>
      <c r="F153" s="5" t="e">
        <v>#N/A</v>
      </c>
      <c r="G153" s="4" t="e">
        <v>#N/A</v>
      </c>
      <c r="H153" s="4" t="e">
        <v>#N/A</v>
      </c>
      <c r="I153" s="4" t="e">
        <v>#N/A</v>
      </c>
      <c r="J153" s="4"/>
      <c r="K153" s="21" t="e">
        <v>#N/A</v>
      </c>
      <c r="L153" s="4" t="e">
        <v>#N/A</v>
      </c>
      <c r="M153" s="4" t="e">
        <v>#N/A</v>
      </c>
      <c r="N153" s="4" t="e">
        <v>#N/A</v>
      </c>
      <c r="O153" s="4" t="e">
        <v>#N/A</v>
      </c>
      <c r="P153" s="4"/>
      <c r="Q153" s="4" t="e">
        <v>#N/A</v>
      </c>
      <c r="R153" s="4" t="e">
        <v>#N/A</v>
      </c>
      <c r="S153" s="4" t="e">
        <v>#N/A</v>
      </c>
      <c r="T153" s="4" t="e">
        <v>#N/A</v>
      </c>
      <c r="U153" s="4" t="e">
        <v>#N/A</v>
      </c>
      <c r="V153" s="4" t="e">
        <v>#N/A</v>
      </c>
      <c r="W153" s="4" t="e">
        <v>#N/A</v>
      </c>
      <c r="X153" s="4" t="e">
        <v>#N/A</v>
      </c>
      <c r="Y153" s="4" t="e">
        <v>#N/A</v>
      </c>
      <c r="Z153" s="4" t="e">
        <v>#N/A</v>
      </c>
      <c r="AA153" s="4" t="e">
        <v>#N/A</v>
      </c>
      <c r="AB153" s="4" t="e">
        <v>#N/A</v>
      </c>
      <c r="AC153" s="4" t="e">
        <v>#N/A</v>
      </c>
      <c r="AD153" s="4" t="e">
        <v>#N/A</v>
      </c>
      <c r="AE153" s="4" t="e">
        <v>#N/A</v>
      </c>
      <c r="AF153" s="21" t="e">
        <v>#N/A</v>
      </c>
      <c r="AG153" s="21" t="e">
        <v>#N/A</v>
      </c>
      <c r="AH153" s="4" t="e">
        <v>#N/A</v>
      </c>
      <c r="AI153" s="4" t="e">
        <v>#N/A</v>
      </c>
      <c r="AJ153" s="4" t="e">
        <v>#N/A</v>
      </c>
      <c r="AK153" s="4" t="e">
        <v>#N/A</v>
      </c>
      <c r="AL153" s="4" t="e">
        <v>#N/A</v>
      </c>
      <c r="AM153" s="4" t="e">
        <v>#N/A</v>
      </c>
      <c r="AN153" s="4" t="e">
        <v>#N/A</v>
      </c>
    </row>
    <row r="154" spans="1:40" x14ac:dyDescent="0.25">
      <c r="A154" s="4" t="s">
        <v>12116</v>
      </c>
      <c r="B154" s="4" t="s">
        <v>164</v>
      </c>
      <c r="C154" s="4">
        <v>50</v>
      </c>
      <c r="D154" s="4" t="s">
        <v>165</v>
      </c>
      <c r="E154" s="4" t="s">
        <v>166</v>
      </c>
      <c r="F154" s="5" t="e">
        <v>#N/A</v>
      </c>
      <c r="G154" s="4" t="e">
        <v>#N/A</v>
      </c>
      <c r="H154" s="4" t="e">
        <v>#N/A</v>
      </c>
      <c r="I154" s="4" t="e">
        <v>#N/A</v>
      </c>
      <c r="J154" s="4"/>
      <c r="K154" s="21" t="e">
        <v>#N/A</v>
      </c>
      <c r="L154" s="4" t="e">
        <v>#N/A</v>
      </c>
      <c r="M154" s="4" t="e">
        <v>#N/A</v>
      </c>
      <c r="N154" s="4" t="e">
        <v>#N/A</v>
      </c>
      <c r="O154" s="4" t="e">
        <v>#N/A</v>
      </c>
      <c r="P154" s="4"/>
      <c r="Q154" s="4" t="e">
        <v>#N/A</v>
      </c>
      <c r="R154" s="4" t="e">
        <v>#N/A</v>
      </c>
      <c r="S154" s="4" t="e">
        <v>#N/A</v>
      </c>
      <c r="T154" s="4" t="e">
        <v>#N/A</v>
      </c>
      <c r="U154" s="4" t="e">
        <v>#N/A</v>
      </c>
      <c r="V154" s="4" t="e">
        <v>#N/A</v>
      </c>
      <c r="W154" s="4" t="e">
        <v>#N/A</v>
      </c>
      <c r="X154" s="4" t="e">
        <v>#N/A</v>
      </c>
      <c r="Y154" s="4" t="e">
        <v>#N/A</v>
      </c>
      <c r="Z154" s="4" t="e">
        <v>#N/A</v>
      </c>
      <c r="AA154" s="4" t="e">
        <v>#N/A</v>
      </c>
      <c r="AB154" s="4" t="e">
        <v>#N/A</v>
      </c>
      <c r="AC154" s="4" t="e">
        <v>#N/A</v>
      </c>
      <c r="AD154" s="4" t="e">
        <v>#N/A</v>
      </c>
      <c r="AE154" s="4" t="e">
        <v>#N/A</v>
      </c>
      <c r="AF154" s="21" t="e">
        <v>#N/A</v>
      </c>
      <c r="AG154" s="21" t="e">
        <v>#N/A</v>
      </c>
      <c r="AH154" s="4" t="e">
        <v>#N/A</v>
      </c>
      <c r="AI154" s="4" t="e">
        <v>#N/A</v>
      </c>
      <c r="AJ154" s="4" t="e">
        <v>#N/A</v>
      </c>
      <c r="AK154" s="4" t="e">
        <v>#N/A</v>
      </c>
      <c r="AL154" s="4" t="e">
        <v>#N/A</v>
      </c>
      <c r="AM154" s="4" t="e">
        <v>#N/A</v>
      </c>
      <c r="AN154" s="4" t="e">
        <v>#N/A</v>
      </c>
    </row>
    <row r="155" spans="1:40" x14ac:dyDescent="0.25">
      <c r="A155" s="4" t="s">
        <v>12117</v>
      </c>
      <c r="B155" s="4" t="s">
        <v>164</v>
      </c>
      <c r="C155" s="4">
        <v>50</v>
      </c>
      <c r="D155" s="4" t="s">
        <v>165</v>
      </c>
      <c r="E155" s="4" t="s">
        <v>166</v>
      </c>
      <c r="F155" s="5">
        <v>330005051763</v>
      </c>
      <c r="G155" s="4" t="s">
        <v>12118</v>
      </c>
      <c r="H155" s="4" t="s">
        <v>12119</v>
      </c>
      <c r="I155" s="4" t="s">
        <v>62</v>
      </c>
      <c r="J155" s="4"/>
      <c r="K155" s="21" t="s">
        <v>50</v>
      </c>
      <c r="L155" s="4">
        <v>0</v>
      </c>
      <c r="M155" s="4">
        <v>0</v>
      </c>
      <c r="N155" s="4">
        <v>0</v>
      </c>
      <c r="O155" s="4">
        <v>0</v>
      </c>
      <c r="P155" s="4"/>
      <c r="Q155" s="4" t="s">
        <v>12120</v>
      </c>
      <c r="R155" s="4" t="s">
        <v>11662</v>
      </c>
      <c r="S155" s="4" t="e">
        <v>#N/A</v>
      </c>
      <c r="T155" s="4" t="e">
        <v>#N/A</v>
      </c>
      <c r="U155" s="4" t="e">
        <v>#N/A</v>
      </c>
      <c r="V155" s="4" t="e">
        <v>#N/A</v>
      </c>
      <c r="W155" s="4" t="e">
        <v>#N/A</v>
      </c>
      <c r="X155" s="4" t="e">
        <v>#N/A</v>
      </c>
      <c r="Y155" s="4">
        <v>5.5129999999999998E-2</v>
      </c>
      <c r="Z155" s="4" t="e">
        <v>#N/A</v>
      </c>
      <c r="AA155" s="4" t="e">
        <v>#N/A</v>
      </c>
      <c r="AB155" s="4" t="e">
        <v>#N/A</v>
      </c>
      <c r="AC155" s="4" t="e">
        <v>#N/A</v>
      </c>
      <c r="AD155" s="4" t="e">
        <v>#N/A</v>
      </c>
      <c r="AE155" s="4" t="e">
        <v>#N/A</v>
      </c>
      <c r="AF155" s="21" t="e">
        <v>#N/A</v>
      </c>
      <c r="AG155" s="21" t="e">
        <v>#N/A</v>
      </c>
      <c r="AH155" s="4" t="s">
        <v>12121</v>
      </c>
      <c r="AI155" s="4" t="s">
        <v>169</v>
      </c>
      <c r="AJ155" s="4">
        <v>21235280</v>
      </c>
      <c r="AK155" s="4" t="s">
        <v>64</v>
      </c>
      <c r="AL155" s="4" t="s">
        <v>47</v>
      </c>
      <c r="AM155" s="4" t="s">
        <v>12122</v>
      </c>
      <c r="AN155" s="4" t="s">
        <v>12123</v>
      </c>
    </row>
    <row r="156" spans="1:40" x14ac:dyDescent="0.25">
      <c r="A156" s="4" t="s">
        <v>12124</v>
      </c>
      <c r="B156" s="4" t="s">
        <v>164</v>
      </c>
      <c r="C156" s="4">
        <v>50</v>
      </c>
      <c r="D156" s="4" t="s">
        <v>165</v>
      </c>
      <c r="E156" s="4" t="s">
        <v>166</v>
      </c>
      <c r="F156" s="5" t="e">
        <v>#N/A</v>
      </c>
      <c r="G156" s="4" t="e">
        <v>#N/A</v>
      </c>
      <c r="H156" s="4" t="e">
        <v>#N/A</v>
      </c>
      <c r="I156" s="4" t="e">
        <v>#N/A</v>
      </c>
      <c r="J156" s="4"/>
      <c r="K156" s="21" t="e">
        <v>#N/A</v>
      </c>
      <c r="L156" s="4" t="e">
        <v>#N/A</v>
      </c>
      <c r="M156" s="4" t="e">
        <v>#N/A</v>
      </c>
      <c r="N156" s="4" t="e">
        <v>#N/A</v>
      </c>
      <c r="O156" s="4" t="e">
        <v>#N/A</v>
      </c>
      <c r="P156" s="4"/>
      <c r="Q156" s="4" t="e">
        <v>#N/A</v>
      </c>
      <c r="R156" s="4" t="e">
        <v>#N/A</v>
      </c>
      <c r="S156" s="4" t="e">
        <v>#N/A</v>
      </c>
      <c r="T156" s="4" t="e">
        <v>#N/A</v>
      </c>
      <c r="U156" s="4" t="e">
        <v>#N/A</v>
      </c>
      <c r="V156" s="4" t="e">
        <v>#N/A</v>
      </c>
      <c r="W156" s="4" t="e">
        <v>#N/A</v>
      </c>
      <c r="X156" s="4" t="e">
        <v>#N/A</v>
      </c>
      <c r="Y156" s="4" t="e">
        <v>#N/A</v>
      </c>
      <c r="Z156" s="4" t="e">
        <v>#N/A</v>
      </c>
      <c r="AA156" s="4" t="e">
        <v>#N/A</v>
      </c>
      <c r="AB156" s="4" t="e">
        <v>#N/A</v>
      </c>
      <c r="AC156" s="4" t="e">
        <v>#N/A</v>
      </c>
      <c r="AD156" s="4" t="e">
        <v>#N/A</v>
      </c>
      <c r="AE156" s="4" t="e">
        <v>#N/A</v>
      </c>
      <c r="AF156" s="21" t="e">
        <v>#N/A</v>
      </c>
      <c r="AG156" s="21" t="e">
        <v>#N/A</v>
      </c>
      <c r="AH156" s="4" t="e">
        <v>#N/A</v>
      </c>
      <c r="AI156" s="4" t="e">
        <v>#N/A</v>
      </c>
      <c r="AJ156" s="4" t="e">
        <v>#N/A</v>
      </c>
      <c r="AK156" s="4" t="e">
        <v>#N/A</v>
      </c>
      <c r="AL156" s="4" t="e">
        <v>#N/A</v>
      </c>
      <c r="AM156" s="4" t="e">
        <v>#N/A</v>
      </c>
      <c r="AN156" s="4" t="e">
        <v>#N/A</v>
      </c>
    </row>
    <row r="157" spans="1:40" x14ac:dyDescent="0.25">
      <c r="A157" s="4" t="s">
        <v>12125</v>
      </c>
      <c r="B157" s="4" t="s">
        <v>164</v>
      </c>
      <c r="C157" s="4">
        <v>50</v>
      </c>
      <c r="D157" s="4" t="s">
        <v>165</v>
      </c>
      <c r="E157" s="4" t="s">
        <v>166</v>
      </c>
      <c r="F157" s="5">
        <v>330005058423</v>
      </c>
      <c r="G157" s="4" t="s">
        <v>12126</v>
      </c>
      <c r="H157" s="4" t="s">
        <v>12127</v>
      </c>
      <c r="I157" s="4" t="s">
        <v>49</v>
      </c>
      <c r="J157" s="4"/>
      <c r="K157" s="21" t="s">
        <v>50</v>
      </c>
      <c r="L157" s="4">
        <v>0</v>
      </c>
      <c r="M157" s="4">
        <v>0</v>
      </c>
      <c r="N157" s="4">
        <v>0</v>
      </c>
      <c r="O157" s="4">
        <v>0</v>
      </c>
      <c r="P157" s="4"/>
      <c r="Q157" s="4" t="s">
        <v>12128</v>
      </c>
      <c r="R157" s="4" t="s">
        <v>11911</v>
      </c>
      <c r="S157" s="4" t="e">
        <v>#N/A</v>
      </c>
      <c r="T157" s="4" t="e">
        <v>#N/A</v>
      </c>
      <c r="U157" s="4" t="e">
        <v>#N/A</v>
      </c>
      <c r="V157" s="4" t="e">
        <v>#N/A</v>
      </c>
      <c r="W157" s="4" t="e">
        <v>#N/A</v>
      </c>
      <c r="X157" s="4" t="e">
        <v>#N/A</v>
      </c>
      <c r="Y157" s="4">
        <v>5.5129999999999998E-2</v>
      </c>
      <c r="Z157" s="4" t="e">
        <v>#N/A</v>
      </c>
      <c r="AA157" s="4" t="e">
        <v>#N/A</v>
      </c>
      <c r="AB157" s="4" t="e">
        <v>#N/A</v>
      </c>
      <c r="AC157" s="4" t="e">
        <v>#N/A</v>
      </c>
      <c r="AD157" s="4" t="s">
        <v>12129</v>
      </c>
      <c r="AE157" s="4" t="s">
        <v>12130</v>
      </c>
      <c r="AF157" s="21">
        <v>41394</v>
      </c>
      <c r="AG157" s="21">
        <v>43220</v>
      </c>
      <c r="AH157" s="4" t="s">
        <v>12131</v>
      </c>
      <c r="AI157" s="4" t="s">
        <v>12132</v>
      </c>
      <c r="AJ157" s="4">
        <v>22461231</v>
      </c>
      <c r="AK157" s="4" t="s">
        <v>64</v>
      </c>
      <c r="AL157" s="4" t="s">
        <v>47</v>
      </c>
      <c r="AM157" s="4" t="s">
        <v>12133</v>
      </c>
      <c r="AN157" s="4" t="s">
        <v>12134</v>
      </c>
    </row>
    <row r="158" spans="1:40" x14ac:dyDescent="0.25">
      <c r="A158" s="4" t="s">
        <v>12135</v>
      </c>
      <c r="B158" s="4" t="s">
        <v>164</v>
      </c>
      <c r="C158" s="4">
        <v>50</v>
      </c>
      <c r="D158" s="4" t="s">
        <v>165</v>
      </c>
      <c r="E158" s="4" t="s">
        <v>166</v>
      </c>
      <c r="F158" s="5" t="e">
        <v>#N/A</v>
      </c>
      <c r="G158" s="4" t="e">
        <v>#N/A</v>
      </c>
      <c r="H158" s="4" t="e">
        <v>#N/A</v>
      </c>
      <c r="I158" s="4" t="e">
        <v>#N/A</v>
      </c>
      <c r="J158" s="4"/>
      <c r="K158" s="21" t="e">
        <v>#N/A</v>
      </c>
      <c r="L158" s="4" t="e">
        <v>#N/A</v>
      </c>
      <c r="M158" s="4" t="e">
        <v>#N/A</v>
      </c>
      <c r="N158" s="4" t="e">
        <v>#N/A</v>
      </c>
      <c r="O158" s="4" t="e">
        <v>#N/A</v>
      </c>
      <c r="P158" s="4"/>
      <c r="Q158" s="4" t="e">
        <v>#N/A</v>
      </c>
      <c r="R158" s="4" t="e">
        <v>#N/A</v>
      </c>
      <c r="S158" s="4">
        <v>44968</v>
      </c>
      <c r="T158" s="4">
        <v>0</v>
      </c>
      <c r="U158" s="4">
        <v>0</v>
      </c>
      <c r="V158" s="4">
        <v>13768</v>
      </c>
      <c r="W158" s="4">
        <v>0</v>
      </c>
      <c r="X158" s="4">
        <v>0</v>
      </c>
      <c r="Y158" s="4" t="e">
        <v>#N/A</v>
      </c>
      <c r="Z158" s="4">
        <v>991.62</v>
      </c>
      <c r="AA158" s="4">
        <v>0</v>
      </c>
      <c r="AB158" s="4">
        <v>0</v>
      </c>
      <c r="AC158" s="4">
        <v>759.02</v>
      </c>
      <c r="AD158" s="4" t="s">
        <v>12136</v>
      </c>
      <c r="AE158" s="4" t="s">
        <v>12137</v>
      </c>
      <c r="AF158" s="21">
        <v>42914</v>
      </c>
      <c r="AG158" s="21">
        <v>44740</v>
      </c>
      <c r="AH158" s="4" t="s">
        <v>12138</v>
      </c>
      <c r="AI158" s="4" t="s">
        <v>170</v>
      </c>
      <c r="AJ158" s="4">
        <v>22430220</v>
      </c>
      <c r="AK158" s="4" t="s">
        <v>64</v>
      </c>
      <c r="AL158" s="4" t="s">
        <v>47</v>
      </c>
      <c r="AM158" s="4" t="e">
        <v>#N/A</v>
      </c>
      <c r="AN158" s="4" t="s">
        <v>12139</v>
      </c>
    </row>
    <row r="159" spans="1:40" x14ac:dyDescent="0.25">
      <c r="A159" s="4" t="s">
        <v>12140</v>
      </c>
      <c r="B159" s="4" t="s">
        <v>164</v>
      </c>
      <c r="C159" s="4">
        <v>50</v>
      </c>
      <c r="D159" s="4" t="s">
        <v>165</v>
      </c>
      <c r="E159" s="4" t="s">
        <v>166</v>
      </c>
      <c r="F159" s="5" t="e">
        <v>#N/A</v>
      </c>
      <c r="G159" s="4" t="e">
        <v>#N/A</v>
      </c>
      <c r="H159" s="4" t="e">
        <v>#N/A</v>
      </c>
      <c r="I159" s="4" t="e">
        <v>#N/A</v>
      </c>
      <c r="J159" s="4"/>
      <c r="K159" s="21" t="e">
        <v>#N/A</v>
      </c>
      <c r="L159" s="4" t="e">
        <v>#N/A</v>
      </c>
      <c r="M159" s="4" t="e">
        <v>#N/A</v>
      </c>
      <c r="N159" s="4" t="e">
        <v>#N/A</v>
      </c>
      <c r="O159" s="4" t="e">
        <v>#N/A</v>
      </c>
      <c r="P159" s="4"/>
      <c r="Q159" s="4" t="e">
        <v>#N/A</v>
      </c>
      <c r="R159" s="4" t="e">
        <v>#N/A</v>
      </c>
      <c r="S159" s="4" t="e">
        <v>#N/A</v>
      </c>
      <c r="T159" s="4" t="e">
        <v>#N/A</v>
      </c>
      <c r="U159" s="4" t="e">
        <v>#N/A</v>
      </c>
      <c r="V159" s="4" t="e">
        <v>#N/A</v>
      </c>
      <c r="W159" s="4" t="e">
        <v>#N/A</v>
      </c>
      <c r="X159" s="4" t="e">
        <v>#N/A</v>
      </c>
      <c r="Y159" s="4" t="e">
        <v>#N/A</v>
      </c>
      <c r="Z159" s="4" t="e">
        <v>#N/A</v>
      </c>
      <c r="AA159" s="4" t="e">
        <v>#N/A</v>
      </c>
      <c r="AB159" s="4" t="e">
        <v>#N/A</v>
      </c>
      <c r="AC159" s="4" t="e">
        <v>#N/A</v>
      </c>
      <c r="AD159" s="4" t="e">
        <v>#N/A</v>
      </c>
      <c r="AE159" s="4" t="e">
        <v>#N/A</v>
      </c>
      <c r="AF159" s="21" t="e">
        <v>#N/A</v>
      </c>
      <c r="AG159" s="21" t="e">
        <v>#N/A</v>
      </c>
      <c r="AH159" s="4" t="e">
        <v>#N/A</v>
      </c>
      <c r="AI159" s="4" t="e">
        <v>#N/A</v>
      </c>
      <c r="AJ159" s="4" t="e">
        <v>#N/A</v>
      </c>
      <c r="AK159" s="4" t="e">
        <v>#N/A</v>
      </c>
      <c r="AL159" s="4" t="e">
        <v>#N/A</v>
      </c>
      <c r="AM159" s="4" t="e">
        <v>#N/A</v>
      </c>
      <c r="AN159" s="4" t="e">
        <v>#N/A</v>
      </c>
    </row>
    <row r="160" spans="1:40" x14ac:dyDescent="0.25">
      <c r="A160" s="4" t="s">
        <v>12141</v>
      </c>
      <c r="B160" s="4" t="s">
        <v>164</v>
      </c>
      <c r="C160" s="4">
        <v>50</v>
      </c>
      <c r="D160" s="4" t="s">
        <v>165</v>
      </c>
      <c r="E160" s="4" t="s">
        <v>166</v>
      </c>
      <c r="F160" s="5">
        <v>330007420626</v>
      </c>
      <c r="G160" s="4" t="s">
        <v>171</v>
      </c>
      <c r="H160" s="4" t="s">
        <v>172</v>
      </c>
      <c r="I160" s="4" t="s">
        <v>49</v>
      </c>
      <c r="J160" s="4"/>
      <c r="K160" s="21" t="s">
        <v>12142</v>
      </c>
      <c r="L160" s="4">
        <v>0</v>
      </c>
      <c r="M160" s="4">
        <v>0</v>
      </c>
      <c r="N160" s="4">
        <v>0</v>
      </c>
      <c r="O160" s="4">
        <v>0</v>
      </c>
      <c r="P160" s="4"/>
      <c r="Q160" s="4" t="s">
        <v>12143</v>
      </c>
      <c r="R160" s="4" t="s">
        <v>52</v>
      </c>
      <c r="S160" s="4" t="e">
        <v>#N/A</v>
      </c>
      <c r="T160" s="4" t="e">
        <v>#N/A</v>
      </c>
      <c r="U160" s="4" t="e">
        <v>#N/A</v>
      </c>
      <c r="V160" s="4" t="e">
        <v>#N/A</v>
      </c>
      <c r="W160" s="4" t="e">
        <v>#N/A</v>
      </c>
      <c r="X160" s="4" t="e">
        <v>#N/A</v>
      </c>
      <c r="Y160" s="4">
        <v>5.5129999999999998E-2</v>
      </c>
      <c r="Z160" s="4" t="e">
        <v>#N/A</v>
      </c>
      <c r="AA160" s="4" t="e">
        <v>#N/A</v>
      </c>
      <c r="AB160" s="4" t="e">
        <v>#N/A</v>
      </c>
      <c r="AC160" s="4" t="e">
        <v>#N/A</v>
      </c>
      <c r="AD160" s="4" t="s">
        <v>12144</v>
      </c>
      <c r="AE160" s="4">
        <v>35342019</v>
      </c>
      <c r="AF160" s="21">
        <v>43616</v>
      </c>
      <c r="AG160" s="21">
        <v>45443</v>
      </c>
      <c r="AH160" s="4" t="s">
        <v>173</v>
      </c>
      <c r="AI160" s="4" t="s">
        <v>174</v>
      </c>
      <c r="AJ160" s="4">
        <v>24466315</v>
      </c>
      <c r="AK160" s="4" t="s">
        <v>175</v>
      </c>
      <c r="AL160" s="4" t="s">
        <v>47</v>
      </c>
      <c r="AM160" s="4">
        <v>21098550</v>
      </c>
      <c r="AN160" s="4" t="s">
        <v>12145</v>
      </c>
    </row>
    <row r="161" spans="1:40" x14ac:dyDescent="0.25">
      <c r="A161" s="4" t="s">
        <v>12146</v>
      </c>
      <c r="B161" s="4" t="s">
        <v>164</v>
      </c>
      <c r="C161" s="4">
        <v>50</v>
      </c>
      <c r="D161" s="4" t="s">
        <v>165</v>
      </c>
      <c r="E161" s="4" t="s">
        <v>166</v>
      </c>
      <c r="F161" s="5" t="e">
        <v>#N/A</v>
      </c>
      <c r="G161" s="4" t="e">
        <v>#N/A</v>
      </c>
      <c r="H161" s="4" t="e">
        <v>#N/A</v>
      </c>
      <c r="I161" s="4" t="e">
        <v>#N/A</v>
      </c>
      <c r="J161" s="4"/>
      <c r="K161" s="21" t="e">
        <v>#N/A</v>
      </c>
      <c r="L161" s="4" t="e">
        <v>#N/A</v>
      </c>
      <c r="M161" s="4" t="e">
        <v>#N/A</v>
      </c>
      <c r="N161" s="4" t="e">
        <v>#N/A</v>
      </c>
      <c r="O161" s="4" t="e">
        <v>#N/A</v>
      </c>
      <c r="P161" s="4"/>
      <c r="Q161" s="4" t="e">
        <v>#N/A</v>
      </c>
      <c r="R161" s="4" t="e">
        <v>#N/A</v>
      </c>
      <c r="S161" s="4" t="e">
        <v>#N/A</v>
      </c>
      <c r="T161" s="4" t="e">
        <v>#N/A</v>
      </c>
      <c r="U161" s="4" t="e">
        <v>#N/A</v>
      </c>
      <c r="V161" s="4" t="e">
        <v>#N/A</v>
      </c>
      <c r="W161" s="4" t="e">
        <v>#N/A</v>
      </c>
      <c r="X161" s="4" t="e">
        <v>#N/A</v>
      </c>
      <c r="Y161" s="4" t="e">
        <v>#N/A</v>
      </c>
      <c r="Z161" s="4" t="e">
        <v>#N/A</v>
      </c>
      <c r="AA161" s="4" t="e">
        <v>#N/A</v>
      </c>
      <c r="AB161" s="4" t="e">
        <v>#N/A</v>
      </c>
      <c r="AC161" s="4" t="e">
        <v>#N/A</v>
      </c>
      <c r="AD161" s="4" t="e">
        <v>#N/A</v>
      </c>
      <c r="AE161" s="4" t="e">
        <v>#N/A</v>
      </c>
      <c r="AF161" s="21" t="e">
        <v>#N/A</v>
      </c>
      <c r="AG161" s="21" t="e">
        <v>#N/A</v>
      </c>
      <c r="AH161" s="4" t="e">
        <v>#N/A</v>
      </c>
      <c r="AI161" s="4" t="e">
        <v>#N/A</v>
      </c>
      <c r="AJ161" s="4" t="e">
        <v>#N/A</v>
      </c>
      <c r="AK161" s="4" t="e">
        <v>#N/A</v>
      </c>
      <c r="AL161" s="4" t="e">
        <v>#N/A</v>
      </c>
      <c r="AM161" s="4" t="e">
        <v>#N/A</v>
      </c>
      <c r="AN161" s="4" t="e">
        <v>#N/A</v>
      </c>
    </row>
    <row r="162" spans="1:40" x14ac:dyDescent="0.25">
      <c r="A162" s="4" t="s">
        <v>12147</v>
      </c>
      <c r="B162" s="4" t="s">
        <v>164</v>
      </c>
      <c r="C162" s="4">
        <v>50</v>
      </c>
      <c r="D162" s="4" t="s">
        <v>165</v>
      </c>
      <c r="E162" s="4" t="s">
        <v>166</v>
      </c>
      <c r="F162" s="5">
        <v>330005297924</v>
      </c>
      <c r="G162" s="4" t="s">
        <v>176</v>
      </c>
      <c r="H162" s="4" t="s">
        <v>12148</v>
      </c>
      <c r="I162" s="4" t="s">
        <v>62</v>
      </c>
      <c r="J162" s="4"/>
      <c r="K162" s="21" t="s">
        <v>12149</v>
      </c>
      <c r="L162" s="4">
        <v>0</v>
      </c>
      <c r="M162" s="4">
        <v>0</v>
      </c>
      <c r="N162" s="4">
        <v>0</v>
      </c>
      <c r="O162" s="4">
        <v>0</v>
      </c>
      <c r="P162" s="4"/>
      <c r="Q162" s="4" t="s">
        <v>12150</v>
      </c>
      <c r="R162" s="4" t="s">
        <v>12151</v>
      </c>
      <c r="S162" s="4" t="e">
        <v>#N/A</v>
      </c>
      <c r="T162" s="4" t="e">
        <v>#N/A</v>
      </c>
      <c r="U162" s="4" t="e">
        <v>#N/A</v>
      </c>
      <c r="V162" s="4" t="e">
        <v>#N/A</v>
      </c>
      <c r="W162" s="4" t="e">
        <v>#N/A</v>
      </c>
      <c r="X162" s="4" t="e">
        <v>#N/A</v>
      </c>
      <c r="Y162" s="4">
        <v>5.5129999999999998E-2</v>
      </c>
      <c r="Z162" s="4" t="e">
        <v>#N/A</v>
      </c>
      <c r="AA162" s="4" t="e">
        <v>#N/A</v>
      </c>
      <c r="AB162" s="4" t="e">
        <v>#N/A</v>
      </c>
      <c r="AC162" s="4" t="e">
        <v>#N/A</v>
      </c>
      <c r="AD162" s="4" t="s">
        <v>12152</v>
      </c>
      <c r="AE162" s="4">
        <v>495</v>
      </c>
      <c r="AF162" s="21">
        <v>39048</v>
      </c>
      <c r="AG162" s="21">
        <v>42701</v>
      </c>
      <c r="AH162" s="4" t="s">
        <v>177</v>
      </c>
      <c r="AI162" s="4">
        <v>0</v>
      </c>
      <c r="AJ162" s="4">
        <v>0</v>
      </c>
      <c r="AK162" s="4" t="s">
        <v>76</v>
      </c>
      <c r="AL162" s="4" t="s">
        <v>47</v>
      </c>
      <c r="AM162" s="4" t="s">
        <v>178</v>
      </c>
      <c r="AN162" s="4" t="s">
        <v>179</v>
      </c>
    </row>
    <row r="163" spans="1:40" x14ac:dyDescent="0.25">
      <c r="A163" s="4" t="s">
        <v>12153</v>
      </c>
      <c r="B163" s="4" t="s">
        <v>164</v>
      </c>
      <c r="C163" s="4">
        <v>50</v>
      </c>
      <c r="D163" s="4" t="s">
        <v>165</v>
      </c>
      <c r="E163" s="4" t="s">
        <v>166</v>
      </c>
      <c r="F163" s="5" t="e">
        <v>#N/A</v>
      </c>
      <c r="G163" s="4" t="e">
        <v>#N/A</v>
      </c>
      <c r="H163" s="4" t="e">
        <v>#N/A</v>
      </c>
      <c r="I163" s="4" t="e">
        <v>#N/A</v>
      </c>
      <c r="J163" s="4"/>
      <c r="K163" s="21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/>
      <c r="Q163" s="4" t="e">
        <v>#N/A</v>
      </c>
      <c r="R163" s="4" t="e">
        <v>#N/A</v>
      </c>
      <c r="S163" s="4" t="e">
        <v>#N/A</v>
      </c>
      <c r="T163" s="4" t="e">
        <v>#N/A</v>
      </c>
      <c r="U163" s="4" t="e">
        <v>#N/A</v>
      </c>
      <c r="V163" s="4" t="e">
        <v>#N/A</v>
      </c>
      <c r="W163" s="4" t="e">
        <v>#N/A</v>
      </c>
      <c r="X163" s="4" t="e">
        <v>#N/A</v>
      </c>
      <c r="Y163" s="4" t="e">
        <v>#N/A</v>
      </c>
      <c r="Z163" s="4" t="e">
        <v>#N/A</v>
      </c>
      <c r="AA163" s="4" t="e">
        <v>#N/A</v>
      </c>
      <c r="AB163" s="4" t="e">
        <v>#N/A</v>
      </c>
      <c r="AC163" s="4" t="e">
        <v>#N/A</v>
      </c>
      <c r="AD163" s="4" t="e">
        <v>#N/A</v>
      </c>
      <c r="AE163" s="4" t="e">
        <v>#N/A</v>
      </c>
      <c r="AF163" s="21" t="e">
        <v>#N/A</v>
      </c>
      <c r="AG163" s="21" t="e">
        <v>#N/A</v>
      </c>
      <c r="AH163" s="4" t="e">
        <v>#N/A</v>
      </c>
      <c r="AI163" s="4" t="e">
        <v>#N/A</v>
      </c>
      <c r="AJ163" s="4" t="e">
        <v>#N/A</v>
      </c>
      <c r="AK163" s="4" t="e">
        <v>#N/A</v>
      </c>
      <c r="AL163" s="4" t="e">
        <v>#N/A</v>
      </c>
      <c r="AM163" s="4" t="e">
        <v>#N/A</v>
      </c>
      <c r="AN163" s="4" t="e">
        <v>#N/A</v>
      </c>
    </row>
    <row r="164" spans="1:40" x14ac:dyDescent="0.25">
      <c r="A164" s="4" t="s">
        <v>12154</v>
      </c>
      <c r="B164" s="4" t="s">
        <v>164</v>
      </c>
      <c r="C164" s="4">
        <v>50</v>
      </c>
      <c r="D164" s="4" t="s">
        <v>165</v>
      </c>
      <c r="E164" s="4" t="s">
        <v>166</v>
      </c>
      <c r="F164" s="5">
        <v>330005054789</v>
      </c>
      <c r="G164" s="4" t="s">
        <v>12155</v>
      </c>
      <c r="H164" s="4" t="s">
        <v>12156</v>
      </c>
      <c r="I164" s="4" t="s">
        <v>62</v>
      </c>
      <c r="J164" s="4"/>
      <c r="K164" s="21" t="s">
        <v>12157</v>
      </c>
      <c r="L164" s="4">
        <v>0</v>
      </c>
      <c r="M164" s="4">
        <v>0</v>
      </c>
      <c r="N164" s="4">
        <v>0</v>
      </c>
      <c r="O164" s="4">
        <v>0</v>
      </c>
      <c r="P164" s="4"/>
      <c r="Q164" s="4" t="s">
        <v>12158</v>
      </c>
      <c r="R164" s="4" t="s">
        <v>12159</v>
      </c>
      <c r="S164" s="4" t="e">
        <v>#N/A</v>
      </c>
      <c r="T164" s="4" t="e">
        <v>#N/A</v>
      </c>
      <c r="U164" s="4" t="e">
        <v>#N/A</v>
      </c>
      <c r="V164" s="4" t="e">
        <v>#N/A</v>
      </c>
      <c r="W164" s="4" t="e">
        <v>#N/A</v>
      </c>
      <c r="X164" s="4" t="e">
        <v>#N/A</v>
      </c>
      <c r="Y164" s="4">
        <v>5.5129999999999998E-2</v>
      </c>
      <c r="Z164" s="4" t="e">
        <v>#N/A</v>
      </c>
      <c r="AA164" s="4" t="e">
        <v>#N/A</v>
      </c>
      <c r="AB164" s="4" t="e">
        <v>#N/A</v>
      </c>
      <c r="AC164" s="4" t="e">
        <v>#N/A</v>
      </c>
      <c r="AD164" s="4" t="e">
        <v>#N/A</v>
      </c>
      <c r="AE164" s="4" t="e">
        <v>#N/A</v>
      </c>
      <c r="AF164" s="21" t="e">
        <v>#N/A</v>
      </c>
      <c r="AG164" s="21" t="e">
        <v>#N/A</v>
      </c>
      <c r="AH164" s="4" t="s">
        <v>12160</v>
      </c>
      <c r="AI164" s="4" t="s">
        <v>170</v>
      </c>
      <c r="AJ164" s="4">
        <v>21535500</v>
      </c>
      <c r="AK164" s="4" t="s">
        <v>64</v>
      </c>
      <c r="AL164" s="4" t="s">
        <v>47</v>
      </c>
      <c r="AM164" s="4">
        <v>24724286</v>
      </c>
      <c r="AN164" s="4" t="s">
        <v>12161</v>
      </c>
    </row>
    <row r="165" spans="1:40" x14ac:dyDescent="0.25">
      <c r="A165" s="4" t="s">
        <v>12162</v>
      </c>
      <c r="B165" s="4" t="s">
        <v>164</v>
      </c>
      <c r="C165" s="4">
        <v>50</v>
      </c>
      <c r="D165" s="4" t="s">
        <v>165</v>
      </c>
      <c r="E165" s="4" t="s">
        <v>166</v>
      </c>
      <c r="F165" s="5">
        <v>330005054940</v>
      </c>
      <c r="G165" s="4" t="s">
        <v>12163</v>
      </c>
      <c r="H165" s="4" t="s">
        <v>12164</v>
      </c>
      <c r="I165" s="4" t="s">
        <v>62</v>
      </c>
      <c r="J165" s="4"/>
      <c r="K165" s="21" t="s">
        <v>11900</v>
      </c>
      <c r="L165" s="4">
        <v>0</v>
      </c>
      <c r="M165" s="4">
        <v>0</v>
      </c>
      <c r="N165" s="4">
        <v>0</v>
      </c>
      <c r="O165" s="4">
        <v>0</v>
      </c>
      <c r="P165" s="4"/>
      <c r="Q165" s="4" t="s">
        <v>12165</v>
      </c>
      <c r="R165" s="4" t="s">
        <v>11902</v>
      </c>
      <c r="S165" s="4" t="e">
        <v>#N/A</v>
      </c>
      <c r="T165" s="4" t="e">
        <v>#N/A</v>
      </c>
      <c r="U165" s="4" t="e">
        <v>#N/A</v>
      </c>
      <c r="V165" s="4" t="e">
        <v>#N/A</v>
      </c>
      <c r="W165" s="4" t="e">
        <v>#N/A</v>
      </c>
      <c r="X165" s="4" t="e">
        <v>#N/A</v>
      </c>
      <c r="Y165" s="4">
        <v>5.5129999999999998E-2</v>
      </c>
      <c r="Z165" s="4" t="e">
        <v>#N/A</v>
      </c>
      <c r="AA165" s="4" t="e">
        <v>#N/A</v>
      </c>
      <c r="AB165" s="4" t="e">
        <v>#N/A</v>
      </c>
      <c r="AC165" s="4" t="e">
        <v>#N/A</v>
      </c>
      <c r="AD165" s="4" t="s">
        <v>12166</v>
      </c>
      <c r="AE165" s="4" t="s">
        <v>12167</v>
      </c>
      <c r="AF165" s="21">
        <v>41416</v>
      </c>
      <c r="AG165" s="21">
        <v>43242</v>
      </c>
      <c r="AH165" s="4" t="s">
        <v>12168</v>
      </c>
      <c r="AI165" s="4" t="s">
        <v>12169</v>
      </c>
      <c r="AJ165" s="4">
        <v>20930040</v>
      </c>
      <c r="AK165" s="4" t="s">
        <v>64</v>
      </c>
      <c r="AL165" s="4" t="s">
        <v>47</v>
      </c>
      <c r="AM165" s="4">
        <v>38919518</v>
      </c>
      <c r="AN165" s="4" t="s">
        <v>12170</v>
      </c>
    </row>
    <row r="166" spans="1:40" x14ac:dyDescent="0.25">
      <c r="A166" s="4" t="s">
        <v>12171</v>
      </c>
      <c r="B166" s="4" t="s">
        <v>164</v>
      </c>
      <c r="C166" s="4">
        <v>50</v>
      </c>
      <c r="D166" s="4" t="s">
        <v>165</v>
      </c>
      <c r="E166" s="4" t="s">
        <v>166</v>
      </c>
      <c r="F166" s="5">
        <v>330005055084</v>
      </c>
      <c r="G166" s="4" t="s">
        <v>12172</v>
      </c>
      <c r="H166" s="4" t="s">
        <v>12173</v>
      </c>
      <c r="I166" s="4" t="s">
        <v>62</v>
      </c>
      <c r="J166" s="4"/>
      <c r="K166" s="21" t="s">
        <v>50</v>
      </c>
      <c r="L166" s="4">
        <v>0</v>
      </c>
      <c r="M166" s="4">
        <v>0</v>
      </c>
      <c r="N166" s="4">
        <v>0</v>
      </c>
      <c r="O166" s="4">
        <v>0</v>
      </c>
      <c r="P166" s="4"/>
      <c r="Q166" s="4" t="s">
        <v>12174</v>
      </c>
      <c r="R166" s="4" t="s">
        <v>52</v>
      </c>
      <c r="S166" s="4" t="e">
        <v>#N/A</v>
      </c>
      <c r="T166" s="4" t="e">
        <v>#N/A</v>
      </c>
      <c r="U166" s="4" t="e">
        <v>#N/A</v>
      </c>
      <c r="V166" s="4" t="e">
        <v>#N/A</v>
      </c>
      <c r="W166" s="4" t="e">
        <v>#N/A</v>
      </c>
      <c r="X166" s="4" t="e">
        <v>#N/A</v>
      </c>
      <c r="Y166" s="4">
        <v>5.5129999999999998E-2</v>
      </c>
      <c r="Z166" s="4" t="e">
        <v>#N/A</v>
      </c>
      <c r="AA166" s="4" t="e">
        <v>#N/A</v>
      </c>
      <c r="AB166" s="4" t="e">
        <v>#N/A</v>
      </c>
      <c r="AC166" s="4" t="e">
        <v>#N/A</v>
      </c>
      <c r="AD166" s="4" t="s">
        <v>12175</v>
      </c>
      <c r="AE166" s="4">
        <v>11842018</v>
      </c>
      <c r="AF166" s="21">
        <v>43217</v>
      </c>
      <c r="AG166" s="21">
        <v>43217</v>
      </c>
      <c r="AH166" s="4" t="s">
        <v>12176</v>
      </c>
      <c r="AI166" s="4" t="s">
        <v>12177</v>
      </c>
      <c r="AJ166" s="4">
        <v>25230480</v>
      </c>
      <c r="AK166" s="4" t="s">
        <v>76</v>
      </c>
      <c r="AL166" s="4" t="s">
        <v>47</v>
      </c>
      <c r="AM166" s="4" t="s">
        <v>12178</v>
      </c>
      <c r="AN166" s="4" t="s">
        <v>12179</v>
      </c>
    </row>
    <row r="167" spans="1:40" x14ac:dyDescent="0.25">
      <c r="A167" s="4" t="s">
        <v>12180</v>
      </c>
      <c r="B167" s="4" t="s">
        <v>164</v>
      </c>
      <c r="C167" s="4">
        <v>50</v>
      </c>
      <c r="D167" s="4" t="s">
        <v>165</v>
      </c>
      <c r="E167" s="4" t="s">
        <v>166</v>
      </c>
      <c r="F167" s="5">
        <v>330005300577</v>
      </c>
      <c r="G167" s="4" t="s">
        <v>12181</v>
      </c>
      <c r="H167" s="4" t="s">
        <v>12182</v>
      </c>
      <c r="I167" s="4" t="s">
        <v>62</v>
      </c>
      <c r="J167" s="4"/>
      <c r="K167" s="21" t="s">
        <v>50</v>
      </c>
      <c r="L167" s="4">
        <v>0</v>
      </c>
      <c r="M167" s="4">
        <v>0</v>
      </c>
      <c r="N167" s="4">
        <v>0</v>
      </c>
      <c r="O167" s="4">
        <v>0</v>
      </c>
      <c r="P167" s="4"/>
      <c r="Q167" s="4" t="s">
        <v>12183</v>
      </c>
      <c r="R167" s="4" t="s">
        <v>52</v>
      </c>
      <c r="S167" s="4" t="e">
        <v>#N/A</v>
      </c>
      <c r="T167" s="4" t="e">
        <v>#N/A</v>
      </c>
      <c r="U167" s="4" t="e">
        <v>#N/A</v>
      </c>
      <c r="V167" s="4" t="e">
        <v>#N/A</v>
      </c>
      <c r="W167" s="4" t="e">
        <v>#N/A</v>
      </c>
      <c r="X167" s="4" t="e">
        <v>#N/A</v>
      </c>
      <c r="Y167" s="4">
        <v>5.5129999999999998E-2</v>
      </c>
      <c r="Z167" s="4" t="e">
        <v>#N/A</v>
      </c>
      <c r="AA167" s="4" t="e">
        <v>#N/A</v>
      </c>
      <c r="AB167" s="4" t="e">
        <v>#N/A</v>
      </c>
      <c r="AC167" s="4" t="e">
        <v>#N/A</v>
      </c>
      <c r="AD167" s="4" t="e">
        <v>#N/A</v>
      </c>
      <c r="AE167" s="4" t="e">
        <v>#N/A</v>
      </c>
      <c r="AF167" s="21" t="e">
        <v>#N/A</v>
      </c>
      <c r="AG167" s="21" t="e">
        <v>#N/A</v>
      </c>
      <c r="AH167" s="4" t="s">
        <v>12184</v>
      </c>
      <c r="AI167" s="4" t="s">
        <v>180</v>
      </c>
      <c r="AJ167" s="4">
        <v>21535510</v>
      </c>
      <c r="AK167" s="4" t="s">
        <v>64</v>
      </c>
      <c r="AL167" s="4" t="s">
        <v>47</v>
      </c>
      <c r="AM167" s="4">
        <v>21067500</v>
      </c>
      <c r="AN167" s="4" t="s">
        <v>12185</v>
      </c>
    </row>
    <row r="168" spans="1:40" x14ac:dyDescent="0.25">
      <c r="A168" s="4" t="s">
        <v>12186</v>
      </c>
      <c r="B168" s="4" t="s">
        <v>164</v>
      </c>
      <c r="C168" s="4">
        <v>50</v>
      </c>
      <c r="D168" s="4" t="s">
        <v>165</v>
      </c>
      <c r="E168" s="4" t="s">
        <v>166</v>
      </c>
      <c r="F168" s="5">
        <v>330005084858</v>
      </c>
      <c r="G168" s="4" t="s">
        <v>12187</v>
      </c>
      <c r="H168" s="4" t="s">
        <v>12188</v>
      </c>
      <c r="I168" s="4" t="s">
        <v>49</v>
      </c>
      <c r="J168" s="4"/>
      <c r="K168" s="21" t="s">
        <v>12189</v>
      </c>
      <c r="L168" s="4">
        <v>0</v>
      </c>
      <c r="M168" s="4">
        <v>0</v>
      </c>
      <c r="N168" s="4">
        <v>0</v>
      </c>
      <c r="O168" s="4">
        <v>0</v>
      </c>
      <c r="P168" s="4"/>
      <c r="Q168" s="4" t="s">
        <v>12190</v>
      </c>
      <c r="R168" s="4" t="s">
        <v>52</v>
      </c>
      <c r="S168" s="4" t="e">
        <v>#N/A</v>
      </c>
      <c r="T168" s="4" t="e">
        <v>#N/A</v>
      </c>
      <c r="U168" s="4" t="e">
        <v>#N/A</v>
      </c>
      <c r="V168" s="4" t="e">
        <v>#N/A</v>
      </c>
      <c r="W168" s="4" t="e">
        <v>#N/A</v>
      </c>
      <c r="X168" s="4" t="e">
        <v>#N/A</v>
      </c>
      <c r="Y168" s="4">
        <v>5.5129999999999998E-2</v>
      </c>
      <c r="Z168" s="4" t="e">
        <v>#N/A</v>
      </c>
      <c r="AA168" s="4" t="e">
        <v>#N/A</v>
      </c>
      <c r="AB168" s="4" t="e">
        <v>#N/A</v>
      </c>
      <c r="AC168" s="4" t="e">
        <v>#N/A</v>
      </c>
      <c r="AD168" s="4" t="e">
        <v>#N/A</v>
      </c>
      <c r="AE168" s="4" t="e">
        <v>#N/A</v>
      </c>
      <c r="AF168" s="21" t="e">
        <v>#N/A</v>
      </c>
      <c r="AG168" s="21" t="e">
        <v>#N/A</v>
      </c>
      <c r="AH168" s="4" t="s">
        <v>12191</v>
      </c>
      <c r="AI168" s="4" t="s">
        <v>181</v>
      </c>
      <c r="AJ168" s="4">
        <v>22740010</v>
      </c>
      <c r="AK168" s="4" t="s">
        <v>64</v>
      </c>
      <c r="AL168" s="4" t="s">
        <v>47</v>
      </c>
      <c r="AM168" s="4">
        <v>33125001</v>
      </c>
      <c r="AN168" s="4" t="s">
        <v>12192</v>
      </c>
    </row>
    <row r="169" spans="1:40" x14ac:dyDescent="0.25">
      <c r="A169" s="4" t="s">
        <v>12193</v>
      </c>
      <c r="B169" s="4" t="s">
        <v>164</v>
      </c>
      <c r="C169" s="4">
        <v>50</v>
      </c>
      <c r="D169" s="4" t="s">
        <v>165</v>
      </c>
      <c r="E169" s="4" t="s">
        <v>166</v>
      </c>
      <c r="F169" s="5" t="e">
        <v>#N/A</v>
      </c>
      <c r="G169" s="4" t="e">
        <v>#N/A</v>
      </c>
      <c r="H169" s="4" t="e">
        <v>#N/A</v>
      </c>
      <c r="I169" s="4" t="e">
        <v>#N/A</v>
      </c>
      <c r="J169" s="4"/>
      <c r="K169" s="21" t="e">
        <v>#N/A</v>
      </c>
      <c r="L169" s="4" t="e">
        <v>#N/A</v>
      </c>
      <c r="M169" s="4" t="e">
        <v>#N/A</v>
      </c>
      <c r="N169" s="4" t="e">
        <v>#N/A</v>
      </c>
      <c r="O169" s="4" t="e">
        <v>#N/A</v>
      </c>
      <c r="P169" s="4"/>
      <c r="Q169" s="4" t="e">
        <v>#N/A</v>
      </c>
      <c r="R169" s="4" t="e">
        <v>#N/A</v>
      </c>
      <c r="S169" s="4" t="e">
        <v>#N/A</v>
      </c>
      <c r="T169" s="4" t="e">
        <v>#N/A</v>
      </c>
      <c r="U169" s="4" t="e">
        <v>#N/A</v>
      </c>
      <c r="V169" s="4" t="e">
        <v>#N/A</v>
      </c>
      <c r="W169" s="4" t="e">
        <v>#N/A</v>
      </c>
      <c r="X169" s="4" t="e">
        <v>#N/A</v>
      </c>
      <c r="Y169" s="4" t="e">
        <v>#N/A</v>
      </c>
      <c r="Z169" s="4" t="e">
        <v>#N/A</v>
      </c>
      <c r="AA169" s="4" t="e">
        <v>#N/A</v>
      </c>
      <c r="AB169" s="4" t="e">
        <v>#N/A</v>
      </c>
      <c r="AC169" s="4" t="e">
        <v>#N/A</v>
      </c>
      <c r="AD169" s="4" t="e">
        <v>#N/A</v>
      </c>
      <c r="AE169" s="4" t="e">
        <v>#N/A</v>
      </c>
      <c r="AF169" s="21" t="e">
        <v>#N/A</v>
      </c>
      <c r="AG169" s="21" t="e">
        <v>#N/A</v>
      </c>
      <c r="AH169" s="4" t="e">
        <v>#N/A</v>
      </c>
      <c r="AI169" s="4" t="e">
        <v>#N/A</v>
      </c>
      <c r="AJ169" s="4" t="e">
        <v>#N/A</v>
      </c>
      <c r="AK169" s="4" t="e">
        <v>#N/A</v>
      </c>
      <c r="AL169" s="4" t="e">
        <v>#N/A</v>
      </c>
      <c r="AM169" s="4" t="e">
        <v>#N/A</v>
      </c>
      <c r="AN169" s="4" t="e">
        <v>#N/A</v>
      </c>
    </row>
    <row r="170" spans="1:40" x14ac:dyDescent="0.25">
      <c r="A170" s="4" t="s">
        <v>12194</v>
      </c>
      <c r="B170" s="4" t="s">
        <v>164</v>
      </c>
      <c r="C170" s="4">
        <v>50</v>
      </c>
      <c r="D170" s="4" t="s">
        <v>165</v>
      </c>
      <c r="E170" s="4" t="s">
        <v>166</v>
      </c>
      <c r="F170" s="5">
        <v>330005052069</v>
      </c>
      <c r="G170" s="4" t="s">
        <v>12195</v>
      </c>
      <c r="H170" s="4" t="s">
        <v>12196</v>
      </c>
      <c r="I170" s="4" t="s">
        <v>62</v>
      </c>
      <c r="J170" s="4"/>
      <c r="K170" s="21" t="s">
        <v>149</v>
      </c>
      <c r="L170" s="4">
        <v>0</v>
      </c>
      <c r="M170" s="4">
        <v>0</v>
      </c>
      <c r="N170" s="4">
        <v>0</v>
      </c>
      <c r="O170" s="4">
        <v>0</v>
      </c>
      <c r="P170" s="4"/>
      <c r="Q170" s="4" t="s">
        <v>12197</v>
      </c>
      <c r="R170" s="4" t="s">
        <v>11997</v>
      </c>
      <c r="S170" s="4" t="e">
        <v>#N/A</v>
      </c>
      <c r="T170" s="4" t="e">
        <v>#N/A</v>
      </c>
      <c r="U170" s="4" t="e">
        <v>#N/A</v>
      </c>
      <c r="V170" s="4" t="e">
        <v>#N/A</v>
      </c>
      <c r="W170" s="4" t="e">
        <v>#N/A</v>
      </c>
      <c r="X170" s="4" t="e">
        <v>#N/A</v>
      </c>
      <c r="Y170" s="4">
        <v>5.5129999999999998E-2</v>
      </c>
      <c r="Z170" s="4" t="e">
        <v>#N/A</v>
      </c>
      <c r="AA170" s="4" t="e">
        <v>#N/A</v>
      </c>
      <c r="AB170" s="4" t="e">
        <v>#N/A</v>
      </c>
      <c r="AC170" s="4" t="e">
        <v>#N/A</v>
      </c>
      <c r="AD170" s="4" t="s">
        <v>12198</v>
      </c>
      <c r="AE170" s="4" t="s">
        <v>12199</v>
      </c>
      <c r="AF170" s="21">
        <v>43941</v>
      </c>
      <c r="AG170" s="21">
        <v>44306</v>
      </c>
      <c r="AH170" s="4" t="s">
        <v>12200</v>
      </c>
      <c r="AI170" s="4" t="s">
        <v>182</v>
      </c>
      <c r="AJ170" s="4">
        <v>25251745</v>
      </c>
      <c r="AK170" s="4" t="s">
        <v>76</v>
      </c>
      <c r="AL170" s="4" t="s">
        <v>47</v>
      </c>
      <c r="AM170" s="4">
        <v>26799621</v>
      </c>
      <c r="AN170" s="4" t="s">
        <v>12201</v>
      </c>
    </row>
    <row r="171" spans="1:40" x14ac:dyDescent="0.25">
      <c r="A171" s="4" t="s">
        <v>12202</v>
      </c>
      <c r="B171" s="4" t="s">
        <v>164</v>
      </c>
      <c r="C171" s="4">
        <v>50</v>
      </c>
      <c r="D171" s="4" t="s">
        <v>165</v>
      </c>
      <c r="E171" s="4" t="s">
        <v>166</v>
      </c>
      <c r="F171" s="5" t="e">
        <v>#N/A</v>
      </c>
      <c r="G171" s="4" t="e">
        <v>#N/A</v>
      </c>
      <c r="H171" s="4" t="e">
        <v>#N/A</v>
      </c>
      <c r="I171" s="4" t="e">
        <v>#N/A</v>
      </c>
      <c r="J171" s="4"/>
      <c r="K171" s="21" t="e">
        <v>#N/A</v>
      </c>
      <c r="L171" s="4" t="e">
        <v>#N/A</v>
      </c>
      <c r="M171" s="4" t="e">
        <v>#N/A</v>
      </c>
      <c r="N171" s="4" t="e">
        <v>#N/A</v>
      </c>
      <c r="O171" s="4" t="e">
        <v>#N/A</v>
      </c>
      <c r="P171" s="4"/>
      <c r="Q171" s="4" t="e">
        <v>#N/A</v>
      </c>
      <c r="R171" s="4" t="e">
        <v>#N/A</v>
      </c>
      <c r="S171" s="4" t="e">
        <v>#N/A</v>
      </c>
      <c r="T171" s="4" t="e">
        <v>#N/A</v>
      </c>
      <c r="U171" s="4" t="e">
        <v>#N/A</v>
      </c>
      <c r="V171" s="4" t="e">
        <v>#N/A</v>
      </c>
      <c r="W171" s="4" t="e">
        <v>#N/A</v>
      </c>
      <c r="X171" s="4" t="e">
        <v>#N/A</v>
      </c>
      <c r="Y171" s="4" t="e">
        <v>#N/A</v>
      </c>
      <c r="Z171" s="4" t="e">
        <v>#N/A</v>
      </c>
      <c r="AA171" s="4" t="e">
        <v>#N/A</v>
      </c>
      <c r="AB171" s="4" t="e">
        <v>#N/A</v>
      </c>
      <c r="AC171" s="4" t="e">
        <v>#N/A</v>
      </c>
      <c r="AD171" s="4" t="e">
        <v>#N/A</v>
      </c>
      <c r="AE171" s="4" t="e">
        <v>#N/A</v>
      </c>
      <c r="AF171" s="21" t="e">
        <v>#N/A</v>
      </c>
      <c r="AG171" s="21" t="e">
        <v>#N/A</v>
      </c>
      <c r="AH171" s="4" t="e">
        <v>#N/A</v>
      </c>
      <c r="AI171" s="4" t="e">
        <v>#N/A</v>
      </c>
      <c r="AJ171" s="4" t="e">
        <v>#N/A</v>
      </c>
      <c r="AK171" s="4" t="e">
        <v>#N/A</v>
      </c>
      <c r="AL171" s="4" t="e">
        <v>#N/A</v>
      </c>
      <c r="AM171" s="4" t="e">
        <v>#N/A</v>
      </c>
      <c r="AN171" s="4" t="e">
        <v>#N/A</v>
      </c>
    </row>
    <row r="172" spans="1:40" x14ac:dyDescent="0.25">
      <c r="A172" s="4" t="s">
        <v>12203</v>
      </c>
      <c r="B172" s="4" t="s">
        <v>164</v>
      </c>
      <c r="C172" s="4">
        <v>50</v>
      </c>
      <c r="D172" s="4" t="s">
        <v>165</v>
      </c>
      <c r="E172" s="4" t="s">
        <v>166</v>
      </c>
      <c r="F172" s="5" t="e">
        <v>#N/A</v>
      </c>
      <c r="G172" s="4" t="e">
        <v>#N/A</v>
      </c>
      <c r="H172" s="4" t="e">
        <v>#N/A</v>
      </c>
      <c r="I172" s="4" t="e">
        <v>#N/A</v>
      </c>
      <c r="J172" s="4"/>
      <c r="K172" s="21" t="e">
        <v>#N/A</v>
      </c>
      <c r="L172" s="4" t="e">
        <v>#N/A</v>
      </c>
      <c r="M172" s="4" t="e">
        <v>#N/A</v>
      </c>
      <c r="N172" s="4" t="e">
        <v>#N/A</v>
      </c>
      <c r="O172" s="4" t="e">
        <v>#N/A</v>
      </c>
      <c r="P172" s="4"/>
      <c r="Q172" s="4" t="e">
        <v>#N/A</v>
      </c>
      <c r="R172" s="4" t="e">
        <v>#N/A</v>
      </c>
      <c r="S172" s="4" t="e">
        <v>#N/A</v>
      </c>
      <c r="T172" s="4" t="e">
        <v>#N/A</v>
      </c>
      <c r="U172" s="4" t="e">
        <v>#N/A</v>
      </c>
      <c r="V172" s="4" t="e">
        <v>#N/A</v>
      </c>
      <c r="W172" s="4" t="e">
        <v>#N/A</v>
      </c>
      <c r="X172" s="4" t="e">
        <v>#N/A</v>
      </c>
      <c r="Y172" s="4" t="e">
        <v>#N/A</v>
      </c>
      <c r="Z172" s="4" t="e">
        <v>#N/A</v>
      </c>
      <c r="AA172" s="4" t="e">
        <v>#N/A</v>
      </c>
      <c r="AB172" s="4" t="e">
        <v>#N/A</v>
      </c>
      <c r="AC172" s="4" t="e">
        <v>#N/A</v>
      </c>
      <c r="AD172" s="4" t="e">
        <v>#N/A</v>
      </c>
      <c r="AE172" s="4" t="e">
        <v>#N/A</v>
      </c>
      <c r="AF172" s="21" t="e">
        <v>#N/A</v>
      </c>
      <c r="AG172" s="21" t="e">
        <v>#N/A</v>
      </c>
      <c r="AH172" s="4" t="e">
        <v>#N/A</v>
      </c>
      <c r="AI172" s="4" t="e">
        <v>#N/A</v>
      </c>
      <c r="AJ172" s="4" t="e">
        <v>#N/A</v>
      </c>
      <c r="AK172" s="4" t="e">
        <v>#N/A</v>
      </c>
      <c r="AL172" s="4" t="e">
        <v>#N/A</v>
      </c>
      <c r="AM172" s="4" t="e">
        <v>#N/A</v>
      </c>
      <c r="AN172" s="4" t="e">
        <v>#N/A</v>
      </c>
    </row>
    <row r="173" spans="1:40" x14ac:dyDescent="0.25">
      <c r="A173" s="4" t="s">
        <v>12204</v>
      </c>
      <c r="B173" s="4" t="s">
        <v>164</v>
      </c>
      <c r="C173" s="4">
        <v>50</v>
      </c>
      <c r="D173" s="4" t="s">
        <v>165</v>
      </c>
      <c r="E173" s="4" t="s">
        <v>166</v>
      </c>
      <c r="F173" s="5">
        <v>330005055246</v>
      </c>
      <c r="G173" s="4" t="s">
        <v>12205</v>
      </c>
      <c r="H173" s="4" t="s">
        <v>12206</v>
      </c>
      <c r="I173" s="4" t="s">
        <v>49</v>
      </c>
      <c r="J173" s="4"/>
      <c r="K173" s="21" t="s">
        <v>50</v>
      </c>
      <c r="L173" s="4">
        <v>0</v>
      </c>
      <c r="M173" s="4">
        <v>0</v>
      </c>
      <c r="N173" s="4">
        <v>0</v>
      </c>
      <c r="O173" s="4">
        <v>0</v>
      </c>
      <c r="P173" s="4"/>
      <c r="Q173" s="4" t="s">
        <v>12207</v>
      </c>
      <c r="R173" s="4" t="s">
        <v>52</v>
      </c>
      <c r="S173" s="4" t="e">
        <v>#N/A</v>
      </c>
      <c r="T173" s="4" t="e">
        <v>#N/A</v>
      </c>
      <c r="U173" s="4" t="e">
        <v>#N/A</v>
      </c>
      <c r="V173" s="4" t="e">
        <v>#N/A</v>
      </c>
      <c r="W173" s="4" t="e">
        <v>#N/A</v>
      </c>
      <c r="X173" s="4" t="e">
        <v>#N/A</v>
      </c>
      <c r="Y173" s="4">
        <v>5.5129999999999998E-2</v>
      </c>
      <c r="Z173" s="4" t="e">
        <v>#N/A</v>
      </c>
      <c r="AA173" s="4" t="e">
        <v>#N/A</v>
      </c>
      <c r="AB173" s="4" t="e">
        <v>#N/A</v>
      </c>
      <c r="AC173" s="4" t="e">
        <v>#N/A</v>
      </c>
      <c r="AD173" s="4" t="s">
        <v>12208</v>
      </c>
      <c r="AE173" s="4">
        <v>44752019</v>
      </c>
      <c r="AF173" s="21">
        <v>43725</v>
      </c>
      <c r="AG173" s="21">
        <v>43725</v>
      </c>
      <c r="AH173" s="4" t="s">
        <v>12209</v>
      </c>
      <c r="AI173" s="4" t="s">
        <v>12210</v>
      </c>
      <c r="AJ173" s="4">
        <v>24461570</v>
      </c>
      <c r="AK173" s="4" t="s">
        <v>175</v>
      </c>
      <c r="AL173" s="4" t="s">
        <v>47</v>
      </c>
      <c r="AM173" s="4" t="s">
        <v>12211</v>
      </c>
      <c r="AN173" s="4" t="s">
        <v>12212</v>
      </c>
    </row>
    <row r="174" spans="1:40" x14ac:dyDescent="0.25">
      <c r="A174" s="4" t="s">
        <v>12213</v>
      </c>
      <c r="B174" s="4" t="s">
        <v>164</v>
      </c>
      <c r="C174" s="4">
        <v>50</v>
      </c>
      <c r="D174" s="4" t="s">
        <v>165</v>
      </c>
      <c r="E174" s="4" t="s">
        <v>166</v>
      </c>
      <c r="F174" s="5" t="e">
        <v>#N/A</v>
      </c>
      <c r="G174" s="4" t="e">
        <v>#N/A</v>
      </c>
      <c r="H174" s="4" t="e">
        <v>#N/A</v>
      </c>
      <c r="I174" s="4" t="e">
        <v>#N/A</v>
      </c>
      <c r="J174" s="4"/>
      <c r="K174" s="21" t="e">
        <v>#N/A</v>
      </c>
      <c r="L174" s="4" t="e">
        <v>#N/A</v>
      </c>
      <c r="M174" s="4" t="e">
        <v>#N/A</v>
      </c>
      <c r="N174" s="4" t="e">
        <v>#N/A</v>
      </c>
      <c r="O174" s="4" t="e">
        <v>#N/A</v>
      </c>
      <c r="P174" s="4"/>
      <c r="Q174" s="4" t="e">
        <v>#N/A</v>
      </c>
      <c r="R174" s="4" t="e">
        <v>#N/A</v>
      </c>
      <c r="S174" s="4" t="e">
        <v>#N/A</v>
      </c>
      <c r="T174" s="4" t="e">
        <v>#N/A</v>
      </c>
      <c r="U174" s="4" t="e">
        <v>#N/A</v>
      </c>
      <c r="V174" s="4" t="e">
        <v>#N/A</v>
      </c>
      <c r="W174" s="4" t="e">
        <v>#N/A</v>
      </c>
      <c r="X174" s="4" t="e">
        <v>#N/A</v>
      </c>
      <c r="Y174" s="4" t="e">
        <v>#N/A</v>
      </c>
      <c r="Z174" s="4" t="e">
        <v>#N/A</v>
      </c>
      <c r="AA174" s="4" t="e">
        <v>#N/A</v>
      </c>
      <c r="AB174" s="4" t="e">
        <v>#N/A</v>
      </c>
      <c r="AC174" s="4" t="e">
        <v>#N/A</v>
      </c>
      <c r="AD174" s="4" t="e">
        <v>#N/A</v>
      </c>
      <c r="AE174" s="4" t="e">
        <v>#N/A</v>
      </c>
      <c r="AF174" s="21" t="e">
        <v>#N/A</v>
      </c>
      <c r="AG174" s="21" t="e">
        <v>#N/A</v>
      </c>
      <c r="AH174" s="4" t="e">
        <v>#N/A</v>
      </c>
      <c r="AI174" s="4" t="e">
        <v>#N/A</v>
      </c>
      <c r="AJ174" s="4" t="e">
        <v>#N/A</v>
      </c>
      <c r="AK174" s="4" t="e">
        <v>#N/A</v>
      </c>
      <c r="AL174" s="4" t="e">
        <v>#N/A</v>
      </c>
      <c r="AM174" s="4" t="e">
        <v>#N/A</v>
      </c>
      <c r="AN174" s="4" t="e">
        <v>#N/A</v>
      </c>
    </row>
    <row r="175" spans="1:40" x14ac:dyDescent="0.25">
      <c r="A175" s="4" t="s">
        <v>12214</v>
      </c>
      <c r="B175" s="4" t="s">
        <v>164</v>
      </c>
      <c r="C175" s="4">
        <v>50</v>
      </c>
      <c r="D175" s="4" t="s">
        <v>165</v>
      </c>
      <c r="E175" s="4" t="s">
        <v>166</v>
      </c>
      <c r="F175" s="5">
        <v>330005088098</v>
      </c>
      <c r="G175" s="4" t="s">
        <v>41</v>
      </c>
      <c r="H175" s="4" t="s">
        <v>12215</v>
      </c>
      <c r="I175" s="4" t="s">
        <v>42</v>
      </c>
      <c r="J175" s="4"/>
      <c r="K175" s="21" t="s">
        <v>183</v>
      </c>
      <c r="L175" s="4">
        <v>0</v>
      </c>
      <c r="M175" s="4">
        <v>0</v>
      </c>
      <c r="N175" s="4">
        <v>0</v>
      </c>
      <c r="O175" s="4">
        <v>0</v>
      </c>
      <c r="P175" s="4"/>
      <c r="Q175" s="4" t="s">
        <v>12216</v>
      </c>
      <c r="R175" s="4" t="s">
        <v>11652</v>
      </c>
      <c r="S175" s="4" t="e">
        <v>#N/A</v>
      </c>
      <c r="T175" s="4" t="e">
        <v>#N/A</v>
      </c>
      <c r="U175" s="4" t="e">
        <v>#N/A</v>
      </c>
      <c r="V175" s="4" t="e">
        <v>#N/A</v>
      </c>
      <c r="W175" s="4" t="e">
        <v>#N/A</v>
      </c>
      <c r="X175" s="4" t="e">
        <v>#N/A</v>
      </c>
      <c r="Y175" s="4">
        <v>5.5129999999999998E-2</v>
      </c>
      <c r="Z175" s="4" t="e">
        <v>#N/A</v>
      </c>
      <c r="AA175" s="4" t="e">
        <v>#N/A</v>
      </c>
      <c r="AB175" s="4" t="e">
        <v>#N/A</v>
      </c>
      <c r="AC175" s="4" t="e">
        <v>#N/A</v>
      </c>
      <c r="AD175" s="4">
        <v>0</v>
      </c>
      <c r="AE175" s="4">
        <v>0</v>
      </c>
      <c r="AF175" s="21">
        <v>0</v>
      </c>
      <c r="AG175" s="21">
        <v>0</v>
      </c>
      <c r="AH175" s="4" t="s">
        <v>12217</v>
      </c>
      <c r="AI175" s="4" t="s">
        <v>115</v>
      </c>
      <c r="AJ175" s="4">
        <v>20210030</v>
      </c>
      <c r="AK175" s="4" t="s">
        <v>76</v>
      </c>
      <c r="AL175" s="4" t="s">
        <v>47</v>
      </c>
      <c r="AM175" s="4" t="s">
        <v>105</v>
      </c>
      <c r="AN175" s="4" t="s">
        <v>48</v>
      </c>
    </row>
    <row r="176" spans="1:40" x14ac:dyDescent="0.25">
      <c r="A176" s="4" t="s">
        <v>12218</v>
      </c>
      <c r="B176" s="4" t="s">
        <v>164</v>
      </c>
      <c r="C176" s="4">
        <v>50</v>
      </c>
      <c r="D176" s="4" t="s">
        <v>165</v>
      </c>
      <c r="E176" s="4" t="s">
        <v>166</v>
      </c>
      <c r="F176" s="5">
        <v>330005088330</v>
      </c>
      <c r="G176" s="4" t="s">
        <v>41</v>
      </c>
      <c r="H176" s="4" t="s">
        <v>12219</v>
      </c>
      <c r="I176" s="4" t="s">
        <v>42</v>
      </c>
      <c r="J176" s="4"/>
      <c r="K176" s="21" t="s">
        <v>184</v>
      </c>
      <c r="L176" s="4">
        <v>0</v>
      </c>
      <c r="M176" s="4">
        <v>0</v>
      </c>
      <c r="N176" s="4">
        <v>0</v>
      </c>
      <c r="O176" s="4">
        <v>0</v>
      </c>
      <c r="P176" s="4"/>
      <c r="Q176" s="4" t="s">
        <v>12220</v>
      </c>
      <c r="R176" s="4" t="s">
        <v>12221</v>
      </c>
      <c r="S176" s="4" t="e">
        <v>#N/A</v>
      </c>
      <c r="T176" s="4" t="e">
        <v>#N/A</v>
      </c>
      <c r="U176" s="4" t="e">
        <v>#N/A</v>
      </c>
      <c r="V176" s="4" t="e">
        <v>#N/A</v>
      </c>
      <c r="W176" s="4" t="e">
        <v>#N/A</v>
      </c>
      <c r="X176" s="4" t="e">
        <v>#N/A</v>
      </c>
      <c r="Y176" s="4">
        <v>5.5129999999999998E-2</v>
      </c>
      <c r="Z176" s="4" t="e">
        <v>#N/A</v>
      </c>
      <c r="AA176" s="4" t="e">
        <v>#N/A</v>
      </c>
      <c r="AB176" s="4" t="e">
        <v>#N/A</v>
      </c>
      <c r="AC176" s="4" t="e">
        <v>#N/A</v>
      </c>
      <c r="AD176" s="4">
        <v>0</v>
      </c>
      <c r="AE176" s="4">
        <v>0</v>
      </c>
      <c r="AF176" s="21">
        <v>0</v>
      </c>
      <c r="AG176" s="21">
        <v>0</v>
      </c>
      <c r="AH176" s="4" t="s">
        <v>44</v>
      </c>
      <c r="AI176" s="4" t="s">
        <v>45</v>
      </c>
      <c r="AJ176" s="4">
        <v>20210030</v>
      </c>
      <c r="AK176" s="4" t="s">
        <v>64</v>
      </c>
      <c r="AL176" s="4" t="s">
        <v>47</v>
      </c>
      <c r="AM176" s="4" t="s">
        <v>105</v>
      </c>
      <c r="AN176" s="4" t="s">
        <v>48</v>
      </c>
    </row>
    <row r="177" spans="1:40" x14ac:dyDescent="0.25">
      <c r="A177" s="4" t="s">
        <v>12222</v>
      </c>
      <c r="B177" s="4" t="s">
        <v>164</v>
      </c>
      <c r="C177" s="4">
        <v>50</v>
      </c>
      <c r="D177" s="4" t="s">
        <v>165</v>
      </c>
      <c r="E177" s="4" t="s">
        <v>166</v>
      </c>
      <c r="F177" s="5">
        <v>330005053979</v>
      </c>
      <c r="G177" s="4" t="s">
        <v>12223</v>
      </c>
      <c r="H177" s="4" t="s">
        <v>12224</v>
      </c>
      <c r="I177" s="4" t="s">
        <v>62</v>
      </c>
      <c r="J177" s="4"/>
      <c r="K177" s="21" t="s">
        <v>50</v>
      </c>
      <c r="L177" s="4">
        <v>965.05107142086899</v>
      </c>
      <c r="M177" s="4">
        <v>0</v>
      </c>
      <c r="N177" s="4">
        <v>0</v>
      </c>
      <c r="O177" s="4">
        <v>0</v>
      </c>
      <c r="P177" s="4"/>
      <c r="Q177" s="4" t="s">
        <v>12225</v>
      </c>
      <c r="R177" s="4" t="s">
        <v>12226</v>
      </c>
      <c r="S177" s="4">
        <v>16618</v>
      </c>
      <c r="T177" s="4">
        <v>0</v>
      </c>
      <c r="U177" s="4">
        <v>0</v>
      </c>
      <c r="V177" s="4">
        <v>10858</v>
      </c>
      <c r="W177" s="4">
        <v>0</v>
      </c>
      <c r="X177" s="4">
        <v>90</v>
      </c>
      <c r="Y177" s="4">
        <v>5.5129999999999998E-2</v>
      </c>
      <c r="Z177" s="4">
        <v>366.45</v>
      </c>
      <c r="AA177" s="4">
        <v>0</v>
      </c>
      <c r="AB177" s="4">
        <v>0</v>
      </c>
      <c r="AC177" s="4">
        <v>598.6</v>
      </c>
      <c r="AD177" s="4" t="s">
        <v>12227</v>
      </c>
      <c r="AE177" s="4" t="s">
        <v>12228</v>
      </c>
      <c r="AF177" s="21">
        <v>42530</v>
      </c>
      <c r="AG177" s="21">
        <v>44356</v>
      </c>
      <c r="AH177" s="4" t="s">
        <v>12229</v>
      </c>
      <c r="AI177" s="4" t="s">
        <v>185</v>
      </c>
      <c r="AJ177" s="4">
        <v>26220098</v>
      </c>
      <c r="AK177" s="4" t="s">
        <v>186</v>
      </c>
      <c r="AL177" s="4" t="s">
        <v>47</v>
      </c>
      <c r="AM177" s="4">
        <v>27659400</v>
      </c>
      <c r="AN177" s="4" t="s">
        <v>12230</v>
      </c>
    </row>
    <row r="178" spans="1:40" x14ac:dyDescent="0.25">
      <c r="A178" s="4" t="s">
        <v>12231</v>
      </c>
      <c r="B178" s="4" t="s">
        <v>164</v>
      </c>
      <c r="C178" s="4">
        <v>50</v>
      </c>
      <c r="D178" s="4" t="s">
        <v>165</v>
      </c>
      <c r="E178" s="4" t="s">
        <v>166</v>
      </c>
      <c r="F178" s="5">
        <v>510007879430</v>
      </c>
      <c r="G178" s="4" t="s">
        <v>12232</v>
      </c>
      <c r="H178" s="4" t="s">
        <v>12233</v>
      </c>
      <c r="I178" s="4" t="s">
        <v>49</v>
      </c>
      <c r="J178" s="4"/>
      <c r="K178" s="21" t="s">
        <v>87</v>
      </c>
      <c r="L178" s="4">
        <v>0</v>
      </c>
      <c r="M178" s="4">
        <v>0</v>
      </c>
      <c r="N178" s="4">
        <v>0</v>
      </c>
      <c r="O178" s="4">
        <v>0</v>
      </c>
      <c r="P178" s="4"/>
      <c r="Q178" s="4" t="s">
        <v>12234</v>
      </c>
      <c r="R178" s="4" t="s">
        <v>12235</v>
      </c>
      <c r="S178" s="4" t="e">
        <v>#N/A</v>
      </c>
      <c r="T178" s="4" t="e">
        <v>#N/A</v>
      </c>
      <c r="U178" s="4" t="e">
        <v>#N/A</v>
      </c>
      <c r="V178" s="4" t="e">
        <v>#N/A</v>
      </c>
      <c r="W178" s="4" t="e">
        <v>#N/A</v>
      </c>
      <c r="X178" s="4" t="e">
        <v>#N/A</v>
      </c>
      <c r="Y178" s="4">
        <v>5.5129999999999998E-2</v>
      </c>
      <c r="Z178" s="4" t="e">
        <v>#N/A</v>
      </c>
      <c r="AA178" s="4" t="e">
        <v>#N/A</v>
      </c>
      <c r="AB178" s="4" t="e">
        <v>#N/A</v>
      </c>
      <c r="AC178" s="4" t="e">
        <v>#N/A</v>
      </c>
      <c r="AD178" s="4" t="s">
        <v>12236</v>
      </c>
      <c r="AE178" s="4" t="s">
        <v>12237</v>
      </c>
      <c r="AF178" s="21">
        <v>41408</v>
      </c>
      <c r="AG178" s="21">
        <v>43234</v>
      </c>
      <c r="AH178" s="4" t="s">
        <v>12238</v>
      </c>
      <c r="AI178" s="4" t="s">
        <v>129</v>
      </c>
      <c r="AJ178" s="4">
        <v>20031912</v>
      </c>
      <c r="AK178" s="4" t="s">
        <v>64</v>
      </c>
      <c r="AL178" s="4" t="s">
        <v>47</v>
      </c>
      <c r="AM178" s="4" t="s">
        <v>12239</v>
      </c>
      <c r="AN178" s="4" t="s">
        <v>12240</v>
      </c>
    </row>
    <row r="179" spans="1:40" x14ac:dyDescent="0.25">
      <c r="A179" s="4" t="s">
        <v>12241</v>
      </c>
      <c r="B179" s="4" t="s">
        <v>164</v>
      </c>
      <c r="C179" s="4">
        <v>50</v>
      </c>
      <c r="D179" s="4" t="s">
        <v>165</v>
      </c>
      <c r="E179" s="4" t="s">
        <v>166</v>
      </c>
      <c r="F179" s="5">
        <v>330005065128</v>
      </c>
      <c r="G179" s="4" t="s">
        <v>12242</v>
      </c>
      <c r="H179" s="4" t="s">
        <v>12243</v>
      </c>
      <c r="I179" s="4" t="s">
        <v>49</v>
      </c>
      <c r="J179" s="4"/>
      <c r="K179" s="21" t="s">
        <v>12244</v>
      </c>
      <c r="L179" s="4">
        <v>0</v>
      </c>
      <c r="M179" s="4">
        <v>0</v>
      </c>
      <c r="N179" s="4">
        <v>0</v>
      </c>
      <c r="O179" s="4">
        <v>0</v>
      </c>
      <c r="P179" s="4"/>
      <c r="Q179" s="4" t="s">
        <v>12245</v>
      </c>
      <c r="R179" s="4" t="s">
        <v>12246</v>
      </c>
      <c r="S179" s="4" t="e">
        <v>#N/A</v>
      </c>
      <c r="T179" s="4" t="e">
        <v>#N/A</v>
      </c>
      <c r="U179" s="4" t="e">
        <v>#N/A</v>
      </c>
      <c r="V179" s="4" t="e">
        <v>#N/A</v>
      </c>
      <c r="W179" s="4" t="e">
        <v>#N/A</v>
      </c>
      <c r="X179" s="4" t="e">
        <v>#N/A</v>
      </c>
      <c r="Y179" s="4">
        <v>5.5129999999999998E-2</v>
      </c>
      <c r="Z179" s="4" t="e">
        <v>#N/A</v>
      </c>
      <c r="AA179" s="4" t="e">
        <v>#N/A</v>
      </c>
      <c r="AB179" s="4" t="e">
        <v>#N/A</v>
      </c>
      <c r="AC179" s="4" t="e">
        <v>#N/A</v>
      </c>
      <c r="AD179" s="4" t="e">
        <v>#N/A</v>
      </c>
      <c r="AE179" s="4" t="e">
        <v>#N/A</v>
      </c>
      <c r="AF179" s="21" t="e">
        <v>#N/A</v>
      </c>
      <c r="AG179" s="21" t="e">
        <v>#N/A</v>
      </c>
      <c r="AH179" s="4" t="s">
        <v>12247</v>
      </c>
      <c r="AI179" s="4" t="s">
        <v>12248</v>
      </c>
      <c r="AJ179" s="4">
        <v>24358580</v>
      </c>
      <c r="AK179" s="4" t="s">
        <v>187</v>
      </c>
      <c r="AL179" s="4" t="s">
        <v>47</v>
      </c>
      <c r="AM179" s="4" t="s">
        <v>12249</v>
      </c>
      <c r="AN179" s="4" t="s">
        <v>12250</v>
      </c>
    </row>
    <row r="180" spans="1:40" x14ac:dyDescent="0.25">
      <c r="A180" s="4" t="s">
        <v>12251</v>
      </c>
      <c r="B180" s="4" t="s">
        <v>164</v>
      </c>
      <c r="C180" s="4">
        <v>50</v>
      </c>
      <c r="D180" s="4" t="s">
        <v>165</v>
      </c>
      <c r="E180" s="4" t="s">
        <v>166</v>
      </c>
      <c r="F180" s="5">
        <v>330005126364</v>
      </c>
      <c r="G180" s="4" t="s">
        <v>188</v>
      </c>
      <c r="H180" s="4" t="s">
        <v>12252</v>
      </c>
      <c r="I180" s="4" t="s">
        <v>49</v>
      </c>
      <c r="J180" s="4"/>
      <c r="K180" s="21" t="s">
        <v>12253</v>
      </c>
      <c r="L180" s="4">
        <v>0</v>
      </c>
      <c r="M180" s="4">
        <v>0</v>
      </c>
      <c r="N180" s="4">
        <v>0</v>
      </c>
      <c r="O180" s="4">
        <v>0</v>
      </c>
      <c r="P180" s="4"/>
      <c r="Q180" s="4" t="s">
        <v>12254</v>
      </c>
      <c r="R180" s="4" t="s">
        <v>12255</v>
      </c>
      <c r="S180" s="4" t="e">
        <v>#N/A</v>
      </c>
      <c r="T180" s="4" t="e">
        <v>#N/A</v>
      </c>
      <c r="U180" s="4" t="e">
        <v>#N/A</v>
      </c>
      <c r="V180" s="4" t="e">
        <v>#N/A</v>
      </c>
      <c r="W180" s="4" t="e">
        <v>#N/A</v>
      </c>
      <c r="X180" s="4" t="e">
        <v>#N/A</v>
      </c>
      <c r="Y180" s="4">
        <v>5.5129999999999998E-2</v>
      </c>
      <c r="Z180" s="4" t="e">
        <v>#N/A</v>
      </c>
      <c r="AA180" s="4" t="e">
        <v>#N/A</v>
      </c>
      <c r="AB180" s="4" t="e">
        <v>#N/A</v>
      </c>
      <c r="AC180" s="4" t="e">
        <v>#N/A</v>
      </c>
      <c r="AD180" s="4" t="e">
        <v>#N/A</v>
      </c>
      <c r="AE180" s="4" t="e">
        <v>#N/A</v>
      </c>
      <c r="AF180" s="21" t="e">
        <v>#N/A</v>
      </c>
      <c r="AG180" s="21" t="e">
        <v>#N/A</v>
      </c>
      <c r="AH180" s="4" t="s">
        <v>12256</v>
      </c>
      <c r="AI180" s="4" t="s">
        <v>189</v>
      </c>
      <c r="AJ180" s="4">
        <v>21660010</v>
      </c>
      <c r="AK180" s="4" t="s">
        <v>64</v>
      </c>
      <c r="AL180" s="4" t="s">
        <v>47</v>
      </c>
      <c r="AM180" s="4" t="s">
        <v>12257</v>
      </c>
      <c r="AN180" s="4" t="s">
        <v>12258</v>
      </c>
    </row>
    <row r="181" spans="1:40" x14ac:dyDescent="0.25">
      <c r="A181" s="4" t="s">
        <v>13574</v>
      </c>
      <c r="B181" s="4" t="s">
        <v>164</v>
      </c>
      <c r="C181" s="4">
        <v>50</v>
      </c>
      <c r="D181" s="4" t="s">
        <v>165</v>
      </c>
      <c r="E181" s="4" t="s">
        <v>166</v>
      </c>
      <c r="F181" s="5">
        <v>330005126526</v>
      </c>
      <c r="G181" s="4" t="s">
        <v>4487</v>
      </c>
      <c r="H181" s="4" t="s">
        <v>4488</v>
      </c>
      <c r="I181" s="4" t="s">
        <v>62</v>
      </c>
      <c r="J181" s="4"/>
      <c r="K181" s="21" t="s">
        <v>50</v>
      </c>
      <c r="L181" s="4">
        <v>0</v>
      </c>
      <c r="M181" s="4">
        <v>0</v>
      </c>
      <c r="N181" s="4">
        <f>Tabela1[[#This Row],[VALOR_anual]]+Tabela1[[#This Row],[AJUSTE_exerc]]</f>
        <v>0</v>
      </c>
      <c r="O181" s="4"/>
      <c r="P181" s="4"/>
      <c r="Q181" s="4" t="s">
        <v>51</v>
      </c>
      <c r="R181" s="4" t="s">
        <v>52</v>
      </c>
      <c r="S181" s="4">
        <v>16556</v>
      </c>
      <c r="T181" s="4">
        <v>0</v>
      </c>
      <c r="U181" s="4">
        <v>0</v>
      </c>
      <c r="V181" s="4">
        <v>13928</v>
      </c>
      <c r="W181" s="4">
        <v>0</v>
      </c>
      <c r="X181" s="4">
        <v>90</v>
      </c>
      <c r="Y181" s="4">
        <v>5.7568725668020709E-2</v>
      </c>
      <c r="Z181" s="4">
        <v>381.24428373110965</v>
      </c>
      <c r="AA181" s="4">
        <v>0</v>
      </c>
      <c r="AB181" s="4">
        <v>0</v>
      </c>
      <c r="AC181" s="4">
        <v>801.81492459419667</v>
      </c>
      <c r="AD181" s="4" t="s">
        <v>4489</v>
      </c>
      <c r="AE181" s="4" t="s">
        <v>4490</v>
      </c>
      <c r="AF181" s="21">
        <v>42884</v>
      </c>
      <c r="AG181" s="21">
        <v>44710</v>
      </c>
      <c r="AH181" s="4" t="s">
        <v>4491</v>
      </c>
      <c r="AI181" s="4" t="s">
        <v>4492</v>
      </c>
      <c r="AJ181" s="4">
        <v>26050000</v>
      </c>
      <c r="AK181" s="4" t="s">
        <v>186</v>
      </c>
      <c r="AL181" s="4" t="s">
        <v>47</v>
      </c>
      <c r="AM181" s="4">
        <v>26691910</v>
      </c>
      <c r="AN181" s="4" t="s">
        <v>4493</v>
      </c>
    </row>
    <row r="182" spans="1:40" x14ac:dyDescent="0.25">
      <c r="A182" s="4" t="s">
        <v>12259</v>
      </c>
      <c r="B182" s="4" t="s">
        <v>164</v>
      </c>
      <c r="C182" s="4">
        <v>50</v>
      </c>
      <c r="D182" s="4" t="s">
        <v>165</v>
      </c>
      <c r="E182" s="4" t="s">
        <v>166</v>
      </c>
      <c r="F182" s="5">
        <v>330005126445</v>
      </c>
      <c r="G182" s="4" t="s">
        <v>12260</v>
      </c>
      <c r="H182" s="4" t="s">
        <v>12261</v>
      </c>
      <c r="I182" s="4" t="s">
        <v>49</v>
      </c>
      <c r="J182" s="4"/>
      <c r="K182" s="21" t="s">
        <v>50</v>
      </c>
      <c r="L182" s="4">
        <v>0</v>
      </c>
      <c r="M182" s="4">
        <v>0</v>
      </c>
      <c r="N182" s="4">
        <v>0</v>
      </c>
      <c r="O182" s="4">
        <v>0</v>
      </c>
      <c r="P182" s="4"/>
      <c r="Q182" s="4" t="s">
        <v>12262</v>
      </c>
      <c r="R182" s="4" t="s">
        <v>12263</v>
      </c>
      <c r="S182" s="4" t="e">
        <v>#N/A</v>
      </c>
      <c r="T182" s="4" t="e">
        <v>#N/A</v>
      </c>
      <c r="U182" s="4" t="e">
        <v>#N/A</v>
      </c>
      <c r="V182" s="4" t="e">
        <v>#N/A</v>
      </c>
      <c r="W182" s="4" t="e">
        <v>#N/A</v>
      </c>
      <c r="X182" s="4" t="e">
        <v>#N/A</v>
      </c>
      <c r="Y182" s="4">
        <v>5.5129999999999998E-2</v>
      </c>
      <c r="Z182" s="4" t="e">
        <v>#N/A</v>
      </c>
      <c r="AA182" s="4" t="e">
        <v>#N/A</v>
      </c>
      <c r="AB182" s="4" t="e">
        <v>#N/A</v>
      </c>
      <c r="AC182" s="4" t="e">
        <v>#N/A</v>
      </c>
      <c r="AD182" s="4" t="s">
        <v>12264</v>
      </c>
      <c r="AE182" s="4" t="s">
        <v>12265</v>
      </c>
      <c r="AF182" s="21">
        <v>42485</v>
      </c>
      <c r="AG182" s="21">
        <v>44311</v>
      </c>
      <c r="AH182" s="4" t="s">
        <v>12266</v>
      </c>
      <c r="AI182" s="4" t="s">
        <v>129</v>
      </c>
      <c r="AJ182" s="4">
        <v>27970020</v>
      </c>
      <c r="AK182" s="4" t="s">
        <v>168</v>
      </c>
      <c r="AL182" s="4" t="s">
        <v>47</v>
      </c>
      <c r="AM182" s="4" t="s">
        <v>12267</v>
      </c>
      <c r="AN182" s="4" t="s">
        <v>12268</v>
      </c>
    </row>
    <row r="183" spans="1:40" s="4" customFormat="1" x14ac:dyDescent="0.25">
      <c r="A183" s="4" t="s">
        <v>12269</v>
      </c>
      <c r="B183" s="4" t="s">
        <v>164</v>
      </c>
      <c r="C183" s="4">
        <v>50</v>
      </c>
      <c r="D183" s="4" t="s">
        <v>165</v>
      </c>
      <c r="E183" s="4" t="s">
        <v>166</v>
      </c>
      <c r="F183" s="5">
        <v>330005094659</v>
      </c>
      <c r="G183" s="4" t="s">
        <v>12270</v>
      </c>
      <c r="H183" s="4" t="s">
        <v>12271</v>
      </c>
      <c r="I183" s="4" t="s">
        <v>49</v>
      </c>
      <c r="K183" s="21" t="s">
        <v>50</v>
      </c>
      <c r="L183" s="4">
        <v>0</v>
      </c>
      <c r="M183" s="4">
        <v>0</v>
      </c>
      <c r="N183" s="4">
        <v>0</v>
      </c>
      <c r="O183" s="4">
        <v>0</v>
      </c>
      <c r="Q183" s="4" t="s">
        <v>12272</v>
      </c>
      <c r="R183" s="4" t="s">
        <v>11662</v>
      </c>
      <c r="S183" s="4" t="e">
        <v>#N/A</v>
      </c>
      <c r="T183" s="4" t="e">
        <v>#N/A</v>
      </c>
      <c r="U183" s="4" t="e">
        <v>#N/A</v>
      </c>
      <c r="V183" s="4" t="e">
        <v>#N/A</v>
      </c>
      <c r="W183" s="4" t="e">
        <v>#N/A</v>
      </c>
      <c r="X183" s="4" t="e">
        <v>#N/A</v>
      </c>
      <c r="Y183" s="4">
        <v>5.5129999999999998E-2</v>
      </c>
      <c r="Z183" s="4" t="e">
        <v>#N/A</v>
      </c>
      <c r="AA183" s="4" t="e">
        <v>#N/A</v>
      </c>
      <c r="AB183" s="4" t="e">
        <v>#N/A</v>
      </c>
      <c r="AC183" s="4" t="e">
        <v>#N/A</v>
      </c>
      <c r="AD183" s="4" t="s">
        <v>12273</v>
      </c>
      <c r="AE183" s="4">
        <v>7152008</v>
      </c>
      <c r="AF183" s="21">
        <v>39812</v>
      </c>
      <c r="AG183" s="21">
        <v>41638</v>
      </c>
      <c r="AH183" s="4" t="s">
        <v>12274</v>
      </c>
      <c r="AI183" s="4" t="s">
        <v>190</v>
      </c>
      <c r="AJ183" s="4">
        <v>22710113</v>
      </c>
      <c r="AK183" s="4" t="s">
        <v>64</v>
      </c>
      <c r="AL183" s="4" t="s">
        <v>47</v>
      </c>
      <c r="AM183" s="4" t="s">
        <v>191</v>
      </c>
      <c r="AN183" s="4" t="s">
        <v>12275</v>
      </c>
    </row>
    <row r="184" spans="1:40" x14ac:dyDescent="0.25">
      <c r="A184" s="4" t="s">
        <v>12276</v>
      </c>
      <c r="B184" s="4" t="s">
        <v>164</v>
      </c>
      <c r="C184" s="4">
        <v>50</v>
      </c>
      <c r="D184" s="4" t="s">
        <v>165</v>
      </c>
      <c r="E184" s="4" t="s">
        <v>166</v>
      </c>
      <c r="F184" s="5" t="e">
        <v>#N/A</v>
      </c>
      <c r="G184" s="4" t="e">
        <v>#N/A</v>
      </c>
      <c r="H184" s="4" t="e">
        <v>#N/A</v>
      </c>
      <c r="I184" s="4" t="e">
        <v>#N/A</v>
      </c>
      <c r="J184" s="4"/>
      <c r="K184" s="21" t="e">
        <v>#N/A</v>
      </c>
      <c r="L184" s="4" t="e">
        <v>#N/A</v>
      </c>
      <c r="M184" s="4" t="e">
        <v>#N/A</v>
      </c>
      <c r="N184" s="4" t="e">
        <v>#N/A</v>
      </c>
      <c r="O184" s="4" t="e">
        <v>#N/A</v>
      </c>
      <c r="P184" s="4"/>
      <c r="Q184" s="4" t="e">
        <v>#N/A</v>
      </c>
      <c r="R184" s="4" t="e">
        <v>#N/A</v>
      </c>
      <c r="S184" s="4" t="e">
        <v>#N/A</v>
      </c>
      <c r="T184" s="4" t="e">
        <v>#N/A</v>
      </c>
      <c r="U184" s="4" t="e">
        <v>#N/A</v>
      </c>
      <c r="V184" s="4" t="e">
        <v>#N/A</v>
      </c>
      <c r="W184" s="4" t="e">
        <v>#N/A</v>
      </c>
      <c r="X184" s="4" t="e">
        <v>#N/A</v>
      </c>
      <c r="Y184" s="4" t="e">
        <v>#N/A</v>
      </c>
      <c r="Z184" s="4" t="e">
        <v>#N/A</v>
      </c>
      <c r="AA184" s="4" t="e">
        <v>#N/A</v>
      </c>
      <c r="AB184" s="4" t="e">
        <v>#N/A</v>
      </c>
      <c r="AC184" s="4" t="e">
        <v>#N/A</v>
      </c>
      <c r="AD184" s="4" t="e">
        <v>#N/A</v>
      </c>
      <c r="AE184" s="4" t="e">
        <v>#N/A</v>
      </c>
      <c r="AF184" s="21" t="e">
        <v>#N/A</v>
      </c>
      <c r="AG184" s="21" t="e">
        <v>#N/A</v>
      </c>
      <c r="AH184" s="4" t="e">
        <v>#N/A</v>
      </c>
      <c r="AI184" s="4" t="e">
        <v>#N/A</v>
      </c>
      <c r="AJ184" s="4" t="e">
        <v>#N/A</v>
      </c>
      <c r="AK184" s="4" t="e">
        <v>#N/A</v>
      </c>
      <c r="AL184" s="4" t="e">
        <v>#N/A</v>
      </c>
      <c r="AM184" s="4" t="e">
        <v>#N/A</v>
      </c>
      <c r="AN184" s="4" t="e">
        <v>#N/A</v>
      </c>
    </row>
    <row r="185" spans="1:40" x14ac:dyDescent="0.25">
      <c r="A185" s="4" t="s">
        <v>13052</v>
      </c>
      <c r="B185" s="4" t="s">
        <v>164</v>
      </c>
      <c r="C185" s="4"/>
      <c r="D185" s="4" t="s">
        <v>165</v>
      </c>
      <c r="E185" s="4" t="s">
        <v>166</v>
      </c>
      <c r="F185" s="5"/>
      <c r="G185" s="4"/>
      <c r="H185" s="4" t="s">
        <v>13049</v>
      </c>
      <c r="I185" s="4"/>
      <c r="J185" s="4"/>
      <c r="K185" s="21"/>
      <c r="L185" s="4">
        <f>Tabela1[[#This Row],[vlCaptEst]]+Tabela1[[#This Row],[vlLancEstTrat]]+Tabela1[[#This Row],[vlLancEstNTrat]]+Tabela1[[#This Row],[vlConsEst]]</f>
        <v>0</v>
      </c>
      <c r="M185" s="4"/>
      <c r="N185" s="4">
        <f>Tabela1[[#This Row],[VALOR_anual]]+Tabela1[[#This Row],[AJUSTE_exerc]]</f>
        <v>0</v>
      </c>
      <c r="O185" s="4"/>
      <c r="P185" s="4"/>
      <c r="Q185" s="4" t="s">
        <v>13567</v>
      </c>
      <c r="R185" s="4" t="s">
        <v>13568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21"/>
      <c r="AG185" s="21"/>
      <c r="AH185" s="4"/>
      <c r="AI185" s="4"/>
      <c r="AJ185" s="4"/>
      <c r="AK185" s="4"/>
      <c r="AL185" s="4"/>
      <c r="AM185" s="4"/>
      <c r="AN185" s="4"/>
    </row>
    <row r="186" spans="1:40" x14ac:dyDescent="0.25">
      <c r="A186" s="4" t="s">
        <v>12277</v>
      </c>
      <c r="B186" s="4" t="s">
        <v>164</v>
      </c>
      <c r="C186" s="4">
        <v>50</v>
      </c>
      <c r="D186" s="4" t="s">
        <v>165</v>
      </c>
      <c r="E186" s="4" t="s">
        <v>166</v>
      </c>
      <c r="F186" s="5" t="e">
        <v>#N/A</v>
      </c>
      <c r="G186" s="4" t="e">
        <v>#N/A</v>
      </c>
      <c r="H186" s="4" t="e">
        <v>#N/A</v>
      </c>
      <c r="I186" s="4" t="e">
        <v>#N/A</v>
      </c>
      <c r="J186" s="4"/>
      <c r="K186" s="21" t="e">
        <v>#N/A</v>
      </c>
      <c r="L186" s="4" t="e">
        <v>#N/A</v>
      </c>
      <c r="M186" s="4" t="e">
        <v>#N/A</v>
      </c>
      <c r="N186" s="4" t="e">
        <v>#N/A</v>
      </c>
      <c r="O186" s="4" t="e">
        <v>#N/A</v>
      </c>
      <c r="P186" s="4"/>
      <c r="Q186" s="4" t="e">
        <v>#N/A</v>
      </c>
      <c r="R186" s="4" t="e">
        <v>#N/A</v>
      </c>
      <c r="S186" s="4" t="e">
        <v>#N/A</v>
      </c>
      <c r="T186" s="4" t="e">
        <v>#N/A</v>
      </c>
      <c r="U186" s="4" t="e">
        <v>#N/A</v>
      </c>
      <c r="V186" s="4" t="e">
        <v>#N/A</v>
      </c>
      <c r="W186" s="4" t="e">
        <v>#N/A</v>
      </c>
      <c r="X186" s="4" t="e">
        <v>#N/A</v>
      </c>
      <c r="Y186" s="4" t="e">
        <v>#N/A</v>
      </c>
      <c r="Z186" s="4" t="e">
        <v>#N/A</v>
      </c>
      <c r="AA186" s="4" t="e">
        <v>#N/A</v>
      </c>
      <c r="AB186" s="4" t="e">
        <v>#N/A</v>
      </c>
      <c r="AC186" s="4" t="e">
        <v>#N/A</v>
      </c>
      <c r="AD186" s="4" t="e">
        <v>#N/A</v>
      </c>
      <c r="AE186" s="4" t="e">
        <v>#N/A</v>
      </c>
      <c r="AF186" s="21" t="e">
        <v>#N/A</v>
      </c>
      <c r="AG186" s="21" t="e">
        <v>#N/A</v>
      </c>
      <c r="AH186" s="4" t="e">
        <v>#N/A</v>
      </c>
      <c r="AI186" s="4" t="e">
        <v>#N/A</v>
      </c>
      <c r="AJ186" s="4" t="e">
        <v>#N/A</v>
      </c>
      <c r="AK186" s="4" t="e">
        <v>#N/A</v>
      </c>
      <c r="AL186" s="4" t="e">
        <v>#N/A</v>
      </c>
      <c r="AM186" s="4" t="e">
        <v>#N/A</v>
      </c>
      <c r="AN186" s="4" t="e">
        <v>#N/A</v>
      </c>
    </row>
    <row r="187" spans="1:40" x14ac:dyDescent="0.25">
      <c r="A187" s="4" t="s">
        <v>12278</v>
      </c>
      <c r="B187" s="4" t="s">
        <v>164</v>
      </c>
      <c r="C187" s="4">
        <v>50</v>
      </c>
      <c r="D187" s="4" t="s">
        <v>165</v>
      </c>
      <c r="E187" s="4" t="s">
        <v>166</v>
      </c>
      <c r="F187" s="5" t="e">
        <v>#N/A</v>
      </c>
      <c r="G187" s="4" t="e">
        <v>#N/A</v>
      </c>
      <c r="H187" s="4" t="e">
        <v>#N/A</v>
      </c>
      <c r="I187" s="4" t="e">
        <v>#N/A</v>
      </c>
      <c r="J187" s="4"/>
      <c r="K187" s="21" t="e">
        <v>#N/A</v>
      </c>
      <c r="L187" s="4" t="e">
        <v>#N/A</v>
      </c>
      <c r="M187" s="4" t="e">
        <v>#N/A</v>
      </c>
      <c r="N187" s="4" t="e">
        <v>#N/A</v>
      </c>
      <c r="O187" s="4" t="e">
        <v>#N/A</v>
      </c>
      <c r="P187" s="4"/>
      <c r="Q187" s="4" t="e">
        <v>#N/A</v>
      </c>
      <c r="R187" s="4" t="e">
        <v>#N/A</v>
      </c>
      <c r="S187" s="4" t="e">
        <v>#N/A</v>
      </c>
      <c r="T187" s="4" t="e">
        <v>#N/A</v>
      </c>
      <c r="U187" s="4" t="e">
        <v>#N/A</v>
      </c>
      <c r="V187" s="4" t="e">
        <v>#N/A</v>
      </c>
      <c r="W187" s="4" t="e">
        <v>#N/A</v>
      </c>
      <c r="X187" s="4" t="e">
        <v>#N/A</v>
      </c>
      <c r="Y187" s="4" t="e">
        <v>#N/A</v>
      </c>
      <c r="Z187" s="4" t="e">
        <v>#N/A</v>
      </c>
      <c r="AA187" s="4" t="e">
        <v>#N/A</v>
      </c>
      <c r="AB187" s="4" t="e">
        <v>#N/A</v>
      </c>
      <c r="AC187" s="4" t="e">
        <v>#N/A</v>
      </c>
      <c r="AD187" s="4" t="e">
        <v>#N/A</v>
      </c>
      <c r="AE187" s="4" t="e">
        <v>#N/A</v>
      </c>
      <c r="AF187" s="21" t="e">
        <v>#N/A</v>
      </c>
      <c r="AG187" s="21" t="e">
        <v>#N/A</v>
      </c>
      <c r="AH187" s="4" t="e">
        <v>#N/A</v>
      </c>
      <c r="AI187" s="4" t="e">
        <v>#N/A</v>
      </c>
      <c r="AJ187" s="4" t="e">
        <v>#N/A</v>
      </c>
      <c r="AK187" s="4" t="e">
        <v>#N/A</v>
      </c>
      <c r="AL187" s="4" t="e">
        <v>#N/A</v>
      </c>
      <c r="AM187" s="4" t="e">
        <v>#N/A</v>
      </c>
      <c r="AN187" s="4" t="e">
        <v>#N/A</v>
      </c>
    </row>
    <row r="188" spans="1:40" x14ac:dyDescent="0.25">
      <c r="A188" s="4" t="s">
        <v>13378</v>
      </c>
      <c r="B188" s="4" t="s">
        <v>164</v>
      </c>
      <c r="C188" s="4">
        <v>50</v>
      </c>
      <c r="D188" s="4" t="s">
        <v>165</v>
      </c>
      <c r="E188" s="4" t="s">
        <v>166</v>
      </c>
      <c r="F188" s="5">
        <v>330005231150</v>
      </c>
      <c r="G188" s="4" t="s">
        <v>4610</v>
      </c>
      <c r="H188" s="4" t="s">
        <v>4611</v>
      </c>
      <c r="I188" s="4" t="s">
        <v>49</v>
      </c>
      <c r="J188" s="4"/>
      <c r="K188" s="21" t="s">
        <v>50</v>
      </c>
      <c r="L188" s="4">
        <f>Tabela1[[#This Row],[vlCaptEst]]+Tabela1[[#This Row],[vlLancEstTrat]]+Tabela1[[#This Row],[vlLancEstNTrat]]+Tabela1[[#This Row],[vlConsEst]]</f>
        <v>150.44472310153927</v>
      </c>
      <c r="M188" s="4">
        <v>0</v>
      </c>
      <c r="N188" s="4">
        <v>0</v>
      </c>
      <c r="O188" s="4"/>
      <c r="P188" s="4"/>
      <c r="Q188" s="4" t="s">
        <v>13555</v>
      </c>
      <c r="R188" s="4" t="s">
        <v>13554</v>
      </c>
      <c r="S188" s="4">
        <v>4343.5</v>
      </c>
      <c r="T188" s="4">
        <v>0</v>
      </c>
      <c r="U188" s="4">
        <v>0</v>
      </c>
      <c r="V188" s="4">
        <v>876</v>
      </c>
      <c r="W188" s="4">
        <v>0</v>
      </c>
      <c r="X188" s="4">
        <v>0</v>
      </c>
      <c r="Y188" s="4">
        <v>5.7568725668020709E-2</v>
      </c>
      <c r="Z188" s="4">
        <v>100.01801609401979</v>
      </c>
      <c r="AA188" s="4">
        <v>0</v>
      </c>
      <c r="AB188" s="4">
        <v>0</v>
      </c>
      <c r="AC188" s="4">
        <v>50.426707007519475</v>
      </c>
      <c r="AD188" s="4" t="s">
        <v>366</v>
      </c>
      <c r="AE188" s="4" t="s">
        <v>4612</v>
      </c>
      <c r="AF188" s="21">
        <v>40058</v>
      </c>
      <c r="AG188" s="21">
        <v>41884</v>
      </c>
      <c r="AH188" s="4" t="s">
        <v>4613</v>
      </c>
      <c r="AI188" s="4" t="s">
        <v>4614</v>
      </c>
      <c r="AJ188" s="4">
        <v>24350310</v>
      </c>
      <c r="AK188" s="4" t="s">
        <v>187</v>
      </c>
      <c r="AL188" s="4" t="s">
        <v>47</v>
      </c>
      <c r="AM188" s="4">
        <v>26094455</v>
      </c>
      <c r="AN188" s="4" t="s">
        <v>4615</v>
      </c>
    </row>
    <row r="189" spans="1:40" x14ac:dyDescent="0.25">
      <c r="A189" s="4" t="s">
        <v>12279</v>
      </c>
      <c r="B189" s="4" t="s">
        <v>164</v>
      </c>
      <c r="C189" s="4">
        <v>50</v>
      </c>
      <c r="D189" s="4" t="s">
        <v>165</v>
      </c>
      <c r="E189" s="4" t="s">
        <v>166</v>
      </c>
      <c r="F189" s="5">
        <v>330005194440</v>
      </c>
      <c r="G189" s="4" t="s">
        <v>12280</v>
      </c>
      <c r="H189" s="4" t="s">
        <v>12281</v>
      </c>
      <c r="I189" s="4" t="s">
        <v>49</v>
      </c>
      <c r="J189" s="4"/>
      <c r="K189" s="21" t="s">
        <v>50</v>
      </c>
      <c r="L189" s="4">
        <v>0</v>
      </c>
      <c r="M189" s="4">
        <v>0</v>
      </c>
      <c r="N189" s="4">
        <v>0</v>
      </c>
      <c r="O189" s="4">
        <v>0</v>
      </c>
      <c r="P189" s="4"/>
      <c r="Q189" s="4" t="s">
        <v>12282</v>
      </c>
      <c r="R189" s="4" t="s">
        <v>11662</v>
      </c>
      <c r="S189" s="4" t="e">
        <v>#N/A</v>
      </c>
      <c r="T189" s="4" t="e">
        <v>#N/A</v>
      </c>
      <c r="U189" s="4" t="e">
        <v>#N/A</v>
      </c>
      <c r="V189" s="4" t="e">
        <v>#N/A</v>
      </c>
      <c r="W189" s="4" t="e">
        <v>#N/A</v>
      </c>
      <c r="X189" s="4" t="e">
        <v>#N/A</v>
      </c>
      <c r="Y189" s="4">
        <v>5.5129999999999998E-2</v>
      </c>
      <c r="Z189" s="4" t="e">
        <v>#N/A</v>
      </c>
      <c r="AA189" s="4" t="e">
        <v>#N/A</v>
      </c>
      <c r="AB189" s="4" t="e">
        <v>#N/A</v>
      </c>
      <c r="AC189" s="4" t="e">
        <v>#N/A</v>
      </c>
      <c r="AD189" s="4" t="s">
        <v>12283</v>
      </c>
      <c r="AE189" s="4">
        <v>682009</v>
      </c>
      <c r="AF189" s="21">
        <v>40154</v>
      </c>
      <c r="AG189" s="21">
        <v>41980</v>
      </c>
      <c r="AH189" s="4" t="s">
        <v>12284</v>
      </c>
      <c r="AI189" s="4" t="s">
        <v>12285</v>
      </c>
      <c r="AJ189" s="4">
        <v>20770001</v>
      </c>
      <c r="AK189" s="4" t="s">
        <v>64</v>
      </c>
      <c r="AL189" s="4" t="s">
        <v>47</v>
      </c>
      <c r="AM189" s="4" t="s">
        <v>12286</v>
      </c>
      <c r="AN189" s="4" t="s">
        <v>192</v>
      </c>
    </row>
    <row r="190" spans="1:40" x14ac:dyDescent="0.25">
      <c r="A190" s="4" t="s">
        <v>13379</v>
      </c>
      <c r="B190" s="4" t="s">
        <v>164</v>
      </c>
      <c r="C190" s="4">
        <v>50</v>
      </c>
      <c r="D190" s="4" t="s">
        <v>165</v>
      </c>
      <c r="E190" s="4" t="s">
        <v>166</v>
      </c>
      <c r="F190" s="5">
        <v>330005371083</v>
      </c>
      <c r="G190" s="4" t="s">
        <v>4640</v>
      </c>
      <c r="H190" s="4" t="s">
        <v>4641</v>
      </c>
      <c r="I190" s="4" t="s">
        <v>62</v>
      </c>
      <c r="J190" s="4"/>
      <c r="K190" s="21" t="s">
        <v>50</v>
      </c>
      <c r="L190" s="4">
        <f>Tabela1[[#This Row],[vlCaptEst]]+Tabela1[[#This Row],[vlLancEstTrat]]+Tabela1[[#This Row],[vlLancEstNTrat]]+Tabela1[[#This Row],[vlConsEst]]</f>
        <v>538.50794236296792</v>
      </c>
      <c r="M190" s="4">
        <v>0</v>
      </c>
      <c r="N190" s="4">
        <v>0</v>
      </c>
      <c r="O190" s="4"/>
      <c r="P190" s="4"/>
      <c r="Q190" s="4" t="s">
        <v>13557</v>
      </c>
      <c r="R190" s="4" t="s">
        <v>13554</v>
      </c>
      <c r="S190" s="4">
        <v>15590.4</v>
      </c>
      <c r="T190" s="4">
        <v>0</v>
      </c>
      <c r="U190" s="4">
        <v>0</v>
      </c>
      <c r="V190" s="4">
        <v>3118.08</v>
      </c>
      <c r="W190" s="4">
        <v>0</v>
      </c>
      <c r="X190" s="4">
        <v>0</v>
      </c>
      <c r="Y190" s="4">
        <v>5.7568725668020709E-2</v>
      </c>
      <c r="Z190" s="4">
        <v>359.01225655798709</v>
      </c>
      <c r="AA190" s="4">
        <v>0</v>
      </c>
      <c r="AB190" s="4">
        <v>0</v>
      </c>
      <c r="AC190" s="4">
        <v>179.49568580498078</v>
      </c>
      <c r="AD190" s="4" t="s">
        <v>4642</v>
      </c>
      <c r="AE190" s="4" t="s">
        <v>4643</v>
      </c>
      <c r="AF190" s="21">
        <v>0</v>
      </c>
      <c r="AG190" s="21">
        <v>0</v>
      </c>
      <c r="AH190" s="4" t="s">
        <v>4644</v>
      </c>
      <c r="AI190" s="4" t="s">
        <v>4645</v>
      </c>
      <c r="AJ190" s="4">
        <v>21675580</v>
      </c>
      <c r="AK190" s="4" t="s">
        <v>64</v>
      </c>
      <c r="AL190" s="4" t="s">
        <v>47</v>
      </c>
      <c r="AM190" s="4" t="s">
        <v>4646</v>
      </c>
      <c r="AN190" s="4" t="s">
        <v>4647</v>
      </c>
    </row>
    <row r="191" spans="1:40" x14ac:dyDescent="0.25">
      <c r="A191" s="4" t="s">
        <v>12287</v>
      </c>
      <c r="B191" s="4" t="s">
        <v>164</v>
      </c>
      <c r="C191" s="4">
        <v>50</v>
      </c>
      <c r="D191" s="4" t="s">
        <v>165</v>
      </c>
      <c r="E191" s="4" t="s">
        <v>166</v>
      </c>
      <c r="F191" s="5" t="e">
        <v>#N/A</v>
      </c>
      <c r="G191" s="4" t="e">
        <v>#N/A</v>
      </c>
      <c r="H191" s="4" t="e">
        <v>#N/A</v>
      </c>
      <c r="I191" s="4" t="e">
        <v>#N/A</v>
      </c>
      <c r="J191" s="4"/>
      <c r="K191" s="21" t="e">
        <v>#N/A</v>
      </c>
      <c r="L191" s="4" t="e">
        <v>#N/A</v>
      </c>
      <c r="M191" s="4" t="e">
        <v>#N/A</v>
      </c>
      <c r="N191" s="4" t="e">
        <v>#N/A</v>
      </c>
      <c r="O191" s="4" t="e">
        <v>#N/A</v>
      </c>
      <c r="P191" s="4"/>
      <c r="Q191" s="4" t="e">
        <v>#N/A</v>
      </c>
      <c r="R191" s="4" t="e">
        <v>#N/A</v>
      </c>
      <c r="S191" s="4" t="e">
        <v>#N/A</v>
      </c>
      <c r="T191" s="4" t="e">
        <v>#N/A</v>
      </c>
      <c r="U191" s="4" t="e">
        <v>#N/A</v>
      </c>
      <c r="V191" s="4" t="e">
        <v>#N/A</v>
      </c>
      <c r="W191" s="4" t="e">
        <v>#N/A</v>
      </c>
      <c r="X191" s="4" t="e">
        <v>#N/A</v>
      </c>
      <c r="Y191" s="4" t="e">
        <v>#N/A</v>
      </c>
      <c r="Z191" s="4" t="e">
        <v>#N/A</v>
      </c>
      <c r="AA191" s="4" t="e">
        <v>#N/A</v>
      </c>
      <c r="AB191" s="4" t="e">
        <v>#N/A</v>
      </c>
      <c r="AC191" s="4" t="e">
        <v>#N/A</v>
      </c>
      <c r="AD191" s="4" t="e">
        <v>#N/A</v>
      </c>
      <c r="AE191" s="4" t="e">
        <v>#N/A</v>
      </c>
      <c r="AF191" s="21" t="e">
        <v>#N/A</v>
      </c>
      <c r="AG191" s="21" t="e">
        <v>#N/A</v>
      </c>
      <c r="AH191" s="4" t="e">
        <v>#N/A</v>
      </c>
      <c r="AI191" s="4" t="e">
        <v>#N/A</v>
      </c>
      <c r="AJ191" s="4" t="e">
        <v>#N/A</v>
      </c>
      <c r="AK191" s="4" t="e">
        <v>#N/A</v>
      </c>
      <c r="AL191" s="4" t="e">
        <v>#N/A</v>
      </c>
      <c r="AM191" s="4" t="e">
        <v>#N/A</v>
      </c>
      <c r="AN191" s="4" t="e">
        <v>#N/A</v>
      </c>
    </row>
    <row r="192" spans="1:40" x14ac:dyDescent="0.25">
      <c r="A192" s="4" t="s">
        <v>12288</v>
      </c>
      <c r="B192" s="4" t="s">
        <v>164</v>
      </c>
      <c r="C192" s="4">
        <v>50</v>
      </c>
      <c r="D192" s="4" t="s">
        <v>165</v>
      </c>
      <c r="E192" s="4" t="s">
        <v>166</v>
      </c>
      <c r="F192" s="5" t="e">
        <v>#N/A</v>
      </c>
      <c r="G192" s="4" t="e">
        <v>#N/A</v>
      </c>
      <c r="H192" s="4" t="e">
        <v>#N/A</v>
      </c>
      <c r="I192" s="4" t="e">
        <v>#N/A</v>
      </c>
      <c r="J192" s="4"/>
      <c r="K192" s="21" t="e">
        <v>#N/A</v>
      </c>
      <c r="L192" s="4" t="e">
        <v>#N/A</v>
      </c>
      <c r="M192" s="4" t="e">
        <v>#N/A</v>
      </c>
      <c r="N192" s="4" t="e">
        <v>#N/A</v>
      </c>
      <c r="O192" s="4" t="e">
        <v>#N/A</v>
      </c>
      <c r="P192" s="4"/>
      <c r="Q192" s="4" t="e">
        <v>#N/A</v>
      </c>
      <c r="R192" s="4" t="e">
        <v>#N/A</v>
      </c>
      <c r="S192" s="4" t="e">
        <v>#N/A</v>
      </c>
      <c r="T192" s="4" t="e">
        <v>#N/A</v>
      </c>
      <c r="U192" s="4" t="e">
        <v>#N/A</v>
      </c>
      <c r="V192" s="4" t="e">
        <v>#N/A</v>
      </c>
      <c r="W192" s="4" t="e">
        <v>#N/A</v>
      </c>
      <c r="X192" s="4" t="e">
        <v>#N/A</v>
      </c>
      <c r="Y192" s="4" t="e">
        <v>#N/A</v>
      </c>
      <c r="Z192" s="4" t="e">
        <v>#N/A</v>
      </c>
      <c r="AA192" s="4" t="e">
        <v>#N/A</v>
      </c>
      <c r="AB192" s="4" t="e">
        <v>#N/A</v>
      </c>
      <c r="AC192" s="4" t="e">
        <v>#N/A</v>
      </c>
      <c r="AD192" s="4" t="e">
        <v>#N/A</v>
      </c>
      <c r="AE192" s="4" t="e">
        <v>#N/A</v>
      </c>
      <c r="AF192" s="21" t="e">
        <v>#N/A</v>
      </c>
      <c r="AG192" s="21" t="e">
        <v>#N/A</v>
      </c>
      <c r="AH192" s="4" t="e">
        <v>#N/A</v>
      </c>
      <c r="AI192" s="4" t="e">
        <v>#N/A</v>
      </c>
      <c r="AJ192" s="4" t="e">
        <v>#N/A</v>
      </c>
      <c r="AK192" s="4" t="e">
        <v>#N/A</v>
      </c>
      <c r="AL192" s="4" t="e">
        <v>#N/A</v>
      </c>
      <c r="AM192" s="4" t="e">
        <v>#N/A</v>
      </c>
      <c r="AN192" s="4" t="e">
        <v>#N/A</v>
      </c>
    </row>
    <row r="193" spans="1:40" x14ac:dyDescent="0.25">
      <c r="A193" s="4" t="s">
        <v>12289</v>
      </c>
      <c r="B193" s="4" t="s">
        <v>164</v>
      </c>
      <c r="C193" s="4">
        <v>50</v>
      </c>
      <c r="D193" s="4" t="s">
        <v>165</v>
      </c>
      <c r="E193" s="4" t="s">
        <v>166</v>
      </c>
      <c r="F193" s="5" t="e">
        <v>#N/A</v>
      </c>
      <c r="G193" s="4" t="e">
        <v>#N/A</v>
      </c>
      <c r="H193" s="4" t="e">
        <v>#N/A</v>
      </c>
      <c r="I193" s="4" t="e">
        <v>#N/A</v>
      </c>
      <c r="J193" s="4"/>
      <c r="K193" s="21" t="e">
        <v>#N/A</v>
      </c>
      <c r="L193" s="4" t="e">
        <v>#N/A</v>
      </c>
      <c r="M193" s="4" t="e">
        <v>#N/A</v>
      </c>
      <c r="N193" s="4" t="e">
        <v>#N/A</v>
      </c>
      <c r="O193" s="4" t="e">
        <v>#N/A</v>
      </c>
      <c r="P193" s="4"/>
      <c r="Q193" s="4" t="e">
        <v>#N/A</v>
      </c>
      <c r="R193" s="4" t="e">
        <v>#N/A</v>
      </c>
      <c r="S193" s="4" t="e">
        <v>#N/A</v>
      </c>
      <c r="T193" s="4" t="e">
        <v>#N/A</v>
      </c>
      <c r="U193" s="4" t="e">
        <v>#N/A</v>
      </c>
      <c r="V193" s="4" t="e">
        <v>#N/A</v>
      </c>
      <c r="W193" s="4" t="e">
        <v>#N/A</v>
      </c>
      <c r="X193" s="4" t="e">
        <v>#N/A</v>
      </c>
      <c r="Y193" s="4" t="e">
        <v>#N/A</v>
      </c>
      <c r="Z193" s="4" t="e">
        <v>#N/A</v>
      </c>
      <c r="AA193" s="4" t="e">
        <v>#N/A</v>
      </c>
      <c r="AB193" s="4" t="e">
        <v>#N/A</v>
      </c>
      <c r="AC193" s="4" t="e">
        <v>#N/A</v>
      </c>
      <c r="AD193" s="4" t="e">
        <v>#N/A</v>
      </c>
      <c r="AE193" s="4" t="e">
        <v>#N/A</v>
      </c>
      <c r="AF193" s="21" t="e">
        <v>#N/A</v>
      </c>
      <c r="AG193" s="21" t="e">
        <v>#N/A</v>
      </c>
      <c r="AH193" s="4" t="e">
        <v>#N/A</v>
      </c>
      <c r="AI193" s="4" t="e">
        <v>#N/A</v>
      </c>
      <c r="AJ193" s="4" t="e">
        <v>#N/A</v>
      </c>
      <c r="AK193" s="4" t="e">
        <v>#N/A</v>
      </c>
      <c r="AL193" s="4" t="e">
        <v>#N/A</v>
      </c>
      <c r="AM193" s="4" t="e">
        <v>#N/A</v>
      </c>
      <c r="AN193" s="4" t="e">
        <v>#N/A</v>
      </c>
    </row>
    <row r="194" spans="1:40" x14ac:dyDescent="0.25">
      <c r="A194" s="4" t="s">
        <v>12290</v>
      </c>
      <c r="B194" s="4" t="s">
        <v>164</v>
      </c>
      <c r="C194" s="4">
        <v>50</v>
      </c>
      <c r="D194" s="4" t="s">
        <v>165</v>
      </c>
      <c r="E194" s="4" t="s">
        <v>166</v>
      </c>
      <c r="F194" s="5" t="e">
        <v>#N/A</v>
      </c>
      <c r="G194" s="4" t="e">
        <v>#N/A</v>
      </c>
      <c r="H194" s="4" t="e">
        <v>#N/A</v>
      </c>
      <c r="I194" s="4" t="e">
        <v>#N/A</v>
      </c>
      <c r="J194" s="4"/>
      <c r="K194" s="21" t="e">
        <v>#N/A</v>
      </c>
      <c r="L194" s="4" t="e">
        <v>#N/A</v>
      </c>
      <c r="M194" s="4" t="e">
        <v>#N/A</v>
      </c>
      <c r="N194" s="4" t="e">
        <v>#N/A</v>
      </c>
      <c r="O194" s="4" t="e">
        <v>#N/A</v>
      </c>
      <c r="P194" s="4"/>
      <c r="Q194" s="4" t="e">
        <v>#N/A</v>
      </c>
      <c r="R194" s="4" t="e">
        <v>#N/A</v>
      </c>
      <c r="S194" s="4" t="e">
        <v>#N/A</v>
      </c>
      <c r="T194" s="4" t="e">
        <v>#N/A</v>
      </c>
      <c r="U194" s="4" t="e">
        <v>#N/A</v>
      </c>
      <c r="V194" s="4" t="e">
        <v>#N/A</v>
      </c>
      <c r="W194" s="4" t="e">
        <v>#N/A</v>
      </c>
      <c r="X194" s="4" t="e">
        <v>#N/A</v>
      </c>
      <c r="Y194" s="4" t="e">
        <v>#N/A</v>
      </c>
      <c r="Z194" s="4" t="e">
        <v>#N/A</v>
      </c>
      <c r="AA194" s="4" t="e">
        <v>#N/A</v>
      </c>
      <c r="AB194" s="4" t="e">
        <v>#N/A</v>
      </c>
      <c r="AC194" s="4" t="e">
        <v>#N/A</v>
      </c>
      <c r="AD194" s="4" t="e">
        <v>#N/A</v>
      </c>
      <c r="AE194" s="4" t="e">
        <v>#N/A</v>
      </c>
      <c r="AF194" s="21" t="e">
        <v>#N/A</v>
      </c>
      <c r="AG194" s="21" t="e">
        <v>#N/A</v>
      </c>
      <c r="AH194" s="4" t="e">
        <v>#N/A</v>
      </c>
      <c r="AI194" s="4" t="e">
        <v>#N/A</v>
      </c>
      <c r="AJ194" s="4" t="e">
        <v>#N/A</v>
      </c>
      <c r="AK194" s="4" t="e">
        <v>#N/A</v>
      </c>
      <c r="AL194" s="4" t="e">
        <v>#N/A</v>
      </c>
      <c r="AM194" s="4" t="e">
        <v>#N/A</v>
      </c>
      <c r="AN194" s="4" t="e">
        <v>#N/A</v>
      </c>
    </row>
    <row r="195" spans="1:40" x14ac:dyDescent="0.25">
      <c r="A195" s="4" t="s">
        <v>12291</v>
      </c>
      <c r="B195" s="4" t="s">
        <v>164</v>
      </c>
      <c r="C195" s="4">
        <v>50</v>
      </c>
      <c r="D195" s="4" t="s">
        <v>165</v>
      </c>
      <c r="E195" s="4" t="s">
        <v>166</v>
      </c>
      <c r="F195" s="5">
        <v>330005300062</v>
      </c>
      <c r="G195" s="4" t="s">
        <v>12292</v>
      </c>
      <c r="H195" s="4" t="s">
        <v>12293</v>
      </c>
      <c r="I195" s="4" t="s">
        <v>62</v>
      </c>
      <c r="J195" s="4"/>
      <c r="K195" s="21" t="s">
        <v>50</v>
      </c>
      <c r="L195" s="4">
        <v>0</v>
      </c>
      <c r="M195" s="4">
        <v>0</v>
      </c>
      <c r="N195" s="4">
        <v>0</v>
      </c>
      <c r="O195" s="4">
        <v>0</v>
      </c>
      <c r="P195" s="4"/>
      <c r="Q195" s="4" t="s">
        <v>12294</v>
      </c>
      <c r="R195" s="4" t="s">
        <v>12295</v>
      </c>
      <c r="S195" s="4" t="e">
        <v>#N/A</v>
      </c>
      <c r="T195" s="4" t="e">
        <v>#N/A</v>
      </c>
      <c r="U195" s="4" t="e">
        <v>#N/A</v>
      </c>
      <c r="V195" s="4" t="e">
        <v>#N/A</v>
      </c>
      <c r="W195" s="4" t="e">
        <v>#N/A</v>
      </c>
      <c r="X195" s="4" t="e">
        <v>#N/A</v>
      </c>
      <c r="Y195" s="4">
        <v>5.5129999999999998E-2</v>
      </c>
      <c r="Z195" s="4" t="e">
        <v>#N/A</v>
      </c>
      <c r="AA195" s="4" t="e">
        <v>#N/A</v>
      </c>
      <c r="AB195" s="4" t="e">
        <v>#N/A</v>
      </c>
      <c r="AC195" s="4" t="e">
        <v>#N/A</v>
      </c>
      <c r="AD195" s="4" t="e">
        <v>#N/A</v>
      </c>
      <c r="AE195" s="4" t="e">
        <v>#N/A</v>
      </c>
      <c r="AF195" s="21" t="e">
        <v>#N/A</v>
      </c>
      <c r="AG195" s="21" t="e">
        <v>#N/A</v>
      </c>
      <c r="AH195" s="4" t="s">
        <v>12296</v>
      </c>
      <c r="AI195" s="4" t="s">
        <v>12297</v>
      </c>
      <c r="AJ195" s="4">
        <v>21051900</v>
      </c>
      <c r="AK195" s="4" t="s">
        <v>64</v>
      </c>
      <c r="AL195" s="4" t="s">
        <v>47</v>
      </c>
      <c r="AM195" s="4" t="s">
        <v>12298</v>
      </c>
      <c r="AN195" s="4" t="s">
        <v>12299</v>
      </c>
    </row>
    <row r="196" spans="1:40" x14ac:dyDescent="0.25">
      <c r="A196" s="4" t="s">
        <v>12300</v>
      </c>
      <c r="B196" s="4" t="s">
        <v>164</v>
      </c>
      <c r="C196" s="4">
        <v>50</v>
      </c>
      <c r="D196" s="4" t="s">
        <v>165</v>
      </c>
      <c r="E196" s="4" t="s">
        <v>166</v>
      </c>
      <c r="F196" s="5" t="e">
        <v>#N/A</v>
      </c>
      <c r="G196" s="4" t="e">
        <v>#N/A</v>
      </c>
      <c r="H196" s="4" t="e">
        <v>#N/A</v>
      </c>
      <c r="I196" s="4" t="e">
        <v>#N/A</v>
      </c>
      <c r="J196" s="4"/>
      <c r="K196" s="21" t="e">
        <v>#N/A</v>
      </c>
      <c r="L196" s="4" t="e">
        <v>#N/A</v>
      </c>
      <c r="M196" s="4" t="e">
        <v>#N/A</v>
      </c>
      <c r="N196" s="4" t="e">
        <v>#N/A</v>
      </c>
      <c r="O196" s="4" t="e">
        <v>#N/A</v>
      </c>
      <c r="P196" s="4"/>
      <c r="Q196" s="4" t="e">
        <v>#N/A</v>
      </c>
      <c r="R196" s="4" t="e">
        <v>#N/A</v>
      </c>
      <c r="S196" s="4" t="e">
        <v>#N/A</v>
      </c>
      <c r="T196" s="4" t="e">
        <v>#N/A</v>
      </c>
      <c r="U196" s="4" t="e">
        <v>#N/A</v>
      </c>
      <c r="V196" s="4" t="e">
        <v>#N/A</v>
      </c>
      <c r="W196" s="4" t="e">
        <v>#N/A</v>
      </c>
      <c r="X196" s="4" t="e">
        <v>#N/A</v>
      </c>
      <c r="Y196" s="4" t="e">
        <v>#N/A</v>
      </c>
      <c r="Z196" s="4" t="e">
        <v>#N/A</v>
      </c>
      <c r="AA196" s="4" t="e">
        <v>#N/A</v>
      </c>
      <c r="AB196" s="4" t="e">
        <v>#N/A</v>
      </c>
      <c r="AC196" s="4" t="e">
        <v>#N/A</v>
      </c>
      <c r="AD196" s="4" t="e">
        <v>#N/A</v>
      </c>
      <c r="AE196" s="4" t="e">
        <v>#N/A</v>
      </c>
      <c r="AF196" s="21" t="e">
        <v>#N/A</v>
      </c>
      <c r="AG196" s="21" t="e">
        <v>#N/A</v>
      </c>
      <c r="AH196" s="4" t="e">
        <v>#N/A</v>
      </c>
      <c r="AI196" s="4" t="e">
        <v>#N/A</v>
      </c>
      <c r="AJ196" s="4" t="e">
        <v>#N/A</v>
      </c>
      <c r="AK196" s="4" t="e">
        <v>#N/A</v>
      </c>
      <c r="AL196" s="4" t="e">
        <v>#N/A</v>
      </c>
      <c r="AM196" s="4" t="e">
        <v>#N/A</v>
      </c>
      <c r="AN196" s="4" t="e">
        <v>#N/A</v>
      </c>
    </row>
    <row r="197" spans="1:40" x14ac:dyDescent="0.25">
      <c r="A197" s="4" t="s">
        <v>12301</v>
      </c>
      <c r="B197" s="4" t="s">
        <v>164</v>
      </c>
      <c r="C197" s="4">
        <v>50</v>
      </c>
      <c r="D197" s="4" t="s">
        <v>165</v>
      </c>
      <c r="E197" s="4" t="s">
        <v>166</v>
      </c>
      <c r="F197" s="5" t="e">
        <v>#N/A</v>
      </c>
      <c r="G197" s="4" t="e">
        <v>#N/A</v>
      </c>
      <c r="H197" s="4" t="e">
        <v>#N/A</v>
      </c>
      <c r="I197" s="4" t="e">
        <v>#N/A</v>
      </c>
      <c r="J197" s="4"/>
      <c r="K197" s="21" t="e">
        <v>#N/A</v>
      </c>
      <c r="L197" s="4" t="e">
        <v>#N/A</v>
      </c>
      <c r="M197" s="4" t="e">
        <v>#N/A</v>
      </c>
      <c r="N197" s="4" t="e">
        <v>#N/A</v>
      </c>
      <c r="O197" s="4" t="e">
        <v>#N/A</v>
      </c>
      <c r="P197" s="4"/>
      <c r="Q197" s="4" t="e">
        <v>#N/A</v>
      </c>
      <c r="R197" s="4" t="e">
        <v>#N/A</v>
      </c>
      <c r="S197" s="4" t="e">
        <v>#N/A</v>
      </c>
      <c r="T197" s="4" t="e">
        <v>#N/A</v>
      </c>
      <c r="U197" s="4" t="e">
        <v>#N/A</v>
      </c>
      <c r="V197" s="4" t="e">
        <v>#N/A</v>
      </c>
      <c r="W197" s="4" t="e">
        <v>#N/A</v>
      </c>
      <c r="X197" s="4" t="e">
        <v>#N/A</v>
      </c>
      <c r="Y197" s="4" t="e">
        <v>#N/A</v>
      </c>
      <c r="Z197" s="4" t="e">
        <v>#N/A</v>
      </c>
      <c r="AA197" s="4" t="e">
        <v>#N/A</v>
      </c>
      <c r="AB197" s="4" t="e">
        <v>#N/A</v>
      </c>
      <c r="AC197" s="4" t="e">
        <v>#N/A</v>
      </c>
      <c r="AD197" s="4" t="e">
        <v>#N/A</v>
      </c>
      <c r="AE197" s="4" t="e">
        <v>#N/A</v>
      </c>
      <c r="AF197" s="21" t="e">
        <v>#N/A</v>
      </c>
      <c r="AG197" s="21" t="e">
        <v>#N/A</v>
      </c>
      <c r="AH197" s="4" t="e">
        <v>#N/A</v>
      </c>
      <c r="AI197" s="4" t="e">
        <v>#N/A</v>
      </c>
      <c r="AJ197" s="4" t="e">
        <v>#N/A</v>
      </c>
      <c r="AK197" s="4" t="e">
        <v>#N/A</v>
      </c>
      <c r="AL197" s="4" t="e">
        <v>#N/A</v>
      </c>
      <c r="AM197" s="4" t="e">
        <v>#N/A</v>
      </c>
      <c r="AN197" s="4" t="e">
        <v>#N/A</v>
      </c>
    </row>
    <row r="198" spans="1:40" s="4" customFormat="1" x14ac:dyDescent="0.25">
      <c r="A198" s="4" t="s">
        <v>13380</v>
      </c>
      <c r="B198" s="4" t="s">
        <v>164</v>
      </c>
      <c r="C198" s="4">
        <v>50</v>
      </c>
      <c r="D198" s="4" t="s">
        <v>165</v>
      </c>
      <c r="E198" s="4" t="s">
        <v>166</v>
      </c>
      <c r="F198" s="5">
        <v>330005056641</v>
      </c>
      <c r="G198" s="4" t="s">
        <v>4686</v>
      </c>
      <c r="H198" s="4" t="s">
        <v>4687</v>
      </c>
      <c r="I198" s="4" t="s">
        <v>49</v>
      </c>
      <c r="K198" s="21" t="s">
        <v>50</v>
      </c>
      <c r="L198" s="4">
        <f>Tabela1[[#This Row],[vlCaptEst]]+Tabela1[[#This Row],[vlLancEstTrat]]+Tabela1[[#This Row],[vlLancEstNTrat]]+Tabela1[[#This Row],[vlConsEst]]</f>
        <v>129.31959817376708</v>
      </c>
      <c r="M198" s="4">
        <v>0</v>
      </c>
      <c r="N198" s="4">
        <v>0</v>
      </c>
      <c r="Q198" s="4" t="s">
        <v>13555</v>
      </c>
      <c r="R198" s="4" t="s">
        <v>13554</v>
      </c>
      <c r="S198" s="4">
        <v>2496</v>
      </c>
      <c r="T198" s="4">
        <v>0</v>
      </c>
      <c r="U198" s="4">
        <v>0</v>
      </c>
      <c r="V198" s="4">
        <v>1248</v>
      </c>
      <c r="W198" s="4">
        <v>0</v>
      </c>
      <c r="X198" s="4">
        <v>0</v>
      </c>
      <c r="Y198" s="4">
        <v>5.7568725668020709E-2</v>
      </c>
      <c r="Z198" s="4">
        <v>57.475376966118695</v>
      </c>
      <c r="AA198" s="4">
        <v>0</v>
      </c>
      <c r="AB198" s="4">
        <v>0</v>
      </c>
      <c r="AC198" s="4">
        <v>71.844221207648374</v>
      </c>
      <c r="AD198" s="4" t="s">
        <v>4688</v>
      </c>
      <c r="AE198" s="4" t="s">
        <v>4689</v>
      </c>
      <c r="AF198" s="21">
        <v>40367</v>
      </c>
      <c r="AG198" s="21">
        <v>42193</v>
      </c>
      <c r="AH198" s="4" t="s">
        <v>4690</v>
      </c>
      <c r="AI198" s="4" t="s">
        <v>4691</v>
      </c>
      <c r="AJ198" s="4">
        <v>24431005</v>
      </c>
      <c r="AK198" s="4" t="s">
        <v>175</v>
      </c>
      <c r="AL198" s="4" t="s">
        <v>47</v>
      </c>
      <c r="AM198" s="4">
        <v>22045142</v>
      </c>
      <c r="AN198" s="4" t="s">
        <v>4692</v>
      </c>
    </row>
    <row r="199" spans="1:40" x14ac:dyDescent="0.25">
      <c r="A199" s="4" t="s">
        <v>13381</v>
      </c>
      <c r="B199" s="4" t="s">
        <v>164</v>
      </c>
      <c r="C199" s="4">
        <v>50</v>
      </c>
      <c r="D199" s="4" t="s">
        <v>165</v>
      </c>
      <c r="E199" s="4" t="s">
        <v>166</v>
      </c>
      <c r="F199" s="5">
        <v>330005289409</v>
      </c>
      <c r="G199" s="4" t="s">
        <v>4693</v>
      </c>
      <c r="H199" s="4" t="s">
        <v>4694</v>
      </c>
      <c r="I199" s="4" t="s">
        <v>49</v>
      </c>
      <c r="J199" s="4"/>
      <c r="K199" s="21" t="s">
        <v>50</v>
      </c>
      <c r="L199" s="4">
        <f>Tabela1[[#This Row],[vlCaptEst]]+Tabela1[[#This Row],[vlLancEstTrat]]+Tabela1[[#This Row],[vlLancEstNTrat]]+Tabela1[[#This Row],[vlConsEst]]</f>
        <v>129.33004064777981</v>
      </c>
      <c r="M199" s="4">
        <v>0</v>
      </c>
      <c r="N199" s="4">
        <v>0</v>
      </c>
      <c r="O199" s="4"/>
      <c r="P199" s="4"/>
      <c r="Q199" s="4" t="s">
        <v>13555</v>
      </c>
      <c r="R199" s="4" t="s">
        <v>13554</v>
      </c>
      <c r="S199" s="4">
        <v>3744</v>
      </c>
      <c r="T199" s="4">
        <v>0</v>
      </c>
      <c r="U199" s="4">
        <v>0</v>
      </c>
      <c r="V199" s="4">
        <v>748.8</v>
      </c>
      <c r="W199" s="4">
        <v>0</v>
      </c>
      <c r="X199" s="4">
        <v>0</v>
      </c>
      <c r="Y199" s="4">
        <v>5.7568725668020709E-2</v>
      </c>
      <c r="Z199" s="4">
        <v>86.213065449178046</v>
      </c>
      <c r="AA199" s="4">
        <v>0</v>
      </c>
      <c r="AB199" s="4">
        <v>0</v>
      </c>
      <c r="AC199" s="4">
        <v>43.116975198601757</v>
      </c>
      <c r="AD199" s="4" t="s">
        <v>366</v>
      </c>
      <c r="AE199" s="4" t="s">
        <v>4695</v>
      </c>
      <c r="AF199" s="21">
        <v>40148</v>
      </c>
      <c r="AG199" s="21">
        <v>41974</v>
      </c>
      <c r="AH199" s="4" t="s">
        <v>4696</v>
      </c>
      <c r="AI199" s="4" t="s">
        <v>399</v>
      </c>
      <c r="AJ199" s="4">
        <v>22240006</v>
      </c>
      <c r="AK199" s="4" t="s">
        <v>64</v>
      </c>
      <c r="AL199" s="4" t="s">
        <v>47</v>
      </c>
      <c r="AM199" s="4" t="s">
        <v>4697</v>
      </c>
      <c r="AN199" s="4" t="s">
        <v>4698</v>
      </c>
    </row>
    <row r="200" spans="1:40" x14ac:dyDescent="0.25">
      <c r="A200" s="4" t="s">
        <v>12302</v>
      </c>
      <c r="B200" s="4" t="s">
        <v>164</v>
      </c>
      <c r="C200" s="4">
        <v>50</v>
      </c>
      <c r="D200" s="4" t="s">
        <v>165</v>
      </c>
      <c r="E200" s="4" t="s">
        <v>166</v>
      </c>
      <c r="F200" s="5" t="e">
        <v>#N/A</v>
      </c>
      <c r="G200" s="4" t="e">
        <v>#N/A</v>
      </c>
      <c r="H200" s="4" t="e">
        <v>#N/A</v>
      </c>
      <c r="I200" s="4" t="e">
        <v>#N/A</v>
      </c>
      <c r="J200" s="4"/>
      <c r="K200" s="21" t="e">
        <v>#N/A</v>
      </c>
      <c r="L200" s="4" t="e">
        <v>#N/A</v>
      </c>
      <c r="M200" s="4" t="e">
        <v>#N/A</v>
      </c>
      <c r="N200" s="4" t="e">
        <v>#N/A</v>
      </c>
      <c r="O200" s="4" t="e">
        <v>#N/A</v>
      </c>
      <c r="P200" s="4"/>
      <c r="Q200" s="4" t="e">
        <v>#N/A</v>
      </c>
      <c r="R200" s="4" t="e">
        <v>#N/A</v>
      </c>
      <c r="S200" s="4" t="e">
        <v>#N/A</v>
      </c>
      <c r="T200" s="4" t="e">
        <v>#N/A</v>
      </c>
      <c r="U200" s="4" t="e">
        <v>#N/A</v>
      </c>
      <c r="V200" s="4" t="e">
        <v>#N/A</v>
      </c>
      <c r="W200" s="4" t="e">
        <v>#N/A</v>
      </c>
      <c r="X200" s="4" t="e">
        <v>#N/A</v>
      </c>
      <c r="Y200" s="4" t="e">
        <v>#N/A</v>
      </c>
      <c r="Z200" s="4" t="e">
        <v>#N/A</v>
      </c>
      <c r="AA200" s="4" t="e">
        <v>#N/A</v>
      </c>
      <c r="AB200" s="4" t="e">
        <v>#N/A</v>
      </c>
      <c r="AC200" s="4" t="e">
        <v>#N/A</v>
      </c>
      <c r="AD200" s="4" t="e">
        <v>#N/A</v>
      </c>
      <c r="AE200" s="4" t="e">
        <v>#N/A</v>
      </c>
      <c r="AF200" s="21" t="e">
        <v>#N/A</v>
      </c>
      <c r="AG200" s="21" t="e">
        <v>#N/A</v>
      </c>
      <c r="AH200" s="4" t="e">
        <v>#N/A</v>
      </c>
      <c r="AI200" s="4" t="e">
        <v>#N/A</v>
      </c>
      <c r="AJ200" s="4" t="e">
        <v>#N/A</v>
      </c>
      <c r="AK200" s="4" t="e">
        <v>#N/A</v>
      </c>
      <c r="AL200" s="4" t="e">
        <v>#N/A</v>
      </c>
      <c r="AM200" s="4" t="e">
        <v>#N/A</v>
      </c>
      <c r="AN200" s="4" t="e">
        <v>#N/A</v>
      </c>
    </row>
    <row r="201" spans="1:40" x14ac:dyDescent="0.25">
      <c r="A201" s="4" t="s">
        <v>12303</v>
      </c>
      <c r="B201" s="4" t="s">
        <v>164</v>
      </c>
      <c r="C201" s="4">
        <v>50</v>
      </c>
      <c r="D201" s="4" t="s">
        <v>165</v>
      </c>
      <c r="E201" s="4" t="s">
        <v>166</v>
      </c>
      <c r="F201" s="5" t="e">
        <v>#N/A</v>
      </c>
      <c r="G201" s="4" t="e">
        <v>#N/A</v>
      </c>
      <c r="H201" s="4" t="e">
        <v>#N/A</v>
      </c>
      <c r="I201" s="4" t="e">
        <v>#N/A</v>
      </c>
      <c r="J201" s="4"/>
      <c r="K201" s="21" t="e">
        <v>#N/A</v>
      </c>
      <c r="L201" s="4" t="e">
        <v>#N/A</v>
      </c>
      <c r="M201" s="4" t="e">
        <v>#N/A</v>
      </c>
      <c r="N201" s="4" t="e">
        <v>#N/A</v>
      </c>
      <c r="O201" s="4" t="e">
        <v>#N/A</v>
      </c>
      <c r="P201" s="4"/>
      <c r="Q201" s="4" t="e">
        <v>#N/A</v>
      </c>
      <c r="R201" s="4" t="e">
        <v>#N/A</v>
      </c>
      <c r="S201" s="4" t="e">
        <v>#N/A</v>
      </c>
      <c r="T201" s="4" t="e">
        <v>#N/A</v>
      </c>
      <c r="U201" s="4" t="e">
        <v>#N/A</v>
      </c>
      <c r="V201" s="4" t="e">
        <v>#N/A</v>
      </c>
      <c r="W201" s="4" t="e">
        <v>#N/A</v>
      </c>
      <c r="X201" s="4" t="e">
        <v>#N/A</v>
      </c>
      <c r="Y201" s="4" t="e">
        <v>#N/A</v>
      </c>
      <c r="Z201" s="4" t="e">
        <v>#N/A</v>
      </c>
      <c r="AA201" s="4" t="e">
        <v>#N/A</v>
      </c>
      <c r="AB201" s="4" t="e">
        <v>#N/A</v>
      </c>
      <c r="AC201" s="4" t="e">
        <v>#N/A</v>
      </c>
      <c r="AD201" s="4" t="e">
        <v>#N/A</v>
      </c>
      <c r="AE201" s="4" t="e">
        <v>#N/A</v>
      </c>
      <c r="AF201" s="21" t="e">
        <v>#N/A</v>
      </c>
      <c r="AG201" s="21" t="e">
        <v>#N/A</v>
      </c>
      <c r="AH201" s="4" t="e">
        <v>#N/A</v>
      </c>
      <c r="AI201" s="4" t="e">
        <v>#N/A</v>
      </c>
      <c r="AJ201" s="4" t="e">
        <v>#N/A</v>
      </c>
      <c r="AK201" s="4" t="e">
        <v>#N/A</v>
      </c>
      <c r="AL201" s="4" t="e">
        <v>#N/A</v>
      </c>
      <c r="AM201" s="4" t="e">
        <v>#N/A</v>
      </c>
      <c r="AN201" s="4" t="e">
        <v>#N/A</v>
      </c>
    </row>
    <row r="202" spans="1:40" x14ac:dyDescent="0.25">
      <c r="A202" s="4" t="s">
        <v>13382</v>
      </c>
      <c r="B202" s="4" t="s">
        <v>164</v>
      </c>
      <c r="C202" s="4">
        <v>50</v>
      </c>
      <c r="D202" s="4" t="s">
        <v>165</v>
      </c>
      <c r="E202" s="4" t="s">
        <v>166</v>
      </c>
      <c r="F202" s="5">
        <v>330005823596</v>
      </c>
      <c r="G202" s="4" t="s">
        <v>4754</v>
      </c>
      <c r="H202" s="4" t="s">
        <v>4755</v>
      </c>
      <c r="I202" s="4" t="s">
        <v>49</v>
      </c>
      <c r="J202" s="4"/>
      <c r="K202" s="21" t="s">
        <v>50</v>
      </c>
      <c r="L202" s="4">
        <f>Tabela1[[#This Row],[vlCaptEst]]+Tabela1[[#This Row],[vlLancEstTrat]]+Tabela1[[#This Row],[vlLancEstNTrat]]+Tabela1[[#This Row],[vlConsEst]]</f>
        <v>628.84578504717797</v>
      </c>
      <c r="M202" s="4">
        <v>0</v>
      </c>
      <c r="N202" s="4">
        <v>0</v>
      </c>
      <c r="O202" s="4"/>
      <c r="P202" s="4"/>
      <c r="Q202" s="4" t="s">
        <v>13555</v>
      </c>
      <c r="R202" s="4" t="s">
        <v>13554</v>
      </c>
      <c r="S202" s="4">
        <v>7896</v>
      </c>
      <c r="T202" s="4">
        <v>190.08</v>
      </c>
      <c r="U202" s="4">
        <v>0</v>
      </c>
      <c r="V202" s="4">
        <v>7711.45</v>
      </c>
      <c r="W202" s="4">
        <v>167.78</v>
      </c>
      <c r="X202" s="4">
        <v>72</v>
      </c>
      <c r="Y202" s="4">
        <v>5.7568725668020709E-2</v>
      </c>
      <c r="Z202" s="4">
        <v>181.82435750982171</v>
      </c>
      <c r="AA202" s="4">
        <v>3.0805298337581788</v>
      </c>
      <c r="AB202" s="4">
        <v>0</v>
      </c>
      <c r="AC202" s="4">
        <v>443.94089770359813</v>
      </c>
      <c r="AD202" s="4" t="s">
        <v>4756</v>
      </c>
      <c r="AE202" s="4" t="s">
        <v>4757</v>
      </c>
      <c r="AF202" s="21">
        <v>41235</v>
      </c>
      <c r="AG202" s="21">
        <v>42330</v>
      </c>
      <c r="AH202" s="4" t="s">
        <v>4758</v>
      </c>
      <c r="AI202" s="4" t="s">
        <v>4759</v>
      </c>
      <c r="AJ202" s="4">
        <v>25240130</v>
      </c>
      <c r="AK202" s="4" t="s">
        <v>76</v>
      </c>
      <c r="AL202" s="4" t="s">
        <v>47</v>
      </c>
      <c r="AM202" s="4" t="s">
        <v>4760</v>
      </c>
      <c r="AN202" s="4" t="s">
        <v>4761</v>
      </c>
    </row>
    <row r="203" spans="1:40" x14ac:dyDescent="0.25">
      <c r="A203" s="4" t="s">
        <v>12304</v>
      </c>
      <c r="B203" s="4" t="s">
        <v>164</v>
      </c>
      <c r="C203" s="4">
        <v>50</v>
      </c>
      <c r="D203" s="4" t="s">
        <v>165</v>
      </c>
      <c r="E203" s="4" t="s">
        <v>166</v>
      </c>
      <c r="F203" s="5">
        <v>330005562342</v>
      </c>
      <c r="G203" s="4" t="s">
        <v>12305</v>
      </c>
      <c r="H203" s="4" t="s">
        <v>12306</v>
      </c>
      <c r="I203" s="4" t="s">
        <v>62</v>
      </c>
      <c r="J203" s="4"/>
      <c r="K203" s="21" t="s">
        <v>50</v>
      </c>
      <c r="L203" s="4">
        <v>0</v>
      </c>
      <c r="M203" s="4">
        <v>0</v>
      </c>
      <c r="N203" s="4">
        <v>0</v>
      </c>
      <c r="O203" s="4">
        <v>0</v>
      </c>
      <c r="P203" s="4"/>
      <c r="Q203" s="4" t="s">
        <v>12307</v>
      </c>
      <c r="R203" s="4" t="s">
        <v>52</v>
      </c>
      <c r="S203" s="4" t="e">
        <v>#N/A</v>
      </c>
      <c r="T203" s="4" t="e">
        <v>#N/A</v>
      </c>
      <c r="U203" s="4" t="e">
        <v>#N/A</v>
      </c>
      <c r="V203" s="4" t="e">
        <v>#N/A</v>
      </c>
      <c r="W203" s="4" t="e">
        <v>#N/A</v>
      </c>
      <c r="X203" s="4" t="e">
        <v>#N/A</v>
      </c>
      <c r="Y203" s="4">
        <v>5.5129999999999998E-2</v>
      </c>
      <c r="Z203" s="4" t="e">
        <v>#N/A</v>
      </c>
      <c r="AA203" s="4" t="e">
        <v>#N/A</v>
      </c>
      <c r="AB203" s="4" t="e">
        <v>#N/A</v>
      </c>
      <c r="AC203" s="4" t="e">
        <v>#N/A</v>
      </c>
      <c r="AD203" s="4" t="e">
        <v>#N/A</v>
      </c>
      <c r="AE203" s="4" t="e">
        <v>#N/A</v>
      </c>
      <c r="AF203" s="21" t="e">
        <v>#N/A</v>
      </c>
      <c r="AG203" s="21" t="e">
        <v>#N/A</v>
      </c>
      <c r="AH203" s="4" t="s">
        <v>12308</v>
      </c>
      <c r="AI203" s="4" t="s">
        <v>193</v>
      </c>
      <c r="AJ203" s="4">
        <v>26110260</v>
      </c>
      <c r="AK203" s="4" t="s">
        <v>194</v>
      </c>
      <c r="AL203" s="4" t="s">
        <v>47</v>
      </c>
      <c r="AM203" s="4">
        <v>26511120</v>
      </c>
      <c r="AN203" s="4" t="s">
        <v>12309</v>
      </c>
    </row>
    <row r="204" spans="1:40" x14ac:dyDescent="0.25">
      <c r="A204" s="4" t="s">
        <v>4762</v>
      </c>
      <c r="B204" s="4" t="s">
        <v>164</v>
      </c>
      <c r="C204" s="4">
        <v>50</v>
      </c>
      <c r="D204" s="4" t="s">
        <v>165</v>
      </c>
      <c r="E204" s="4" t="s">
        <v>166</v>
      </c>
      <c r="F204" s="5">
        <v>330005562857</v>
      </c>
      <c r="G204" s="4" t="s">
        <v>4763</v>
      </c>
      <c r="H204" s="4" t="s">
        <v>4764</v>
      </c>
      <c r="I204" s="4" t="s">
        <v>49</v>
      </c>
      <c r="J204" s="4"/>
      <c r="K204" s="21" t="s">
        <v>50</v>
      </c>
      <c r="L204" s="4">
        <f>Tabela1[[#This Row],[vlCaptEst]]+Tabela1[[#This Row],[vlLancEstTrat]]+Tabela1[[#This Row],[vlLancEstNTrat]]+Tabela1[[#This Row],[vlConsEst]]</f>
        <v>0</v>
      </c>
      <c r="M204" s="4">
        <v>0</v>
      </c>
      <c r="N204" s="4">
        <f>Tabela1[[#This Row],[VALOR_anual]]+Tabela1[[#This Row],[AJUSTE_exerc]]</f>
        <v>0</v>
      </c>
      <c r="O204" s="4"/>
      <c r="P204" s="4"/>
      <c r="Q204" s="4" t="s">
        <v>11552</v>
      </c>
      <c r="R204" s="4" t="s">
        <v>52</v>
      </c>
      <c r="S204" s="4">
        <v>98550</v>
      </c>
      <c r="T204" s="4">
        <v>0</v>
      </c>
      <c r="U204" s="4">
        <v>0</v>
      </c>
      <c r="V204" s="4">
        <v>19710</v>
      </c>
      <c r="W204" s="4">
        <v>0</v>
      </c>
      <c r="X204" s="4">
        <v>0</v>
      </c>
      <c r="Y204" s="4">
        <v>5.7568725668020709E-2</v>
      </c>
      <c r="Z204" s="4">
        <v>0</v>
      </c>
      <c r="AA204" s="4">
        <v>0</v>
      </c>
      <c r="AB204" s="4">
        <v>0</v>
      </c>
      <c r="AC204" s="4">
        <v>0</v>
      </c>
      <c r="AD204" s="4" t="s">
        <v>4765</v>
      </c>
      <c r="AE204" s="4" t="s">
        <v>4766</v>
      </c>
      <c r="AF204" s="21">
        <v>40297</v>
      </c>
      <c r="AG204" s="21">
        <v>42122</v>
      </c>
      <c r="AH204" s="4" t="s">
        <v>4767</v>
      </c>
      <c r="AI204" s="4" t="s">
        <v>204</v>
      </c>
      <c r="AJ204" s="4">
        <v>22785091</v>
      </c>
      <c r="AK204" s="4" t="s">
        <v>64</v>
      </c>
      <c r="AL204" s="4" t="s">
        <v>47</v>
      </c>
      <c r="AM204" s="4" t="s">
        <v>4768</v>
      </c>
      <c r="AN204" s="4" t="s">
        <v>4769</v>
      </c>
    </row>
    <row r="205" spans="1:40" x14ac:dyDescent="0.25">
      <c r="A205" s="4" t="s">
        <v>4762</v>
      </c>
      <c r="B205" s="4" t="s">
        <v>164</v>
      </c>
      <c r="C205" s="4">
        <v>50</v>
      </c>
      <c r="D205" s="4" t="s">
        <v>165</v>
      </c>
      <c r="E205" s="4" t="s">
        <v>166</v>
      </c>
      <c r="F205" s="5">
        <v>330005562857</v>
      </c>
      <c r="G205" s="4" t="s">
        <v>4763</v>
      </c>
      <c r="H205" s="4" t="s">
        <v>4764</v>
      </c>
      <c r="I205" s="4" t="s">
        <v>49</v>
      </c>
      <c r="J205" s="4"/>
      <c r="K205" s="21" t="s">
        <v>50</v>
      </c>
      <c r="L205" s="4">
        <v>0</v>
      </c>
      <c r="M205" s="4">
        <v>0</v>
      </c>
      <c r="N205" s="4">
        <v>0</v>
      </c>
      <c r="O205" s="4">
        <v>0</v>
      </c>
      <c r="P205" s="4"/>
      <c r="Q205" s="4" t="s">
        <v>51</v>
      </c>
      <c r="R205" s="4" t="s">
        <v>52</v>
      </c>
      <c r="S205" s="4">
        <v>98550</v>
      </c>
      <c r="T205" s="4">
        <v>0</v>
      </c>
      <c r="U205" s="4">
        <v>0</v>
      </c>
      <c r="V205" s="4">
        <v>19710</v>
      </c>
      <c r="W205" s="4">
        <v>0</v>
      </c>
      <c r="X205" s="4">
        <v>0</v>
      </c>
      <c r="Y205" s="4">
        <v>5.5129999999999998E-2</v>
      </c>
      <c r="Z205" s="4">
        <v>2173.1999999999998</v>
      </c>
      <c r="AA205" s="4">
        <v>0</v>
      </c>
      <c r="AB205" s="4">
        <v>0</v>
      </c>
      <c r="AC205" s="4">
        <v>1086.6099999999999</v>
      </c>
      <c r="AD205" s="4" t="s">
        <v>4765</v>
      </c>
      <c r="AE205" s="4" t="s">
        <v>4766</v>
      </c>
      <c r="AF205" s="21">
        <v>40297</v>
      </c>
      <c r="AG205" s="21">
        <v>42122</v>
      </c>
      <c r="AH205" s="4" t="s">
        <v>4767</v>
      </c>
      <c r="AI205" s="4" t="s">
        <v>204</v>
      </c>
      <c r="AJ205" s="4">
        <v>22785091</v>
      </c>
      <c r="AK205" s="4" t="s">
        <v>64</v>
      </c>
      <c r="AL205" s="4" t="s">
        <v>47</v>
      </c>
      <c r="AM205" s="4" t="s">
        <v>4768</v>
      </c>
      <c r="AN205" s="4" t="s">
        <v>4769</v>
      </c>
    </row>
    <row r="206" spans="1:40" x14ac:dyDescent="0.25">
      <c r="A206" s="4" t="s">
        <v>13383</v>
      </c>
      <c r="B206" s="4" t="s">
        <v>164</v>
      </c>
      <c r="C206" s="4">
        <v>50</v>
      </c>
      <c r="D206" s="4" t="s">
        <v>165</v>
      </c>
      <c r="E206" s="4" t="s">
        <v>166</v>
      </c>
      <c r="F206" s="5">
        <v>330005379300</v>
      </c>
      <c r="G206" s="4" t="s">
        <v>4779</v>
      </c>
      <c r="H206" s="4" t="s">
        <v>4780</v>
      </c>
      <c r="I206" s="4" t="s">
        <v>49</v>
      </c>
      <c r="J206" s="4"/>
      <c r="K206" s="21" t="s">
        <v>50</v>
      </c>
      <c r="L206" s="4">
        <f>Tabela1[[#This Row],[vlCaptEst]]+Tabela1[[#This Row],[vlLancEstTrat]]+Tabela1[[#This Row],[vlLancEstNTrat]]+Tabela1[[#This Row],[vlConsEst]]</f>
        <v>181.55285318549051</v>
      </c>
      <c r="M206" s="4">
        <v>0</v>
      </c>
      <c r="N206" s="4">
        <v>0</v>
      </c>
      <c r="O206" s="4"/>
      <c r="P206" s="4"/>
      <c r="Q206" s="4" t="s">
        <v>13555</v>
      </c>
      <c r="R206" s="4" t="s">
        <v>13554</v>
      </c>
      <c r="S206" s="4">
        <v>5256</v>
      </c>
      <c r="T206" s="4">
        <v>0</v>
      </c>
      <c r="U206" s="4">
        <v>0</v>
      </c>
      <c r="V206" s="4">
        <v>1051.2</v>
      </c>
      <c r="W206" s="4">
        <v>0</v>
      </c>
      <c r="X206" s="4">
        <v>0</v>
      </c>
      <c r="Y206" s="4">
        <v>5.7568725668020709E-2</v>
      </c>
      <c r="Z206" s="4">
        <v>121.02827380765184</v>
      </c>
      <c r="AA206" s="4">
        <v>0</v>
      </c>
      <c r="AB206" s="4">
        <v>0</v>
      </c>
      <c r="AC206" s="4">
        <v>60.524579377838663</v>
      </c>
      <c r="AD206" s="4" t="s">
        <v>4781</v>
      </c>
      <c r="AE206" s="4" t="s">
        <v>4782</v>
      </c>
      <c r="AF206" s="21">
        <v>40351</v>
      </c>
      <c r="AG206" s="21">
        <v>42176</v>
      </c>
      <c r="AH206" s="4" t="s">
        <v>4783</v>
      </c>
      <c r="AI206" s="4" t="s">
        <v>4784</v>
      </c>
      <c r="AJ206" s="4">
        <v>25056070</v>
      </c>
      <c r="AK206" s="4" t="s">
        <v>76</v>
      </c>
      <c r="AL206" s="4" t="s">
        <v>47</v>
      </c>
      <c r="AM206" s="4" t="s">
        <v>4785</v>
      </c>
      <c r="AN206" s="4" t="s">
        <v>4786</v>
      </c>
    </row>
    <row r="207" spans="1:40" x14ac:dyDescent="0.25">
      <c r="A207" s="4" t="s">
        <v>12310</v>
      </c>
      <c r="B207" s="4" t="s">
        <v>164</v>
      </c>
      <c r="C207" s="4">
        <v>50</v>
      </c>
      <c r="D207" s="4" t="s">
        <v>165</v>
      </c>
      <c r="E207" s="4" t="s">
        <v>166</v>
      </c>
      <c r="F207" s="5" t="e">
        <v>#N/A</v>
      </c>
      <c r="G207" s="4" t="e">
        <v>#N/A</v>
      </c>
      <c r="H207" s="4" t="e">
        <v>#N/A</v>
      </c>
      <c r="I207" s="4" t="e">
        <v>#N/A</v>
      </c>
      <c r="J207" s="4"/>
      <c r="K207" s="21" t="e">
        <v>#N/A</v>
      </c>
      <c r="L207" s="4" t="e">
        <v>#N/A</v>
      </c>
      <c r="M207" s="4" t="e">
        <v>#N/A</v>
      </c>
      <c r="N207" s="4" t="e">
        <v>#N/A</v>
      </c>
      <c r="O207" s="4" t="e">
        <v>#N/A</v>
      </c>
      <c r="P207" s="4"/>
      <c r="Q207" s="4" t="e">
        <v>#N/A</v>
      </c>
      <c r="R207" s="4" t="e">
        <v>#N/A</v>
      </c>
      <c r="S207" s="4" t="e">
        <v>#N/A</v>
      </c>
      <c r="T207" s="4" t="e">
        <v>#N/A</v>
      </c>
      <c r="U207" s="4" t="e">
        <v>#N/A</v>
      </c>
      <c r="V207" s="4" t="e">
        <v>#N/A</v>
      </c>
      <c r="W207" s="4" t="e">
        <v>#N/A</v>
      </c>
      <c r="X207" s="4" t="e">
        <v>#N/A</v>
      </c>
      <c r="Y207" s="4" t="e">
        <v>#N/A</v>
      </c>
      <c r="Z207" s="4" t="e">
        <v>#N/A</v>
      </c>
      <c r="AA207" s="4" t="e">
        <v>#N/A</v>
      </c>
      <c r="AB207" s="4" t="e">
        <v>#N/A</v>
      </c>
      <c r="AC207" s="4" t="e">
        <v>#N/A</v>
      </c>
      <c r="AD207" s="4" t="e">
        <v>#N/A</v>
      </c>
      <c r="AE207" s="4" t="e">
        <v>#N/A</v>
      </c>
      <c r="AF207" s="21" t="e">
        <v>#N/A</v>
      </c>
      <c r="AG207" s="21" t="e">
        <v>#N/A</v>
      </c>
      <c r="AH207" s="4" t="e">
        <v>#N/A</v>
      </c>
      <c r="AI207" s="4" t="e">
        <v>#N/A</v>
      </c>
      <c r="AJ207" s="4" t="e">
        <v>#N/A</v>
      </c>
      <c r="AK207" s="4" t="e">
        <v>#N/A</v>
      </c>
      <c r="AL207" s="4" t="e">
        <v>#N/A</v>
      </c>
      <c r="AM207" s="4" t="e">
        <v>#N/A</v>
      </c>
      <c r="AN207" s="4" t="e">
        <v>#N/A</v>
      </c>
    </row>
    <row r="208" spans="1:40" x14ac:dyDescent="0.25">
      <c r="A208" s="4" t="s">
        <v>12311</v>
      </c>
      <c r="B208" s="4" t="s">
        <v>164</v>
      </c>
      <c r="C208" s="4">
        <v>50</v>
      </c>
      <c r="D208" s="4" t="s">
        <v>165</v>
      </c>
      <c r="E208" s="4" t="s">
        <v>166</v>
      </c>
      <c r="F208" s="5">
        <v>330005305889</v>
      </c>
      <c r="G208" s="4" t="s">
        <v>12312</v>
      </c>
      <c r="H208" s="4" t="s">
        <v>12313</v>
      </c>
      <c r="I208" s="4" t="s">
        <v>49</v>
      </c>
      <c r="J208" s="4"/>
      <c r="K208" s="21" t="s">
        <v>12314</v>
      </c>
      <c r="L208" s="4">
        <v>0</v>
      </c>
      <c r="M208" s="4">
        <v>0</v>
      </c>
      <c r="N208" s="4">
        <v>0</v>
      </c>
      <c r="O208" s="4">
        <v>0</v>
      </c>
      <c r="P208" s="4"/>
      <c r="Q208" s="4" t="s">
        <v>12315</v>
      </c>
      <c r="R208" s="4" t="s">
        <v>12316</v>
      </c>
      <c r="S208" s="4" t="e">
        <v>#N/A</v>
      </c>
      <c r="T208" s="4" t="e">
        <v>#N/A</v>
      </c>
      <c r="U208" s="4" t="e">
        <v>#N/A</v>
      </c>
      <c r="V208" s="4" t="e">
        <v>#N/A</v>
      </c>
      <c r="W208" s="4" t="e">
        <v>#N/A</v>
      </c>
      <c r="X208" s="4" t="e">
        <v>#N/A</v>
      </c>
      <c r="Y208" s="4">
        <v>5.5129999999999998E-2</v>
      </c>
      <c r="Z208" s="4" t="e">
        <v>#N/A</v>
      </c>
      <c r="AA208" s="4" t="e">
        <v>#N/A</v>
      </c>
      <c r="AB208" s="4" t="e">
        <v>#N/A</v>
      </c>
      <c r="AC208" s="4" t="e">
        <v>#N/A</v>
      </c>
      <c r="AD208" s="4" t="s">
        <v>195</v>
      </c>
      <c r="AE208" s="4" t="s">
        <v>12317</v>
      </c>
      <c r="AF208" s="21">
        <v>40449</v>
      </c>
      <c r="AG208" s="21">
        <v>42275</v>
      </c>
      <c r="AH208" s="4" t="s">
        <v>12318</v>
      </c>
      <c r="AI208" s="4" t="s">
        <v>181</v>
      </c>
      <c r="AJ208" s="4">
        <v>22783117</v>
      </c>
      <c r="AK208" s="4" t="s">
        <v>64</v>
      </c>
      <c r="AL208" s="4" t="s">
        <v>47</v>
      </c>
      <c r="AM208" s="4" t="s">
        <v>12319</v>
      </c>
      <c r="AN208" s="4" t="s">
        <v>12320</v>
      </c>
    </row>
    <row r="209" spans="1:40" x14ac:dyDescent="0.25">
      <c r="A209" s="4" t="s">
        <v>13430</v>
      </c>
      <c r="B209" s="4" t="s">
        <v>164</v>
      </c>
      <c r="C209" s="4">
        <v>50</v>
      </c>
      <c r="D209" s="4" t="s">
        <v>165</v>
      </c>
      <c r="E209" s="4" t="s">
        <v>166</v>
      </c>
      <c r="F209" s="5">
        <v>330005552460</v>
      </c>
      <c r="G209" s="4" t="s">
        <v>4830</v>
      </c>
      <c r="H209" s="4" t="s">
        <v>4831</v>
      </c>
      <c r="I209" s="4" t="s">
        <v>49</v>
      </c>
      <c r="J209" s="4"/>
      <c r="K209" s="21" t="s">
        <v>50</v>
      </c>
      <c r="L209" s="4">
        <v>0</v>
      </c>
      <c r="M209" s="4">
        <v>0</v>
      </c>
      <c r="N209" s="4">
        <v>248.05</v>
      </c>
      <c r="O209" s="4"/>
      <c r="P209" s="4"/>
      <c r="Q209" s="4" t="s">
        <v>51</v>
      </c>
      <c r="R209" s="4" t="s">
        <v>52</v>
      </c>
      <c r="S209" s="4">
        <v>4106.25</v>
      </c>
      <c r="T209" s="4">
        <v>0</v>
      </c>
      <c r="U209" s="4">
        <v>0</v>
      </c>
      <c r="V209" s="4">
        <v>2666.25</v>
      </c>
      <c r="W209" s="4">
        <v>0</v>
      </c>
      <c r="X209" s="4">
        <v>0</v>
      </c>
      <c r="Y209" s="4">
        <v>5.7568725668020709E-2</v>
      </c>
      <c r="Z209" s="4">
        <v>94.556602185356965</v>
      </c>
      <c r="AA209" s="4">
        <v>0</v>
      </c>
      <c r="AB209" s="4">
        <v>0</v>
      </c>
      <c r="AC209" s="4">
        <v>153.49392551325923</v>
      </c>
      <c r="AD209" s="4" t="s">
        <v>4832</v>
      </c>
      <c r="AE209" s="4" t="s">
        <v>4833</v>
      </c>
      <c r="AF209" s="21">
        <v>40471</v>
      </c>
      <c r="AG209" s="21">
        <v>42297</v>
      </c>
      <c r="AH209" s="4" t="s">
        <v>4834</v>
      </c>
      <c r="AI209" s="4" t="s">
        <v>4835</v>
      </c>
      <c r="AJ209" s="4">
        <v>22641280</v>
      </c>
      <c r="AK209" s="4" t="s">
        <v>64</v>
      </c>
      <c r="AL209" s="4" t="s">
        <v>47</v>
      </c>
      <c r="AM209" s="4">
        <v>24938141</v>
      </c>
      <c r="AN209" s="4" t="s">
        <v>4836</v>
      </c>
    </row>
    <row r="210" spans="1:40" x14ac:dyDescent="0.25">
      <c r="A210" s="4" t="s">
        <v>12321</v>
      </c>
      <c r="B210" s="4" t="s">
        <v>164</v>
      </c>
      <c r="C210" s="4">
        <v>50</v>
      </c>
      <c r="D210" s="4" t="s">
        <v>165</v>
      </c>
      <c r="E210" s="4" t="s">
        <v>166</v>
      </c>
      <c r="F210" s="5">
        <v>330005052140</v>
      </c>
      <c r="G210" s="4" t="s">
        <v>12322</v>
      </c>
      <c r="H210" s="4" t="s">
        <v>12323</v>
      </c>
      <c r="I210" s="4" t="s">
        <v>62</v>
      </c>
      <c r="J210" s="4"/>
      <c r="K210" s="21" t="s">
        <v>196</v>
      </c>
      <c r="L210" s="4">
        <v>0</v>
      </c>
      <c r="M210" s="4">
        <v>0</v>
      </c>
      <c r="N210" s="4">
        <v>0</v>
      </c>
      <c r="O210" s="4">
        <v>0</v>
      </c>
      <c r="P210" s="4"/>
      <c r="Q210" s="4" t="s">
        <v>12324</v>
      </c>
      <c r="R210" s="4" t="s">
        <v>12325</v>
      </c>
      <c r="S210" s="4" t="e">
        <v>#N/A</v>
      </c>
      <c r="T210" s="4" t="e">
        <v>#N/A</v>
      </c>
      <c r="U210" s="4" t="e">
        <v>#N/A</v>
      </c>
      <c r="V210" s="4" t="e">
        <v>#N/A</v>
      </c>
      <c r="W210" s="4" t="e">
        <v>#N/A</v>
      </c>
      <c r="X210" s="4" t="e">
        <v>#N/A</v>
      </c>
      <c r="Y210" s="4">
        <v>5.5129999999999998E-2</v>
      </c>
      <c r="Z210" s="4" t="e">
        <v>#N/A</v>
      </c>
      <c r="AA210" s="4" t="e">
        <v>#N/A</v>
      </c>
      <c r="AB210" s="4" t="e">
        <v>#N/A</v>
      </c>
      <c r="AC210" s="4" t="e">
        <v>#N/A</v>
      </c>
      <c r="AD210" s="4" t="s">
        <v>12326</v>
      </c>
      <c r="AE210" s="4" t="s">
        <v>12327</v>
      </c>
      <c r="AF210" s="21">
        <v>40578</v>
      </c>
      <c r="AG210" s="21">
        <v>41203</v>
      </c>
      <c r="AH210" s="4" t="s">
        <v>12328</v>
      </c>
      <c r="AI210" s="4" t="s">
        <v>12329</v>
      </c>
      <c r="AJ210" s="4">
        <v>25900000</v>
      </c>
      <c r="AK210" s="4" t="s">
        <v>197</v>
      </c>
      <c r="AL210" s="4" t="s">
        <v>47</v>
      </c>
      <c r="AM210" s="4">
        <v>26339400</v>
      </c>
      <c r="AN210" s="4" t="s">
        <v>12330</v>
      </c>
    </row>
    <row r="211" spans="1:40" x14ac:dyDescent="0.25">
      <c r="A211" s="4" t="s">
        <v>12331</v>
      </c>
      <c r="B211" s="4" t="s">
        <v>164</v>
      </c>
      <c r="C211" s="4">
        <v>50</v>
      </c>
      <c r="D211" s="4" t="s">
        <v>165</v>
      </c>
      <c r="E211" s="4" t="s">
        <v>166</v>
      </c>
      <c r="F211" s="5" t="e">
        <v>#N/A</v>
      </c>
      <c r="G211" s="4" t="e">
        <v>#N/A</v>
      </c>
      <c r="H211" s="4" t="e">
        <v>#N/A</v>
      </c>
      <c r="I211" s="4" t="e">
        <v>#N/A</v>
      </c>
      <c r="J211" s="4"/>
      <c r="K211" s="21" t="e">
        <v>#N/A</v>
      </c>
      <c r="L211" s="4" t="e">
        <v>#N/A</v>
      </c>
      <c r="M211" s="4" t="e">
        <v>#N/A</v>
      </c>
      <c r="N211" s="4" t="e">
        <v>#N/A</v>
      </c>
      <c r="O211" s="4" t="e">
        <v>#N/A</v>
      </c>
      <c r="P211" s="4"/>
      <c r="Q211" s="4" t="e">
        <v>#N/A</v>
      </c>
      <c r="R211" s="4" t="e">
        <v>#N/A</v>
      </c>
      <c r="S211" s="4" t="e">
        <v>#N/A</v>
      </c>
      <c r="T211" s="4" t="e">
        <v>#N/A</v>
      </c>
      <c r="U211" s="4" t="e">
        <v>#N/A</v>
      </c>
      <c r="V211" s="4" t="e">
        <v>#N/A</v>
      </c>
      <c r="W211" s="4" t="e">
        <v>#N/A</v>
      </c>
      <c r="X211" s="4" t="e">
        <v>#N/A</v>
      </c>
      <c r="Y211" s="4" t="e">
        <v>#N/A</v>
      </c>
      <c r="Z211" s="4" t="e">
        <v>#N/A</v>
      </c>
      <c r="AA211" s="4" t="e">
        <v>#N/A</v>
      </c>
      <c r="AB211" s="4" t="e">
        <v>#N/A</v>
      </c>
      <c r="AC211" s="4" t="e">
        <v>#N/A</v>
      </c>
      <c r="AD211" s="4" t="e">
        <v>#N/A</v>
      </c>
      <c r="AE211" s="4" t="e">
        <v>#N/A</v>
      </c>
      <c r="AF211" s="21" t="e">
        <v>#N/A</v>
      </c>
      <c r="AG211" s="21" t="e">
        <v>#N/A</v>
      </c>
      <c r="AH211" s="4" t="e">
        <v>#N/A</v>
      </c>
      <c r="AI211" s="4" t="e">
        <v>#N/A</v>
      </c>
      <c r="AJ211" s="4" t="e">
        <v>#N/A</v>
      </c>
      <c r="AK211" s="4" t="e">
        <v>#N/A</v>
      </c>
      <c r="AL211" s="4" t="e">
        <v>#N/A</v>
      </c>
      <c r="AM211" s="4" t="e">
        <v>#N/A</v>
      </c>
      <c r="AN211" s="4" t="e">
        <v>#N/A</v>
      </c>
    </row>
    <row r="212" spans="1:40" x14ac:dyDescent="0.25">
      <c r="A212" s="4" t="s">
        <v>13384</v>
      </c>
      <c r="B212" s="4" t="s">
        <v>164</v>
      </c>
      <c r="C212" s="4">
        <v>50</v>
      </c>
      <c r="D212" s="4" t="s">
        <v>165</v>
      </c>
      <c r="E212" s="4" t="s">
        <v>166</v>
      </c>
      <c r="F212" s="5">
        <v>330005770298</v>
      </c>
      <c r="G212" s="4" t="s">
        <v>4949</v>
      </c>
      <c r="H212" s="4" t="s">
        <v>4950</v>
      </c>
      <c r="I212" s="4" t="s">
        <v>49</v>
      </c>
      <c r="J212" s="4"/>
      <c r="K212" s="21" t="s">
        <v>50</v>
      </c>
      <c r="L212" s="4">
        <f>Tabela1[[#This Row],[vlCaptEst]]+Tabela1[[#This Row],[vlLancEstTrat]]+Tabela1[[#This Row],[vlLancEstNTrat]]+Tabela1[[#This Row],[vlConsEst]]</f>
        <v>611.45906581596671</v>
      </c>
      <c r="M212" s="4">
        <v>0</v>
      </c>
      <c r="N212" s="4">
        <v>0</v>
      </c>
      <c r="O212" s="4"/>
      <c r="P212" s="4"/>
      <c r="Q212" s="4" t="s">
        <v>13555</v>
      </c>
      <c r="R212" s="4" t="s">
        <v>13554</v>
      </c>
      <c r="S212" s="4">
        <v>17702.5</v>
      </c>
      <c r="T212" s="4">
        <v>0</v>
      </c>
      <c r="U212" s="4">
        <v>0</v>
      </c>
      <c r="V212" s="4">
        <v>3540.5</v>
      </c>
      <c r="W212" s="4">
        <v>0</v>
      </c>
      <c r="X212" s="4">
        <v>0</v>
      </c>
      <c r="Y212" s="4">
        <v>5.7568725668020709E-2</v>
      </c>
      <c r="Z212" s="4">
        <v>407.64285803531538</v>
      </c>
      <c r="AA212" s="4">
        <v>0</v>
      </c>
      <c r="AB212" s="4">
        <v>0</v>
      </c>
      <c r="AC212" s="4">
        <v>203.8162077806513</v>
      </c>
      <c r="AD212" s="4" t="s">
        <v>4951</v>
      </c>
      <c r="AE212" s="4" t="s">
        <v>4952</v>
      </c>
      <c r="AF212" s="21">
        <v>40507</v>
      </c>
      <c r="AG212" s="21">
        <v>42333</v>
      </c>
      <c r="AH212" s="4" t="s">
        <v>4953</v>
      </c>
      <c r="AI212" s="4" t="s">
        <v>1675</v>
      </c>
      <c r="AJ212" s="4">
        <v>21662170</v>
      </c>
      <c r="AK212" s="4" t="s">
        <v>64</v>
      </c>
      <c r="AL212" s="4" t="s">
        <v>47</v>
      </c>
      <c r="AM212" s="4" t="s">
        <v>4954</v>
      </c>
      <c r="AN212" s="4" t="s">
        <v>4955</v>
      </c>
    </row>
    <row r="213" spans="1:40" x14ac:dyDescent="0.25">
      <c r="A213" s="4" t="s">
        <v>12332</v>
      </c>
      <c r="B213" s="4" t="s">
        <v>164</v>
      </c>
      <c r="C213" s="4">
        <v>50</v>
      </c>
      <c r="D213" s="4" t="s">
        <v>165</v>
      </c>
      <c r="E213" s="4" t="s">
        <v>166</v>
      </c>
      <c r="F213" s="5">
        <v>330005562938</v>
      </c>
      <c r="G213" s="4" t="s">
        <v>12333</v>
      </c>
      <c r="H213" s="4" t="s">
        <v>12334</v>
      </c>
      <c r="I213" s="4" t="s">
        <v>49</v>
      </c>
      <c r="J213" s="4"/>
      <c r="K213" s="21" t="s">
        <v>50</v>
      </c>
      <c r="L213" s="4">
        <v>0</v>
      </c>
      <c r="M213" s="4">
        <v>0</v>
      </c>
      <c r="N213" s="4">
        <v>0</v>
      </c>
      <c r="O213" s="4">
        <v>0</v>
      </c>
      <c r="P213" s="4"/>
      <c r="Q213" s="4" t="s">
        <v>12272</v>
      </c>
      <c r="R213" s="4" t="s">
        <v>11662</v>
      </c>
      <c r="S213" s="4" t="e">
        <v>#N/A</v>
      </c>
      <c r="T213" s="4" t="e">
        <v>#N/A</v>
      </c>
      <c r="U213" s="4" t="e">
        <v>#N/A</v>
      </c>
      <c r="V213" s="4" t="e">
        <v>#N/A</v>
      </c>
      <c r="W213" s="4" t="e">
        <v>#N/A</v>
      </c>
      <c r="X213" s="4" t="e">
        <v>#N/A</v>
      </c>
      <c r="Y213" s="4">
        <v>5.5129999999999998E-2</v>
      </c>
      <c r="Z213" s="4" t="e">
        <v>#N/A</v>
      </c>
      <c r="AA213" s="4" t="e">
        <v>#N/A</v>
      </c>
      <c r="AB213" s="4" t="e">
        <v>#N/A</v>
      </c>
      <c r="AC213" s="4" t="e">
        <v>#N/A</v>
      </c>
      <c r="AD213" s="4" t="s">
        <v>12335</v>
      </c>
      <c r="AE213" s="4" t="s">
        <v>12336</v>
      </c>
      <c r="AF213" s="21">
        <v>40358</v>
      </c>
      <c r="AG213" s="21">
        <v>42213</v>
      </c>
      <c r="AH213" s="4" t="s">
        <v>12337</v>
      </c>
      <c r="AI213" s="4" t="s">
        <v>12338</v>
      </c>
      <c r="AJ213" s="4">
        <v>25240000</v>
      </c>
      <c r="AK213" s="4" t="s">
        <v>76</v>
      </c>
      <c r="AL213" s="4" t="s">
        <v>47</v>
      </c>
      <c r="AM213" s="4">
        <v>26761731</v>
      </c>
      <c r="AN213" s="4" t="s">
        <v>12339</v>
      </c>
    </row>
    <row r="214" spans="1:40" x14ac:dyDescent="0.25">
      <c r="A214" s="4" t="s">
        <v>12340</v>
      </c>
      <c r="B214" s="4" t="s">
        <v>164</v>
      </c>
      <c r="C214" s="4">
        <v>50</v>
      </c>
      <c r="D214" s="4" t="s">
        <v>165</v>
      </c>
      <c r="E214" s="4" t="s">
        <v>166</v>
      </c>
      <c r="F214" s="5" t="e">
        <v>#N/A</v>
      </c>
      <c r="G214" s="4" t="e">
        <v>#N/A</v>
      </c>
      <c r="H214" s="4" t="e">
        <v>#N/A</v>
      </c>
      <c r="I214" s="4" t="e">
        <v>#N/A</v>
      </c>
      <c r="J214" s="4"/>
      <c r="K214" s="21" t="e">
        <v>#N/A</v>
      </c>
      <c r="L214" s="4" t="e">
        <v>#N/A</v>
      </c>
      <c r="M214" s="4" t="e">
        <v>#N/A</v>
      </c>
      <c r="N214" s="4" t="e">
        <v>#N/A</v>
      </c>
      <c r="O214" s="4" t="e">
        <v>#N/A</v>
      </c>
      <c r="P214" s="4"/>
      <c r="Q214" s="4" t="e">
        <v>#N/A</v>
      </c>
      <c r="R214" s="4" t="e">
        <v>#N/A</v>
      </c>
      <c r="S214" s="4" t="e">
        <v>#N/A</v>
      </c>
      <c r="T214" s="4" t="e">
        <v>#N/A</v>
      </c>
      <c r="U214" s="4" t="e">
        <v>#N/A</v>
      </c>
      <c r="V214" s="4" t="e">
        <v>#N/A</v>
      </c>
      <c r="W214" s="4" t="e">
        <v>#N/A</v>
      </c>
      <c r="X214" s="4" t="e">
        <v>#N/A</v>
      </c>
      <c r="Y214" s="4" t="e">
        <v>#N/A</v>
      </c>
      <c r="Z214" s="4" t="e">
        <v>#N/A</v>
      </c>
      <c r="AA214" s="4" t="e">
        <v>#N/A</v>
      </c>
      <c r="AB214" s="4" t="e">
        <v>#N/A</v>
      </c>
      <c r="AC214" s="4" t="e">
        <v>#N/A</v>
      </c>
      <c r="AD214" s="4" t="e">
        <v>#N/A</v>
      </c>
      <c r="AE214" s="4" t="e">
        <v>#N/A</v>
      </c>
      <c r="AF214" s="21" t="e">
        <v>#N/A</v>
      </c>
      <c r="AG214" s="21" t="e">
        <v>#N/A</v>
      </c>
      <c r="AH214" s="4" t="e">
        <v>#N/A</v>
      </c>
      <c r="AI214" s="4" t="e">
        <v>#N/A</v>
      </c>
      <c r="AJ214" s="4" t="e">
        <v>#N/A</v>
      </c>
      <c r="AK214" s="4" t="e">
        <v>#N/A</v>
      </c>
      <c r="AL214" s="4" t="e">
        <v>#N/A</v>
      </c>
      <c r="AM214" s="4" t="e">
        <v>#N/A</v>
      </c>
      <c r="AN214" s="4" t="e">
        <v>#N/A</v>
      </c>
    </row>
    <row r="215" spans="1:40" x14ac:dyDescent="0.25">
      <c r="A215" s="4" t="s">
        <v>13385</v>
      </c>
      <c r="B215" s="4" t="s">
        <v>164</v>
      </c>
      <c r="C215" s="4">
        <v>50</v>
      </c>
      <c r="D215" s="4" t="s">
        <v>165</v>
      </c>
      <c r="E215" s="4" t="s">
        <v>166</v>
      </c>
      <c r="F215" s="5">
        <v>330005768048</v>
      </c>
      <c r="G215" s="4" t="s">
        <v>5050</v>
      </c>
      <c r="H215" s="4" t="s">
        <v>5051</v>
      </c>
      <c r="I215" s="4" t="s">
        <v>49</v>
      </c>
      <c r="J215" s="4"/>
      <c r="K215" s="21" t="s">
        <v>50</v>
      </c>
      <c r="L215" s="4">
        <f>Tabela1[[#This Row],[vlCaptEst]]+Tabela1[[#This Row],[vlLancEstTrat]]+Tabela1[[#This Row],[vlLancEstNTrat]]+Tabela1[[#This Row],[vlConsEst]]</f>
        <v>472.78301092678487</v>
      </c>
      <c r="M215" s="4">
        <v>0</v>
      </c>
      <c r="N215" s="4">
        <v>0</v>
      </c>
      <c r="O215" s="4"/>
      <c r="P215" s="4"/>
      <c r="Q215" s="4" t="s">
        <v>13555</v>
      </c>
      <c r="R215" s="4" t="s">
        <v>13554</v>
      </c>
      <c r="S215" s="4">
        <v>13687.5</v>
      </c>
      <c r="T215" s="4">
        <v>0</v>
      </c>
      <c r="U215" s="4">
        <v>0</v>
      </c>
      <c r="V215" s="4">
        <v>2737.5</v>
      </c>
      <c r="W215" s="4">
        <v>0</v>
      </c>
      <c r="X215" s="4">
        <v>0</v>
      </c>
      <c r="Y215" s="4">
        <v>5.7568725668020709E-2</v>
      </c>
      <c r="Z215" s="4">
        <v>315.18519312651898</v>
      </c>
      <c r="AA215" s="4">
        <v>0</v>
      </c>
      <c r="AB215" s="4">
        <v>0</v>
      </c>
      <c r="AC215" s="4">
        <v>157.59781780026586</v>
      </c>
      <c r="AD215" s="4" t="s">
        <v>5052</v>
      </c>
      <c r="AE215" s="4" t="s">
        <v>5053</v>
      </c>
      <c r="AF215" s="21">
        <v>40505</v>
      </c>
      <c r="AG215" s="21">
        <v>42330</v>
      </c>
      <c r="AH215" s="4" t="s">
        <v>5054</v>
      </c>
      <c r="AI215" s="4" t="s">
        <v>3678</v>
      </c>
      <c r="AJ215" s="4">
        <v>21040330</v>
      </c>
      <c r="AK215" s="4" t="s">
        <v>64</v>
      </c>
      <c r="AL215" s="4" t="s">
        <v>47</v>
      </c>
      <c r="AM215" s="4" t="s">
        <v>4655</v>
      </c>
      <c r="AN215" s="4" t="s">
        <v>5055</v>
      </c>
    </row>
    <row r="216" spans="1:40" x14ac:dyDescent="0.25">
      <c r="A216" s="4" t="s">
        <v>12341</v>
      </c>
      <c r="B216" s="4" t="s">
        <v>164</v>
      </c>
      <c r="C216" s="4">
        <v>50</v>
      </c>
      <c r="D216" s="4" t="s">
        <v>165</v>
      </c>
      <c r="E216" s="4" t="s">
        <v>166</v>
      </c>
      <c r="F216" s="5" t="e">
        <v>#N/A</v>
      </c>
      <c r="G216" s="4" t="e">
        <v>#N/A</v>
      </c>
      <c r="H216" s="4" t="e">
        <v>#N/A</v>
      </c>
      <c r="I216" s="4" t="e">
        <v>#N/A</v>
      </c>
      <c r="J216" s="4"/>
      <c r="K216" s="21" t="e">
        <v>#N/A</v>
      </c>
      <c r="L216" s="4" t="e">
        <v>#N/A</v>
      </c>
      <c r="M216" s="4" t="e">
        <v>#N/A</v>
      </c>
      <c r="N216" s="4" t="e">
        <v>#N/A</v>
      </c>
      <c r="O216" s="4" t="e">
        <v>#N/A</v>
      </c>
      <c r="P216" s="4"/>
      <c r="Q216" s="4" t="e">
        <v>#N/A</v>
      </c>
      <c r="R216" s="4" t="e">
        <v>#N/A</v>
      </c>
      <c r="S216" s="4" t="e">
        <v>#N/A</v>
      </c>
      <c r="T216" s="4" t="e">
        <v>#N/A</v>
      </c>
      <c r="U216" s="4" t="e">
        <v>#N/A</v>
      </c>
      <c r="V216" s="4" t="e">
        <v>#N/A</v>
      </c>
      <c r="W216" s="4" t="e">
        <v>#N/A</v>
      </c>
      <c r="X216" s="4" t="e">
        <v>#N/A</v>
      </c>
      <c r="Y216" s="4" t="e">
        <v>#N/A</v>
      </c>
      <c r="Z216" s="4" t="e">
        <v>#N/A</v>
      </c>
      <c r="AA216" s="4" t="e">
        <v>#N/A</v>
      </c>
      <c r="AB216" s="4" t="e">
        <v>#N/A</v>
      </c>
      <c r="AC216" s="4" t="e">
        <v>#N/A</v>
      </c>
      <c r="AD216" s="4" t="e">
        <v>#N/A</v>
      </c>
      <c r="AE216" s="4" t="e">
        <v>#N/A</v>
      </c>
      <c r="AF216" s="21" t="e">
        <v>#N/A</v>
      </c>
      <c r="AG216" s="21" t="e">
        <v>#N/A</v>
      </c>
      <c r="AH216" s="4" t="e">
        <v>#N/A</v>
      </c>
      <c r="AI216" s="4" t="e">
        <v>#N/A</v>
      </c>
      <c r="AJ216" s="4" t="e">
        <v>#N/A</v>
      </c>
      <c r="AK216" s="4" t="e">
        <v>#N/A</v>
      </c>
      <c r="AL216" s="4" t="e">
        <v>#N/A</v>
      </c>
      <c r="AM216" s="4" t="e">
        <v>#N/A</v>
      </c>
      <c r="AN216" s="4" t="e">
        <v>#N/A</v>
      </c>
    </row>
    <row r="217" spans="1:40" x14ac:dyDescent="0.25">
      <c r="A217" s="4" t="s">
        <v>12342</v>
      </c>
      <c r="B217" s="4" t="s">
        <v>164</v>
      </c>
      <c r="C217" s="4">
        <v>50</v>
      </c>
      <c r="D217" s="4" t="s">
        <v>165</v>
      </c>
      <c r="E217" s="4" t="s">
        <v>166</v>
      </c>
      <c r="F217" s="5">
        <v>330005202133</v>
      </c>
      <c r="G217" s="4" t="s">
        <v>12343</v>
      </c>
      <c r="H217" s="4" t="s">
        <v>12344</v>
      </c>
      <c r="I217" s="4" t="s">
        <v>49</v>
      </c>
      <c r="J217" s="4"/>
      <c r="K217" s="21" t="s">
        <v>11701</v>
      </c>
      <c r="L217" s="4">
        <v>0</v>
      </c>
      <c r="M217" s="4">
        <v>0</v>
      </c>
      <c r="N217" s="4">
        <v>0</v>
      </c>
      <c r="O217" s="4">
        <v>0</v>
      </c>
      <c r="P217" s="4"/>
      <c r="Q217" s="4" t="s">
        <v>12345</v>
      </c>
      <c r="R217" s="4" t="s">
        <v>11703</v>
      </c>
      <c r="S217" s="4" t="e">
        <v>#N/A</v>
      </c>
      <c r="T217" s="4" t="e">
        <v>#N/A</v>
      </c>
      <c r="U217" s="4" t="e">
        <v>#N/A</v>
      </c>
      <c r="V217" s="4" t="e">
        <v>#N/A</v>
      </c>
      <c r="W217" s="4" t="e">
        <v>#N/A</v>
      </c>
      <c r="X217" s="4" t="e">
        <v>#N/A</v>
      </c>
      <c r="Y217" s="4">
        <v>5.5129999999999998E-2</v>
      </c>
      <c r="Z217" s="4" t="e">
        <v>#N/A</v>
      </c>
      <c r="AA217" s="4" t="e">
        <v>#N/A</v>
      </c>
      <c r="AB217" s="4" t="e">
        <v>#N/A</v>
      </c>
      <c r="AC217" s="4" t="e">
        <v>#N/A</v>
      </c>
      <c r="AD217" s="4" t="s">
        <v>12346</v>
      </c>
      <c r="AE217" s="4">
        <v>83712021</v>
      </c>
      <c r="AF217" s="21">
        <v>44239</v>
      </c>
      <c r="AG217" s="21">
        <v>44604</v>
      </c>
      <c r="AH217" s="4" t="s">
        <v>12347</v>
      </c>
      <c r="AI217" s="4" t="s">
        <v>12348</v>
      </c>
      <c r="AJ217" s="4">
        <v>20950071</v>
      </c>
      <c r="AK217" s="4" t="s">
        <v>64</v>
      </c>
      <c r="AL217" s="4" t="s">
        <v>47</v>
      </c>
      <c r="AM217" s="4" t="s">
        <v>12349</v>
      </c>
      <c r="AN217" s="4" t="s">
        <v>12350</v>
      </c>
    </row>
    <row r="218" spans="1:40" x14ac:dyDescent="0.25">
      <c r="A218" s="4" t="s">
        <v>12351</v>
      </c>
      <c r="B218" s="4" t="s">
        <v>164</v>
      </c>
      <c r="C218" s="4">
        <v>50</v>
      </c>
      <c r="D218" s="4" t="s">
        <v>165</v>
      </c>
      <c r="E218" s="4" t="s">
        <v>166</v>
      </c>
      <c r="F218" s="5" t="e">
        <v>#N/A</v>
      </c>
      <c r="G218" s="4" t="e">
        <v>#N/A</v>
      </c>
      <c r="H218" s="4" t="e">
        <v>#N/A</v>
      </c>
      <c r="I218" s="4" t="e">
        <v>#N/A</v>
      </c>
      <c r="J218" s="4"/>
      <c r="K218" s="21" t="e">
        <v>#N/A</v>
      </c>
      <c r="L218" s="4" t="e">
        <v>#N/A</v>
      </c>
      <c r="M218" s="4" t="e">
        <v>#N/A</v>
      </c>
      <c r="N218" s="4" t="e">
        <v>#N/A</v>
      </c>
      <c r="O218" s="4" t="e">
        <v>#N/A</v>
      </c>
      <c r="P218" s="4"/>
      <c r="Q218" s="4" t="e">
        <v>#N/A</v>
      </c>
      <c r="R218" s="4" t="e">
        <v>#N/A</v>
      </c>
      <c r="S218" s="4" t="e">
        <v>#N/A</v>
      </c>
      <c r="T218" s="4" t="e">
        <v>#N/A</v>
      </c>
      <c r="U218" s="4" t="e">
        <v>#N/A</v>
      </c>
      <c r="V218" s="4" t="e">
        <v>#N/A</v>
      </c>
      <c r="W218" s="4" t="e">
        <v>#N/A</v>
      </c>
      <c r="X218" s="4" t="e">
        <v>#N/A</v>
      </c>
      <c r="Y218" s="4" t="e">
        <v>#N/A</v>
      </c>
      <c r="Z218" s="4" t="e">
        <v>#N/A</v>
      </c>
      <c r="AA218" s="4" t="e">
        <v>#N/A</v>
      </c>
      <c r="AB218" s="4" t="e">
        <v>#N/A</v>
      </c>
      <c r="AC218" s="4" t="e">
        <v>#N/A</v>
      </c>
      <c r="AD218" s="4" t="e">
        <v>#N/A</v>
      </c>
      <c r="AE218" s="4" t="e">
        <v>#N/A</v>
      </c>
      <c r="AF218" s="21" t="e">
        <v>#N/A</v>
      </c>
      <c r="AG218" s="21" t="e">
        <v>#N/A</v>
      </c>
      <c r="AH218" s="4" t="e">
        <v>#N/A</v>
      </c>
      <c r="AI218" s="4" t="e">
        <v>#N/A</v>
      </c>
      <c r="AJ218" s="4" t="e">
        <v>#N/A</v>
      </c>
      <c r="AK218" s="4" t="e">
        <v>#N/A</v>
      </c>
      <c r="AL218" s="4" t="e">
        <v>#N/A</v>
      </c>
      <c r="AM218" s="4" t="e">
        <v>#N/A</v>
      </c>
      <c r="AN218" s="4" t="e">
        <v>#N/A</v>
      </c>
    </row>
    <row r="219" spans="1:40" x14ac:dyDescent="0.25">
      <c r="A219" s="4" t="s">
        <v>13386</v>
      </c>
      <c r="B219" s="4" t="s">
        <v>164</v>
      </c>
      <c r="C219" s="4">
        <v>50</v>
      </c>
      <c r="D219" s="4" t="s">
        <v>165</v>
      </c>
      <c r="E219" s="4" t="s">
        <v>166</v>
      </c>
      <c r="F219" s="5">
        <v>330005809500</v>
      </c>
      <c r="G219" s="4" t="s">
        <v>5095</v>
      </c>
      <c r="H219" s="4" t="s">
        <v>5096</v>
      </c>
      <c r="I219" s="4" t="s">
        <v>62</v>
      </c>
      <c r="J219" s="4"/>
      <c r="K219" s="21" t="s">
        <v>50</v>
      </c>
      <c r="L219" s="4">
        <f>Tabela1[[#This Row],[vlCaptEst]]+Tabela1[[#This Row],[vlLancEstTrat]]+Tabela1[[#This Row],[vlLancEstNTrat]]+Tabela1[[#This Row],[vlConsEst]]</f>
        <v>563.15218103303334</v>
      </c>
      <c r="M219" s="4">
        <v>0</v>
      </c>
      <c r="N219" s="4">
        <v>0</v>
      </c>
      <c r="O219" s="4"/>
      <c r="P219" s="4"/>
      <c r="Q219" s="4" t="s">
        <v>13555</v>
      </c>
      <c r="R219" s="4" t="s">
        <v>13554</v>
      </c>
      <c r="S219" s="4">
        <v>8030</v>
      </c>
      <c r="T219" s="4">
        <v>0</v>
      </c>
      <c r="U219" s="4">
        <v>0</v>
      </c>
      <c r="V219" s="4">
        <v>6570</v>
      </c>
      <c r="W219" s="4">
        <v>0</v>
      </c>
      <c r="X219" s="4">
        <v>0</v>
      </c>
      <c r="Y219" s="4">
        <v>5.7568725668020709E-2</v>
      </c>
      <c r="Z219" s="4">
        <v>184.91532981759266</v>
      </c>
      <c r="AA219" s="4">
        <v>0</v>
      </c>
      <c r="AB219" s="4">
        <v>0</v>
      </c>
      <c r="AC219" s="4">
        <v>378.23685121544065</v>
      </c>
      <c r="AD219" s="4" t="s">
        <v>5097</v>
      </c>
      <c r="AE219" s="4" t="s">
        <v>5098</v>
      </c>
      <c r="AF219" s="21">
        <v>40695</v>
      </c>
      <c r="AG219" s="21">
        <v>42522</v>
      </c>
      <c r="AH219" s="4" t="s">
        <v>5099</v>
      </c>
      <c r="AI219" s="4" t="s">
        <v>5100</v>
      </c>
      <c r="AJ219" s="4">
        <v>25255117</v>
      </c>
      <c r="AK219" s="4" t="s">
        <v>76</v>
      </c>
      <c r="AL219" s="4" t="s">
        <v>47</v>
      </c>
      <c r="AM219" s="4" t="s">
        <v>5101</v>
      </c>
      <c r="AN219" s="4" t="s">
        <v>5102</v>
      </c>
    </row>
    <row r="220" spans="1:40" x14ac:dyDescent="0.25">
      <c r="A220" s="4" t="s">
        <v>12352</v>
      </c>
      <c r="B220" s="4" t="s">
        <v>164</v>
      </c>
      <c r="C220" s="4">
        <v>50</v>
      </c>
      <c r="D220" s="4" t="s">
        <v>165</v>
      </c>
      <c r="E220" s="4" t="s">
        <v>166</v>
      </c>
      <c r="F220" s="5" t="e">
        <v>#N/A</v>
      </c>
      <c r="G220" s="4" t="e">
        <v>#N/A</v>
      </c>
      <c r="H220" s="4" t="e">
        <v>#N/A</v>
      </c>
      <c r="I220" s="4" t="e">
        <v>#N/A</v>
      </c>
      <c r="J220" s="4"/>
      <c r="K220" s="21" t="e">
        <v>#N/A</v>
      </c>
      <c r="L220" s="4" t="e">
        <v>#N/A</v>
      </c>
      <c r="M220" s="4" t="e">
        <v>#N/A</v>
      </c>
      <c r="N220" s="4" t="e">
        <v>#N/A</v>
      </c>
      <c r="O220" s="4" t="e">
        <v>#N/A</v>
      </c>
      <c r="P220" s="4"/>
      <c r="Q220" s="4" t="e">
        <v>#N/A</v>
      </c>
      <c r="R220" s="4" t="e">
        <v>#N/A</v>
      </c>
      <c r="S220" s="4" t="e">
        <v>#N/A</v>
      </c>
      <c r="T220" s="4" t="e">
        <v>#N/A</v>
      </c>
      <c r="U220" s="4" t="e">
        <v>#N/A</v>
      </c>
      <c r="V220" s="4" t="e">
        <v>#N/A</v>
      </c>
      <c r="W220" s="4" t="e">
        <v>#N/A</v>
      </c>
      <c r="X220" s="4" t="e">
        <v>#N/A</v>
      </c>
      <c r="Y220" s="4" t="e">
        <v>#N/A</v>
      </c>
      <c r="Z220" s="4" t="e">
        <v>#N/A</v>
      </c>
      <c r="AA220" s="4" t="e">
        <v>#N/A</v>
      </c>
      <c r="AB220" s="4" t="e">
        <v>#N/A</v>
      </c>
      <c r="AC220" s="4" t="e">
        <v>#N/A</v>
      </c>
      <c r="AD220" s="4" t="e">
        <v>#N/A</v>
      </c>
      <c r="AE220" s="4" t="e">
        <v>#N/A</v>
      </c>
      <c r="AF220" s="21" t="e">
        <v>#N/A</v>
      </c>
      <c r="AG220" s="21" t="e">
        <v>#N/A</v>
      </c>
      <c r="AH220" s="4" t="e">
        <v>#N/A</v>
      </c>
      <c r="AI220" s="4" t="e">
        <v>#N/A</v>
      </c>
      <c r="AJ220" s="4" t="e">
        <v>#N/A</v>
      </c>
      <c r="AK220" s="4" t="e">
        <v>#N/A</v>
      </c>
      <c r="AL220" s="4" t="e">
        <v>#N/A</v>
      </c>
      <c r="AM220" s="4" t="e">
        <v>#N/A</v>
      </c>
      <c r="AN220" s="4" t="e">
        <v>#N/A</v>
      </c>
    </row>
    <row r="221" spans="1:40" x14ac:dyDescent="0.25">
      <c r="A221" s="4" t="s">
        <v>12353</v>
      </c>
      <c r="B221" s="4" t="s">
        <v>164</v>
      </c>
      <c r="C221" s="4">
        <v>50</v>
      </c>
      <c r="D221" s="4" t="s">
        <v>165</v>
      </c>
      <c r="E221" s="4" t="s">
        <v>166</v>
      </c>
      <c r="F221" s="5">
        <v>330005968055</v>
      </c>
      <c r="G221" s="4" t="s">
        <v>198</v>
      </c>
      <c r="H221" s="4" t="s">
        <v>199</v>
      </c>
      <c r="I221" s="4" t="s">
        <v>42</v>
      </c>
      <c r="J221" s="4"/>
      <c r="K221" s="21" t="s">
        <v>43</v>
      </c>
      <c r="L221" s="4">
        <v>0</v>
      </c>
      <c r="M221" s="4">
        <v>0</v>
      </c>
      <c r="N221" s="4">
        <v>0</v>
      </c>
      <c r="O221" s="4">
        <v>0</v>
      </c>
      <c r="P221" s="4"/>
      <c r="Q221" s="4" t="s">
        <v>12354</v>
      </c>
      <c r="R221" s="4" t="s">
        <v>11662</v>
      </c>
      <c r="S221" s="4" t="e">
        <v>#N/A</v>
      </c>
      <c r="T221" s="4" t="e">
        <v>#N/A</v>
      </c>
      <c r="U221" s="4" t="e">
        <v>#N/A</v>
      </c>
      <c r="V221" s="4" t="e">
        <v>#N/A</v>
      </c>
      <c r="W221" s="4" t="e">
        <v>#N/A</v>
      </c>
      <c r="X221" s="4" t="e">
        <v>#N/A</v>
      </c>
      <c r="Y221" s="4">
        <v>5.5129999999999998E-2</v>
      </c>
      <c r="Z221" s="4" t="e">
        <v>#N/A</v>
      </c>
      <c r="AA221" s="4" t="e">
        <v>#N/A</v>
      </c>
      <c r="AB221" s="4" t="e">
        <v>#N/A</v>
      </c>
      <c r="AC221" s="4" t="e">
        <v>#N/A</v>
      </c>
      <c r="AD221" s="4" t="s">
        <v>12355</v>
      </c>
      <c r="AE221" s="4" t="s">
        <v>12356</v>
      </c>
      <c r="AF221" s="21">
        <v>40749</v>
      </c>
      <c r="AG221" s="21">
        <v>44402</v>
      </c>
      <c r="AH221" s="4" t="s">
        <v>12357</v>
      </c>
      <c r="AI221" s="4" t="s">
        <v>85</v>
      </c>
      <c r="AJ221" s="4">
        <v>28680000</v>
      </c>
      <c r="AK221" s="4" t="s">
        <v>200</v>
      </c>
      <c r="AL221" s="4" t="s">
        <v>47</v>
      </c>
      <c r="AM221" s="4" t="s">
        <v>12358</v>
      </c>
      <c r="AN221" s="4" t="s">
        <v>201</v>
      </c>
    </row>
    <row r="222" spans="1:40" x14ac:dyDescent="0.25">
      <c r="A222" s="4" t="s">
        <v>13065</v>
      </c>
      <c r="B222" s="4" t="s">
        <v>164</v>
      </c>
      <c r="C222" s="4">
        <v>50</v>
      </c>
      <c r="D222" s="4" t="s">
        <v>165</v>
      </c>
      <c r="E222" s="4" t="s">
        <v>166</v>
      </c>
      <c r="F222" s="5">
        <v>330005824991</v>
      </c>
      <c r="G222" s="4" t="s">
        <v>5307</v>
      </c>
      <c r="H222" s="4" t="s">
        <v>5308</v>
      </c>
      <c r="I222" s="4" t="s">
        <v>49</v>
      </c>
      <c r="J222" s="4"/>
      <c r="K222" s="21" t="s">
        <v>5044</v>
      </c>
      <c r="L222" s="4">
        <v>0</v>
      </c>
      <c r="M222" s="4">
        <v>0</v>
      </c>
      <c r="N222" s="4">
        <f>Tabela1[[#This Row],[VALOR_anual]]+Tabela1[[#This Row],[AJUSTE_exerc]]</f>
        <v>0</v>
      </c>
      <c r="O222" s="4"/>
      <c r="P222" s="4"/>
      <c r="Q222" s="4" t="s">
        <v>13063</v>
      </c>
      <c r="R222" s="4" t="s">
        <v>52</v>
      </c>
      <c r="S222" s="4">
        <v>15330</v>
      </c>
      <c r="T222" s="4">
        <v>0</v>
      </c>
      <c r="U222" s="4">
        <v>0</v>
      </c>
      <c r="V222" s="4">
        <v>9855</v>
      </c>
      <c r="W222" s="4">
        <v>0</v>
      </c>
      <c r="X222" s="4">
        <v>0</v>
      </c>
      <c r="Y222" s="4">
        <v>5.7568725668020709E-2</v>
      </c>
      <c r="Z222" s="4">
        <v>353.00783400066183</v>
      </c>
      <c r="AA222" s="4">
        <v>0</v>
      </c>
      <c r="AB222" s="4">
        <v>0</v>
      </c>
      <c r="AC222" s="4">
        <v>567.33961311214182</v>
      </c>
      <c r="AD222" s="4" t="s">
        <v>5309</v>
      </c>
      <c r="AE222" s="4" t="s">
        <v>5310</v>
      </c>
      <c r="AF222" s="21">
        <v>45030</v>
      </c>
      <c r="AG222" s="21">
        <v>48683</v>
      </c>
      <c r="AH222" s="4" t="s">
        <v>5311</v>
      </c>
      <c r="AI222" s="4" t="s">
        <v>1251</v>
      </c>
      <c r="AJ222" s="4">
        <v>20520900</v>
      </c>
      <c r="AK222" s="4" t="s">
        <v>64</v>
      </c>
      <c r="AL222" s="4" t="s">
        <v>47</v>
      </c>
      <c r="AM222" s="4">
        <v>38723645</v>
      </c>
      <c r="AN222" s="4" t="s">
        <v>5312</v>
      </c>
    </row>
    <row r="223" spans="1:40" x14ac:dyDescent="0.25">
      <c r="A223" s="4" t="s">
        <v>12359</v>
      </c>
      <c r="B223" s="4" t="s">
        <v>164</v>
      </c>
      <c r="C223" s="4">
        <v>50</v>
      </c>
      <c r="D223" s="4" t="s">
        <v>165</v>
      </c>
      <c r="E223" s="4" t="s">
        <v>166</v>
      </c>
      <c r="F223" s="5">
        <v>330005793824</v>
      </c>
      <c r="G223" s="4" t="s">
        <v>12360</v>
      </c>
      <c r="H223" s="4" t="s">
        <v>12361</v>
      </c>
      <c r="I223" s="4" t="s">
        <v>49</v>
      </c>
      <c r="J223" s="4"/>
      <c r="K223" s="21" t="s">
        <v>12362</v>
      </c>
      <c r="L223" s="4">
        <v>0</v>
      </c>
      <c r="M223" s="4">
        <v>0</v>
      </c>
      <c r="N223" s="4">
        <v>0</v>
      </c>
      <c r="O223" s="4">
        <v>0</v>
      </c>
      <c r="P223" s="4"/>
      <c r="Q223" s="4" t="s">
        <v>12363</v>
      </c>
      <c r="R223" s="4" t="s">
        <v>12364</v>
      </c>
      <c r="S223" s="4" t="e">
        <v>#N/A</v>
      </c>
      <c r="T223" s="4" t="e">
        <v>#N/A</v>
      </c>
      <c r="U223" s="4" t="e">
        <v>#N/A</v>
      </c>
      <c r="V223" s="4" t="e">
        <v>#N/A</v>
      </c>
      <c r="W223" s="4" t="e">
        <v>#N/A</v>
      </c>
      <c r="X223" s="4" t="e">
        <v>#N/A</v>
      </c>
      <c r="Y223" s="4">
        <v>5.5129999999999998E-2</v>
      </c>
      <c r="Z223" s="4" t="e">
        <v>#N/A</v>
      </c>
      <c r="AA223" s="4" t="e">
        <v>#N/A</v>
      </c>
      <c r="AB223" s="4" t="e">
        <v>#N/A</v>
      </c>
      <c r="AC223" s="4" t="e">
        <v>#N/A</v>
      </c>
      <c r="AD223" s="4" t="s">
        <v>12365</v>
      </c>
      <c r="AE223" s="4" t="s">
        <v>12366</v>
      </c>
      <c r="AF223" s="21">
        <v>42766</v>
      </c>
      <c r="AG223" s="21">
        <v>44592</v>
      </c>
      <c r="AH223" s="4" t="s">
        <v>12367</v>
      </c>
      <c r="AI223" s="4" t="s">
        <v>202</v>
      </c>
      <c r="AJ223" s="4">
        <v>25555180</v>
      </c>
      <c r="AK223" s="4" t="s">
        <v>168</v>
      </c>
      <c r="AL223" s="4" t="s">
        <v>47</v>
      </c>
      <c r="AM223" s="4" t="s">
        <v>12368</v>
      </c>
      <c r="AN223" s="4" t="s">
        <v>203</v>
      </c>
    </row>
    <row r="224" spans="1:40" x14ac:dyDescent="0.25">
      <c r="A224" s="4" t="s">
        <v>12369</v>
      </c>
      <c r="B224" s="4" t="s">
        <v>164</v>
      </c>
      <c r="C224" s="4">
        <v>50</v>
      </c>
      <c r="D224" s="4" t="s">
        <v>165</v>
      </c>
      <c r="E224" s="4" t="s">
        <v>166</v>
      </c>
      <c r="F224" s="5">
        <v>330006032754</v>
      </c>
      <c r="G224" s="4" t="s">
        <v>12370</v>
      </c>
      <c r="H224" s="4" t="s">
        <v>12371</v>
      </c>
      <c r="I224" s="4" t="s">
        <v>49</v>
      </c>
      <c r="J224" s="4"/>
      <c r="K224" s="21" t="s">
        <v>50</v>
      </c>
      <c r="L224" s="4">
        <v>0</v>
      </c>
      <c r="M224" s="4">
        <v>0</v>
      </c>
      <c r="N224" s="4">
        <v>0</v>
      </c>
      <c r="O224" s="4">
        <v>0</v>
      </c>
      <c r="P224" s="4"/>
      <c r="Q224" s="4" t="s">
        <v>12372</v>
      </c>
      <c r="R224" s="4" t="s">
        <v>11662</v>
      </c>
      <c r="S224" s="4" t="e">
        <v>#N/A</v>
      </c>
      <c r="T224" s="4" t="e">
        <v>#N/A</v>
      </c>
      <c r="U224" s="4" t="e">
        <v>#N/A</v>
      </c>
      <c r="V224" s="4" t="e">
        <v>#N/A</v>
      </c>
      <c r="W224" s="4" t="e">
        <v>#N/A</v>
      </c>
      <c r="X224" s="4" t="e">
        <v>#N/A</v>
      </c>
      <c r="Y224" s="4">
        <v>5.5129999999999998E-2</v>
      </c>
      <c r="Z224" s="4" t="e">
        <v>#N/A</v>
      </c>
      <c r="AA224" s="4" t="e">
        <v>#N/A</v>
      </c>
      <c r="AB224" s="4" t="e">
        <v>#N/A</v>
      </c>
      <c r="AC224" s="4" t="e">
        <v>#N/A</v>
      </c>
      <c r="AD224" s="4" t="s">
        <v>12373</v>
      </c>
      <c r="AE224" s="4" t="s">
        <v>12374</v>
      </c>
      <c r="AF224" s="21">
        <v>41724</v>
      </c>
      <c r="AG224" s="21">
        <v>43550</v>
      </c>
      <c r="AH224" s="4" t="s">
        <v>12375</v>
      </c>
      <c r="AI224" s="4" t="s">
        <v>204</v>
      </c>
      <c r="AJ224" s="4">
        <v>22785090</v>
      </c>
      <c r="AK224" s="4" t="s">
        <v>64</v>
      </c>
      <c r="AL224" s="4" t="s">
        <v>47</v>
      </c>
      <c r="AM224" s="4">
        <v>24289000</v>
      </c>
      <c r="AN224" s="4" t="s">
        <v>12376</v>
      </c>
    </row>
    <row r="225" spans="1:40" x14ac:dyDescent="0.25">
      <c r="A225" s="4" t="s">
        <v>13034</v>
      </c>
      <c r="B225" s="4" t="s">
        <v>164</v>
      </c>
      <c r="C225" s="4">
        <v>50</v>
      </c>
      <c r="D225" s="4" t="s">
        <v>165</v>
      </c>
      <c r="E225" s="4" t="s">
        <v>166</v>
      </c>
      <c r="F225" s="5">
        <v>330005802165</v>
      </c>
      <c r="G225" s="4" t="s">
        <v>5371</v>
      </c>
      <c r="H225" s="4" t="s">
        <v>5372</v>
      </c>
      <c r="I225" s="4" t="s">
        <v>49</v>
      </c>
      <c r="J225" s="4"/>
      <c r="K225" s="21" t="s">
        <v>50</v>
      </c>
      <c r="L225" s="4">
        <v>0</v>
      </c>
      <c r="M225" s="4">
        <v>0</v>
      </c>
      <c r="N225" s="4">
        <v>0</v>
      </c>
      <c r="O225" s="4"/>
      <c r="P225" s="4"/>
      <c r="Q225" s="4" t="s">
        <v>13035</v>
      </c>
      <c r="R225" s="4" t="s">
        <v>52</v>
      </c>
      <c r="S225" s="4">
        <v>6969</v>
      </c>
      <c r="T225" s="4">
        <v>0</v>
      </c>
      <c r="U225" s="4">
        <v>0</v>
      </c>
      <c r="V225" s="4">
        <v>1393</v>
      </c>
      <c r="W225" s="4">
        <v>0</v>
      </c>
      <c r="X225" s="4">
        <v>0</v>
      </c>
      <c r="Y225" s="4">
        <v>5.7568725668020709E-2</v>
      </c>
      <c r="Z225" s="4">
        <v>160.47994062778201</v>
      </c>
      <c r="AA225" s="4">
        <v>0</v>
      </c>
      <c r="AB225" s="4">
        <v>0</v>
      </c>
      <c r="AC225" s="4">
        <v>80.198200417840042</v>
      </c>
      <c r="AD225" s="4" t="s">
        <v>5373</v>
      </c>
      <c r="AE225" s="4" t="s">
        <v>5374</v>
      </c>
      <c r="AF225" s="21">
        <v>42916</v>
      </c>
      <c r="AG225" s="21">
        <v>44742</v>
      </c>
      <c r="AH225" s="4" t="s">
        <v>5375</v>
      </c>
      <c r="AI225" s="4" t="s">
        <v>190</v>
      </c>
      <c r="AJ225" s="4">
        <v>25270550</v>
      </c>
      <c r="AK225" s="4" t="s">
        <v>76</v>
      </c>
      <c r="AL225" s="4" t="s">
        <v>47</v>
      </c>
      <c r="AM225" s="4" t="s">
        <v>5376</v>
      </c>
      <c r="AN225" s="4" t="s">
        <v>5377</v>
      </c>
    </row>
    <row r="226" spans="1:40" x14ac:dyDescent="0.25">
      <c r="A226" s="4" t="s">
        <v>13387</v>
      </c>
      <c r="B226" s="4" t="s">
        <v>164</v>
      </c>
      <c r="C226" s="4">
        <v>50</v>
      </c>
      <c r="D226" s="4" t="s">
        <v>165</v>
      </c>
      <c r="E226" s="4" t="s">
        <v>166</v>
      </c>
      <c r="F226" s="5">
        <v>330005051178</v>
      </c>
      <c r="G226" s="4" t="s">
        <v>5394</v>
      </c>
      <c r="H226" s="4" t="s">
        <v>5395</v>
      </c>
      <c r="I226" s="4" t="s">
        <v>62</v>
      </c>
      <c r="J226" s="4"/>
      <c r="K226" s="21" t="s">
        <v>50</v>
      </c>
      <c r="L226" s="4">
        <f>Tabela1[[#This Row],[vlCaptEst]]+Tabela1[[#This Row],[vlLancEstTrat]]+Tabela1[[#This Row],[vlLancEstNTrat]]+Tabela1[[#This Row],[vlConsEst]]</f>
        <v>665.86435542233994</v>
      </c>
      <c r="M226" s="4">
        <v>0</v>
      </c>
      <c r="N226" s="4">
        <v>0</v>
      </c>
      <c r="O226" s="4"/>
      <c r="P226" s="4"/>
      <c r="Q226" s="4" t="s">
        <v>13555</v>
      </c>
      <c r="R226" s="4" t="s">
        <v>13554</v>
      </c>
      <c r="S226" s="4">
        <v>19277.28</v>
      </c>
      <c r="T226" s="4">
        <v>0</v>
      </c>
      <c r="U226" s="4">
        <v>0</v>
      </c>
      <c r="V226" s="4">
        <v>3855.4560000000001</v>
      </c>
      <c r="W226" s="4">
        <v>0</v>
      </c>
      <c r="X226" s="4">
        <v>0</v>
      </c>
      <c r="Y226" s="4">
        <v>5.7568725668020709E-2</v>
      </c>
      <c r="Z226" s="4">
        <v>443.90957028155998</v>
      </c>
      <c r="AA226" s="4">
        <v>0</v>
      </c>
      <c r="AB226" s="4">
        <v>0</v>
      </c>
      <c r="AC226" s="4">
        <v>221.95478514077999</v>
      </c>
      <c r="AD226" s="4" t="s">
        <v>5396</v>
      </c>
      <c r="AE226" s="4" t="s">
        <v>5397</v>
      </c>
      <c r="AF226" s="21">
        <v>40843</v>
      </c>
      <c r="AG226" s="21">
        <v>42670</v>
      </c>
      <c r="AH226" s="4" t="s">
        <v>5398</v>
      </c>
      <c r="AI226" s="4" t="s">
        <v>5399</v>
      </c>
      <c r="AJ226" s="4">
        <v>22723006</v>
      </c>
      <c r="AK226" s="4" t="s">
        <v>64</v>
      </c>
      <c r="AL226" s="4" t="s">
        <v>47</v>
      </c>
      <c r="AM226" s="4">
        <v>34325000</v>
      </c>
      <c r="AN226" s="4" t="s">
        <v>5400</v>
      </c>
    </row>
    <row r="227" spans="1:40" x14ac:dyDescent="0.25">
      <c r="A227" s="4" t="s">
        <v>12377</v>
      </c>
      <c r="B227" s="4" t="s">
        <v>164</v>
      </c>
      <c r="C227" s="4">
        <v>50</v>
      </c>
      <c r="D227" s="4" t="s">
        <v>165</v>
      </c>
      <c r="E227" s="4" t="s">
        <v>166</v>
      </c>
      <c r="F227" s="5">
        <v>330006042555</v>
      </c>
      <c r="G227" s="4" t="s">
        <v>12378</v>
      </c>
      <c r="H227" s="4" t="s">
        <v>12379</v>
      </c>
      <c r="I227" s="4" t="s">
        <v>49</v>
      </c>
      <c r="J227" s="4"/>
      <c r="K227" s="21" t="s">
        <v>50</v>
      </c>
      <c r="L227" s="4">
        <v>0</v>
      </c>
      <c r="M227" s="4">
        <v>0</v>
      </c>
      <c r="N227" s="4">
        <v>0</v>
      </c>
      <c r="O227" s="4">
        <v>0</v>
      </c>
      <c r="P227" s="4"/>
      <c r="Q227" s="4" t="s">
        <v>12380</v>
      </c>
      <c r="R227" s="4" t="s">
        <v>11662</v>
      </c>
      <c r="S227" s="4" t="e">
        <v>#N/A</v>
      </c>
      <c r="T227" s="4" t="e">
        <v>#N/A</v>
      </c>
      <c r="U227" s="4" t="e">
        <v>#N/A</v>
      </c>
      <c r="V227" s="4" t="e">
        <v>#N/A</v>
      </c>
      <c r="W227" s="4" t="e">
        <v>#N/A</v>
      </c>
      <c r="X227" s="4" t="e">
        <v>#N/A</v>
      </c>
      <c r="Y227" s="4">
        <v>5.5129999999999998E-2</v>
      </c>
      <c r="Z227" s="4" t="e">
        <v>#N/A</v>
      </c>
      <c r="AA227" s="4" t="e">
        <v>#N/A</v>
      </c>
      <c r="AB227" s="4" t="e">
        <v>#N/A</v>
      </c>
      <c r="AC227" s="4" t="e">
        <v>#N/A</v>
      </c>
      <c r="AD227" s="4" t="s">
        <v>12381</v>
      </c>
      <c r="AE227" s="4" t="s">
        <v>12382</v>
      </c>
      <c r="AF227" s="21">
        <v>40876</v>
      </c>
      <c r="AG227" s="21">
        <v>42703</v>
      </c>
      <c r="AH227" s="4" t="s">
        <v>12383</v>
      </c>
      <c r="AI227" s="4" t="s">
        <v>205</v>
      </c>
      <c r="AJ227" s="4">
        <v>22793081</v>
      </c>
      <c r="AK227" s="4" t="s">
        <v>64</v>
      </c>
      <c r="AL227" s="4" t="s">
        <v>47</v>
      </c>
      <c r="AM227" s="4">
        <v>38684218</v>
      </c>
      <c r="AN227" s="4" t="s">
        <v>206</v>
      </c>
    </row>
    <row r="228" spans="1:40" x14ac:dyDescent="0.25">
      <c r="A228" s="4" t="s">
        <v>12384</v>
      </c>
      <c r="B228" s="4" t="s">
        <v>164</v>
      </c>
      <c r="C228" s="4">
        <v>50</v>
      </c>
      <c r="D228" s="4" t="s">
        <v>165</v>
      </c>
      <c r="E228" s="4" t="s">
        <v>166</v>
      </c>
      <c r="F228" s="5">
        <v>330006006087</v>
      </c>
      <c r="G228" s="4" t="s">
        <v>12385</v>
      </c>
      <c r="H228" s="4" t="s">
        <v>12386</v>
      </c>
      <c r="I228" s="4" t="s">
        <v>49</v>
      </c>
      <c r="J228" s="4"/>
      <c r="K228" s="21" t="s">
        <v>50</v>
      </c>
      <c r="L228" s="4">
        <v>0</v>
      </c>
      <c r="M228" s="4">
        <v>0</v>
      </c>
      <c r="N228" s="4">
        <v>0</v>
      </c>
      <c r="O228" s="4">
        <v>0</v>
      </c>
      <c r="P228" s="4"/>
      <c r="Q228" s="4" t="s">
        <v>12387</v>
      </c>
      <c r="R228" s="4" t="s">
        <v>11662</v>
      </c>
      <c r="S228" s="4" t="e">
        <v>#N/A</v>
      </c>
      <c r="T228" s="4" t="e">
        <v>#N/A</v>
      </c>
      <c r="U228" s="4" t="e">
        <v>#N/A</v>
      </c>
      <c r="V228" s="4" t="e">
        <v>#N/A</v>
      </c>
      <c r="W228" s="4" t="e">
        <v>#N/A</v>
      </c>
      <c r="X228" s="4" t="e">
        <v>#N/A</v>
      </c>
      <c r="Y228" s="4">
        <v>5.5129999999999998E-2</v>
      </c>
      <c r="Z228" s="4" t="e">
        <v>#N/A</v>
      </c>
      <c r="AA228" s="4" t="e">
        <v>#N/A</v>
      </c>
      <c r="AB228" s="4" t="e">
        <v>#N/A</v>
      </c>
      <c r="AC228" s="4" t="e">
        <v>#N/A</v>
      </c>
      <c r="AD228" s="4" t="s">
        <v>12388</v>
      </c>
      <c r="AE228" s="4" t="s">
        <v>12389</v>
      </c>
      <c r="AF228" s="21">
        <v>40806</v>
      </c>
      <c r="AG228" s="21">
        <v>42633</v>
      </c>
      <c r="AH228" s="4" t="s">
        <v>12390</v>
      </c>
      <c r="AI228" s="4" t="s">
        <v>202</v>
      </c>
      <c r="AJ228" s="4">
        <v>25555500</v>
      </c>
      <c r="AK228" s="4" t="s">
        <v>168</v>
      </c>
      <c r="AL228" s="4" t="s">
        <v>47</v>
      </c>
      <c r="AM228" s="4" t="s">
        <v>12391</v>
      </c>
      <c r="AN228" s="4" t="s">
        <v>12392</v>
      </c>
    </row>
    <row r="229" spans="1:40" x14ac:dyDescent="0.25">
      <c r="A229" s="4" t="s">
        <v>12393</v>
      </c>
      <c r="B229" s="4" t="s">
        <v>164</v>
      </c>
      <c r="C229" s="4">
        <v>50</v>
      </c>
      <c r="D229" s="4" t="s">
        <v>165</v>
      </c>
      <c r="E229" s="4" t="s">
        <v>166</v>
      </c>
      <c r="F229" s="5" t="e">
        <v>#N/A</v>
      </c>
      <c r="G229" s="4" t="e">
        <v>#N/A</v>
      </c>
      <c r="H229" s="4" t="e">
        <v>#N/A</v>
      </c>
      <c r="I229" s="4" t="e">
        <v>#N/A</v>
      </c>
      <c r="J229" s="4"/>
      <c r="K229" s="21" t="e">
        <v>#N/A</v>
      </c>
      <c r="L229" s="4" t="e">
        <v>#N/A</v>
      </c>
      <c r="M229" s="4" t="e">
        <v>#N/A</v>
      </c>
      <c r="N229" s="4" t="e">
        <v>#N/A</v>
      </c>
      <c r="O229" s="4" t="e">
        <v>#N/A</v>
      </c>
      <c r="P229" s="4"/>
      <c r="Q229" s="4" t="e">
        <v>#N/A</v>
      </c>
      <c r="R229" s="4" t="e">
        <v>#N/A</v>
      </c>
      <c r="S229" s="4" t="e">
        <v>#N/A</v>
      </c>
      <c r="T229" s="4" t="e">
        <v>#N/A</v>
      </c>
      <c r="U229" s="4" t="e">
        <v>#N/A</v>
      </c>
      <c r="V229" s="4" t="e">
        <v>#N/A</v>
      </c>
      <c r="W229" s="4" t="e">
        <v>#N/A</v>
      </c>
      <c r="X229" s="4" t="e">
        <v>#N/A</v>
      </c>
      <c r="Y229" s="4" t="e">
        <v>#N/A</v>
      </c>
      <c r="Z229" s="4" t="e">
        <v>#N/A</v>
      </c>
      <c r="AA229" s="4" t="e">
        <v>#N/A</v>
      </c>
      <c r="AB229" s="4" t="e">
        <v>#N/A</v>
      </c>
      <c r="AC229" s="4" t="e">
        <v>#N/A</v>
      </c>
      <c r="AD229" s="4" t="e">
        <v>#N/A</v>
      </c>
      <c r="AE229" s="4" t="e">
        <v>#N/A</v>
      </c>
      <c r="AF229" s="21" t="e">
        <v>#N/A</v>
      </c>
      <c r="AG229" s="21" t="e">
        <v>#N/A</v>
      </c>
      <c r="AH229" s="4" t="e">
        <v>#N/A</v>
      </c>
      <c r="AI229" s="4" t="e">
        <v>#N/A</v>
      </c>
      <c r="AJ229" s="4" t="e">
        <v>#N/A</v>
      </c>
      <c r="AK229" s="4" t="e">
        <v>#N/A</v>
      </c>
      <c r="AL229" s="4" t="e">
        <v>#N/A</v>
      </c>
      <c r="AM229" s="4" t="e">
        <v>#N/A</v>
      </c>
      <c r="AN229" s="4" t="e">
        <v>#N/A</v>
      </c>
    </row>
    <row r="230" spans="1:40" x14ac:dyDescent="0.25">
      <c r="A230" s="4" t="s">
        <v>12394</v>
      </c>
      <c r="B230" s="4" t="s">
        <v>164</v>
      </c>
      <c r="C230" s="4">
        <v>50</v>
      </c>
      <c r="D230" s="4" t="s">
        <v>165</v>
      </c>
      <c r="E230" s="4" t="s">
        <v>166</v>
      </c>
      <c r="F230" s="5">
        <v>330005056722</v>
      </c>
      <c r="G230" s="4" t="s">
        <v>12395</v>
      </c>
      <c r="H230" s="4" t="s">
        <v>12396</v>
      </c>
      <c r="I230" s="4" t="s">
        <v>49</v>
      </c>
      <c r="J230" s="4"/>
      <c r="K230" s="21" t="s">
        <v>50</v>
      </c>
      <c r="L230" s="4">
        <v>0</v>
      </c>
      <c r="M230" s="4">
        <v>0</v>
      </c>
      <c r="N230" s="4">
        <v>0</v>
      </c>
      <c r="O230" s="4">
        <v>0</v>
      </c>
      <c r="P230" s="4"/>
      <c r="Q230" s="4" t="s">
        <v>11861</v>
      </c>
      <c r="R230" s="4" t="s">
        <v>11662</v>
      </c>
      <c r="S230" s="4" t="e">
        <v>#N/A</v>
      </c>
      <c r="T230" s="4" t="e">
        <v>#N/A</v>
      </c>
      <c r="U230" s="4" t="e">
        <v>#N/A</v>
      </c>
      <c r="V230" s="4" t="e">
        <v>#N/A</v>
      </c>
      <c r="W230" s="4" t="e">
        <v>#N/A</v>
      </c>
      <c r="X230" s="4" t="e">
        <v>#N/A</v>
      </c>
      <c r="Y230" s="4">
        <v>5.5129999999999998E-2</v>
      </c>
      <c r="Z230" s="4" t="e">
        <v>#N/A</v>
      </c>
      <c r="AA230" s="4" t="e">
        <v>#N/A</v>
      </c>
      <c r="AB230" s="4" t="e">
        <v>#N/A</v>
      </c>
      <c r="AC230" s="4" t="e">
        <v>#N/A</v>
      </c>
      <c r="AD230" s="4" t="s">
        <v>12397</v>
      </c>
      <c r="AE230" s="4" t="s">
        <v>12398</v>
      </c>
      <c r="AF230" s="21">
        <v>40858</v>
      </c>
      <c r="AG230" s="21">
        <v>41589</v>
      </c>
      <c r="AH230" s="4" t="s">
        <v>12399</v>
      </c>
      <c r="AI230" s="4" t="s">
        <v>12400</v>
      </c>
      <c r="AJ230" s="4">
        <v>20766550</v>
      </c>
      <c r="AK230" s="4" t="s">
        <v>64</v>
      </c>
      <c r="AL230" s="4" t="s">
        <v>47</v>
      </c>
      <c r="AM230" s="4" t="s">
        <v>12401</v>
      </c>
      <c r="AN230" s="4" t="s">
        <v>12402</v>
      </c>
    </row>
    <row r="231" spans="1:40" x14ac:dyDescent="0.25">
      <c r="A231" s="4" t="s">
        <v>12403</v>
      </c>
      <c r="B231" s="4" t="s">
        <v>164</v>
      </c>
      <c r="C231" s="4">
        <v>50</v>
      </c>
      <c r="D231" s="4" t="s">
        <v>165</v>
      </c>
      <c r="E231" s="4" t="s">
        <v>166</v>
      </c>
      <c r="F231" s="5" t="e">
        <v>#N/A</v>
      </c>
      <c r="G231" s="4" t="e">
        <v>#N/A</v>
      </c>
      <c r="H231" s="4" t="e">
        <v>#N/A</v>
      </c>
      <c r="I231" s="4" t="e">
        <v>#N/A</v>
      </c>
      <c r="J231" s="4"/>
      <c r="K231" s="21" t="e">
        <v>#N/A</v>
      </c>
      <c r="L231" s="4" t="e">
        <v>#N/A</v>
      </c>
      <c r="M231" s="4" t="e">
        <v>#N/A</v>
      </c>
      <c r="N231" s="4" t="e">
        <v>#N/A</v>
      </c>
      <c r="O231" s="4" t="e">
        <v>#N/A</v>
      </c>
      <c r="P231" s="4"/>
      <c r="Q231" s="4" t="e">
        <v>#N/A</v>
      </c>
      <c r="R231" s="4" t="e">
        <v>#N/A</v>
      </c>
      <c r="S231" s="4" t="e">
        <v>#N/A</v>
      </c>
      <c r="T231" s="4" t="e">
        <v>#N/A</v>
      </c>
      <c r="U231" s="4" t="e">
        <v>#N/A</v>
      </c>
      <c r="V231" s="4" t="e">
        <v>#N/A</v>
      </c>
      <c r="W231" s="4" t="e">
        <v>#N/A</v>
      </c>
      <c r="X231" s="4" t="e">
        <v>#N/A</v>
      </c>
      <c r="Y231" s="4" t="e">
        <v>#N/A</v>
      </c>
      <c r="Z231" s="4" t="e">
        <v>#N/A</v>
      </c>
      <c r="AA231" s="4" t="e">
        <v>#N/A</v>
      </c>
      <c r="AB231" s="4" t="e">
        <v>#N/A</v>
      </c>
      <c r="AC231" s="4" t="e">
        <v>#N/A</v>
      </c>
      <c r="AD231" s="4" t="e">
        <v>#N/A</v>
      </c>
      <c r="AE231" s="4" t="e">
        <v>#N/A</v>
      </c>
      <c r="AF231" s="21" t="e">
        <v>#N/A</v>
      </c>
      <c r="AG231" s="21" t="e">
        <v>#N/A</v>
      </c>
      <c r="AH231" s="4" t="e">
        <v>#N/A</v>
      </c>
      <c r="AI231" s="4" t="e">
        <v>#N/A</v>
      </c>
      <c r="AJ231" s="4" t="e">
        <v>#N/A</v>
      </c>
      <c r="AK231" s="4" t="e">
        <v>#N/A</v>
      </c>
      <c r="AL231" s="4" t="e">
        <v>#N/A</v>
      </c>
      <c r="AM231" s="4" t="e">
        <v>#N/A</v>
      </c>
      <c r="AN231" s="4" t="e">
        <v>#N/A</v>
      </c>
    </row>
    <row r="232" spans="1:40" x14ac:dyDescent="0.25">
      <c r="A232" s="4" t="s">
        <v>12404</v>
      </c>
      <c r="B232" s="4" t="s">
        <v>164</v>
      </c>
      <c r="C232" s="4">
        <v>50</v>
      </c>
      <c r="D232" s="4" t="s">
        <v>165</v>
      </c>
      <c r="E232" s="4" t="s">
        <v>166</v>
      </c>
      <c r="F232" s="5" t="e">
        <v>#N/A</v>
      </c>
      <c r="G232" s="4" t="e">
        <v>#N/A</v>
      </c>
      <c r="H232" s="4" t="e">
        <v>#N/A</v>
      </c>
      <c r="I232" s="4" t="e">
        <v>#N/A</v>
      </c>
      <c r="J232" s="4"/>
      <c r="K232" s="21" t="e">
        <v>#N/A</v>
      </c>
      <c r="L232" s="4" t="e">
        <v>#N/A</v>
      </c>
      <c r="M232" s="4" t="e">
        <v>#N/A</v>
      </c>
      <c r="N232" s="4" t="e">
        <v>#N/A</v>
      </c>
      <c r="O232" s="4" t="e">
        <v>#N/A</v>
      </c>
      <c r="P232" s="4"/>
      <c r="Q232" s="4" t="e">
        <v>#N/A</v>
      </c>
      <c r="R232" s="4" t="e">
        <v>#N/A</v>
      </c>
      <c r="S232" s="4" t="e">
        <v>#N/A</v>
      </c>
      <c r="T232" s="4" t="e">
        <v>#N/A</v>
      </c>
      <c r="U232" s="4" t="e">
        <v>#N/A</v>
      </c>
      <c r="V232" s="4" t="e">
        <v>#N/A</v>
      </c>
      <c r="W232" s="4" t="e">
        <v>#N/A</v>
      </c>
      <c r="X232" s="4" t="e">
        <v>#N/A</v>
      </c>
      <c r="Y232" s="4" t="e">
        <v>#N/A</v>
      </c>
      <c r="Z232" s="4" t="e">
        <v>#N/A</v>
      </c>
      <c r="AA232" s="4" t="e">
        <v>#N/A</v>
      </c>
      <c r="AB232" s="4" t="e">
        <v>#N/A</v>
      </c>
      <c r="AC232" s="4" t="e">
        <v>#N/A</v>
      </c>
      <c r="AD232" s="4" t="e">
        <v>#N/A</v>
      </c>
      <c r="AE232" s="4" t="e">
        <v>#N/A</v>
      </c>
      <c r="AF232" s="21" t="e">
        <v>#N/A</v>
      </c>
      <c r="AG232" s="21" t="e">
        <v>#N/A</v>
      </c>
      <c r="AH232" s="4" t="e">
        <v>#N/A</v>
      </c>
      <c r="AI232" s="4" t="e">
        <v>#N/A</v>
      </c>
      <c r="AJ232" s="4" t="e">
        <v>#N/A</v>
      </c>
      <c r="AK232" s="4" t="e">
        <v>#N/A</v>
      </c>
      <c r="AL232" s="4" t="e">
        <v>#N/A</v>
      </c>
      <c r="AM232" s="4" t="e">
        <v>#N/A</v>
      </c>
      <c r="AN232" s="4" t="e">
        <v>#N/A</v>
      </c>
    </row>
    <row r="233" spans="1:40" x14ac:dyDescent="0.25">
      <c r="A233" s="4" t="s">
        <v>12405</v>
      </c>
      <c r="B233" s="4" t="s">
        <v>164</v>
      </c>
      <c r="C233" s="4">
        <v>50</v>
      </c>
      <c r="D233" s="4" t="s">
        <v>165</v>
      </c>
      <c r="E233" s="4" t="s">
        <v>166</v>
      </c>
      <c r="F233" s="5" t="e">
        <v>#N/A</v>
      </c>
      <c r="G233" s="4" t="e">
        <v>#N/A</v>
      </c>
      <c r="H233" s="4" t="e">
        <v>#N/A</v>
      </c>
      <c r="I233" s="4" t="e">
        <v>#N/A</v>
      </c>
      <c r="J233" s="4"/>
      <c r="K233" s="21" t="e">
        <v>#N/A</v>
      </c>
      <c r="L233" s="4" t="e">
        <v>#N/A</v>
      </c>
      <c r="M233" s="4" t="e">
        <v>#N/A</v>
      </c>
      <c r="N233" s="4" t="e">
        <v>#N/A</v>
      </c>
      <c r="O233" s="4" t="e">
        <v>#N/A</v>
      </c>
      <c r="P233" s="4"/>
      <c r="Q233" s="4" t="e">
        <v>#N/A</v>
      </c>
      <c r="R233" s="4" t="e">
        <v>#N/A</v>
      </c>
      <c r="S233" s="4">
        <v>15914</v>
      </c>
      <c r="T233" s="4">
        <v>0</v>
      </c>
      <c r="U233" s="4">
        <v>0</v>
      </c>
      <c r="V233" s="4">
        <v>3182.8</v>
      </c>
      <c r="W233" s="4">
        <v>0</v>
      </c>
      <c r="X233" s="4">
        <v>0</v>
      </c>
      <c r="Y233" s="4" t="e">
        <v>#N/A</v>
      </c>
      <c r="Z233" s="4">
        <v>350.93</v>
      </c>
      <c r="AA233" s="4">
        <v>0</v>
      </c>
      <c r="AB233" s="4">
        <v>0</v>
      </c>
      <c r="AC233" s="4">
        <v>175.47</v>
      </c>
      <c r="AD233" s="4" t="s">
        <v>12406</v>
      </c>
      <c r="AE233" s="4" t="s">
        <v>12407</v>
      </c>
      <c r="AF233" s="21">
        <v>40904</v>
      </c>
      <c r="AG233" s="21">
        <v>42731</v>
      </c>
      <c r="AH233" s="4" t="s">
        <v>12408</v>
      </c>
      <c r="AI233" s="4" t="s">
        <v>12409</v>
      </c>
      <c r="AJ233" s="4">
        <v>25055512</v>
      </c>
      <c r="AK233" s="4" t="s">
        <v>76</v>
      </c>
      <c r="AL233" s="4" t="s">
        <v>47</v>
      </c>
      <c r="AM233" s="4">
        <v>26743430</v>
      </c>
      <c r="AN233" s="4" t="s">
        <v>12410</v>
      </c>
    </row>
    <row r="234" spans="1:40" x14ac:dyDescent="0.25">
      <c r="A234" s="4" t="s">
        <v>12411</v>
      </c>
      <c r="B234" s="4" t="s">
        <v>164</v>
      </c>
      <c r="C234" s="4">
        <v>50</v>
      </c>
      <c r="D234" s="4" t="s">
        <v>165</v>
      </c>
      <c r="E234" s="4" t="s">
        <v>166</v>
      </c>
      <c r="F234" s="5">
        <v>330005720193</v>
      </c>
      <c r="G234" s="4" t="s">
        <v>12412</v>
      </c>
      <c r="H234" s="4" t="s">
        <v>12413</v>
      </c>
      <c r="I234" s="4" t="s">
        <v>42</v>
      </c>
      <c r="J234" s="4"/>
      <c r="K234" s="21" t="s">
        <v>43</v>
      </c>
      <c r="L234" s="4">
        <v>0</v>
      </c>
      <c r="M234" s="4">
        <v>0</v>
      </c>
      <c r="N234" s="4">
        <v>0</v>
      </c>
      <c r="O234" s="4">
        <v>0</v>
      </c>
      <c r="P234" s="4"/>
      <c r="Q234" s="4" t="s">
        <v>12282</v>
      </c>
      <c r="R234" s="4" t="s">
        <v>11662</v>
      </c>
      <c r="S234" s="4" t="e">
        <v>#N/A</v>
      </c>
      <c r="T234" s="4" t="e">
        <v>#N/A</v>
      </c>
      <c r="U234" s="4" t="e">
        <v>#N/A</v>
      </c>
      <c r="V234" s="4" t="e">
        <v>#N/A</v>
      </c>
      <c r="W234" s="4" t="e">
        <v>#N/A</v>
      </c>
      <c r="X234" s="4" t="e">
        <v>#N/A</v>
      </c>
      <c r="Y234" s="4">
        <v>5.5129999999999998E-2</v>
      </c>
      <c r="Z234" s="4" t="e">
        <v>#N/A</v>
      </c>
      <c r="AA234" s="4" t="e">
        <v>#N/A</v>
      </c>
      <c r="AB234" s="4" t="e">
        <v>#N/A</v>
      </c>
      <c r="AC234" s="4" t="e">
        <v>#N/A</v>
      </c>
      <c r="AD234" s="4" t="s">
        <v>12414</v>
      </c>
      <c r="AE234" s="4" t="s">
        <v>12415</v>
      </c>
      <c r="AF234" s="21">
        <v>40407</v>
      </c>
      <c r="AG234" s="21">
        <v>42232</v>
      </c>
      <c r="AH234" s="4" t="s">
        <v>12416</v>
      </c>
      <c r="AI234" s="4" t="s">
        <v>207</v>
      </c>
      <c r="AJ234" s="4">
        <v>24900000</v>
      </c>
      <c r="AK234" s="4" t="s">
        <v>208</v>
      </c>
      <c r="AL234" s="4" t="s">
        <v>47</v>
      </c>
      <c r="AM234" s="4" t="s">
        <v>12417</v>
      </c>
      <c r="AN234" s="4" t="s">
        <v>12418</v>
      </c>
    </row>
    <row r="235" spans="1:40" x14ac:dyDescent="0.25">
      <c r="A235" s="4" t="s">
        <v>12419</v>
      </c>
      <c r="B235" s="4" t="s">
        <v>164</v>
      </c>
      <c r="C235" s="4">
        <v>50</v>
      </c>
      <c r="D235" s="4" t="s">
        <v>165</v>
      </c>
      <c r="E235" s="4" t="s">
        <v>166</v>
      </c>
      <c r="F235" s="5">
        <v>330006019731</v>
      </c>
      <c r="G235" s="4" t="s">
        <v>12420</v>
      </c>
      <c r="H235" s="4" t="s">
        <v>12421</v>
      </c>
      <c r="I235" s="4" t="s">
        <v>49</v>
      </c>
      <c r="J235" s="4"/>
      <c r="K235" s="21" t="s">
        <v>50</v>
      </c>
      <c r="L235" s="4">
        <v>0</v>
      </c>
      <c r="M235" s="4">
        <v>0</v>
      </c>
      <c r="N235" s="4">
        <v>0</v>
      </c>
      <c r="O235" s="4">
        <v>0</v>
      </c>
      <c r="P235" s="4"/>
      <c r="Q235" s="4" t="s">
        <v>12422</v>
      </c>
      <c r="R235" s="4" t="s">
        <v>11662</v>
      </c>
      <c r="S235" s="4" t="e">
        <v>#N/A</v>
      </c>
      <c r="T235" s="4" t="e">
        <v>#N/A</v>
      </c>
      <c r="U235" s="4" t="e">
        <v>#N/A</v>
      </c>
      <c r="V235" s="4" t="e">
        <v>#N/A</v>
      </c>
      <c r="W235" s="4" t="e">
        <v>#N/A</v>
      </c>
      <c r="X235" s="4" t="e">
        <v>#N/A</v>
      </c>
      <c r="Y235" s="4">
        <v>5.5129999999999998E-2</v>
      </c>
      <c r="Z235" s="4" t="e">
        <v>#N/A</v>
      </c>
      <c r="AA235" s="4" t="e">
        <v>#N/A</v>
      </c>
      <c r="AB235" s="4" t="e">
        <v>#N/A</v>
      </c>
      <c r="AC235" s="4" t="e">
        <v>#N/A</v>
      </c>
      <c r="AD235" s="4" t="s">
        <v>12423</v>
      </c>
      <c r="AE235" s="4" t="s">
        <v>12424</v>
      </c>
      <c r="AF235" s="21">
        <v>40856</v>
      </c>
      <c r="AG235" s="21">
        <v>42683</v>
      </c>
      <c r="AH235" s="4" t="s">
        <v>12425</v>
      </c>
      <c r="AI235" s="4" t="s">
        <v>12426</v>
      </c>
      <c r="AJ235" s="4">
        <v>22710571</v>
      </c>
      <c r="AK235" s="4" t="s">
        <v>64</v>
      </c>
      <c r="AL235" s="4" t="s">
        <v>47</v>
      </c>
      <c r="AM235" s="4" t="s">
        <v>12427</v>
      </c>
      <c r="AN235" s="4" t="s">
        <v>12428</v>
      </c>
    </row>
    <row r="236" spans="1:40" x14ac:dyDescent="0.25">
      <c r="A236" s="4" t="s">
        <v>12429</v>
      </c>
      <c r="B236" s="4" t="s">
        <v>164</v>
      </c>
      <c r="C236" s="4">
        <v>50</v>
      </c>
      <c r="D236" s="4" t="s">
        <v>165</v>
      </c>
      <c r="E236" s="4" t="s">
        <v>166</v>
      </c>
      <c r="F236" s="5">
        <v>330005737754</v>
      </c>
      <c r="G236" s="4" t="s">
        <v>12430</v>
      </c>
      <c r="H236" s="4" t="s">
        <v>12431</v>
      </c>
      <c r="I236" s="4" t="s">
        <v>62</v>
      </c>
      <c r="J236" s="4"/>
      <c r="K236" s="21" t="s">
        <v>50</v>
      </c>
      <c r="L236" s="4">
        <v>0</v>
      </c>
      <c r="M236" s="4">
        <v>0</v>
      </c>
      <c r="N236" s="4">
        <v>0</v>
      </c>
      <c r="O236" s="4">
        <v>0</v>
      </c>
      <c r="P236" s="4"/>
      <c r="Q236" s="4" t="s">
        <v>12422</v>
      </c>
      <c r="R236" s="4" t="s">
        <v>11662</v>
      </c>
      <c r="S236" s="4" t="e">
        <v>#N/A</v>
      </c>
      <c r="T236" s="4" t="e">
        <v>#N/A</v>
      </c>
      <c r="U236" s="4" t="e">
        <v>#N/A</v>
      </c>
      <c r="V236" s="4" t="e">
        <v>#N/A</v>
      </c>
      <c r="W236" s="4" t="e">
        <v>#N/A</v>
      </c>
      <c r="X236" s="4" t="e">
        <v>#N/A</v>
      </c>
      <c r="Y236" s="4">
        <v>5.5129999999999998E-2</v>
      </c>
      <c r="Z236" s="4" t="e">
        <v>#N/A</v>
      </c>
      <c r="AA236" s="4" t="e">
        <v>#N/A</v>
      </c>
      <c r="AB236" s="4" t="e">
        <v>#N/A</v>
      </c>
      <c r="AC236" s="4" t="e">
        <v>#N/A</v>
      </c>
      <c r="AD236" s="4" t="s">
        <v>12432</v>
      </c>
      <c r="AE236" s="4" t="s">
        <v>12433</v>
      </c>
      <c r="AF236" s="21">
        <v>40840</v>
      </c>
      <c r="AG236" s="21">
        <v>42667</v>
      </c>
      <c r="AH236" s="4" t="s">
        <v>12434</v>
      </c>
      <c r="AI236" s="4" t="s">
        <v>12435</v>
      </c>
      <c r="AJ236" s="4">
        <v>25935000</v>
      </c>
      <c r="AK236" s="4" t="s">
        <v>197</v>
      </c>
      <c r="AL236" s="4" t="s">
        <v>47</v>
      </c>
      <c r="AM236" s="4" t="s">
        <v>12436</v>
      </c>
      <c r="AN236" s="4" t="s">
        <v>12437</v>
      </c>
    </row>
    <row r="237" spans="1:40" x14ac:dyDescent="0.25">
      <c r="A237" s="4" t="s">
        <v>12438</v>
      </c>
      <c r="B237" s="4" t="s">
        <v>164</v>
      </c>
      <c r="C237" s="4">
        <v>50</v>
      </c>
      <c r="D237" s="4" t="s">
        <v>165</v>
      </c>
      <c r="E237" s="4" t="s">
        <v>166</v>
      </c>
      <c r="F237" s="5">
        <v>330005802246</v>
      </c>
      <c r="G237" s="4" t="s">
        <v>12439</v>
      </c>
      <c r="H237" s="4" t="s">
        <v>12440</v>
      </c>
      <c r="I237" s="4" t="s">
        <v>49</v>
      </c>
      <c r="J237" s="4"/>
      <c r="K237" s="21" t="s">
        <v>50</v>
      </c>
      <c r="L237" s="4">
        <v>0</v>
      </c>
      <c r="M237" s="4">
        <v>0</v>
      </c>
      <c r="N237" s="4">
        <v>0</v>
      </c>
      <c r="O237" s="4">
        <v>0</v>
      </c>
      <c r="P237" s="4"/>
      <c r="Q237" s="4" t="s">
        <v>12441</v>
      </c>
      <c r="R237" s="4" t="s">
        <v>11662</v>
      </c>
      <c r="S237" s="4" t="e">
        <v>#N/A</v>
      </c>
      <c r="T237" s="4" t="e">
        <v>#N/A</v>
      </c>
      <c r="U237" s="4" t="e">
        <v>#N/A</v>
      </c>
      <c r="V237" s="4" t="e">
        <v>#N/A</v>
      </c>
      <c r="W237" s="4" t="e">
        <v>#N/A</v>
      </c>
      <c r="X237" s="4" t="e">
        <v>#N/A</v>
      </c>
      <c r="Y237" s="4">
        <v>5.5129999999999998E-2</v>
      </c>
      <c r="Z237" s="4" t="e">
        <v>#N/A</v>
      </c>
      <c r="AA237" s="4" t="e">
        <v>#N/A</v>
      </c>
      <c r="AB237" s="4" t="e">
        <v>#N/A</v>
      </c>
      <c r="AC237" s="4" t="e">
        <v>#N/A</v>
      </c>
      <c r="AD237" s="4" t="s">
        <v>12442</v>
      </c>
      <c r="AE237" s="4">
        <v>189972012</v>
      </c>
      <c r="AF237" s="21">
        <v>40962</v>
      </c>
      <c r="AG237" s="21">
        <v>42789</v>
      </c>
      <c r="AH237" s="4" t="s">
        <v>12443</v>
      </c>
      <c r="AI237" s="4" t="s">
        <v>205</v>
      </c>
      <c r="AJ237" s="4">
        <v>22631360</v>
      </c>
      <c r="AK237" s="4" t="s">
        <v>64</v>
      </c>
      <c r="AL237" s="4" t="s">
        <v>47</v>
      </c>
      <c r="AM237" s="4" t="s">
        <v>12444</v>
      </c>
      <c r="AN237" s="4" t="s">
        <v>209</v>
      </c>
    </row>
    <row r="238" spans="1:40" x14ac:dyDescent="0.25">
      <c r="A238" s="4" t="s">
        <v>12445</v>
      </c>
      <c r="B238" s="4" t="s">
        <v>164</v>
      </c>
      <c r="C238" s="4">
        <v>50</v>
      </c>
      <c r="D238" s="4" t="s">
        <v>165</v>
      </c>
      <c r="E238" s="4" t="s">
        <v>166</v>
      </c>
      <c r="F238" s="5">
        <v>330006409874</v>
      </c>
      <c r="G238" s="4" t="s">
        <v>12446</v>
      </c>
      <c r="H238" s="4" t="s">
        <v>12447</v>
      </c>
      <c r="I238" s="4" t="s">
        <v>49</v>
      </c>
      <c r="J238" s="4"/>
      <c r="K238" s="21" t="s">
        <v>50</v>
      </c>
      <c r="L238" s="4">
        <v>0</v>
      </c>
      <c r="M238" s="4">
        <v>0</v>
      </c>
      <c r="N238" s="4">
        <v>0</v>
      </c>
      <c r="O238" s="4">
        <v>0</v>
      </c>
      <c r="P238" s="4"/>
      <c r="Q238" s="4" t="s">
        <v>12441</v>
      </c>
      <c r="R238" s="4" t="s">
        <v>11662</v>
      </c>
      <c r="S238" s="4" t="e">
        <v>#N/A</v>
      </c>
      <c r="T238" s="4" t="e">
        <v>#N/A</v>
      </c>
      <c r="U238" s="4" t="e">
        <v>#N/A</v>
      </c>
      <c r="V238" s="4" t="e">
        <v>#N/A</v>
      </c>
      <c r="W238" s="4" t="e">
        <v>#N/A</v>
      </c>
      <c r="X238" s="4" t="e">
        <v>#N/A</v>
      </c>
      <c r="Y238" s="4">
        <v>5.5129999999999998E-2</v>
      </c>
      <c r="Z238" s="4" t="e">
        <v>#N/A</v>
      </c>
      <c r="AA238" s="4" t="e">
        <v>#N/A</v>
      </c>
      <c r="AB238" s="4" t="e">
        <v>#N/A</v>
      </c>
      <c r="AC238" s="4" t="e">
        <v>#N/A</v>
      </c>
      <c r="AD238" s="4" t="s">
        <v>12448</v>
      </c>
      <c r="AE238" s="4">
        <v>190142012</v>
      </c>
      <c r="AF238" s="21">
        <v>40963</v>
      </c>
      <c r="AG238" s="21">
        <v>42790</v>
      </c>
      <c r="AH238" s="4" t="s">
        <v>12449</v>
      </c>
      <c r="AI238" s="4" t="s">
        <v>12450</v>
      </c>
      <c r="AJ238" s="4">
        <v>24140005</v>
      </c>
      <c r="AK238" s="4" t="s">
        <v>187</v>
      </c>
      <c r="AL238" s="4" t="s">
        <v>47</v>
      </c>
      <c r="AM238" s="4">
        <v>35279012</v>
      </c>
      <c r="AN238" s="4" t="s">
        <v>12451</v>
      </c>
    </row>
    <row r="239" spans="1:40" x14ac:dyDescent="0.25">
      <c r="A239" s="4" t="s">
        <v>13388</v>
      </c>
      <c r="B239" s="4" t="s">
        <v>164</v>
      </c>
      <c r="C239" s="4">
        <v>50</v>
      </c>
      <c r="D239" s="4" t="s">
        <v>165</v>
      </c>
      <c r="E239" s="4" t="s">
        <v>166</v>
      </c>
      <c r="F239" s="5">
        <v>330006404139</v>
      </c>
      <c r="G239" s="4" t="s">
        <v>5590</v>
      </c>
      <c r="H239" s="4" t="s">
        <v>5591</v>
      </c>
      <c r="I239" s="4" t="s">
        <v>72</v>
      </c>
      <c r="J239" s="4"/>
      <c r="K239" s="21" t="s">
        <v>50</v>
      </c>
      <c r="L239" s="4">
        <f>Tabela1[[#This Row],[vlCaptEst]]+Tabela1[[#This Row],[vlLancEstTrat]]+Tabela1[[#This Row],[vlLancEstNTrat]]+Tabela1[[#This Row],[vlConsEst]]</f>
        <v>53.549006737328611</v>
      </c>
      <c r="M239" s="4">
        <v>0</v>
      </c>
      <c r="N239" s="4">
        <v>0</v>
      </c>
      <c r="O239" s="4"/>
      <c r="P239" s="4"/>
      <c r="Q239" s="4" t="s">
        <v>13555</v>
      </c>
      <c r="R239" s="4" t="s">
        <v>13554</v>
      </c>
      <c r="S239" s="4">
        <v>2325.3119999999999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5.7568725668020709E-2</v>
      </c>
      <c r="Z239" s="4">
        <v>53.549006737328611</v>
      </c>
      <c r="AA239" s="4">
        <v>0</v>
      </c>
      <c r="AB239" s="4">
        <v>0</v>
      </c>
      <c r="AC239" s="4">
        <v>0</v>
      </c>
      <c r="AD239" s="4" t="s">
        <v>5592</v>
      </c>
      <c r="AE239" s="4" t="s">
        <v>5593</v>
      </c>
      <c r="AF239" s="21">
        <v>40952</v>
      </c>
      <c r="AG239" s="21">
        <v>42779</v>
      </c>
      <c r="AH239" s="4" t="s">
        <v>5594</v>
      </c>
      <c r="AI239" s="4" t="s">
        <v>5595</v>
      </c>
      <c r="AJ239" s="4">
        <v>24735710</v>
      </c>
      <c r="AK239" s="4" t="s">
        <v>175</v>
      </c>
      <c r="AL239" s="4" t="s">
        <v>47</v>
      </c>
      <c r="AM239" s="4" t="s">
        <v>5596</v>
      </c>
      <c r="AN239" s="4" t="s">
        <v>5597</v>
      </c>
    </row>
    <row r="240" spans="1:40" x14ac:dyDescent="0.25">
      <c r="A240" s="4" t="s">
        <v>12452</v>
      </c>
      <c r="B240" s="4" t="s">
        <v>164</v>
      </c>
      <c r="C240" s="4">
        <v>50</v>
      </c>
      <c r="D240" s="4" t="s">
        <v>165</v>
      </c>
      <c r="E240" s="4" t="s">
        <v>166</v>
      </c>
      <c r="F240" s="5">
        <v>330006168222</v>
      </c>
      <c r="G240" s="4" t="s">
        <v>12453</v>
      </c>
      <c r="H240" s="4" t="s">
        <v>12454</v>
      </c>
      <c r="I240" s="4" t="s">
        <v>62</v>
      </c>
      <c r="J240" s="4"/>
      <c r="K240" s="21" t="s">
        <v>50</v>
      </c>
      <c r="L240" s="4">
        <v>0</v>
      </c>
      <c r="M240" s="4">
        <v>0</v>
      </c>
      <c r="N240" s="4">
        <v>0</v>
      </c>
      <c r="O240" s="4">
        <v>0</v>
      </c>
      <c r="P240" s="4"/>
      <c r="Q240" s="4" t="s">
        <v>12455</v>
      </c>
      <c r="R240" s="4" t="s">
        <v>52</v>
      </c>
      <c r="S240" s="4" t="e">
        <v>#N/A</v>
      </c>
      <c r="T240" s="4" t="e">
        <v>#N/A</v>
      </c>
      <c r="U240" s="4" t="e">
        <v>#N/A</v>
      </c>
      <c r="V240" s="4" t="e">
        <v>#N/A</v>
      </c>
      <c r="W240" s="4" t="e">
        <v>#N/A</v>
      </c>
      <c r="X240" s="4" t="e">
        <v>#N/A</v>
      </c>
      <c r="Y240" s="4">
        <v>5.5129999999999998E-2</v>
      </c>
      <c r="Z240" s="4" t="e">
        <v>#N/A</v>
      </c>
      <c r="AA240" s="4" t="e">
        <v>#N/A</v>
      </c>
      <c r="AB240" s="4" t="e">
        <v>#N/A</v>
      </c>
      <c r="AC240" s="4" t="e">
        <v>#N/A</v>
      </c>
      <c r="AD240" s="4" t="e">
        <v>#N/A</v>
      </c>
      <c r="AE240" s="4" t="e">
        <v>#N/A</v>
      </c>
      <c r="AF240" s="21" t="e">
        <v>#N/A</v>
      </c>
      <c r="AG240" s="21" t="e">
        <v>#N/A</v>
      </c>
      <c r="AH240" s="4" t="s">
        <v>12456</v>
      </c>
      <c r="AI240" s="4" t="s">
        <v>210</v>
      </c>
      <c r="AJ240" s="4">
        <v>21512001</v>
      </c>
      <c r="AK240" s="4" t="s">
        <v>64</v>
      </c>
      <c r="AL240" s="4" t="s">
        <v>47</v>
      </c>
      <c r="AM240" s="4" t="s">
        <v>12457</v>
      </c>
      <c r="AN240" s="4" t="s">
        <v>12458</v>
      </c>
    </row>
    <row r="241" spans="1:40" x14ac:dyDescent="0.25">
      <c r="A241" s="4" t="s">
        <v>12459</v>
      </c>
      <c r="B241" s="4" t="s">
        <v>164</v>
      </c>
      <c r="C241" s="4">
        <v>50</v>
      </c>
      <c r="D241" s="4" t="s">
        <v>165</v>
      </c>
      <c r="E241" s="4" t="s">
        <v>166</v>
      </c>
      <c r="F241" s="5" t="e">
        <v>#N/A</v>
      </c>
      <c r="G241" s="4" t="e">
        <v>#N/A</v>
      </c>
      <c r="H241" s="4" t="e">
        <v>#N/A</v>
      </c>
      <c r="I241" s="4" t="e">
        <v>#N/A</v>
      </c>
      <c r="J241" s="4"/>
      <c r="K241" s="21" t="e">
        <v>#N/A</v>
      </c>
      <c r="L241" s="4" t="e">
        <v>#N/A</v>
      </c>
      <c r="M241" s="4" t="e">
        <v>#N/A</v>
      </c>
      <c r="N241" s="4" t="e">
        <v>#N/A</v>
      </c>
      <c r="O241" s="4" t="e">
        <v>#N/A</v>
      </c>
      <c r="P241" s="4"/>
      <c r="Q241" s="4" t="e">
        <v>#N/A</v>
      </c>
      <c r="R241" s="4" t="e">
        <v>#N/A</v>
      </c>
      <c r="S241" s="4" t="e">
        <v>#N/A</v>
      </c>
      <c r="T241" s="4" t="e">
        <v>#N/A</v>
      </c>
      <c r="U241" s="4" t="e">
        <v>#N/A</v>
      </c>
      <c r="V241" s="4" t="e">
        <v>#N/A</v>
      </c>
      <c r="W241" s="4" t="e">
        <v>#N/A</v>
      </c>
      <c r="X241" s="4" t="e">
        <v>#N/A</v>
      </c>
      <c r="Y241" s="4" t="e">
        <v>#N/A</v>
      </c>
      <c r="Z241" s="4" t="e">
        <v>#N/A</v>
      </c>
      <c r="AA241" s="4" t="e">
        <v>#N/A</v>
      </c>
      <c r="AB241" s="4" t="e">
        <v>#N/A</v>
      </c>
      <c r="AC241" s="4" t="e">
        <v>#N/A</v>
      </c>
      <c r="AD241" s="4" t="e">
        <v>#N/A</v>
      </c>
      <c r="AE241" s="4" t="e">
        <v>#N/A</v>
      </c>
      <c r="AF241" s="21" t="e">
        <v>#N/A</v>
      </c>
      <c r="AG241" s="21" t="e">
        <v>#N/A</v>
      </c>
      <c r="AH241" s="4" t="e">
        <v>#N/A</v>
      </c>
      <c r="AI241" s="4" t="e">
        <v>#N/A</v>
      </c>
      <c r="AJ241" s="4" t="e">
        <v>#N/A</v>
      </c>
      <c r="AK241" s="4" t="e">
        <v>#N/A</v>
      </c>
      <c r="AL241" s="4" t="e">
        <v>#N/A</v>
      </c>
      <c r="AM241" s="4" t="e">
        <v>#N/A</v>
      </c>
      <c r="AN241" s="4" t="e">
        <v>#N/A</v>
      </c>
    </row>
    <row r="242" spans="1:40" x14ac:dyDescent="0.25">
      <c r="A242" s="4" t="s">
        <v>13389</v>
      </c>
      <c r="B242" s="4" t="s">
        <v>164</v>
      </c>
      <c r="C242" s="4">
        <v>50</v>
      </c>
      <c r="D242" s="4" t="s">
        <v>165</v>
      </c>
      <c r="E242" s="4" t="s">
        <v>166</v>
      </c>
      <c r="F242" s="5">
        <v>330005506868</v>
      </c>
      <c r="G242" s="4" t="s">
        <v>5661</v>
      </c>
      <c r="H242" s="4" t="s">
        <v>5662</v>
      </c>
      <c r="I242" s="4" t="s">
        <v>49</v>
      </c>
      <c r="J242" s="4"/>
      <c r="K242" s="21" t="s">
        <v>50</v>
      </c>
      <c r="L242" s="4">
        <f>Tabela1[[#This Row],[vlCaptEst]]+Tabela1[[#This Row],[vlLancEstTrat]]+Tabela1[[#This Row],[vlLancEstNTrat]]+Tabela1[[#This Row],[vlConsEst]]</f>
        <v>121.02827380765183</v>
      </c>
      <c r="M242" s="4">
        <v>0</v>
      </c>
      <c r="N242" s="4">
        <v>0</v>
      </c>
      <c r="O242" s="4"/>
      <c r="P242" s="4"/>
      <c r="Q242" s="4" t="s">
        <v>13555</v>
      </c>
      <c r="R242" s="4" t="s">
        <v>13554</v>
      </c>
      <c r="S242" s="4">
        <v>3504</v>
      </c>
      <c r="T242" s="4">
        <v>0</v>
      </c>
      <c r="U242" s="4">
        <v>0</v>
      </c>
      <c r="V242" s="4">
        <v>700.8</v>
      </c>
      <c r="W242" s="4">
        <v>0</v>
      </c>
      <c r="X242" s="4">
        <v>0</v>
      </c>
      <c r="Y242" s="4">
        <v>5.7568725668020709E-2</v>
      </c>
      <c r="Z242" s="4">
        <v>80.688996696438807</v>
      </c>
      <c r="AA242" s="4">
        <v>0</v>
      </c>
      <c r="AB242" s="4">
        <v>0</v>
      </c>
      <c r="AC242" s="4">
        <v>40.339277111213029</v>
      </c>
      <c r="AD242" s="4" t="s">
        <v>5663</v>
      </c>
      <c r="AE242" s="4" t="s">
        <v>5664</v>
      </c>
      <c r="AF242" s="21">
        <v>40991</v>
      </c>
      <c r="AG242" s="21">
        <v>42817</v>
      </c>
      <c r="AH242" s="4" t="s">
        <v>5665</v>
      </c>
      <c r="AI242" s="4" t="s">
        <v>5666</v>
      </c>
      <c r="AJ242" s="4">
        <v>22790550</v>
      </c>
      <c r="AK242" s="4" t="s">
        <v>64</v>
      </c>
      <c r="AL242" s="4" t="s">
        <v>47</v>
      </c>
      <c r="AM242" s="4">
        <v>38684218</v>
      </c>
      <c r="AN242" s="4" t="s">
        <v>209</v>
      </c>
    </row>
    <row r="243" spans="1:40" x14ac:dyDescent="0.25">
      <c r="A243" s="4" t="s">
        <v>12460</v>
      </c>
      <c r="B243" s="4" t="s">
        <v>164</v>
      </c>
      <c r="C243" s="4">
        <v>50</v>
      </c>
      <c r="D243" s="4" t="s">
        <v>165</v>
      </c>
      <c r="E243" s="4" t="s">
        <v>166</v>
      </c>
      <c r="F243" s="5" t="e">
        <v>#N/A</v>
      </c>
      <c r="G243" s="4" t="e">
        <v>#N/A</v>
      </c>
      <c r="H243" s="4" t="e">
        <v>#N/A</v>
      </c>
      <c r="I243" s="4" t="e">
        <v>#N/A</v>
      </c>
      <c r="J243" s="4"/>
      <c r="K243" s="21" t="e">
        <v>#N/A</v>
      </c>
      <c r="L243" s="4" t="e">
        <v>#N/A</v>
      </c>
      <c r="M243" s="4" t="e">
        <v>#N/A</v>
      </c>
      <c r="N243" s="4" t="e">
        <v>#N/A</v>
      </c>
      <c r="O243" s="4" t="e">
        <v>#N/A</v>
      </c>
      <c r="P243" s="4"/>
      <c r="Q243" s="4" t="e">
        <v>#N/A</v>
      </c>
      <c r="R243" s="4" t="e">
        <v>#N/A</v>
      </c>
      <c r="S243" s="4" t="e">
        <v>#N/A</v>
      </c>
      <c r="T243" s="4" t="e">
        <v>#N/A</v>
      </c>
      <c r="U243" s="4" t="e">
        <v>#N/A</v>
      </c>
      <c r="V243" s="4" t="e">
        <v>#N/A</v>
      </c>
      <c r="W243" s="4" t="e">
        <v>#N/A</v>
      </c>
      <c r="X243" s="4" t="e">
        <v>#N/A</v>
      </c>
      <c r="Y243" s="4" t="e">
        <v>#N/A</v>
      </c>
      <c r="Z243" s="4" t="e">
        <v>#N/A</v>
      </c>
      <c r="AA243" s="4" t="e">
        <v>#N/A</v>
      </c>
      <c r="AB243" s="4" t="e">
        <v>#N/A</v>
      </c>
      <c r="AC243" s="4" t="e">
        <v>#N/A</v>
      </c>
      <c r="AD243" s="4" t="e">
        <v>#N/A</v>
      </c>
      <c r="AE243" s="4" t="e">
        <v>#N/A</v>
      </c>
      <c r="AF243" s="21" t="e">
        <v>#N/A</v>
      </c>
      <c r="AG243" s="21" t="e">
        <v>#N/A</v>
      </c>
      <c r="AH243" s="4" t="e">
        <v>#N/A</v>
      </c>
      <c r="AI243" s="4" t="e">
        <v>#N/A</v>
      </c>
      <c r="AJ243" s="4" t="e">
        <v>#N/A</v>
      </c>
      <c r="AK243" s="4" t="e">
        <v>#N/A</v>
      </c>
      <c r="AL243" s="4" t="e">
        <v>#N/A</v>
      </c>
      <c r="AM243" s="4" t="e">
        <v>#N/A</v>
      </c>
      <c r="AN243" s="4" t="e">
        <v>#N/A</v>
      </c>
    </row>
    <row r="244" spans="1:40" x14ac:dyDescent="0.25">
      <c r="A244" s="4" t="s">
        <v>13390</v>
      </c>
      <c r="B244" s="4" t="s">
        <v>164</v>
      </c>
      <c r="C244" s="4">
        <v>50</v>
      </c>
      <c r="D244" s="4" t="s">
        <v>165</v>
      </c>
      <c r="E244" s="4" t="s">
        <v>166</v>
      </c>
      <c r="F244" s="5">
        <v>330005556610</v>
      </c>
      <c r="G244" s="4" t="s">
        <v>5679</v>
      </c>
      <c r="H244" s="4" t="s">
        <v>5680</v>
      </c>
      <c r="I244" s="4" t="s">
        <v>62</v>
      </c>
      <c r="J244" s="4"/>
      <c r="K244" s="21" t="s">
        <v>50</v>
      </c>
      <c r="L244" s="4">
        <f>Tabela1[[#This Row],[vlCaptEst]]+Tabela1[[#This Row],[vlLancEstTrat]]+Tabela1[[#This Row],[vlLancEstNTrat]]+Tabela1[[#This Row],[vlConsEst]]</f>
        <v>4289.8727491735508</v>
      </c>
      <c r="M244" s="4">
        <v>0</v>
      </c>
      <c r="N244" s="4">
        <v>0</v>
      </c>
      <c r="O244" s="4"/>
      <c r="P244" s="4"/>
      <c r="Q244" s="4" t="s">
        <v>13555</v>
      </c>
      <c r="R244" s="4" t="s">
        <v>13554</v>
      </c>
      <c r="S244" s="4">
        <v>55266</v>
      </c>
      <c r="T244" s="4">
        <v>0</v>
      </c>
      <c r="U244" s="4">
        <v>0</v>
      </c>
      <c r="V244" s="4">
        <v>52411</v>
      </c>
      <c r="W244" s="4">
        <v>0</v>
      </c>
      <c r="X244" s="4">
        <v>0</v>
      </c>
      <c r="Y244" s="4">
        <v>5.7568725668020709E-2</v>
      </c>
      <c r="Z244" s="4">
        <v>1272.6347504065866</v>
      </c>
      <c r="AA244" s="4">
        <v>0</v>
      </c>
      <c r="AB244" s="4">
        <v>0</v>
      </c>
      <c r="AC244" s="4">
        <v>3017.2379987669642</v>
      </c>
      <c r="AD244" s="4" t="s">
        <v>5681</v>
      </c>
      <c r="AE244" s="4" t="s">
        <v>5682</v>
      </c>
      <c r="AF244" s="21">
        <v>41023</v>
      </c>
      <c r="AG244" s="21">
        <v>42849</v>
      </c>
      <c r="AH244" s="4" t="s">
        <v>5683</v>
      </c>
      <c r="AI244" s="4" t="s">
        <v>5358</v>
      </c>
      <c r="AJ244" s="4">
        <v>25000000</v>
      </c>
      <c r="AK244" s="4" t="s">
        <v>76</v>
      </c>
      <c r="AL244" s="4" t="s">
        <v>47</v>
      </c>
      <c r="AM244" s="4" t="s">
        <v>5684</v>
      </c>
      <c r="AN244" s="4" t="s">
        <v>5685</v>
      </c>
    </row>
    <row r="245" spans="1:40" x14ac:dyDescent="0.25">
      <c r="A245" s="4" t="s">
        <v>12461</v>
      </c>
      <c r="B245" s="4" t="s">
        <v>164</v>
      </c>
      <c r="C245" s="4">
        <v>50</v>
      </c>
      <c r="D245" s="4" t="s">
        <v>165</v>
      </c>
      <c r="E245" s="4" t="s">
        <v>166</v>
      </c>
      <c r="F245" s="5">
        <v>330005197970</v>
      </c>
      <c r="G245" s="4" t="s">
        <v>12462</v>
      </c>
      <c r="H245" s="4" t="s">
        <v>12463</v>
      </c>
      <c r="I245" s="4" t="s">
        <v>62</v>
      </c>
      <c r="J245" s="4"/>
      <c r="K245" s="21" t="s">
        <v>11641</v>
      </c>
      <c r="L245" s="4">
        <v>0</v>
      </c>
      <c r="M245" s="4">
        <v>0</v>
      </c>
      <c r="N245" s="4">
        <v>0</v>
      </c>
      <c r="O245" s="4">
        <v>0</v>
      </c>
      <c r="P245" s="4"/>
      <c r="Q245" s="4" t="s">
        <v>12464</v>
      </c>
      <c r="R245" s="4" t="s">
        <v>12465</v>
      </c>
      <c r="S245" s="4" t="e">
        <v>#N/A</v>
      </c>
      <c r="T245" s="4" t="e">
        <v>#N/A</v>
      </c>
      <c r="U245" s="4" t="e">
        <v>#N/A</v>
      </c>
      <c r="V245" s="4" t="e">
        <v>#N/A</v>
      </c>
      <c r="W245" s="4" t="e">
        <v>#N/A</v>
      </c>
      <c r="X245" s="4" t="e">
        <v>#N/A</v>
      </c>
      <c r="Y245" s="4">
        <v>5.5129999999999998E-2</v>
      </c>
      <c r="Z245" s="4" t="e">
        <v>#N/A</v>
      </c>
      <c r="AA245" s="4" t="e">
        <v>#N/A</v>
      </c>
      <c r="AB245" s="4" t="e">
        <v>#N/A</v>
      </c>
      <c r="AC245" s="4" t="e">
        <v>#N/A</v>
      </c>
      <c r="AD245" s="4" t="s">
        <v>12466</v>
      </c>
      <c r="AE245" s="4">
        <v>2008622012</v>
      </c>
      <c r="AF245" s="21">
        <v>41088</v>
      </c>
      <c r="AG245" s="21">
        <v>42914</v>
      </c>
      <c r="AH245" s="4" t="s">
        <v>12467</v>
      </c>
      <c r="AI245" s="4" t="s">
        <v>129</v>
      </c>
      <c r="AJ245" s="4">
        <v>25515125</v>
      </c>
      <c r="AK245" s="4" t="s">
        <v>168</v>
      </c>
      <c r="AL245" s="4" t="s">
        <v>47</v>
      </c>
      <c r="AM245" s="4" t="s">
        <v>12468</v>
      </c>
      <c r="AN245" s="4" t="s">
        <v>12469</v>
      </c>
    </row>
    <row r="246" spans="1:40" x14ac:dyDescent="0.25">
      <c r="A246" s="4" t="s">
        <v>12470</v>
      </c>
      <c r="B246" s="4" t="s">
        <v>164</v>
      </c>
      <c r="C246" s="4">
        <v>50</v>
      </c>
      <c r="D246" s="4" t="s">
        <v>165</v>
      </c>
      <c r="E246" s="4" t="s">
        <v>166</v>
      </c>
      <c r="F246" s="5">
        <v>330005792267</v>
      </c>
      <c r="G246" s="4" t="s">
        <v>12471</v>
      </c>
      <c r="H246" s="4" t="s">
        <v>12472</v>
      </c>
      <c r="I246" s="4" t="s">
        <v>49</v>
      </c>
      <c r="J246" s="4"/>
      <c r="K246" s="21" t="s">
        <v>50</v>
      </c>
      <c r="L246" s="4">
        <v>0</v>
      </c>
      <c r="M246" s="4">
        <v>0</v>
      </c>
      <c r="N246" s="4">
        <v>0</v>
      </c>
      <c r="O246" s="4">
        <v>0</v>
      </c>
      <c r="P246" s="4"/>
      <c r="Q246" s="4" t="s">
        <v>12473</v>
      </c>
      <c r="R246" s="4" t="s">
        <v>11662</v>
      </c>
      <c r="S246" s="4" t="e">
        <v>#N/A</v>
      </c>
      <c r="T246" s="4" t="e">
        <v>#N/A</v>
      </c>
      <c r="U246" s="4" t="e">
        <v>#N/A</v>
      </c>
      <c r="V246" s="4" t="e">
        <v>#N/A</v>
      </c>
      <c r="W246" s="4" t="e">
        <v>#N/A</v>
      </c>
      <c r="X246" s="4" t="e">
        <v>#N/A</v>
      </c>
      <c r="Y246" s="4">
        <v>5.5129999999999998E-2</v>
      </c>
      <c r="Z246" s="4" t="e">
        <v>#N/A</v>
      </c>
      <c r="AA246" s="4" t="e">
        <v>#N/A</v>
      </c>
      <c r="AB246" s="4" t="e">
        <v>#N/A</v>
      </c>
      <c r="AC246" s="4" t="e">
        <v>#N/A</v>
      </c>
      <c r="AD246" s="4" t="s">
        <v>12474</v>
      </c>
      <c r="AE246" s="4">
        <v>192872012</v>
      </c>
      <c r="AF246" s="21">
        <v>40998</v>
      </c>
      <c r="AG246" s="21">
        <v>42824</v>
      </c>
      <c r="AH246" s="4" t="s">
        <v>12475</v>
      </c>
      <c r="AI246" s="4" t="s">
        <v>211</v>
      </c>
      <c r="AJ246" s="4">
        <v>22765431</v>
      </c>
      <c r="AK246" s="4" t="s">
        <v>64</v>
      </c>
      <c r="AL246" s="4" t="s">
        <v>47</v>
      </c>
      <c r="AM246" s="4" t="s">
        <v>12476</v>
      </c>
      <c r="AN246" s="4" t="s">
        <v>212</v>
      </c>
    </row>
    <row r="247" spans="1:40" x14ac:dyDescent="0.25">
      <c r="A247" s="4" t="s">
        <v>12477</v>
      </c>
      <c r="B247" s="4" t="s">
        <v>164</v>
      </c>
      <c r="C247" s="4">
        <v>50</v>
      </c>
      <c r="D247" s="4" t="s">
        <v>165</v>
      </c>
      <c r="E247" s="4" t="s">
        <v>166</v>
      </c>
      <c r="F247" s="5" t="e">
        <v>#N/A</v>
      </c>
      <c r="G247" s="4" t="e">
        <v>#N/A</v>
      </c>
      <c r="H247" s="4" t="e">
        <v>#N/A</v>
      </c>
      <c r="I247" s="4" t="e">
        <v>#N/A</v>
      </c>
      <c r="J247" s="4"/>
      <c r="K247" s="21" t="e">
        <v>#N/A</v>
      </c>
      <c r="L247" s="4" t="e">
        <v>#N/A</v>
      </c>
      <c r="M247" s="4" t="e">
        <v>#N/A</v>
      </c>
      <c r="N247" s="4" t="e">
        <v>#N/A</v>
      </c>
      <c r="O247" s="4" t="e">
        <v>#N/A</v>
      </c>
      <c r="P247" s="4"/>
      <c r="Q247" s="4" t="e">
        <v>#N/A</v>
      </c>
      <c r="R247" s="4" t="e">
        <v>#N/A</v>
      </c>
      <c r="S247" s="4" t="e">
        <v>#N/A</v>
      </c>
      <c r="T247" s="4" t="e">
        <v>#N/A</v>
      </c>
      <c r="U247" s="4" t="e">
        <v>#N/A</v>
      </c>
      <c r="V247" s="4" t="e">
        <v>#N/A</v>
      </c>
      <c r="W247" s="4" t="e">
        <v>#N/A</v>
      </c>
      <c r="X247" s="4" t="e">
        <v>#N/A</v>
      </c>
      <c r="Y247" s="4" t="e">
        <v>#N/A</v>
      </c>
      <c r="Z247" s="4" t="e">
        <v>#N/A</v>
      </c>
      <c r="AA247" s="4" t="e">
        <v>#N/A</v>
      </c>
      <c r="AB247" s="4" t="e">
        <v>#N/A</v>
      </c>
      <c r="AC247" s="4" t="e">
        <v>#N/A</v>
      </c>
      <c r="AD247" s="4" t="e">
        <v>#N/A</v>
      </c>
      <c r="AE247" s="4" t="e">
        <v>#N/A</v>
      </c>
      <c r="AF247" s="21" t="e">
        <v>#N/A</v>
      </c>
      <c r="AG247" s="21" t="e">
        <v>#N/A</v>
      </c>
      <c r="AH247" s="4" t="e">
        <v>#N/A</v>
      </c>
      <c r="AI247" s="4" t="e">
        <v>#N/A</v>
      </c>
      <c r="AJ247" s="4" t="e">
        <v>#N/A</v>
      </c>
      <c r="AK247" s="4" t="e">
        <v>#N/A</v>
      </c>
      <c r="AL247" s="4" t="e">
        <v>#N/A</v>
      </c>
      <c r="AM247" s="4" t="e">
        <v>#N/A</v>
      </c>
      <c r="AN247" s="4" t="e">
        <v>#N/A</v>
      </c>
    </row>
    <row r="248" spans="1:40" x14ac:dyDescent="0.25">
      <c r="A248" s="4" t="s">
        <v>13391</v>
      </c>
      <c r="B248" s="4" t="s">
        <v>164</v>
      </c>
      <c r="C248" s="4">
        <v>50</v>
      </c>
      <c r="D248" s="4" t="s">
        <v>165</v>
      </c>
      <c r="E248" s="4" t="s">
        <v>166</v>
      </c>
      <c r="F248" s="5">
        <v>330006849092</v>
      </c>
      <c r="G248" s="4" t="s">
        <v>5741</v>
      </c>
      <c r="H248" s="4" t="s">
        <v>5742</v>
      </c>
      <c r="I248" s="4" t="s">
        <v>62</v>
      </c>
      <c r="J248" s="4"/>
      <c r="K248" s="21" t="s">
        <v>50</v>
      </c>
      <c r="L248" s="4">
        <f>Tabela1[[#This Row],[vlCaptEst]]+Tabela1[[#This Row],[vlLancEstTrat]]+Tabela1[[#This Row],[vlLancEstNTrat]]+Tabela1[[#This Row],[vlConsEst]]</f>
        <v>416.70692547837336</v>
      </c>
      <c r="M248" s="4">
        <v>0</v>
      </c>
      <c r="N248" s="4">
        <v>0</v>
      </c>
      <c r="O248" s="4"/>
      <c r="P248" s="4"/>
      <c r="Q248" s="4" t="s">
        <v>13555</v>
      </c>
      <c r="R248" s="4" t="s">
        <v>13554</v>
      </c>
      <c r="S248" s="4">
        <v>8736</v>
      </c>
      <c r="T248" s="4">
        <v>0</v>
      </c>
      <c r="U248" s="4">
        <v>0</v>
      </c>
      <c r="V248" s="4">
        <v>3744</v>
      </c>
      <c r="W248" s="4">
        <v>0</v>
      </c>
      <c r="X248" s="4">
        <v>0</v>
      </c>
      <c r="Y248" s="4">
        <v>5.7568725668020709E-2</v>
      </c>
      <c r="Z248" s="4">
        <v>201.1742618554282</v>
      </c>
      <c r="AA248" s="4">
        <v>0</v>
      </c>
      <c r="AB248" s="4">
        <v>0</v>
      </c>
      <c r="AC248" s="4">
        <v>215.53266362294514</v>
      </c>
      <c r="AD248" s="4" t="s">
        <v>5743</v>
      </c>
      <c r="AE248" s="4" t="s">
        <v>5744</v>
      </c>
      <c r="AF248" s="21">
        <v>41178</v>
      </c>
      <c r="AG248" s="21">
        <v>43004</v>
      </c>
      <c r="AH248" s="4" t="s">
        <v>5745</v>
      </c>
      <c r="AI248" s="4" t="s">
        <v>5746</v>
      </c>
      <c r="AJ248" s="4">
        <v>20251061</v>
      </c>
      <c r="AK248" s="4" t="s">
        <v>64</v>
      </c>
      <c r="AL248" s="4" t="s">
        <v>47</v>
      </c>
      <c r="AM248" s="4" t="s">
        <v>5747</v>
      </c>
      <c r="AN248" s="4" t="s">
        <v>5748</v>
      </c>
    </row>
    <row r="249" spans="1:40" x14ac:dyDescent="0.25">
      <c r="A249" s="4" t="s">
        <v>13392</v>
      </c>
      <c r="B249" s="4" t="s">
        <v>164</v>
      </c>
      <c r="C249" s="4">
        <v>50</v>
      </c>
      <c r="D249" s="4" t="s">
        <v>165</v>
      </c>
      <c r="E249" s="4" t="s">
        <v>166</v>
      </c>
      <c r="F249" s="5">
        <v>330006843809</v>
      </c>
      <c r="G249" s="4" t="s">
        <v>5749</v>
      </c>
      <c r="H249" s="4" t="s">
        <v>5750</v>
      </c>
      <c r="I249" s="4" t="s">
        <v>62</v>
      </c>
      <c r="J249" s="4"/>
      <c r="K249" s="21" t="s">
        <v>50</v>
      </c>
      <c r="L249" s="4">
        <f>Tabela1[[#This Row],[vlCaptEst]]+Tabela1[[#This Row],[vlLancEstTrat]]+Tabela1[[#This Row],[vlLancEstNTrat]]+Tabela1[[#This Row],[vlConsEst]]</f>
        <v>1143.9208157255584</v>
      </c>
      <c r="M249" s="4">
        <v>0</v>
      </c>
      <c r="N249" s="4">
        <v>0</v>
      </c>
      <c r="O249" s="4"/>
      <c r="P249" s="4"/>
      <c r="Q249" s="4" t="s">
        <v>13555</v>
      </c>
      <c r="R249" s="4" t="s">
        <v>13554</v>
      </c>
      <c r="S249" s="4">
        <v>15001.5</v>
      </c>
      <c r="T249" s="4">
        <v>0</v>
      </c>
      <c r="U249" s="4">
        <v>0</v>
      </c>
      <c r="V249" s="4">
        <v>13870</v>
      </c>
      <c r="W249" s="4">
        <v>0</v>
      </c>
      <c r="X249" s="4">
        <v>0</v>
      </c>
      <c r="Y249" s="4">
        <v>5.7568725668020709E-2</v>
      </c>
      <c r="Z249" s="4">
        <v>345.44748281543832</v>
      </c>
      <c r="AA249" s="4">
        <v>0</v>
      </c>
      <c r="AB249" s="4">
        <v>0</v>
      </c>
      <c r="AC249" s="4">
        <v>798.47333291012001</v>
      </c>
      <c r="AD249" s="4" t="s">
        <v>5751</v>
      </c>
      <c r="AE249" s="4" t="s">
        <v>5752</v>
      </c>
      <c r="AF249" s="21">
        <v>41190</v>
      </c>
      <c r="AG249" s="21">
        <v>43016</v>
      </c>
      <c r="AH249" s="4" t="s">
        <v>5753</v>
      </c>
      <c r="AI249" s="4" t="s">
        <v>5754</v>
      </c>
      <c r="AJ249" s="4">
        <v>25211000</v>
      </c>
      <c r="AK249" s="4" t="s">
        <v>76</v>
      </c>
      <c r="AL249" s="4" t="s">
        <v>47</v>
      </c>
      <c r="AM249" s="4" t="s">
        <v>5755</v>
      </c>
      <c r="AN249" s="4" t="s">
        <v>5756</v>
      </c>
    </row>
    <row r="250" spans="1:40" s="4" customFormat="1" x14ac:dyDescent="0.25">
      <c r="A250" s="4" t="s">
        <v>13577</v>
      </c>
      <c r="B250" s="4" t="s">
        <v>164</v>
      </c>
      <c r="C250" s="4">
        <v>50</v>
      </c>
      <c r="D250" s="4" t="s">
        <v>165</v>
      </c>
      <c r="E250" s="4" t="s">
        <v>166</v>
      </c>
      <c r="F250" s="5">
        <v>330007030160</v>
      </c>
      <c r="G250" s="4" t="s">
        <v>5788</v>
      </c>
      <c r="H250" s="4" t="s">
        <v>5789</v>
      </c>
      <c r="I250" s="4" t="s">
        <v>49</v>
      </c>
      <c r="K250" s="21" t="s">
        <v>50</v>
      </c>
      <c r="L250" s="4">
        <f>Tabela1[[#This Row],[vlCaptEst]]+Tabela1[[#This Row],[vlLancEstTrat]]+Tabela1[[#This Row],[vlLancEstNTrat]]+Tabela1[[#This Row],[vlConsEst]]</f>
        <v>2072.6326845225663</v>
      </c>
      <c r="M250" s="4">
        <v>0</v>
      </c>
      <c r="N250" s="4">
        <f>Tabela1[[#This Row],[VALOR_anual]]+Tabela1[[#This Row],[AJUSTE_exerc]]</f>
        <v>2072.6326845225663</v>
      </c>
      <c r="Q250" s="4" t="s">
        <v>51</v>
      </c>
      <c r="R250" s="4" t="s">
        <v>52</v>
      </c>
      <c r="S250" s="4">
        <v>27212</v>
      </c>
      <c r="T250" s="4">
        <v>0</v>
      </c>
      <c r="U250" s="4">
        <v>0</v>
      </c>
      <c r="V250" s="4">
        <v>25118</v>
      </c>
      <c r="W250" s="4">
        <v>0</v>
      </c>
      <c r="X250" s="4">
        <v>0</v>
      </c>
      <c r="Y250" s="4">
        <v>5.7568725668020709E-2</v>
      </c>
      <c r="Z250" s="4">
        <v>626.62153808246455</v>
      </c>
      <c r="AA250" s="4">
        <v>0</v>
      </c>
      <c r="AB250" s="4">
        <v>0</v>
      </c>
      <c r="AC250" s="4">
        <v>1446.0111464401018</v>
      </c>
      <c r="AD250" s="4" t="s">
        <v>5790</v>
      </c>
      <c r="AE250" s="4" t="s">
        <v>5791</v>
      </c>
      <c r="AF250" s="21">
        <v>41253</v>
      </c>
      <c r="AG250" s="21">
        <v>43079</v>
      </c>
      <c r="AH250" s="4" t="s">
        <v>5792</v>
      </c>
      <c r="AI250" s="4" t="s">
        <v>5793</v>
      </c>
      <c r="AJ250" s="4">
        <v>22261010</v>
      </c>
      <c r="AK250" s="4" t="s">
        <v>64</v>
      </c>
      <c r="AL250" s="4" t="s">
        <v>47</v>
      </c>
      <c r="AM250" s="4" t="s">
        <v>5794</v>
      </c>
      <c r="AN250" s="4" t="s">
        <v>5795</v>
      </c>
    </row>
    <row r="251" spans="1:40" x14ac:dyDescent="0.25">
      <c r="A251" s="4" t="s">
        <v>13393</v>
      </c>
      <c r="B251" s="4" t="s">
        <v>164</v>
      </c>
      <c r="C251" s="4">
        <v>50</v>
      </c>
      <c r="D251" s="4" t="s">
        <v>165</v>
      </c>
      <c r="E251" s="4" t="s">
        <v>166</v>
      </c>
      <c r="F251" s="5">
        <v>330006882383</v>
      </c>
      <c r="G251" s="4" t="s">
        <v>5830</v>
      </c>
      <c r="H251" s="4" t="s">
        <v>5831</v>
      </c>
      <c r="I251" s="4" t="s">
        <v>62</v>
      </c>
      <c r="J251" s="4"/>
      <c r="K251" s="21" t="s">
        <v>50</v>
      </c>
      <c r="L251" s="4">
        <f>Tabela1[[#This Row],[vlCaptEst]]+Tabela1[[#This Row],[vlLancEstTrat]]+Tabela1[[#This Row],[vlLancEstNTrat]]+Tabela1[[#This Row],[vlConsEst]]</f>
        <v>1560.1056175032945</v>
      </c>
      <c r="M251" s="4">
        <v>0</v>
      </c>
      <c r="N251" s="4">
        <v>0</v>
      </c>
      <c r="O251" s="4"/>
      <c r="P251" s="4"/>
      <c r="Q251" s="4" t="s">
        <v>13555</v>
      </c>
      <c r="R251" s="4" t="s">
        <v>13554</v>
      </c>
      <c r="S251" s="4">
        <v>40062</v>
      </c>
      <c r="T251" s="4">
        <v>0</v>
      </c>
      <c r="U251" s="4">
        <v>0</v>
      </c>
      <c r="V251" s="4">
        <v>11075</v>
      </c>
      <c r="W251" s="4">
        <v>0</v>
      </c>
      <c r="X251" s="4">
        <v>0</v>
      </c>
      <c r="Y251" s="4">
        <v>5.7568725668020709E-2</v>
      </c>
      <c r="Z251" s="4">
        <v>922.5299241814663</v>
      </c>
      <c r="AA251" s="4">
        <v>0</v>
      </c>
      <c r="AB251" s="4">
        <v>0</v>
      </c>
      <c r="AC251" s="4">
        <v>637.57569332182834</v>
      </c>
      <c r="AD251" s="4" t="s">
        <v>5832</v>
      </c>
      <c r="AE251" s="4" t="s">
        <v>5833</v>
      </c>
      <c r="AF251" s="21">
        <v>41208</v>
      </c>
      <c r="AG251" s="21">
        <v>43034</v>
      </c>
      <c r="AH251" s="4" t="s">
        <v>5834</v>
      </c>
      <c r="AI251" s="4" t="s">
        <v>129</v>
      </c>
      <c r="AJ251" s="4">
        <v>26280000</v>
      </c>
      <c r="AK251" s="4" t="s">
        <v>186</v>
      </c>
      <c r="AL251" s="4" t="s">
        <v>47</v>
      </c>
      <c r="AM251" s="4">
        <v>39061800</v>
      </c>
      <c r="AN251" s="4" t="s">
        <v>5835</v>
      </c>
    </row>
    <row r="252" spans="1:40" x14ac:dyDescent="0.25">
      <c r="A252" s="4" t="s">
        <v>12478</v>
      </c>
      <c r="B252" s="4" t="s">
        <v>164</v>
      </c>
      <c r="C252" s="4">
        <v>50</v>
      </c>
      <c r="D252" s="4" t="s">
        <v>165</v>
      </c>
      <c r="E252" s="4" t="s">
        <v>166</v>
      </c>
      <c r="F252" s="5">
        <v>330005561370</v>
      </c>
      <c r="G252" s="4" t="s">
        <v>12479</v>
      </c>
      <c r="H252" s="4" t="s">
        <v>12480</v>
      </c>
      <c r="I252" s="4" t="s">
        <v>49</v>
      </c>
      <c r="J252" s="4"/>
      <c r="K252" s="21" t="s">
        <v>50</v>
      </c>
      <c r="L252" s="4">
        <v>0</v>
      </c>
      <c r="M252" s="4">
        <v>0</v>
      </c>
      <c r="N252" s="4">
        <v>0</v>
      </c>
      <c r="O252" s="4">
        <v>0</v>
      </c>
      <c r="P252" s="4"/>
      <c r="Q252" s="4" t="s">
        <v>12422</v>
      </c>
      <c r="R252" s="4" t="s">
        <v>11662</v>
      </c>
      <c r="S252" s="4" t="e">
        <v>#N/A</v>
      </c>
      <c r="T252" s="4" t="e">
        <v>#N/A</v>
      </c>
      <c r="U252" s="4" t="e">
        <v>#N/A</v>
      </c>
      <c r="V252" s="4" t="e">
        <v>#N/A</v>
      </c>
      <c r="W252" s="4" t="e">
        <v>#N/A</v>
      </c>
      <c r="X252" s="4" t="e">
        <v>#N/A</v>
      </c>
      <c r="Y252" s="4">
        <v>5.5129999999999998E-2</v>
      </c>
      <c r="Z252" s="4" t="e">
        <v>#N/A</v>
      </c>
      <c r="AA252" s="4" t="e">
        <v>#N/A</v>
      </c>
      <c r="AB252" s="4" t="e">
        <v>#N/A</v>
      </c>
      <c r="AC252" s="4" t="e">
        <v>#N/A</v>
      </c>
      <c r="AD252" s="4" t="s">
        <v>12481</v>
      </c>
      <c r="AE252" s="4" t="s">
        <v>12482</v>
      </c>
      <c r="AF252" s="21">
        <v>40337</v>
      </c>
      <c r="AG252" s="21">
        <v>42162</v>
      </c>
      <c r="AH252" s="4" t="s">
        <v>12483</v>
      </c>
      <c r="AI252" s="4" t="s">
        <v>12484</v>
      </c>
      <c r="AJ252" s="4">
        <v>28910360</v>
      </c>
      <c r="AK252" s="4" t="s">
        <v>213</v>
      </c>
      <c r="AL252" s="4" t="s">
        <v>47</v>
      </c>
      <c r="AM252" s="4">
        <v>26433610</v>
      </c>
      <c r="AN252" s="4" t="s">
        <v>12485</v>
      </c>
    </row>
    <row r="253" spans="1:40" x14ac:dyDescent="0.25">
      <c r="A253" s="4" t="s">
        <v>12486</v>
      </c>
      <c r="B253" s="4" t="s">
        <v>164</v>
      </c>
      <c r="C253" s="4">
        <v>50</v>
      </c>
      <c r="D253" s="4" t="s">
        <v>165</v>
      </c>
      <c r="E253" s="4" t="s">
        <v>166</v>
      </c>
      <c r="F253" s="5">
        <v>330006947507</v>
      </c>
      <c r="G253" s="4" t="s">
        <v>214</v>
      </c>
      <c r="H253" s="4" t="s">
        <v>12487</v>
      </c>
      <c r="I253" s="4" t="s">
        <v>62</v>
      </c>
      <c r="J253" s="4"/>
      <c r="K253" s="21" t="s">
        <v>50</v>
      </c>
      <c r="L253" s="4">
        <v>0</v>
      </c>
      <c r="M253" s="4">
        <v>0</v>
      </c>
      <c r="N253" s="4">
        <v>0</v>
      </c>
      <c r="O253" s="4">
        <v>0</v>
      </c>
      <c r="P253" s="4"/>
      <c r="Q253" s="4" t="s">
        <v>12488</v>
      </c>
      <c r="R253" s="4" t="s">
        <v>52</v>
      </c>
      <c r="S253" s="4" t="e">
        <v>#N/A</v>
      </c>
      <c r="T253" s="4" t="e">
        <v>#N/A</v>
      </c>
      <c r="U253" s="4" t="e">
        <v>#N/A</v>
      </c>
      <c r="V253" s="4" t="e">
        <v>#N/A</v>
      </c>
      <c r="W253" s="4" t="e">
        <v>#N/A</v>
      </c>
      <c r="X253" s="4" t="e">
        <v>#N/A</v>
      </c>
      <c r="Y253" s="4">
        <v>5.5129999999999998E-2</v>
      </c>
      <c r="Z253" s="4" t="e">
        <v>#N/A</v>
      </c>
      <c r="AA253" s="4" t="e">
        <v>#N/A</v>
      </c>
      <c r="AB253" s="4" t="e">
        <v>#N/A</v>
      </c>
      <c r="AC253" s="4" t="e">
        <v>#N/A</v>
      </c>
      <c r="AD253" s="4" t="e">
        <v>#N/A</v>
      </c>
      <c r="AE253" s="4" t="e">
        <v>#N/A</v>
      </c>
      <c r="AF253" s="21" t="e">
        <v>#N/A</v>
      </c>
      <c r="AG253" s="21" t="e">
        <v>#N/A</v>
      </c>
      <c r="AH253" s="4" t="s">
        <v>12489</v>
      </c>
      <c r="AI253" s="4" t="s">
        <v>215</v>
      </c>
      <c r="AJ253" s="4">
        <v>21010050</v>
      </c>
      <c r="AK253" s="4" t="s">
        <v>64</v>
      </c>
      <c r="AL253" s="4" t="s">
        <v>47</v>
      </c>
      <c r="AM253" s="4" t="s">
        <v>12490</v>
      </c>
      <c r="AN253" s="4" t="s">
        <v>216</v>
      </c>
    </row>
    <row r="254" spans="1:40" x14ac:dyDescent="0.25">
      <c r="A254" s="4" t="s">
        <v>12491</v>
      </c>
      <c r="B254" s="4" t="s">
        <v>164</v>
      </c>
      <c r="C254" s="4">
        <v>50</v>
      </c>
      <c r="D254" s="4" t="s">
        <v>165</v>
      </c>
      <c r="E254" s="4" t="s">
        <v>166</v>
      </c>
      <c r="F254" s="5" t="e">
        <v>#N/A</v>
      </c>
      <c r="G254" s="4" t="e">
        <v>#N/A</v>
      </c>
      <c r="H254" s="4" t="e">
        <v>#N/A</v>
      </c>
      <c r="I254" s="4" t="e">
        <v>#N/A</v>
      </c>
      <c r="J254" s="4"/>
      <c r="K254" s="21" t="e">
        <v>#N/A</v>
      </c>
      <c r="L254" s="4" t="e">
        <v>#N/A</v>
      </c>
      <c r="M254" s="4" t="e">
        <v>#N/A</v>
      </c>
      <c r="N254" s="4" t="e">
        <v>#N/A</v>
      </c>
      <c r="O254" s="4" t="e">
        <v>#N/A</v>
      </c>
      <c r="P254" s="4"/>
      <c r="Q254" s="4" t="e">
        <v>#N/A</v>
      </c>
      <c r="R254" s="4" t="e">
        <v>#N/A</v>
      </c>
      <c r="S254" s="4" t="e">
        <v>#N/A</v>
      </c>
      <c r="T254" s="4" t="e">
        <v>#N/A</v>
      </c>
      <c r="U254" s="4" t="e">
        <v>#N/A</v>
      </c>
      <c r="V254" s="4" t="e">
        <v>#N/A</v>
      </c>
      <c r="W254" s="4" t="e">
        <v>#N/A</v>
      </c>
      <c r="X254" s="4" t="e">
        <v>#N/A</v>
      </c>
      <c r="Y254" s="4" t="e">
        <v>#N/A</v>
      </c>
      <c r="Z254" s="4" t="e">
        <v>#N/A</v>
      </c>
      <c r="AA254" s="4" t="e">
        <v>#N/A</v>
      </c>
      <c r="AB254" s="4" t="e">
        <v>#N/A</v>
      </c>
      <c r="AC254" s="4" t="e">
        <v>#N/A</v>
      </c>
      <c r="AD254" s="4" t="e">
        <v>#N/A</v>
      </c>
      <c r="AE254" s="4" t="e">
        <v>#N/A</v>
      </c>
      <c r="AF254" s="21" t="e">
        <v>#N/A</v>
      </c>
      <c r="AG254" s="21" t="e">
        <v>#N/A</v>
      </c>
      <c r="AH254" s="4" t="e">
        <v>#N/A</v>
      </c>
      <c r="AI254" s="4" t="e">
        <v>#N/A</v>
      </c>
      <c r="AJ254" s="4" t="e">
        <v>#N/A</v>
      </c>
      <c r="AK254" s="4" t="e">
        <v>#N/A</v>
      </c>
      <c r="AL254" s="4" t="e">
        <v>#N/A</v>
      </c>
      <c r="AM254" s="4" t="e">
        <v>#N/A</v>
      </c>
      <c r="AN254" s="4" t="e">
        <v>#N/A</v>
      </c>
    </row>
    <row r="255" spans="1:40" x14ac:dyDescent="0.25">
      <c r="A255" s="4" t="s">
        <v>12492</v>
      </c>
      <c r="B255" s="4" t="s">
        <v>164</v>
      </c>
      <c r="C255" s="4">
        <v>50</v>
      </c>
      <c r="D255" s="4" t="s">
        <v>165</v>
      </c>
      <c r="E255" s="4" t="s">
        <v>166</v>
      </c>
      <c r="F255" s="5">
        <v>330006896686</v>
      </c>
      <c r="G255" s="4" t="s">
        <v>12493</v>
      </c>
      <c r="H255" s="4" t="s">
        <v>12494</v>
      </c>
      <c r="I255" s="4" t="s">
        <v>49</v>
      </c>
      <c r="J255" s="4"/>
      <c r="K255" s="21" t="s">
        <v>196</v>
      </c>
      <c r="L255" s="4">
        <v>0</v>
      </c>
      <c r="M255" s="4">
        <v>0</v>
      </c>
      <c r="N255" s="4">
        <v>0</v>
      </c>
      <c r="O255" s="4">
        <v>0</v>
      </c>
      <c r="P255" s="4"/>
      <c r="Q255" s="4" t="s">
        <v>12495</v>
      </c>
      <c r="R255" s="4" t="s">
        <v>12325</v>
      </c>
      <c r="S255" s="4" t="e">
        <v>#N/A</v>
      </c>
      <c r="T255" s="4" t="e">
        <v>#N/A</v>
      </c>
      <c r="U255" s="4" t="e">
        <v>#N/A</v>
      </c>
      <c r="V255" s="4" t="e">
        <v>#N/A</v>
      </c>
      <c r="W255" s="4" t="e">
        <v>#N/A</v>
      </c>
      <c r="X255" s="4" t="e">
        <v>#N/A</v>
      </c>
      <c r="Y255" s="4">
        <v>5.5129999999999998E-2</v>
      </c>
      <c r="Z255" s="4" t="e">
        <v>#N/A</v>
      </c>
      <c r="AA255" s="4" t="e">
        <v>#N/A</v>
      </c>
      <c r="AB255" s="4" t="e">
        <v>#N/A</v>
      </c>
      <c r="AC255" s="4" t="e">
        <v>#N/A</v>
      </c>
      <c r="AD255" s="4" t="s">
        <v>12496</v>
      </c>
      <c r="AE255" s="4" t="s">
        <v>12497</v>
      </c>
      <c r="AF255" s="21">
        <v>43564</v>
      </c>
      <c r="AG255" s="21">
        <v>2958101</v>
      </c>
      <c r="AH255" s="4" t="s">
        <v>12498</v>
      </c>
      <c r="AI255" s="4" t="s">
        <v>12499</v>
      </c>
      <c r="AJ255" s="4">
        <v>1427002</v>
      </c>
      <c r="AK255" s="4" t="s">
        <v>217</v>
      </c>
      <c r="AL255" s="4" t="s">
        <v>218</v>
      </c>
      <c r="AM255" s="4" t="s">
        <v>12500</v>
      </c>
      <c r="AN255" s="4" t="s">
        <v>12501</v>
      </c>
    </row>
    <row r="256" spans="1:40" x14ac:dyDescent="0.25">
      <c r="A256" s="4" t="s">
        <v>12502</v>
      </c>
      <c r="B256" s="4" t="s">
        <v>164</v>
      </c>
      <c r="C256" s="4">
        <v>50</v>
      </c>
      <c r="D256" s="4" t="s">
        <v>165</v>
      </c>
      <c r="E256" s="4" t="s">
        <v>166</v>
      </c>
      <c r="F256" s="5">
        <v>330007072598</v>
      </c>
      <c r="G256" s="4" t="s">
        <v>12503</v>
      </c>
      <c r="H256" s="4" t="s">
        <v>12504</v>
      </c>
      <c r="I256" s="4" t="s">
        <v>49</v>
      </c>
      <c r="J256" s="4"/>
      <c r="K256" s="21" t="s">
        <v>50</v>
      </c>
      <c r="L256" s="4">
        <v>0</v>
      </c>
      <c r="M256" s="4">
        <v>0</v>
      </c>
      <c r="N256" s="4">
        <v>0</v>
      </c>
      <c r="O256" s="4">
        <v>0</v>
      </c>
      <c r="P256" s="4"/>
      <c r="Q256" s="4" t="s">
        <v>12505</v>
      </c>
      <c r="R256" s="4" t="s">
        <v>52</v>
      </c>
      <c r="S256" s="4" t="e">
        <v>#N/A</v>
      </c>
      <c r="T256" s="4" t="e">
        <v>#N/A</v>
      </c>
      <c r="U256" s="4" t="e">
        <v>#N/A</v>
      </c>
      <c r="V256" s="4" t="e">
        <v>#N/A</v>
      </c>
      <c r="W256" s="4" t="e">
        <v>#N/A</v>
      </c>
      <c r="X256" s="4" t="e">
        <v>#N/A</v>
      </c>
      <c r="Y256" s="4">
        <v>5.5129999999999998E-2</v>
      </c>
      <c r="Z256" s="4" t="e">
        <v>#N/A</v>
      </c>
      <c r="AA256" s="4" t="e">
        <v>#N/A</v>
      </c>
      <c r="AB256" s="4" t="e">
        <v>#N/A</v>
      </c>
      <c r="AC256" s="4" t="e">
        <v>#N/A</v>
      </c>
      <c r="AD256" s="4" t="e">
        <v>#N/A</v>
      </c>
      <c r="AE256" s="4" t="e">
        <v>#N/A</v>
      </c>
      <c r="AF256" s="21" t="e">
        <v>#N/A</v>
      </c>
      <c r="AG256" s="21" t="e">
        <v>#N/A</v>
      </c>
      <c r="AH256" s="4" t="s">
        <v>12506</v>
      </c>
      <c r="AI256" s="4" t="s">
        <v>219</v>
      </c>
      <c r="AJ256" s="4">
        <v>28680000</v>
      </c>
      <c r="AK256" s="4" t="s">
        <v>200</v>
      </c>
      <c r="AL256" s="4" t="s">
        <v>47</v>
      </c>
      <c r="AM256" s="4">
        <v>27451157</v>
      </c>
      <c r="AN256" s="4" t="s">
        <v>12507</v>
      </c>
    </row>
    <row r="257" spans="1:40" x14ac:dyDescent="0.25">
      <c r="A257" s="4" t="s">
        <v>12508</v>
      </c>
      <c r="B257" s="4" t="s">
        <v>164</v>
      </c>
      <c r="C257" s="4">
        <v>50</v>
      </c>
      <c r="D257" s="4" t="s">
        <v>165</v>
      </c>
      <c r="E257" s="4" t="s">
        <v>166</v>
      </c>
      <c r="F257" s="5" t="e">
        <v>#N/A</v>
      </c>
      <c r="G257" s="4" t="e">
        <v>#N/A</v>
      </c>
      <c r="H257" s="4" t="e">
        <v>#N/A</v>
      </c>
      <c r="I257" s="4" t="e">
        <v>#N/A</v>
      </c>
      <c r="J257" s="4"/>
      <c r="K257" s="21" t="e">
        <v>#N/A</v>
      </c>
      <c r="L257" s="4" t="e">
        <v>#N/A</v>
      </c>
      <c r="M257" s="4" t="e">
        <v>#N/A</v>
      </c>
      <c r="N257" s="4" t="e">
        <v>#N/A</v>
      </c>
      <c r="O257" s="4" t="e">
        <v>#N/A</v>
      </c>
      <c r="P257" s="4"/>
      <c r="Q257" s="4" t="e">
        <v>#N/A</v>
      </c>
      <c r="R257" s="4" t="e">
        <v>#N/A</v>
      </c>
      <c r="S257" s="4" t="e">
        <v>#N/A</v>
      </c>
      <c r="T257" s="4" t="e">
        <v>#N/A</v>
      </c>
      <c r="U257" s="4" t="e">
        <v>#N/A</v>
      </c>
      <c r="V257" s="4" t="e">
        <v>#N/A</v>
      </c>
      <c r="W257" s="4" t="e">
        <v>#N/A</v>
      </c>
      <c r="X257" s="4" t="e">
        <v>#N/A</v>
      </c>
      <c r="Y257" s="4" t="e">
        <v>#N/A</v>
      </c>
      <c r="Z257" s="4" t="e">
        <v>#N/A</v>
      </c>
      <c r="AA257" s="4" t="e">
        <v>#N/A</v>
      </c>
      <c r="AB257" s="4" t="e">
        <v>#N/A</v>
      </c>
      <c r="AC257" s="4" t="e">
        <v>#N/A</v>
      </c>
      <c r="AD257" s="4" t="e">
        <v>#N/A</v>
      </c>
      <c r="AE257" s="4" t="e">
        <v>#N/A</v>
      </c>
      <c r="AF257" s="21" t="e">
        <v>#N/A</v>
      </c>
      <c r="AG257" s="21" t="e">
        <v>#N/A</v>
      </c>
      <c r="AH257" s="4" t="e">
        <v>#N/A</v>
      </c>
      <c r="AI257" s="4" t="e">
        <v>#N/A</v>
      </c>
      <c r="AJ257" s="4" t="e">
        <v>#N/A</v>
      </c>
      <c r="AK257" s="4" t="e">
        <v>#N/A</v>
      </c>
      <c r="AL257" s="4" t="e">
        <v>#N/A</v>
      </c>
      <c r="AM257" s="4" t="e">
        <v>#N/A</v>
      </c>
      <c r="AN257" s="4" t="e">
        <v>#N/A</v>
      </c>
    </row>
    <row r="258" spans="1:40" x14ac:dyDescent="0.25">
      <c r="A258" s="4" t="s">
        <v>12509</v>
      </c>
      <c r="B258" s="4" t="s">
        <v>164</v>
      </c>
      <c r="C258" s="4">
        <v>50</v>
      </c>
      <c r="D258" s="4" t="s">
        <v>165</v>
      </c>
      <c r="E258" s="4" t="s">
        <v>166</v>
      </c>
      <c r="F258" s="5">
        <v>330026594995</v>
      </c>
      <c r="G258" s="4" t="s">
        <v>12232</v>
      </c>
      <c r="H258" s="4" t="s">
        <v>12510</v>
      </c>
      <c r="I258" s="4" t="s">
        <v>49</v>
      </c>
      <c r="J258" s="4"/>
      <c r="K258" s="21" t="s">
        <v>220</v>
      </c>
      <c r="L258" s="4">
        <v>0</v>
      </c>
      <c r="M258" s="4">
        <v>0</v>
      </c>
      <c r="N258" s="4">
        <v>0</v>
      </c>
      <c r="O258" s="4">
        <v>0</v>
      </c>
      <c r="P258" s="4"/>
      <c r="Q258" s="4" t="s">
        <v>12511</v>
      </c>
      <c r="R258" s="4" t="s">
        <v>12512</v>
      </c>
      <c r="S258" s="4" t="e">
        <v>#N/A</v>
      </c>
      <c r="T258" s="4" t="e">
        <v>#N/A</v>
      </c>
      <c r="U258" s="4" t="e">
        <v>#N/A</v>
      </c>
      <c r="V258" s="4" t="e">
        <v>#N/A</v>
      </c>
      <c r="W258" s="4" t="e">
        <v>#N/A</v>
      </c>
      <c r="X258" s="4" t="e">
        <v>#N/A</v>
      </c>
      <c r="Y258" s="4">
        <v>5.5129999999999998E-2</v>
      </c>
      <c r="Z258" s="4" t="e">
        <v>#N/A</v>
      </c>
      <c r="AA258" s="4" t="e">
        <v>#N/A</v>
      </c>
      <c r="AB258" s="4" t="e">
        <v>#N/A</v>
      </c>
      <c r="AC258" s="4" t="e">
        <v>#N/A</v>
      </c>
      <c r="AD258" s="4" t="s">
        <v>12513</v>
      </c>
      <c r="AE258" s="4">
        <v>80882021</v>
      </c>
      <c r="AF258" s="21">
        <v>44204</v>
      </c>
      <c r="AG258" s="21">
        <v>44204</v>
      </c>
      <c r="AH258" s="4" t="s">
        <v>12514</v>
      </c>
      <c r="AI258" s="4" t="s">
        <v>85</v>
      </c>
      <c r="AJ258" s="4">
        <v>20031912</v>
      </c>
      <c r="AK258" s="4" t="s">
        <v>64</v>
      </c>
      <c r="AL258" s="4" t="s">
        <v>47</v>
      </c>
      <c r="AM258" s="4" t="s">
        <v>12515</v>
      </c>
      <c r="AN258" s="4" t="s">
        <v>12240</v>
      </c>
    </row>
    <row r="259" spans="1:40" x14ac:dyDescent="0.25">
      <c r="A259" s="4" t="s">
        <v>13569</v>
      </c>
      <c r="B259" s="4" t="s">
        <v>164</v>
      </c>
      <c r="C259" s="4"/>
      <c r="D259" s="4" t="s">
        <v>165</v>
      </c>
      <c r="E259" s="4" t="s">
        <v>166</v>
      </c>
      <c r="F259" s="5"/>
      <c r="G259" s="4" t="s">
        <v>13571</v>
      </c>
      <c r="H259" s="4" t="s">
        <v>13570</v>
      </c>
      <c r="I259" s="4"/>
      <c r="J259" s="4"/>
      <c r="K259" s="21"/>
      <c r="L259" s="4">
        <f>Tabela1[[#This Row],[vlCaptEst]]+Tabela1[[#This Row],[vlLancEstTrat]]+Tabela1[[#This Row],[vlLancEstNTrat]]+Tabela1[[#This Row],[vlConsEst]]</f>
        <v>0</v>
      </c>
      <c r="M259" s="4"/>
      <c r="N259" s="4">
        <f>Tabela1[[#This Row],[VALOR_anual]]+Tabela1[[#This Row],[AJUSTE_exerc]]</f>
        <v>0</v>
      </c>
      <c r="O259" s="4"/>
      <c r="P259" s="4"/>
      <c r="Q259" s="4" t="s">
        <v>13573</v>
      </c>
      <c r="R259" s="4" t="s">
        <v>13572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21"/>
      <c r="AG259" s="21"/>
      <c r="AH259" s="4"/>
      <c r="AI259" s="4"/>
      <c r="AJ259" s="4"/>
      <c r="AK259" s="4"/>
      <c r="AL259" s="4"/>
      <c r="AM259" s="4"/>
      <c r="AN259" s="29"/>
    </row>
    <row r="260" spans="1:40" x14ac:dyDescent="0.25">
      <c r="A260" s="4" t="s">
        <v>12516</v>
      </c>
      <c r="B260" s="4" t="s">
        <v>164</v>
      </c>
      <c r="C260" s="4">
        <v>50</v>
      </c>
      <c r="D260" s="4" t="s">
        <v>165</v>
      </c>
      <c r="E260" s="4" t="s">
        <v>166</v>
      </c>
      <c r="F260" s="5" t="e">
        <v>#N/A</v>
      </c>
      <c r="G260" s="4" t="e">
        <v>#N/A</v>
      </c>
      <c r="H260" s="4" t="e">
        <v>#N/A</v>
      </c>
      <c r="I260" s="4" t="e">
        <v>#N/A</v>
      </c>
      <c r="J260" s="4"/>
      <c r="K260" s="21" t="e">
        <v>#N/A</v>
      </c>
      <c r="L260" s="4" t="e">
        <v>#N/A</v>
      </c>
      <c r="M260" s="4" t="e">
        <v>#N/A</v>
      </c>
      <c r="N260" s="4" t="e">
        <v>#N/A</v>
      </c>
      <c r="O260" s="4" t="e">
        <v>#N/A</v>
      </c>
      <c r="P260" s="4"/>
      <c r="Q260" s="4" t="e">
        <v>#N/A</v>
      </c>
      <c r="R260" s="4" t="e">
        <v>#N/A</v>
      </c>
      <c r="S260" s="4" t="e">
        <v>#N/A</v>
      </c>
      <c r="T260" s="4" t="e">
        <v>#N/A</v>
      </c>
      <c r="U260" s="4" t="e">
        <v>#N/A</v>
      </c>
      <c r="V260" s="4" t="e">
        <v>#N/A</v>
      </c>
      <c r="W260" s="4" t="e">
        <v>#N/A</v>
      </c>
      <c r="X260" s="4" t="e">
        <v>#N/A</v>
      </c>
      <c r="Y260" s="4" t="e">
        <v>#N/A</v>
      </c>
      <c r="Z260" s="4" t="e">
        <v>#N/A</v>
      </c>
      <c r="AA260" s="4" t="e">
        <v>#N/A</v>
      </c>
      <c r="AB260" s="4" t="e">
        <v>#N/A</v>
      </c>
      <c r="AC260" s="4" t="e">
        <v>#N/A</v>
      </c>
      <c r="AD260" s="4" t="e">
        <v>#N/A</v>
      </c>
      <c r="AE260" s="4" t="e">
        <v>#N/A</v>
      </c>
      <c r="AF260" s="21" t="e">
        <v>#N/A</v>
      </c>
      <c r="AG260" s="21" t="e">
        <v>#N/A</v>
      </c>
      <c r="AH260" s="4" t="e">
        <v>#N/A</v>
      </c>
      <c r="AI260" s="4" t="e">
        <v>#N/A</v>
      </c>
      <c r="AJ260" s="4" t="e">
        <v>#N/A</v>
      </c>
      <c r="AK260" s="4" t="e">
        <v>#N/A</v>
      </c>
      <c r="AL260" s="4" t="e">
        <v>#N/A</v>
      </c>
      <c r="AM260" s="4" t="e">
        <v>#N/A</v>
      </c>
      <c r="AN260" s="4" t="e">
        <v>#N/A</v>
      </c>
    </row>
    <row r="261" spans="1:40" x14ac:dyDescent="0.25">
      <c r="A261" s="4" t="s">
        <v>12517</v>
      </c>
      <c r="B261" s="4" t="s">
        <v>164</v>
      </c>
      <c r="C261" s="4">
        <v>50</v>
      </c>
      <c r="D261" s="4" t="s">
        <v>165</v>
      </c>
      <c r="E261" s="4" t="s">
        <v>166</v>
      </c>
      <c r="F261" s="5">
        <v>330007755300</v>
      </c>
      <c r="G261" s="4" t="s">
        <v>12518</v>
      </c>
      <c r="H261" s="4" t="s">
        <v>12519</v>
      </c>
      <c r="I261" s="4" t="s">
        <v>49</v>
      </c>
      <c r="J261" s="4"/>
      <c r="K261" s="21" t="s">
        <v>50</v>
      </c>
      <c r="L261" s="4">
        <v>0</v>
      </c>
      <c r="M261" s="4">
        <v>0</v>
      </c>
      <c r="N261" s="4">
        <v>0</v>
      </c>
      <c r="O261" s="4">
        <v>0</v>
      </c>
      <c r="P261" s="4"/>
      <c r="Q261" s="4" t="s">
        <v>12520</v>
      </c>
      <c r="R261" s="4" t="s">
        <v>11662</v>
      </c>
      <c r="S261" s="4" t="e">
        <v>#N/A</v>
      </c>
      <c r="T261" s="4" t="e">
        <v>#N/A</v>
      </c>
      <c r="U261" s="4" t="e">
        <v>#N/A</v>
      </c>
      <c r="V261" s="4" t="e">
        <v>#N/A</v>
      </c>
      <c r="W261" s="4" t="e">
        <v>#N/A</v>
      </c>
      <c r="X261" s="4" t="e">
        <v>#N/A</v>
      </c>
      <c r="Y261" s="4">
        <v>5.5129999999999998E-2</v>
      </c>
      <c r="Z261" s="4" t="e">
        <v>#N/A</v>
      </c>
      <c r="AA261" s="4" t="e">
        <v>#N/A</v>
      </c>
      <c r="AB261" s="4" t="e">
        <v>#N/A</v>
      </c>
      <c r="AC261" s="4" t="e">
        <v>#N/A</v>
      </c>
      <c r="AD261" s="4" t="e">
        <v>#N/A</v>
      </c>
      <c r="AE261" s="4" t="e">
        <v>#N/A</v>
      </c>
      <c r="AF261" s="21" t="e">
        <v>#N/A</v>
      </c>
      <c r="AG261" s="21" t="e">
        <v>#N/A</v>
      </c>
      <c r="AH261" s="4" t="s">
        <v>12521</v>
      </c>
      <c r="AI261" s="4" t="s">
        <v>205</v>
      </c>
      <c r="AJ261" s="4">
        <v>22640102</v>
      </c>
      <c r="AK261" s="4" t="s">
        <v>64</v>
      </c>
      <c r="AL261" s="4" t="s">
        <v>47</v>
      </c>
      <c r="AM261" s="4" t="s">
        <v>12522</v>
      </c>
      <c r="AN261" s="4" t="s">
        <v>12523</v>
      </c>
    </row>
    <row r="262" spans="1:40" x14ac:dyDescent="0.25">
      <c r="A262" s="4" t="s">
        <v>13394</v>
      </c>
      <c r="B262" s="4" t="s">
        <v>164</v>
      </c>
      <c r="C262" s="4">
        <v>50</v>
      </c>
      <c r="D262" s="4" t="s">
        <v>165</v>
      </c>
      <c r="E262" s="4" t="s">
        <v>166</v>
      </c>
      <c r="F262" s="5">
        <v>330007714298</v>
      </c>
      <c r="G262" s="4" t="s">
        <v>5989</v>
      </c>
      <c r="H262" s="4" t="s">
        <v>5990</v>
      </c>
      <c r="I262" s="4" t="s">
        <v>62</v>
      </c>
      <c r="J262" s="4"/>
      <c r="K262" s="21" t="s">
        <v>50</v>
      </c>
      <c r="L262" s="4">
        <f>Tabela1[[#This Row],[vlCaptEst]]+Tabela1[[#This Row],[vlLancEstTrat]]+Tabela1[[#This Row],[vlLancEstNTrat]]+Tabela1[[#This Row],[vlConsEst]]</f>
        <v>2269.3584524485673</v>
      </c>
      <c r="M262" s="4">
        <v>0</v>
      </c>
      <c r="N262" s="4">
        <v>0</v>
      </c>
      <c r="O262" s="4"/>
      <c r="P262" s="4"/>
      <c r="Q262" s="4" t="s">
        <v>13557</v>
      </c>
      <c r="R262" s="4" t="s">
        <v>13554</v>
      </c>
      <c r="S262" s="4">
        <v>43800</v>
      </c>
      <c r="T262" s="4">
        <v>0</v>
      </c>
      <c r="U262" s="4">
        <v>0</v>
      </c>
      <c r="V262" s="4">
        <v>21900</v>
      </c>
      <c r="W262" s="4">
        <v>0</v>
      </c>
      <c r="X262" s="4">
        <v>0</v>
      </c>
      <c r="Y262" s="4">
        <v>5.7568725668020709E-2</v>
      </c>
      <c r="Z262" s="4">
        <v>1008.5967949944659</v>
      </c>
      <c r="AA262" s="4">
        <v>0</v>
      </c>
      <c r="AB262" s="4">
        <v>0</v>
      </c>
      <c r="AC262" s="4">
        <v>1260.7616574541014</v>
      </c>
      <c r="AD262" s="4" t="s">
        <v>5991</v>
      </c>
      <c r="AE262" s="4" t="s">
        <v>5992</v>
      </c>
      <c r="AF262" s="21">
        <v>41625</v>
      </c>
      <c r="AG262" s="21">
        <v>43451</v>
      </c>
      <c r="AH262" s="4" t="s">
        <v>5993</v>
      </c>
      <c r="AI262" s="4" t="s">
        <v>5994</v>
      </c>
      <c r="AJ262" s="4">
        <v>28680000</v>
      </c>
      <c r="AK262" s="4" t="s">
        <v>200</v>
      </c>
      <c r="AL262" s="4" t="s">
        <v>47</v>
      </c>
      <c r="AM262" s="4">
        <v>27451434</v>
      </c>
      <c r="AN262" s="4" t="s">
        <v>5995</v>
      </c>
    </row>
    <row r="263" spans="1:40" x14ac:dyDescent="0.25">
      <c r="A263" s="4" t="s">
        <v>12524</v>
      </c>
      <c r="B263" s="4" t="s">
        <v>164</v>
      </c>
      <c r="C263" s="4">
        <v>50</v>
      </c>
      <c r="D263" s="4" t="s">
        <v>165</v>
      </c>
      <c r="E263" s="4" t="s">
        <v>166</v>
      </c>
      <c r="F263" s="5" t="e">
        <v>#N/A</v>
      </c>
      <c r="G263" s="4" t="e">
        <v>#N/A</v>
      </c>
      <c r="H263" s="4" t="e">
        <v>#N/A</v>
      </c>
      <c r="I263" s="4" t="e">
        <v>#N/A</v>
      </c>
      <c r="J263" s="4"/>
      <c r="K263" s="21" t="e">
        <v>#N/A</v>
      </c>
      <c r="L263" s="4" t="e">
        <v>#N/A</v>
      </c>
      <c r="M263" s="4" t="e">
        <v>#N/A</v>
      </c>
      <c r="N263" s="4" t="e">
        <v>#N/A</v>
      </c>
      <c r="O263" s="4" t="e">
        <v>#N/A</v>
      </c>
      <c r="P263" s="4"/>
      <c r="Q263" s="4" t="e">
        <v>#N/A</v>
      </c>
      <c r="R263" s="4" t="e">
        <v>#N/A</v>
      </c>
      <c r="S263" s="4" t="e">
        <v>#N/A</v>
      </c>
      <c r="T263" s="4" t="e">
        <v>#N/A</v>
      </c>
      <c r="U263" s="4" t="e">
        <v>#N/A</v>
      </c>
      <c r="V263" s="4" t="e">
        <v>#N/A</v>
      </c>
      <c r="W263" s="4" t="e">
        <v>#N/A</v>
      </c>
      <c r="X263" s="4" t="e">
        <v>#N/A</v>
      </c>
      <c r="Y263" s="4" t="e">
        <v>#N/A</v>
      </c>
      <c r="Z263" s="4" t="e">
        <v>#N/A</v>
      </c>
      <c r="AA263" s="4" t="e">
        <v>#N/A</v>
      </c>
      <c r="AB263" s="4" t="e">
        <v>#N/A</v>
      </c>
      <c r="AC263" s="4" t="e">
        <v>#N/A</v>
      </c>
      <c r="AD263" s="4" t="e">
        <v>#N/A</v>
      </c>
      <c r="AE263" s="4" t="e">
        <v>#N/A</v>
      </c>
      <c r="AF263" s="21" t="e">
        <v>#N/A</v>
      </c>
      <c r="AG263" s="21" t="e">
        <v>#N/A</v>
      </c>
      <c r="AH263" s="4" t="e">
        <v>#N/A</v>
      </c>
      <c r="AI263" s="4" t="e">
        <v>#N/A</v>
      </c>
      <c r="AJ263" s="4" t="e">
        <v>#N/A</v>
      </c>
      <c r="AK263" s="4" t="e">
        <v>#N/A</v>
      </c>
      <c r="AL263" s="4" t="e">
        <v>#N/A</v>
      </c>
      <c r="AM263" s="4" t="e">
        <v>#N/A</v>
      </c>
      <c r="AN263" s="4" t="e">
        <v>#N/A</v>
      </c>
    </row>
    <row r="264" spans="1:40" x14ac:dyDescent="0.25">
      <c r="A264" s="4" t="s">
        <v>12525</v>
      </c>
      <c r="B264" s="4" t="s">
        <v>164</v>
      </c>
      <c r="C264" s="4">
        <v>50</v>
      </c>
      <c r="D264" s="4" t="s">
        <v>165</v>
      </c>
      <c r="E264" s="4" t="s">
        <v>166</v>
      </c>
      <c r="F264" s="5">
        <v>330008195707</v>
      </c>
      <c r="G264" s="4" t="s">
        <v>12526</v>
      </c>
      <c r="H264" s="4" t="s">
        <v>12527</v>
      </c>
      <c r="I264" s="4" t="s">
        <v>49</v>
      </c>
      <c r="J264" s="4"/>
      <c r="K264" s="21" t="s">
        <v>50</v>
      </c>
      <c r="L264" s="4">
        <v>0</v>
      </c>
      <c r="M264" s="4">
        <v>0</v>
      </c>
      <c r="N264" s="4">
        <v>0</v>
      </c>
      <c r="O264" s="4">
        <v>0</v>
      </c>
      <c r="P264" s="4"/>
      <c r="Q264" s="4" t="s">
        <v>12528</v>
      </c>
      <c r="R264" s="4" t="s">
        <v>52</v>
      </c>
      <c r="S264" s="4" t="e">
        <v>#N/A</v>
      </c>
      <c r="T264" s="4" t="e">
        <v>#N/A</v>
      </c>
      <c r="U264" s="4" t="e">
        <v>#N/A</v>
      </c>
      <c r="V264" s="4" t="e">
        <v>#N/A</v>
      </c>
      <c r="W264" s="4" t="e">
        <v>#N/A</v>
      </c>
      <c r="X264" s="4" t="e">
        <v>#N/A</v>
      </c>
      <c r="Y264" s="4">
        <v>5.5129999999999998E-2</v>
      </c>
      <c r="Z264" s="4" t="e">
        <v>#N/A</v>
      </c>
      <c r="AA264" s="4" t="e">
        <v>#N/A</v>
      </c>
      <c r="AB264" s="4" t="e">
        <v>#N/A</v>
      </c>
      <c r="AC264" s="4" t="e">
        <v>#N/A</v>
      </c>
      <c r="AD264" s="4" t="e">
        <v>#N/A</v>
      </c>
      <c r="AE264" s="4" t="e">
        <v>#N/A</v>
      </c>
      <c r="AF264" s="21" t="e">
        <v>#N/A</v>
      </c>
      <c r="AG264" s="21" t="e">
        <v>#N/A</v>
      </c>
      <c r="AH264" s="4" t="s">
        <v>12529</v>
      </c>
      <c r="AI264" s="4" t="s">
        <v>12530</v>
      </c>
      <c r="AJ264" s="4">
        <v>25900832</v>
      </c>
      <c r="AK264" s="4" t="s">
        <v>197</v>
      </c>
      <c r="AL264" s="4" t="s">
        <v>47</v>
      </c>
      <c r="AM264" s="4">
        <v>26331370</v>
      </c>
      <c r="AN264" s="4" t="s">
        <v>12531</v>
      </c>
    </row>
    <row r="265" spans="1:40" x14ac:dyDescent="0.25">
      <c r="A265" s="4" t="s">
        <v>12532</v>
      </c>
      <c r="B265" s="4" t="s">
        <v>164</v>
      </c>
      <c r="C265" s="4">
        <v>50</v>
      </c>
      <c r="D265" s="4" t="s">
        <v>165</v>
      </c>
      <c r="E265" s="4" t="s">
        <v>166</v>
      </c>
      <c r="F265" s="5">
        <v>330008262153</v>
      </c>
      <c r="G265" s="4" t="s">
        <v>12526</v>
      </c>
      <c r="H265" s="4" t="s">
        <v>12533</v>
      </c>
      <c r="I265" s="4" t="s">
        <v>49</v>
      </c>
      <c r="J265" s="4"/>
      <c r="K265" s="21" t="s">
        <v>50</v>
      </c>
      <c r="L265" s="4">
        <v>0</v>
      </c>
      <c r="M265" s="4">
        <v>0</v>
      </c>
      <c r="N265" s="4">
        <v>0</v>
      </c>
      <c r="O265" s="4">
        <v>0</v>
      </c>
      <c r="P265" s="4"/>
      <c r="Q265" s="4" t="s">
        <v>12534</v>
      </c>
      <c r="R265" s="4" t="s">
        <v>52</v>
      </c>
      <c r="S265" s="4" t="e">
        <v>#N/A</v>
      </c>
      <c r="T265" s="4" t="e">
        <v>#N/A</v>
      </c>
      <c r="U265" s="4" t="e">
        <v>#N/A</v>
      </c>
      <c r="V265" s="4" t="e">
        <v>#N/A</v>
      </c>
      <c r="W265" s="4" t="e">
        <v>#N/A</v>
      </c>
      <c r="X265" s="4" t="e">
        <v>#N/A</v>
      </c>
      <c r="Y265" s="4">
        <v>5.5129999999999998E-2</v>
      </c>
      <c r="Z265" s="4" t="e">
        <v>#N/A</v>
      </c>
      <c r="AA265" s="4" t="e">
        <v>#N/A</v>
      </c>
      <c r="AB265" s="4" t="e">
        <v>#N/A</v>
      </c>
      <c r="AC265" s="4" t="e">
        <v>#N/A</v>
      </c>
      <c r="AD265" s="4" t="e">
        <v>#N/A</v>
      </c>
      <c r="AE265" s="4" t="e">
        <v>#N/A</v>
      </c>
      <c r="AF265" s="21" t="e">
        <v>#N/A</v>
      </c>
      <c r="AG265" s="21" t="e">
        <v>#N/A</v>
      </c>
      <c r="AH265" s="4" t="s">
        <v>12529</v>
      </c>
      <c r="AI265" s="4" t="s">
        <v>12530</v>
      </c>
      <c r="AJ265" s="4">
        <v>25900832</v>
      </c>
      <c r="AK265" s="4" t="s">
        <v>197</v>
      </c>
      <c r="AL265" s="4" t="s">
        <v>47</v>
      </c>
      <c r="AM265" s="4">
        <v>26331370</v>
      </c>
      <c r="AN265" s="4" t="s">
        <v>12531</v>
      </c>
    </row>
    <row r="266" spans="1:40" x14ac:dyDescent="0.25">
      <c r="A266" s="4" t="s">
        <v>12535</v>
      </c>
      <c r="B266" s="4" t="s">
        <v>164</v>
      </c>
      <c r="C266" s="4">
        <v>50</v>
      </c>
      <c r="D266" s="4" t="s">
        <v>165</v>
      </c>
      <c r="E266" s="4" t="s">
        <v>166</v>
      </c>
      <c r="F266" s="5">
        <v>330008291331</v>
      </c>
      <c r="G266" s="4" t="s">
        <v>12526</v>
      </c>
      <c r="H266" s="4" t="s">
        <v>12536</v>
      </c>
      <c r="I266" s="4" t="s">
        <v>49</v>
      </c>
      <c r="J266" s="4"/>
      <c r="K266" s="21" t="s">
        <v>50</v>
      </c>
      <c r="L266" s="4">
        <v>0</v>
      </c>
      <c r="M266" s="4">
        <v>0</v>
      </c>
      <c r="N266" s="4">
        <v>0</v>
      </c>
      <c r="O266" s="4">
        <v>0</v>
      </c>
      <c r="P266" s="4"/>
      <c r="Q266" s="4" t="s">
        <v>12528</v>
      </c>
      <c r="R266" s="4" t="s">
        <v>52</v>
      </c>
      <c r="S266" s="4" t="e">
        <v>#N/A</v>
      </c>
      <c r="T266" s="4" t="e">
        <v>#N/A</v>
      </c>
      <c r="U266" s="4" t="e">
        <v>#N/A</v>
      </c>
      <c r="V266" s="4" t="e">
        <v>#N/A</v>
      </c>
      <c r="W266" s="4" t="e">
        <v>#N/A</v>
      </c>
      <c r="X266" s="4" t="e">
        <v>#N/A</v>
      </c>
      <c r="Y266" s="4">
        <v>5.5129999999999998E-2</v>
      </c>
      <c r="Z266" s="4" t="e">
        <v>#N/A</v>
      </c>
      <c r="AA266" s="4" t="e">
        <v>#N/A</v>
      </c>
      <c r="AB266" s="4" t="e">
        <v>#N/A</v>
      </c>
      <c r="AC266" s="4" t="e">
        <v>#N/A</v>
      </c>
      <c r="AD266" s="4" t="e">
        <v>#N/A</v>
      </c>
      <c r="AE266" s="4" t="e">
        <v>#N/A</v>
      </c>
      <c r="AF266" s="21" t="e">
        <v>#N/A</v>
      </c>
      <c r="AG266" s="21" t="e">
        <v>#N/A</v>
      </c>
      <c r="AH266" s="4" t="s">
        <v>12529</v>
      </c>
      <c r="AI266" s="4" t="s">
        <v>12530</v>
      </c>
      <c r="AJ266" s="4">
        <v>25900832</v>
      </c>
      <c r="AK266" s="4" t="s">
        <v>197</v>
      </c>
      <c r="AL266" s="4" t="s">
        <v>47</v>
      </c>
      <c r="AM266" s="4">
        <v>26331370</v>
      </c>
      <c r="AN266" s="4" t="s">
        <v>12531</v>
      </c>
    </row>
    <row r="267" spans="1:40" x14ac:dyDescent="0.25">
      <c r="A267" s="4" t="s">
        <v>12537</v>
      </c>
      <c r="B267" s="4" t="s">
        <v>164</v>
      </c>
      <c r="C267" s="4">
        <v>50</v>
      </c>
      <c r="D267" s="4" t="s">
        <v>165</v>
      </c>
      <c r="E267" s="4" t="s">
        <v>166</v>
      </c>
      <c r="F267" s="5">
        <v>330008260371</v>
      </c>
      <c r="G267" s="4" t="s">
        <v>12526</v>
      </c>
      <c r="H267" s="4" t="s">
        <v>12538</v>
      </c>
      <c r="I267" s="4" t="s">
        <v>49</v>
      </c>
      <c r="J267" s="4"/>
      <c r="K267" s="21" t="s">
        <v>50</v>
      </c>
      <c r="L267" s="4">
        <v>0</v>
      </c>
      <c r="M267" s="4">
        <v>0</v>
      </c>
      <c r="N267" s="4">
        <v>0</v>
      </c>
      <c r="O267" s="4">
        <v>0</v>
      </c>
      <c r="P267" s="4"/>
      <c r="Q267" s="4" t="s">
        <v>12534</v>
      </c>
      <c r="R267" s="4" t="s">
        <v>52</v>
      </c>
      <c r="S267" s="4" t="e">
        <v>#N/A</v>
      </c>
      <c r="T267" s="4" t="e">
        <v>#N/A</v>
      </c>
      <c r="U267" s="4" t="e">
        <v>#N/A</v>
      </c>
      <c r="V267" s="4" t="e">
        <v>#N/A</v>
      </c>
      <c r="W267" s="4" t="e">
        <v>#N/A</v>
      </c>
      <c r="X267" s="4" t="e">
        <v>#N/A</v>
      </c>
      <c r="Y267" s="4">
        <v>5.5129999999999998E-2</v>
      </c>
      <c r="Z267" s="4" t="e">
        <v>#N/A</v>
      </c>
      <c r="AA267" s="4" t="e">
        <v>#N/A</v>
      </c>
      <c r="AB267" s="4" t="e">
        <v>#N/A</v>
      </c>
      <c r="AC267" s="4" t="e">
        <v>#N/A</v>
      </c>
      <c r="AD267" s="4" t="e">
        <v>#N/A</v>
      </c>
      <c r="AE267" s="4" t="e">
        <v>#N/A</v>
      </c>
      <c r="AF267" s="21" t="e">
        <v>#N/A</v>
      </c>
      <c r="AG267" s="21" t="e">
        <v>#N/A</v>
      </c>
      <c r="AH267" s="4" t="s">
        <v>12529</v>
      </c>
      <c r="AI267" s="4" t="s">
        <v>12530</v>
      </c>
      <c r="AJ267" s="4">
        <v>25900832</v>
      </c>
      <c r="AK267" s="4" t="s">
        <v>197</v>
      </c>
      <c r="AL267" s="4" t="s">
        <v>47</v>
      </c>
      <c r="AM267" s="4">
        <v>26331370</v>
      </c>
      <c r="AN267" s="4" t="s">
        <v>12531</v>
      </c>
    </row>
    <row r="268" spans="1:40" x14ac:dyDescent="0.25">
      <c r="A268" s="4" t="s">
        <v>12539</v>
      </c>
      <c r="B268" s="4" t="s">
        <v>164</v>
      </c>
      <c r="C268" s="4">
        <v>50</v>
      </c>
      <c r="D268" s="4" t="s">
        <v>165</v>
      </c>
      <c r="E268" s="4" t="s">
        <v>166</v>
      </c>
      <c r="F268" s="5">
        <v>330008261505</v>
      </c>
      <c r="G268" s="4" t="s">
        <v>12540</v>
      </c>
      <c r="H268" s="4" t="s">
        <v>12541</v>
      </c>
      <c r="I268" s="4" t="s">
        <v>49</v>
      </c>
      <c r="J268" s="4"/>
      <c r="K268" s="21" t="s">
        <v>50</v>
      </c>
      <c r="L268" s="4">
        <v>0</v>
      </c>
      <c r="M268" s="4">
        <v>0</v>
      </c>
      <c r="N268" s="4">
        <v>0</v>
      </c>
      <c r="O268" s="4">
        <v>0</v>
      </c>
      <c r="P268" s="4"/>
      <c r="Q268" s="4" t="s">
        <v>12542</v>
      </c>
      <c r="R268" s="4" t="s">
        <v>11662</v>
      </c>
      <c r="S268" s="4" t="e">
        <v>#N/A</v>
      </c>
      <c r="T268" s="4" t="e">
        <v>#N/A</v>
      </c>
      <c r="U268" s="4" t="e">
        <v>#N/A</v>
      </c>
      <c r="V268" s="4" t="e">
        <v>#N/A</v>
      </c>
      <c r="W268" s="4" t="e">
        <v>#N/A</v>
      </c>
      <c r="X268" s="4" t="e">
        <v>#N/A</v>
      </c>
      <c r="Y268" s="4">
        <v>5.5129999999999998E-2</v>
      </c>
      <c r="Z268" s="4" t="e">
        <v>#N/A</v>
      </c>
      <c r="AA268" s="4" t="e">
        <v>#N/A</v>
      </c>
      <c r="AB268" s="4" t="e">
        <v>#N/A</v>
      </c>
      <c r="AC268" s="4" t="e">
        <v>#N/A</v>
      </c>
      <c r="AD268" s="4" t="s">
        <v>12543</v>
      </c>
      <c r="AE268" s="4">
        <v>280122014</v>
      </c>
      <c r="AF268" s="21">
        <v>41887</v>
      </c>
      <c r="AG268" s="21">
        <v>43713</v>
      </c>
      <c r="AH268" s="4" t="s">
        <v>12544</v>
      </c>
      <c r="AI268" s="4" t="s">
        <v>221</v>
      </c>
      <c r="AJ268" s="4">
        <v>20900000</v>
      </c>
      <c r="AK268" s="4" t="s">
        <v>208</v>
      </c>
      <c r="AL268" s="4" t="s">
        <v>47</v>
      </c>
      <c r="AM268" s="4">
        <v>36197419</v>
      </c>
      <c r="AN268" s="4" t="s">
        <v>12545</v>
      </c>
    </row>
    <row r="269" spans="1:40" x14ac:dyDescent="0.25">
      <c r="A269" s="4" t="s">
        <v>12546</v>
      </c>
      <c r="B269" s="4" t="s">
        <v>164</v>
      </c>
      <c r="C269" s="4">
        <v>50</v>
      </c>
      <c r="D269" s="4" t="s">
        <v>165</v>
      </c>
      <c r="E269" s="4" t="s">
        <v>166</v>
      </c>
      <c r="F269" s="5">
        <v>330008313670</v>
      </c>
      <c r="G269" s="4" t="s">
        <v>222</v>
      </c>
      <c r="H269" s="4" t="s">
        <v>12547</v>
      </c>
      <c r="I269" s="4" t="s">
        <v>49</v>
      </c>
      <c r="J269" s="4"/>
      <c r="K269" s="21" t="s">
        <v>11620</v>
      </c>
      <c r="L269" s="4">
        <v>0</v>
      </c>
      <c r="M269" s="4">
        <v>0</v>
      </c>
      <c r="N269" s="4">
        <v>0</v>
      </c>
      <c r="O269" s="4">
        <v>0</v>
      </c>
      <c r="P269" s="4"/>
      <c r="Q269" s="4" t="s">
        <v>12548</v>
      </c>
      <c r="R269" s="4" t="s">
        <v>11622</v>
      </c>
      <c r="S269" s="4" t="e">
        <v>#N/A</v>
      </c>
      <c r="T269" s="4" t="e">
        <v>#N/A</v>
      </c>
      <c r="U269" s="4" t="e">
        <v>#N/A</v>
      </c>
      <c r="V269" s="4" t="e">
        <v>#N/A</v>
      </c>
      <c r="W269" s="4" t="e">
        <v>#N/A</v>
      </c>
      <c r="X269" s="4" t="e">
        <v>#N/A</v>
      </c>
      <c r="Y269" s="4">
        <v>5.5129999999999998E-2</v>
      </c>
      <c r="Z269" s="4" t="e">
        <v>#N/A</v>
      </c>
      <c r="AA269" s="4" t="e">
        <v>#N/A</v>
      </c>
      <c r="AB269" s="4" t="e">
        <v>#N/A</v>
      </c>
      <c r="AC269" s="4" t="e">
        <v>#N/A</v>
      </c>
      <c r="AD269" s="4" t="s">
        <v>12549</v>
      </c>
      <c r="AE269" s="4" t="s">
        <v>12550</v>
      </c>
      <c r="AF269" s="21">
        <v>43159</v>
      </c>
      <c r="AG269" s="21">
        <v>43889</v>
      </c>
      <c r="AH269" s="4" t="s">
        <v>12551</v>
      </c>
      <c r="AI269" s="4" t="s">
        <v>12552</v>
      </c>
      <c r="AJ269" s="4">
        <v>21031160</v>
      </c>
      <c r="AK269" s="4" t="s">
        <v>64</v>
      </c>
      <c r="AL269" s="4" t="s">
        <v>47</v>
      </c>
      <c r="AM269" s="4">
        <v>88440420</v>
      </c>
      <c r="AN269" s="4" t="s">
        <v>223</v>
      </c>
    </row>
    <row r="270" spans="1:40" x14ac:dyDescent="0.25">
      <c r="A270" s="4" t="s">
        <v>12553</v>
      </c>
      <c r="B270" s="4" t="s">
        <v>164</v>
      </c>
      <c r="C270" s="4">
        <v>50</v>
      </c>
      <c r="D270" s="4" t="s">
        <v>165</v>
      </c>
      <c r="E270" s="4" t="s">
        <v>166</v>
      </c>
      <c r="F270" s="5">
        <v>330008321699</v>
      </c>
      <c r="G270" s="4" t="s">
        <v>12554</v>
      </c>
      <c r="H270" s="4" t="s">
        <v>12555</v>
      </c>
      <c r="I270" s="4" t="s">
        <v>49</v>
      </c>
      <c r="J270" s="4"/>
      <c r="K270" s="21" t="s">
        <v>141</v>
      </c>
      <c r="L270" s="4">
        <v>0</v>
      </c>
      <c r="M270" s="4">
        <v>0</v>
      </c>
      <c r="N270" s="4">
        <v>0</v>
      </c>
      <c r="O270" s="4">
        <v>0</v>
      </c>
      <c r="P270" s="4"/>
      <c r="Q270" s="4" t="s">
        <v>12556</v>
      </c>
      <c r="R270" s="4" t="s">
        <v>12557</v>
      </c>
      <c r="S270" s="4" t="e">
        <v>#N/A</v>
      </c>
      <c r="T270" s="4" t="e">
        <v>#N/A</v>
      </c>
      <c r="U270" s="4" t="e">
        <v>#N/A</v>
      </c>
      <c r="V270" s="4" t="e">
        <v>#N/A</v>
      </c>
      <c r="W270" s="4" t="e">
        <v>#N/A</v>
      </c>
      <c r="X270" s="4" t="e">
        <v>#N/A</v>
      </c>
      <c r="Y270" s="4">
        <v>5.5129999999999998E-2</v>
      </c>
      <c r="Z270" s="4" t="e">
        <v>#N/A</v>
      </c>
      <c r="AA270" s="4" t="e">
        <v>#N/A</v>
      </c>
      <c r="AB270" s="4" t="e">
        <v>#N/A</v>
      </c>
      <c r="AC270" s="4" t="e">
        <v>#N/A</v>
      </c>
      <c r="AD270" s="4" t="s">
        <v>12558</v>
      </c>
      <c r="AE270" s="4">
        <v>285312014</v>
      </c>
      <c r="AF270" s="21">
        <v>41929</v>
      </c>
      <c r="AG270" s="21">
        <v>43755</v>
      </c>
      <c r="AH270" s="4">
        <v>0</v>
      </c>
      <c r="AI270" s="4">
        <v>0</v>
      </c>
      <c r="AJ270" s="4">
        <v>0</v>
      </c>
      <c r="AK270" s="4" t="s">
        <v>64</v>
      </c>
      <c r="AL270" s="4">
        <v>0</v>
      </c>
      <c r="AM270" s="4">
        <v>22646690</v>
      </c>
      <c r="AN270" s="4" t="s">
        <v>12559</v>
      </c>
    </row>
    <row r="271" spans="1:40" x14ac:dyDescent="0.25">
      <c r="A271" s="4" t="s">
        <v>12560</v>
      </c>
      <c r="B271" s="4" t="s">
        <v>164</v>
      </c>
      <c r="C271" s="4">
        <v>50</v>
      </c>
      <c r="D271" s="4" t="s">
        <v>165</v>
      </c>
      <c r="E271" s="4" t="s">
        <v>166</v>
      </c>
      <c r="F271" s="5">
        <v>330026402409</v>
      </c>
      <c r="G271" s="4" t="s">
        <v>224</v>
      </c>
      <c r="H271" s="4" t="s">
        <v>12561</v>
      </c>
      <c r="I271" s="4" t="s">
        <v>49</v>
      </c>
      <c r="J271" s="4"/>
      <c r="K271" s="21" t="s">
        <v>50</v>
      </c>
      <c r="L271" s="4">
        <v>9125.0503012787522</v>
      </c>
      <c r="M271" s="4">
        <v>0</v>
      </c>
      <c r="N271" s="4">
        <v>0</v>
      </c>
      <c r="O271" s="4">
        <v>0</v>
      </c>
      <c r="P271" s="4"/>
      <c r="Q271" s="4" t="s">
        <v>51</v>
      </c>
      <c r="R271" s="4" t="s">
        <v>52</v>
      </c>
      <c r="S271" s="4">
        <v>122129</v>
      </c>
      <c r="T271" s="4">
        <v>0</v>
      </c>
      <c r="U271" s="4">
        <v>0</v>
      </c>
      <c r="V271" s="4">
        <v>116669</v>
      </c>
      <c r="W271" s="4">
        <v>0</v>
      </c>
      <c r="X271" s="4">
        <v>0</v>
      </c>
      <c r="Y271" s="4">
        <v>5.5129999999999998E-2</v>
      </c>
      <c r="Z271" s="4">
        <v>2693.16</v>
      </c>
      <c r="AA271" s="4">
        <v>0</v>
      </c>
      <c r="AB271" s="4">
        <v>0</v>
      </c>
      <c r="AC271" s="4">
        <v>6431.89</v>
      </c>
      <c r="AD271" s="4" t="s">
        <v>12562</v>
      </c>
      <c r="AE271" s="4" t="s">
        <v>12563</v>
      </c>
      <c r="AF271" s="21">
        <v>41941</v>
      </c>
      <c r="AG271" s="21">
        <v>42672</v>
      </c>
      <c r="AH271" s="4">
        <v>0</v>
      </c>
      <c r="AI271" s="4">
        <v>0</v>
      </c>
      <c r="AJ271" s="4">
        <v>0</v>
      </c>
      <c r="AK271" s="4" t="s">
        <v>64</v>
      </c>
      <c r="AL271" s="4">
        <v>0</v>
      </c>
      <c r="AM271" s="4">
        <v>32512283</v>
      </c>
      <c r="AN271" s="4" t="s">
        <v>12564</v>
      </c>
    </row>
    <row r="272" spans="1:40" x14ac:dyDescent="0.25">
      <c r="A272" s="4" t="s">
        <v>12565</v>
      </c>
      <c r="B272" s="4" t="s">
        <v>164</v>
      </c>
      <c r="C272" s="4">
        <v>50</v>
      </c>
      <c r="D272" s="4" t="s">
        <v>165</v>
      </c>
      <c r="E272" s="4" t="s">
        <v>166</v>
      </c>
      <c r="F272" s="5">
        <v>330022537199</v>
      </c>
      <c r="G272" s="4" t="s">
        <v>225</v>
      </c>
      <c r="H272" s="4" t="s">
        <v>12566</v>
      </c>
      <c r="I272" s="4" t="s">
        <v>49</v>
      </c>
      <c r="J272" s="4"/>
      <c r="K272" s="21" t="s">
        <v>50</v>
      </c>
      <c r="L272" s="4">
        <v>429.54283895292212</v>
      </c>
      <c r="M272" s="4">
        <v>0</v>
      </c>
      <c r="N272" s="4">
        <v>0</v>
      </c>
      <c r="O272" s="4">
        <v>0</v>
      </c>
      <c r="P272" s="4"/>
      <c r="Q272" s="4" t="s">
        <v>51</v>
      </c>
      <c r="R272" s="4" t="s">
        <v>52</v>
      </c>
      <c r="S272" s="4">
        <v>6621.1</v>
      </c>
      <c r="T272" s="4">
        <v>0</v>
      </c>
      <c r="U272" s="4">
        <v>0</v>
      </c>
      <c r="V272" s="4">
        <v>5143.1000000000004</v>
      </c>
      <c r="W272" s="4">
        <v>0</v>
      </c>
      <c r="X272" s="4">
        <v>97</v>
      </c>
      <c r="Y272" s="4">
        <v>5.5129999999999998E-2</v>
      </c>
      <c r="Z272" s="4">
        <v>146.01</v>
      </c>
      <c r="AA272" s="4">
        <v>0</v>
      </c>
      <c r="AB272" s="4">
        <v>0</v>
      </c>
      <c r="AC272" s="4">
        <v>283.54000000000002</v>
      </c>
      <c r="AD272" s="4" t="s">
        <v>12567</v>
      </c>
      <c r="AE272" s="4" t="s">
        <v>12568</v>
      </c>
      <c r="AF272" s="21">
        <v>41929</v>
      </c>
      <c r="AG272" s="21">
        <v>43755</v>
      </c>
      <c r="AH272" s="4" t="s">
        <v>226</v>
      </c>
      <c r="AI272" s="4" t="s">
        <v>227</v>
      </c>
      <c r="AJ272" s="4">
        <v>24751000</v>
      </c>
      <c r="AK272" s="4" t="s">
        <v>64</v>
      </c>
      <c r="AL272" s="4">
        <v>0</v>
      </c>
      <c r="AM272" s="4" t="s">
        <v>228</v>
      </c>
      <c r="AN272" s="4" t="s">
        <v>12569</v>
      </c>
    </row>
    <row r="273" spans="1:40" x14ac:dyDescent="0.25">
      <c r="A273" s="4" t="s">
        <v>12570</v>
      </c>
      <c r="B273" s="4" t="s">
        <v>164</v>
      </c>
      <c r="C273" s="4">
        <v>50</v>
      </c>
      <c r="D273" s="4" t="s">
        <v>165</v>
      </c>
      <c r="E273" s="4" t="s">
        <v>166</v>
      </c>
      <c r="F273" s="5">
        <v>330008494011</v>
      </c>
      <c r="G273" s="4" t="s">
        <v>12571</v>
      </c>
      <c r="H273" s="4" t="s">
        <v>12572</v>
      </c>
      <c r="I273" s="4" t="s">
        <v>62</v>
      </c>
      <c r="J273" s="4"/>
      <c r="K273" s="21" t="s">
        <v>130</v>
      </c>
      <c r="L273" s="4">
        <v>0</v>
      </c>
      <c r="M273" s="4">
        <v>0</v>
      </c>
      <c r="N273" s="4">
        <v>0</v>
      </c>
      <c r="O273" s="4">
        <v>0</v>
      </c>
      <c r="P273" s="4"/>
      <c r="Q273" s="4" t="s">
        <v>12573</v>
      </c>
      <c r="R273" s="4" t="s">
        <v>12574</v>
      </c>
      <c r="S273" s="4" t="e">
        <v>#N/A</v>
      </c>
      <c r="T273" s="4" t="e">
        <v>#N/A</v>
      </c>
      <c r="U273" s="4" t="e">
        <v>#N/A</v>
      </c>
      <c r="V273" s="4" t="e">
        <v>#N/A</v>
      </c>
      <c r="W273" s="4" t="e">
        <v>#N/A</v>
      </c>
      <c r="X273" s="4" t="e">
        <v>#N/A</v>
      </c>
      <c r="Y273" s="4">
        <v>5.5129999999999998E-2</v>
      </c>
      <c r="Z273" s="4" t="e">
        <v>#N/A</v>
      </c>
      <c r="AA273" s="4" t="e">
        <v>#N/A</v>
      </c>
      <c r="AB273" s="4" t="e">
        <v>#N/A</v>
      </c>
      <c r="AC273" s="4" t="e">
        <v>#N/A</v>
      </c>
      <c r="AD273" s="4" t="s">
        <v>12575</v>
      </c>
      <c r="AE273" s="4" t="s">
        <v>12576</v>
      </c>
      <c r="AF273" s="21">
        <v>42003</v>
      </c>
      <c r="AG273" s="21">
        <v>43829</v>
      </c>
      <c r="AH273" s="4" t="s">
        <v>12577</v>
      </c>
      <c r="AI273" s="4" t="s">
        <v>12578</v>
      </c>
      <c r="AJ273" s="4">
        <v>24755030</v>
      </c>
      <c r="AK273" s="4" t="s">
        <v>175</v>
      </c>
      <c r="AL273" s="4" t="s">
        <v>47</v>
      </c>
      <c r="AM273" s="4">
        <v>21392931</v>
      </c>
      <c r="AN273" s="4" t="s">
        <v>12579</v>
      </c>
    </row>
    <row r="274" spans="1:40" x14ac:dyDescent="0.25">
      <c r="A274" s="4" t="s">
        <v>12580</v>
      </c>
      <c r="B274" s="4" t="s">
        <v>164</v>
      </c>
      <c r="C274" s="4">
        <v>50</v>
      </c>
      <c r="D274" s="4" t="s">
        <v>165</v>
      </c>
      <c r="E274" s="4" t="s">
        <v>166</v>
      </c>
      <c r="F274" s="5">
        <v>330009005987</v>
      </c>
      <c r="G274" s="4" t="s">
        <v>229</v>
      </c>
      <c r="H274" s="4" t="s">
        <v>12581</v>
      </c>
      <c r="I274" s="4" t="s">
        <v>49</v>
      </c>
      <c r="J274" s="4"/>
      <c r="K274" s="21" t="s">
        <v>50</v>
      </c>
      <c r="L274" s="4">
        <v>0</v>
      </c>
      <c r="M274" s="4">
        <v>0</v>
      </c>
      <c r="N274" s="4">
        <v>0</v>
      </c>
      <c r="O274" s="4">
        <v>0</v>
      </c>
      <c r="P274" s="4"/>
      <c r="Q274" s="4" t="s">
        <v>12582</v>
      </c>
      <c r="R274" s="4" t="s">
        <v>11726</v>
      </c>
      <c r="S274" s="4" t="e">
        <v>#N/A</v>
      </c>
      <c r="T274" s="4" t="e">
        <v>#N/A</v>
      </c>
      <c r="U274" s="4" t="e">
        <v>#N/A</v>
      </c>
      <c r="V274" s="4" t="e">
        <v>#N/A</v>
      </c>
      <c r="W274" s="4" t="e">
        <v>#N/A</v>
      </c>
      <c r="X274" s="4" t="e">
        <v>#N/A</v>
      </c>
      <c r="Y274" s="4">
        <v>5.5129999999999998E-2</v>
      </c>
      <c r="Z274" s="4" t="e">
        <v>#N/A</v>
      </c>
      <c r="AA274" s="4" t="e">
        <v>#N/A</v>
      </c>
      <c r="AB274" s="4" t="e">
        <v>#N/A</v>
      </c>
      <c r="AC274" s="4" t="e">
        <v>#N/A</v>
      </c>
      <c r="AD274" s="4" t="s">
        <v>11727</v>
      </c>
      <c r="AE274" s="4" t="s">
        <v>11728</v>
      </c>
      <c r="AF274" s="21">
        <v>44627</v>
      </c>
      <c r="AG274" s="21">
        <v>46453</v>
      </c>
      <c r="AH274" s="4" t="s">
        <v>12583</v>
      </c>
      <c r="AI274" s="4" t="s">
        <v>230</v>
      </c>
      <c r="AJ274" s="4">
        <v>22755158</v>
      </c>
      <c r="AK274" s="4" t="s">
        <v>64</v>
      </c>
      <c r="AL274" s="4" t="s">
        <v>47</v>
      </c>
      <c r="AM274" s="4" t="s">
        <v>12584</v>
      </c>
      <c r="AN274" s="4" t="s">
        <v>12585</v>
      </c>
    </row>
    <row r="275" spans="1:40" x14ac:dyDescent="0.25">
      <c r="A275" s="4" t="s">
        <v>12586</v>
      </c>
      <c r="B275" s="4" t="s">
        <v>164</v>
      </c>
      <c r="C275" s="4">
        <v>50</v>
      </c>
      <c r="D275" s="4" t="s">
        <v>165</v>
      </c>
      <c r="E275" s="4" t="s">
        <v>166</v>
      </c>
      <c r="F275" s="5">
        <v>330009210998</v>
      </c>
      <c r="G275" s="4" t="s">
        <v>12587</v>
      </c>
      <c r="H275" s="4" t="s">
        <v>12588</v>
      </c>
      <c r="I275" s="4" t="s">
        <v>49</v>
      </c>
      <c r="J275" s="4"/>
      <c r="K275" s="21" t="s">
        <v>50</v>
      </c>
      <c r="L275" s="4">
        <v>0</v>
      </c>
      <c r="M275" s="4">
        <v>0</v>
      </c>
      <c r="N275" s="4">
        <v>0</v>
      </c>
      <c r="O275" s="4">
        <v>0</v>
      </c>
      <c r="P275" s="4"/>
      <c r="Q275" s="4" t="s">
        <v>12589</v>
      </c>
      <c r="R275" s="4" t="s">
        <v>11662</v>
      </c>
      <c r="S275" s="4" t="e">
        <v>#N/A</v>
      </c>
      <c r="T275" s="4" t="e">
        <v>#N/A</v>
      </c>
      <c r="U275" s="4" t="e">
        <v>#N/A</v>
      </c>
      <c r="V275" s="4" t="e">
        <v>#N/A</v>
      </c>
      <c r="W275" s="4" t="e">
        <v>#N/A</v>
      </c>
      <c r="X275" s="4" t="e">
        <v>#N/A</v>
      </c>
      <c r="Y275" s="4">
        <v>5.5129999999999998E-2</v>
      </c>
      <c r="Z275" s="4" t="e">
        <v>#N/A</v>
      </c>
      <c r="AA275" s="4" t="e">
        <v>#N/A</v>
      </c>
      <c r="AB275" s="4" t="e">
        <v>#N/A</v>
      </c>
      <c r="AC275" s="4" t="e">
        <v>#N/A</v>
      </c>
      <c r="AD275" s="4" t="e">
        <v>#N/A</v>
      </c>
      <c r="AE275" s="4" t="e">
        <v>#N/A</v>
      </c>
      <c r="AF275" s="21" t="e">
        <v>#N/A</v>
      </c>
      <c r="AG275" s="21" t="e">
        <v>#N/A</v>
      </c>
      <c r="AH275" s="4" t="s">
        <v>12590</v>
      </c>
      <c r="AI275" s="4" t="s">
        <v>12591</v>
      </c>
      <c r="AJ275" s="4">
        <v>21311130</v>
      </c>
      <c r="AK275" s="4" t="s">
        <v>64</v>
      </c>
      <c r="AL275" s="4" t="s">
        <v>47</v>
      </c>
      <c r="AM275" s="4" t="e">
        <v>#N/A</v>
      </c>
      <c r="AN275" s="4" t="s">
        <v>231</v>
      </c>
    </row>
    <row r="276" spans="1:40" x14ac:dyDescent="0.25">
      <c r="A276" s="4" t="s">
        <v>12592</v>
      </c>
      <c r="B276" s="4" t="s">
        <v>164</v>
      </c>
      <c r="C276" s="4">
        <v>50</v>
      </c>
      <c r="D276" s="4" t="s">
        <v>165</v>
      </c>
      <c r="E276" s="4" t="s">
        <v>166</v>
      </c>
      <c r="F276" s="5">
        <v>330009432206</v>
      </c>
      <c r="G276" s="4" t="s">
        <v>12593</v>
      </c>
      <c r="H276" s="4" t="s">
        <v>12594</v>
      </c>
      <c r="I276" s="4" t="s">
        <v>49</v>
      </c>
      <c r="J276" s="4"/>
      <c r="K276" s="21" t="s">
        <v>50</v>
      </c>
      <c r="L276" s="4">
        <v>0</v>
      </c>
      <c r="M276" s="4">
        <v>0</v>
      </c>
      <c r="N276" s="4">
        <v>0</v>
      </c>
      <c r="O276" s="4">
        <v>0</v>
      </c>
      <c r="P276" s="4"/>
      <c r="Q276" s="4" t="s">
        <v>12595</v>
      </c>
      <c r="R276" s="4" t="s">
        <v>11662</v>
      </c>
      <c r="S276" s="4" t="e">
        <v>#N/A</v>
      </c>
      <c r="T276" s="4" t="e">
        <v>#N/A</v>
      </c>
      <c r="U276" s="4" t="e">
        <v>#N/A</v>
      </c>
      <c r="V276" s="4" t="e">
        <v>#N/A</v>
      </c>
      <c r="W276" s="4" t="e">
        <v>#N/A</v>
      </c>
      <c r="X276" s="4" t="e">
        <v>#N/A</v>
      </c>
      <c r="Y276" s="4">
        <v>5.5129999999999998E-2</v>
      </c>
      <c r="Z276" s="4" t="e">
        <v>#N/A</v>
      </c>
      <c r="AA276" s="4" t="e">
        <v>#N/A</v>
      </c>
      <c r="AB276" s="4" t="e">
        <v>#N/A</v>
      </c>
      <c r="AC276" s="4" t="e">
        <v>#N/A</v>
      </c>
      <c r="AD276" s="4" t="s">
        <v>12596</v>
      </c>
      <c r="AE276" s="4">
        <v>340152016</v>
      </c>
      <c r="AF276" s="21">
        <v>42475</v>
      </c>
      <c r="AG276" s="21">
        <v>44301</v>
      </c>
      <c r="AH276" s="4" t="s">
        <v>12597</v>
      </c>
      <c r="AI276" s="4" t="s">
        <v>232</v>
      </c>
      <c r="AJ276" s="4">
        <v>22785576</v>
      </c>
      <c r="AK276" s="4" t="s">
        <v>64</v>
      </c>
      <c r="AL276" s="4" t="s">
        <v>47</v>
      </c>
      <c r="AM276" s="4">
        <v>21721800</v>
      </c>
      <c r="AN276" s="4" t="s">
        <v>12598</v>
      </c>
    </row>
    <row r="277" spans="1:40" x14ac:dyDescent="0.25">
      <c r="A277" s="4" t="s">
        <v>13059</v>
      </c>
      <c r="B277" s="4" t="s">
        <v>164</v>
      </c>
      <c r="C277" s="4">
        <v>50</v>
      </c>
      <c r="D277" s="4" t="s">
        <v>165</v>
      </c>
      <c r="E277" s="4" t="s">
        <v>166</v>
      </c>
      <c r="F277" s="5">
        <v>330008393509</v>
      </c>
      <c r="G277" s="4" t="s">
        <v>6491</v>
      </c>
      <c r="H277" s="4" t="s">
        <v>6492</v>
      </c>
      <c r="I277" s="4" t="s">
        <v>49</v>
      </c>
      <c r="J277" s="4"/>
      <c r="K277" s="21" t="s">
        <v>50</v>
      </c>
      <c r="L277" s="4">
        <v>0</v>
      </c>
      <c r="M277" s="4">
        <v>0</v>
      </c>
      <c r="N277" s="4">
        <f>Tabela1[[#This Row],[VALOR_anual]]+Tabela1[[#This Row],[AJUSTE_exerc]]</f>
        <v>0</v>
      </c>
      <c r="O277" s="4"/>
      <c r="P277" s="4"/>
      <c r="Q277" s="4" t="s">
        <v>13060</v>
      </c>
      <c r="R277" s="4" t="s">
        <v>52</v>
      </c>
      <c r="S277" s="4">
        <v>2336</v>
      </c>
      <c r="T277" s="4">
        <v>0</v>
      </c>
      <c r="U277" s="4">
        <v>0</v>
      </c>
      <c r="V277" s="4">
        <v>2044</v>
      </c>
      <c r="W277" s="4">
        <v>0</v>
      </c>
      <c r="X277" s="4">
        <v>0</v>
      </c>
      <c r="Y277" s="4">
        <v>5.7568725668020709E-2</v>
      </c>
      <c r="Z277" s="4">
        <v>53.789183639621626</v>
      </c>
      <c r="AA277" s="4">
        <v>0</v>
      </c>
      <c r="AB277" s="4">
        <v>0</v>
      </c>
      <c r="AC277" s="4">
        <v>117.6657971755497</v>
      </c>
      <c r="AD277" s="4" t="s">
        <v>6493</v>
      </c>
      <c r="AE277" s="4" t="s">
        <v>6494</v>
      </c>
      <c r="AF277" s="21">
        <v>42535</v>
      </c>
      <c r="AG277" s="21">
        <v>44361</v>
      </c>
      <c r="AH277" s="4" t="s">
        <v>6495</v>
      </c>
      <c r="AI277" s="4" t="s">
        <v>4172</v>
      </c>
      <c r="AJ277" s="4">
        <v>27281050</v>
      </c>
      <c r="AK277" s="4" t="s">
        <v>76</v>
      </c>
      <c r="AL277" s="4" t="s">
        <v>47</v>
      </c>
      <c r="AM277" s="4" t="s">
        <v>6496</v>
      </c>
      <c r="AN277" s="4" t="s">
        <v>6497</v>
      </c>
    </row>
    <row r="278" spans="1:40" x14ac:dyDescent="0.25">
      <c r="A278" s="4" t="s">
        <v>12599</v>
      </c>
      <c r="B278" s="4" t="s">
        <v>164</v>
      </c>
      <c r="C278" s="4">
        <v>50</v>
      </c>
      <c r="D278" s="4" t="s">
        <v>165</v>
      </c>
      <c r="E278" s="4" t="s">
        <v>166</v>
      </c>
      <c r="F278" s="5">
        <v>330009602993</v>
      </c>
      <c r="G278" s="4" t="s">
        <v>12600</v>
      </c>
      <c r="H278" s="4" t="s">
        <v>12601</v>
      </c>
      <c r="I278" s="4" t="s">
        <v>49</v>
      </c>
      <c r="J278" s="4"/>
      <c r="K278" s="21" t="s">
        <v>12602</v>
      </c>
      <c r="L278" s="4">
        <v>0</v>
      </c>
      <c r="M278" s="4">
        <v>0</v>
      </c>
      <c r="N278" s="4">
        <v>0</v>
      </c>
      <c r="O278" s="4">
        <v>0</v>
      </c>
      <c r="P278" s="4"/>
      <c r="Q278" s="4" t="s">
        <v>12603</v>
      </c>
      <c r="R278" s="4" t="s">
        <v>12604</v>
      </c>
      <c r="S278" s="4" t="e">
        <v>#N/A</v>
      </c>
      <c r="T278" s="4" t="e">
        <v>#N/A</v>
      </c>
      <c r="U278" s="4" t="e">
        <v>#N/A</v>
      </c>
      <c r="V278" s="4" t="e">
        <v>#N/A</v>
      </c>
      <c r="W278" s="4" t="e">
        <v>#N/A</v>
      </c>
      <c r="X278" s="4" t="e">
        <v>#N/A</v>
      </c>
      <c r="Y278" s="4">
        <v>5.5129999999999998E-2</v>
      </c>
      <c r="Z278" s="4" t="e">
        <v>#N/A</v>
      </c>
      <c r="AA278" s="4" t="e">
        <v>#N/A</v>
      </c>
      <c r="AB278" s="4" t="e">
        <v>#N/A</v>
      </c>
      <c r="AC278" s="4" t="e">
        <v>#N/A</v>
      </c>
      <c r="AD278" s="4" t="e">
        <v>#N/A</v>
      </c>
      <c r="AE278" s="4" t="e">
        <v>#N/A</v>
      </c>
      <c r="AF278" s="21" t="e">
        <v>#N/A</v>
      </c>
      <c r="AG278" s="21" t="e">
        <v>#N/A</v>
      </c>
      <c r="AH278" s="4" t="s">
        <v>12605</v>
      </c>
      <c r="AI278" s="4" t="s">
        <v>12606</v>
      </c>
      <c r="AJ278" s="4">
        <v>21320090</v>
      </c>
      <c r="AK278" s="4" t="s">
        <v>64</v>
      </c>
      <c r="AL278" s="4" t="s">
        <v>47</v>
      </c>
      <c r="AM278" s="4">
        <v>25739402</v>
      </c>
      <c r="AN278" s="4" t="s">
        <v>233</v>
      </c>
    </row>
    <row r="279" spans="1:40" x14ac:dyDescent="0.25">
      <c r="A279" s="4" t="s">
        <v>12607</v>
      </c>
      <c r="B279" s="4" t="s">
        <v>164</v>
      </c>
      <c r="C279" s="4">
        <v>50</v>
      </c>
      <c r="D279" s="4" t="s">
        <v>165</v>
      </c>
      <c r="E279" s="4" t="s">
        <v>166</v>
      </c>
      <c r="F279" s="5">
        <v>330026265908</v>
      </c>
      <c r="G279" s="4" t="s">
        <v>12608</v>
      </c>
      <c r="H279" s="4" t="s">
        <v>12609</v>
      </c>
      <c r="I279" s="4" t="s">
        <v>49</v>
      </c>
      <c r="J279" s="4"/>
      <c r="K279" s="21" t="s">
        <v>50</v>
      </c>
      <c r="L279" s="4">
        <v>0</v>
      </c>
      <c r="M279" s="4">
        <v>0</v>
      </c>
      <c r="N279" s="4">
        <v>0</v>
      </c>
      <c r="O279" s="4">
        <v>0</v>
      </c>
      <c r="P279" s="4"/>
      <c r="Q279" s="4" t="s">
        <v>12610</v>
      </c>
      <c r="R279" s="4" t="s">
        <v>12611</v>
      </c>
      <c r="S279" s="4" t="e">
        <v>#N/A</v>
      </c>
      <c r="T279" s="4" t="e">
        <v>#N/A</v>
      </c>
      <c r="U279" s="4" t="e">
        <v>#N/A</v>
      </c>
      <c r="V279" s="4" t="e">
        <v>#N/A</v>
      </c>
      <c r="W279" s="4" t="e">
        <v>#N/A</v>
      </c>
      <c r="X279" s="4" t="e">
        <v>#N/A</v>
      </c>
      <c r="Y279" s="4">
        <v>5.5129999999999998E-2</v>
      </c>
      <c r="Z279" s="4" t="e">
        <v>#N/A</v>
      </c>
      <c r="AA279" s="4" t="e">
        <v>#N/A</v>
      </c>
      <c r="AB279" s="4" t="e">
        <v>#N/A</v>
      </c>
      <c r="AC279" s="4" t="e">
        <v>#N/A</v>
      </c>
      <c r="AD279" s="4" t="e">
        <v>#N/A</v>
      </c>
      <c r="AE279" s="4" t="e">
        <v>#N/A</v>
      </c>
      <c r="AF279" s="21" t="e">
        <v>#N/A</v>
      </c>
      <c r="AG279" s="21" t="e">
        <v>#N/A</v>
      </c>
      <c r="AH279" s="4" t="s">
        <v>12612</v>
      </c>
      <c r="AI279" s="4" t="s">
        <v>12613</v>
      </c>
      <c r="AJ279" s="4">
        <v>25235269</v>
      </c>
      <c r="AK279" s="4" t="s">
        <v>76</v>
      </c>
      <c r="AL279" s="4" t="s">
        <v>47</v>
      </c>
      <c r="AM279" s="4">
        <v>964068930</v>
      </c>
      <c r="AN279" s="4" t="s">
        <v>12614</v>
      </c>
    </row>
    <row r="280" spans="1:40" x14ac:dyDescent="0.25">
      <c r="A280" s="4" t="s">
        <v>12615</v>
      </c>
      <c r="B280" s="4" t="s">
        <v>164</v>
      </c>
      <c r="C280" s="4">
        <v>50</v>
      </c>
      <c r="D280" s="4" t="s">
        <v>165</v>
      </c>
      <c r="E280" s="4" t="s">
        <v>166</v>
      </c>
      <c r="F280" s="5">
        <v>330009737570</v>
      </c>
      <c r="G280" s="4" t="s">
        <v>12616</v>
      </c>
      <c r="H280" s="4" t="s">
        <v>12617</v>
      </c>
      <c r="I280" s="4" t="s">
        <v>49</v>
      </c>
      <c r="J280" s="4"/>
      <c r="K280" s="21" t="s">
        <v>12618</v>
      </c>
      <c r="L280" s="4">
        <v>0</v>
      </c>
      <c r="M280" s="4">
        <v>0</v>
      </c>
      <c r="N280" s="4">
        <v>0</v>
      </c>
      <c r="O280" s="4">
        <v>0</v>
      </c>
      <c r="P280" s="4"/>
      <c r="Q280" s="4" t="s">
        <v>12619</v>
      </c>
      <c r="R280" s="4" t="s">
        <v>12620</v>
      </c>
      <c r="S280" s="4" t="e">
        <v>#N/A</v>
      </c>
      <c r="T280" s="4" t="e">
        <v>#N/A</v>
      </c>
      <c r="U280" s="4" t="e">
        <v>#N/A</v>
      </c>
      <c r="V280" s="4" t="e">
        <v>#N/A</v>
      </c>
      <c r="W280" s="4" t="e">
        <v>#N/A</v>
      </c>
      <c r="X280" s="4" t="e">
        <v>#N/A</v>
      </c>
      <c r="Y280" s="4">
        <v>5.5129999999999998E-2</v>
      </c>
      <c r="Z280" s="4" t="e">
        <v>#N/A</v>
      </c>
      <c r="AA280" s="4" t="e">
        <v>#N/A</v>
      </c>
      <c r="AB280" s="4" t="e">
        <v>#N/A</v>
      </c>
      <c r="AC280" s="4" t="e">
        <v>#N/A</v>
      </c>
      <c r="AD280" s="4" t="s">
        <v>12621</v>
      </c>
      <c r="AE280" s="4" t="s">
        <v>12622</v>
      </c>
      <c r="AF280" s="21">
        <v>42608</v>
      </c>
      <c r="AG280" s="21">
        <v>44434</v>
      </c>
      <c r="AH280" s="4" t="s">
        <v>12623</v>
      </c>
      <c r="AI280" s="4" t="s">
        <v>12624</v>
      </c>
      <c r="AJ280" s="4">
        <v>26030110</v>
      </c>
      <c r="AK280" s="4" t="s">
        <v>186</v>
      </c>
      <c r="AL280" s="4" t="s">
        <v>47</v>
      </c>
      <c r="AM280" s="4" t="s">
        <v>12625</v>
      </c>
      <c r="AN280" s="4" t="s">
        <v>12626</v>
      </c>
    </row>
    <row r="281" spans="1:40" x14ac:dyDescent="0.25">
      <c r="A281" s="4" t="s">
        <v>12627</v>
      </c>
      <c r="B281" s="4" t="s">
        <v>164</v>
      </c>
      <c r="C281" s="4">
        <v>50</v>
      </c>
      <c r="D281" s="4" t="s">
        <v>165</v>
      </c>
      <c r="E281" s="4" t="s">
        <v>166</v>
      </c>
      <c r="F281" s="5">
        <v>330009762508</v>
      </c>
      <c r="G281" s="4" t="s">
        <v>12628</v>
      </c>
      <c r="H281" s="4" t="s">
        <v>12629</v>
      </c>
      <c r="I281" s="4" t="s">
        <v>49</v>
      </c>
      <c r="J281" s="4"/>
      <c r="K281" s="21" t="s">
        <v>50</v>
      </c>
      <c r="L281" s="4">
        <v>0</v>
      </c>
      <c r="M281" s="4">
        <v>0</v>
      </c>
      <c r="N281" s="4">
        <v>0</v>
      </c>
      <c r="O281" s="4">
        <v>0</v>
      </c>
      <c r="P281" s="4"/>
      <c r="Q281" s="4" t="s">
        <v>12630</v>
      </c>
      <c r="R281" s="4" t="s">
        <v>52</v>
      </c>
      <c r="S281" s="4" t="e">
        <v>#N/A</v>
      </c>
      <c r="T281" s="4" t="e">
        <v>#N/A</v>
      </c>
      <c r="U281" s="4" t="e">
        <v>#N/A</v>
      </c>
      <c r="V281" s="4" t="e">
        <v>#N/A</v>
      </c>
      <c r="W281" s="4" t="e">
        <v>#N/A</v>
      </c>
      <c r="X281" s="4" t="e">
        <v>#N/A</v>
      </c>
      <c r="Y281" s="4">
        <v>5.5129999999999998E-2</v>
      </c>
      <c r="Z281" s="4" t="e">
        <v>#N/A</v>
      </c>
      <c r="AA281" s="4" t="e">
        <v>#N/A</v>
      </c>
      <c r="AB281" s="4" t="e">
        <v>#N/A</v>
      </c>
      <c r="AC281" s="4" t="e">
        <v>#N/A</v>
      </c>
      <c r="AD281" s="4" t="s">
        <v>12631</v>
      </c>
      <c r="AE281" s="4" t="s">
        <v>12632</v>
      </c>
      <c r="AF281" s="21">
        <v>42998</v>
      </c>
      <c r="AG281" s="21">
        <v>44824</v>
      </c>
      <c r="AH281" s="4" t="s">
        <v>12633</v>
      </c>
      <c r="AI281" s="4" t="s">
        <v>234</v>
      </c>
      <c r="AJ281" s="4">
        <v>30140040</v>
      </c>
      <c r="AK281" s="4" t="s">
        <v>12634</v>
      </c>
      <c r="AL281" s="4" t="s">
        <v>235</v>
      </c>
      <c r="AM281" s="4">
        <v>34619007</v>
      </c>
      <c r="AN281" s="4" t="s">
        <v>12635</v>
      </c>
    </row>
    <row r="282" spans="1:40" x14ac:dyDescent="0.25">
      <c r="A282" s="4" t="s">
        <v>12636</v>
      </c>
      <c r="B282" s="4" t="s">
        <v>164</v>
      </c>
      <c r="C282" s="4">
        <v>50</v>
      </c>
      <c r="D282" s="4" t="s">
        <v>165</v>
      </c>
      <c r="E282" s="4" t="s">
        <v>166</v>
      </c>
      <c r="F282" s="5">
        <v>330009754904</v>
      </c>
      <c r="G282" s="4" t="s">
        <v>12637</v>
      </c>
      <c r="H282" s="4" t="s">
        <v>12638</v>
      </c>
      <c r="I282" s="4" t="s">
        <v>49</v>
      </c>
      <c r="J282" s="4"/>
      <c r="K282" s="21" t="s">
        <v>12149</v>
      </c>
      <c r="L282" s="4">
        <v>0</v>
      </c>
      <c r="M282" s="4">
        <v>0</v>
      </c>
      <c r="N282" s="4">
        <v>0</v>
      </c>
      <c r="O282" s="4">
        <v>0</v>
      </c>
      <c r="P282" s="4"/>
      <c r="Q282" s="4" t="s">
        <v>12639</v>
      </c>
      <c r="R282" s="4" t="s">
        <v>12151</v>
      </c>
      <c r="S282" s="4" t="e">
        <v>#N/A</v>
      </c>
      <c r="T282" s="4" t="e">
        <v>#N/A</v>
      </c>
      <c r="U282" s="4" t="e">
        <v>#N/A</v>
      </c>
      <c r="V282" s="4" t="e">
        <v>#N/A</v>
      </c>
      <c r="W282" s="4" t="e">
        <v>#N/A</v>
      </c>
      <c r="X282" s="4" t="e">
        <v>#N/A</v>
      </c>
      <c r="Y282" s="4">
        <v>5.5129999999999998E-2</v>
      </c>
      <c r="Z282" s="4" t="e">
        <v>#N/A</v>
      </c>
      <c r="AA282" s="4" t="e">
        <v>#N/A</v>
      </c>
      <c r="AB282" s="4" t="e">
        <v>#N/A</v>
      </c>
      <c r="AC282" s="4" t="e">
        <v>#N/A</v>
      </c>
      <c r="AD282" s="4" t="s">
        <v>12640</v>
      </c>
      <c r="AE282" s="4" t="s">
        <v>12641</v>
      </c>
      <c r="AF282" s="21">
        <v>42789</v>
      </c>
      <c r="AG282" s="21">
        <v>43884</v>
      </c>
      <c r="AH282" s="4" t="s">
        <v>12642</v>
      </c>
      <c r="AI282" s="4" t="s">
        <v>85</v>
      </c>
      <c r="AJ282" s="4">
        <v>24800097</v>
      </c>
      <c r="AK282" s="4" t="s">
        <v>236</v>
      </c>
      <c r="AL282" s="4" t="s">
        <v>47</v>
      </c>
      <c r="AM282" s="4" t="s">
        <v>12643</v>
      </c>
      <c r="AN282" s="4" t="s">
        <v>12644</v>
      </c>
    </row>
    <row r="283" spans="1:40" x14ac:dyDescent="0.25">
      <c r="A283" s="4" t="s">
        <v>12645</v>
      </c>
      <c r="B283" s="4" t="s">
        <v>164</v>
      </c>
      <c r="C283" s="4">
        <v>50</v>
      </c>
      <c r="D283" s="4" t="s">
        <v>165</v>
      </c>
      <c r="E283" s="4" t="s">
        <v>166</v>
      </c>
      <c r="F283" s="5">
        <v>330009782878</v>
      </c>
      <c r="G283" s="4" t="s">
        <v>12646</v>
      </c>
      <c r="H283" s="4" t="s">
        <v>12647</v>
      </c>
      <c r="I283" s="4" t="s">
        <v>49</v>
      </c>
      <c r="J283" s="4"/>
      <c r="K283" s="21" t="s">
        <v>50</v>
      </c>
      <c r="L283" s="4">
        <v>0</v>
      </c>
      <c r="M283" s="4">
        <v>0</v>
      </c>
      <c r="N283" s="4">
        <v>0</v>
      </c>
      <c r="O283" s="4">
        <v>0</v>
      </c>
      <c r="P283" s="4"/>
      <c r="Q283" s="4" t="s">
        <v>12648</v>
      </c>
      <c r="R283" s="4" t="s">
        <v>52</v>
      </c>
      <c r="S283" s="4" t="e">
        <v>#N/A</v>
      </c>
      <c r="T283" s="4" t="e">
        <v>#N/A</v>
      </c>
      <c r="U283" s="4" t="e">
        <v>#N/A</v>
      </c>
      <c r="V283" s="4" t="e">
        <v>#N/A</v>
      </c>
      <c r="W283" s="4" t="e">
        <v>#N/A</v>
      </c>
      <c r="X283" s="4" t="e">
        <v>#N/A</v>
      </c>
      <c r="Y283" s="4">
        <v>5.5129999999999998E-2</v>
      </c>
      <c r="Z283" s="4" t="e">
        <v>#N/A</v>
      </c>
      <c r="AA283" s="4" t="e">
        <v>#N/A</v>
      </c>
      <c r="AB283" s="4" t="e">
        <v>#N/A</v>
      </c>
      <c r="AC283" s="4" t="e">
        <v>#N/A</v>
      </c>
      <c r="AD283" s="4" t="e">
        <v>#N/A</v>
      </c>
      <c r="AE283" s="4" t="e">
        <v>#N/A</v>
      </c>
      <c r="AF283" s="21" t="e">
        <v>#N/A</v>
      </c>
      <c r="AG283" s="21" t="e">
        <v>#N/A</v>
      </c>
      <c r="AH283" s="4" t="s">
        <v>12649</v>
      </c>
      <c r="AI283" s="4" t="s">
        <v>237</v>
      </c>
      <c r="AJ283" s="4">
        <v>21615510</v>
      </c>
      <c r="AK283" s="4" t="s">
        <v>64</v>
      </c>
      <c r="AL283" s="4" t="s">
        <v>47</v>
      </c>
      <c r="AM283" s="4">
        <v>36135701</v>
      </c>
      <c r="AN283" s="4" t="s">
        <v>12650</v>
      </c>
    </row>
    <row r="284" spans="1:40" x14ac:dyDescent="0.25">
      <c r="A284" s="4" t="s">
        <v>13026</v>
      </c>
      <c r="B284" s="4" t="s">
        <v>164</v>
      </c>
      <c r="C284" s="4">
        <v>50</v>
      </c>
      <c r="D284" s="4" t="s">
        <v>165</v>
      </c>
      <c r="E284" s="4" t="s">
        <v>166</v>
      </c>
      <c r="F284" s="5">
        <v>330009772210</v>
      </c>
      <c r="G284" s="4" t="s">
        <v>6726</v>
      </c>
      <c r="H284" s="4" t="s">
        <v>6727</v>
      </c>
      <c r="I284" s="4" t="s">
        <v>49</v>
      </c>
      <c r="J284" s="4"/>
      <c r="K284" s="21" t="s">
        <v>50</v>
      </c>
      <c r="L284" s="4">
        <v>0</v>
      </c>
      <c r="M284" s="4">
        <v>0</v>
      </c>
      <c r="N284" s="4">
        <f>Tabela1[[#This Row],[VALOR_anual]]+Tabela1[[#This Row],[AJUSTE_exerc]]</f>
        <v>0</v>
      </c>
      <c r="O284" s="4"/>
      <c r="P284" s="4"/>
      <c r="Q284" s="4" t="s">
        <v>13025</v>
      </c>
      <c r="R284" s="4" t="s">
        <v>52</v>
      </c>
      <c r="S284" s="4">
        <v>4992</v>
      </c>
      <c r="T284" s="4">
        <v>0</v>
      </c>
      <c r="U284" s="4">
        <v>0</v>
      </c>
      <c r="V284" s="4">
        <v>998.4</v>
      </c>
      <c r="W284" s="4">
        <v>0</v>
      </c>
      <c r="X284" s="4">
        <v>0</v>
      </c>
      <c r="Y284" s="4">
        <v>5.7568725668020709E-2</v>
      </c>
      <c r="Z284" s="4">
        <v>114.96119640625014</v>
      </c>
      <c r="AA284" s="4">
        <v>0</v>
      </c>
      <c r="AB284" s="4">
        <v>0</v>
      </c>
      <c r="AC284" s="4">
        <v>57.475376966118695</v>
      </c>
      <c r="AD284" s="4" t="s">
        <v>6728</v>
      </c>
      <c r="AE284" s="4" t="s">
        <v>6729</v>
      </c>
      <c r="AF284" s="21">
        <v>42759</v>
      </c>
      <c r="AG284" s="21">
        <v>44585</v>
      </c>
      <c r="AH284" s="4" t="s">
        <v>6730</v>
      </c>
      <c r="AI284" s="4" t="s">
        <v>6731</v>
      </c>
      <c r="AJ284" s="4">
        <v>4534003</v>
      </c>
      <c r="AK284" s="4" t="s">
        <v>217</v>
      </c>
      <c r="AL284" s="4" t="s">
        <v>218</v>
      </c>
      <c r="AM284" s="4" t="s">
        <v>6732</v>
      </c>
      <c r="AN284" s="4" t="s">
        <v>6733</v>
      </c>
    </row>
    <row r="285" spans="1:40" x14ac:dyDescent="0.25">
      <c r="A285" s="4" t="s">
        <v>12651</v>
      </c>
      <c r="B285" s="4" t="s">
        <v>164</v>
      </c>
      <c r="C285" s="4">
        <v>50</v>
      </c>
      <c r="D285" s="4" t="s">
        <v>165</v>
      </c>
      <c r="E285" s="4" t="s">
        <v>166</v>
      </c>
      <c r="F285" s="5">
        <v>330009927353</v>
      </c>
      <c r="G285" s="4" t="s">
        <v>12652</v>
      </c>
      <c r="H285" s="4" t="s">
        <v>12653</v>
      </c>
      <c r="I285" s="4" t="s">
        <v>49</v>
      </c>
      <c r="J285" s="4"/>
      <c r="K285" s="21" t="s">
        <v>141</v>
      </c>
      <c r="L285" s="4">
        <v>0</v>
      </c>
      <c r="M285" s="4">
        <v>0</v>
      </c>
      <c r="N285" s="4">
        <v>0</v>
      </c>
      <c r="O285" s="4">
        <v>0</v>
      </c>
      <c r="P285" s="4"/>
      <c r="Q285" s="4" t="s">
        <v>12654</v>
      </c>
      <c r="R285" s="4" t="s">
        <v>12557</v>
      </c>
      <c r="S285" s="4" t="e">
        <v>#N/A</v>
      </c>
      <c r="T285" s="4" t="e">
        <v>#N/A</v>
      </c>
      <c r="U285" s="4" t="e">
        <v>#N/A</v>
      </c>
      <c r="V285" s="4" t="e">
        <v>#N/A</v>
      </c>
      <c r="W285" s="4" t="e">
        <v>#N/A</v>
      </c>
      <c r="X285" s="4" t="e">
        <v>#N/A</v>
      </c>
      <c r="Y285" s="4">
        <v>5.5129999999999998E-2</v>
      </c>
      <c r="Z285" s="4" t="e">
        <v>#N/A</v>
      </c>
      <c r="AA285" s="4" t="e">
        <v>#N/A</v>
      </c>
      <c r="AB285" s="4" t="e">
        <v>#N/A</v>
      </c>
      <c r="AC285" s="4" t="e">
        <v>#N/A</v>
      </c>
      <c r="AD285" s="4">
        <v>0</v>
      </c>
      <c r="AE285" s="4">
        <v>0</v>
      </c>
      <c r="AF285" s="21">
        <v>0</v>
      </c>
      <c r="AG285" s="21">
        <v>0</v>
      </c>
      <c r="AH285" s="4" t="s">
        <v>12655</v>
      </c>
      <c r="AI285" s="4" t="s">
        <v>12656</v>
      </c>
      <c r="AJ285" s="4">
        <v>24926500</v>
      </c>
      <c r="AK285" s="4" t="s">
        <v>208</v>
      </c>
      <c r="AL285" s="4" t="s">
        <v>47</v>
      </c>
      <c r="AM285" s="4">
        <v>37310391</v>
      </c>
      <c r="AN285" s="4" t="s">
        <v>12657</v>
      </c>
    </row>
    <row r="286" spans="1:40" x14ac:dyDescent="0.25">
      <c r="A286" s="4" t="s">
        <v>13395</v>
      </c>
      <c r="B286" s="4" t="s">
        <v>164</v>
      </c>
      <c r="C286" s="4">
        <v>50</v>
      </c>
      <c r="D286" s="4" t="s">
        <v>165</v>
      </c>
      <c r="E286" s="4" t="s">
        <v>166</v>
      </c>
      <c r="F286" s="5">
        <v>330010038249</v>
      </c>
      <c r="G286" s="4" t="s">
        <v>6894</v>
      </c>
      <c r="H286" s="4" t="s">
        <v>6895</v>
      </c>
      <c r="I286" s="4" t="s">
        <v>49</v>
      </c>
      <c r="J286" s="4"/>
      <c r="K286" s="21" t="s">
        <v>50</v>
      </c>
      <c r="L286" s="4">
        <f>Tabela1[[#This Row],[vlCaptEst]]+Tabela1[[#This Row],[vlLancEstTrat]]+Tabela1[[#This Row],[vlLancEstNTrat]]+Tabela1[[#This Row],[vlConsEst]]</f>
        <v>77.556254492616944</v>
      </c>
      <c r="M286" s="4">
        <v>0</v>
      </c>
      <c r="N286" s="4">
        <v>0</v>
      </c>
      <c r="O286" s="4"/>
      <c r="P286" s="4"/>
      <c r="Q286" s="4" t="s">
        <v>13555</v>
      </c>
      <c r="R286" s="4" t="s">
        <v>13554</v>
      </c>
      <c r="S286" s="4">
        <v>1900.8</v>
      </c>
      <c r="T286" s="4">
        <v>0</v>
      </c>
      <c r="U286" s="4">
        <v>0</v>
      </c>
      <c r="V286" s="4">
        <v>586.79999999999995</v>
      </c>
      <c r="W286" s="4">
        <v>0</v>
      </c>
      <c r="X286" s="4">
        <v>0</v>
      </c>
      <c r="Y286" s="4">
        <v>5.7568725668020709E-2</v>
      </c>
      <c r="Z286" s="4">
        <v>43.774851061404362</v>
      </c>
      <c r="AA286" s="4">
        <v>0</v>
      </c>
      <c r="AB286" s="4">
        <v>0</v>
      </c>
      <c r="AC286" s="4">
        <v>33.781403431212574</v>
      </c>
      <c r="AD286" s="4" t="s">
        <v>6896</v>
      </c>
      <c r="AE286" s="4" t="s">
        <v>6897</v>
      </c>
      <c r="AF286" s="21">
        <v>42884</v>
      </c>
      <c r="AG286" s="21">
        <v>44710</v>
      </c>
      <c r="AH286" s="4" t="s">
        <v>6898</v>
      </c>
      <c r="AI286" s="4" t="s">
        <v>996</v>
      </c>
      <c r="AJ286" s="4">
        <v>26280260</v>
      </c>
      <c r="AK286" s="4" t="s">
        <v>186</v>
      </c>
      <c r="AL286" s="4" t="s">
        <v>47</v>
      </c>
      <c r="AM286" s="4">
        <v>27364895</v>
      </c>
      <c r="AN286" s="4" t="s">
        <v>6899</v>
      </c>
    </row>
    <row r="287" spans="1:40" s="4" customFormat="1" x14ac:dyDescent="0.25">
      <c r="A287" s="4" t="s">
        <v>12658</v>
      </c>
      <c r="B287" s="4" t="s">
        <v>164</v>
      </c>
      <c r="C287" s="4">
        <v>50</v>
      </c>
      <c r="D287" s="4" t="s">
        <v>165</v>
      </c>
      <c r="E287" s="4" t="s">
        <v>166</v>
      </c>
      <c r="F287" s="5">
        <v>330009842528</v>
      </c>
      <c r="G287" s="4" t="s">
        <v>12659</v>
      </c>
      <c r="H287" s="4" t="s">
        <v>12660</v>
      </c>
      <c r="I287" s="4" t="s">
        <v>49</v>
      </c>
      <c r="K287" s="21" t="s">
        <v>50</v>
      </c>
      <c r="L287" s="4">
        <v>0</v>
      </c>
      <c r="M287" s="4">
        <v>0</v>
      </c>
      <c r="N287" s="4">
        <v>0</v>
      </c>
      <c r="O287" s="4">
        <v>0</v>
      </c>
      <c r="Q287" s="4" t="s">
        <v>12661</v>
      </c>
      <c r="R287" s="4" t="s">
        <v>52</v>
      </c>
      <c r="S287" s="4" t="e">
        <v>#N/A</v>
      </c>
      <c r="T287" s="4" t="e">
        <v>#N/A</v>
      </c>
      <c r="U287" s="4" t="e">
        <v>#N/A</v>
      </c>
      <c r="V287" s="4" t="e">
        <v>#N/A</v>
      </c>
      <c r="W287" s="4" t="e">
        <v>#N/A</v>
      </c>
      <c r="X287" s="4" t="e">
        <v>#N/A</v>
      </c>
      <c r="Y287" s="4">
        <v>5.5129999999999998E-2</v>
      </c>
      <c r="Z287" s="4" t="e">
        <v>#N/A</v>
      </c>
      <c r="AA287" s="4" t="e">
        <v>#N/A</v>
      </c>
      <c r="AB287" s="4" t="e">
        <v>#N/A</v>
      </c>
      <c r="AC287" s="4" t="e">
        <v>#N/A</v>
      </c>
      <c r="AD287" s="4" t="s">
        <v>12662</v>
      </c>
      <c r="AE287" s="4" t="s">
        <v>12663</v>
      </c>
      <c r="AF287" s="21">
        <v>42884</v>
      </c>
      <c r="AG287" s="21">
        <v>44710</v>
      </c>
      <c r="AH287" s="4" t="s">
        <v>12664</v>
      </c>
      <c r="AI287" s="4" t="s">
        <v>238</v>
      </c>
      <c r="AJ287" s="4">
        <v>24461570</v>
      </c>
      <c r="AK287" s="4" t="s">
        <v>175</v>
      </c>
      <c r="AL287" s="4" t="s">
        <v>47</v>
      </c>
      <c r="AM287" s="4" t="s">
        <v>12665</v>
      </c>
      <c r="AN287" s="4" t="s">
        <v>239</v>
      </c>
    </row>
    <row r="288" spans="1:40" x14ac:dyDescent="0.25">
      <c r="A288" s="4" t="s">
        <v>12666</v>
      </c>
      <c r="B288" s="4" t="s">
        <v>164</v>
      </c>
      <c r="C288" s="4">
        <v>50</v>
      </c>
      <c r="D288" s="4" t="s">
        <v>165</v>
      </c>
      <c r="E288" s="4" t="s">
        <v>166</v>
      </c>
      <c r="F288" s="5">
        <v>330027371809</v>
      </c>
      <c r="G288" s="4" t="s">
        <v>240</v>
      </c>
      <c r="H288" s="4" t="s">
        <v>12667</v>
      </c>
      <c r="I288" s="4" t="s">
        <v>49</v>
      </c>
      <c r="J288" s="4"/>
      <c r="K288" s="21" t="s">
        <v>241</v>
      </c>
      <c r="L288" s="4">
        <v>0</v>
      </c>
      <c r="M288" s="4">
        <v>0</v>
      </c>
      <c r="N288" s="4">
        <v>0</v>
      </c>
      <c r="O288" s="4">
        <v>0</v>
      </c>
      <c r="P288" s="4"/>
      <c r="Q288" s="4" t="s">
        <v>12668</v>
      </c>
      <c r="R288" s="4" t="s">
        <v>12669</v>
      </c>
      <c r="S288" s="4" t="e">
        <v>#N/A</v>
      </c>
      <c r="T288" s="4" t="e">
        <v>#N/A</v>
      </c>
      <c r="U288" s="4" t="e">
        <v>#N/A</v>
      </c>
      <c r="V288" s="4" t="e">
        <v>#N/A</v>
      </c>
      <c r="W288" s="4" t="e">
        <v>#N/A</v>
      </c>
      <c r="X288" s="4" t="e">
        <v>#N/A</v>
      </c>
      <c r="Y288" s="4">
        <v>5.5129999999999998E-2</v>
      </c>
      <c r="Z288" s="4" t="e">
        <v>#N/A</v>
      </c>
      <c r="AA288" s="4" t="e">
        <v>#N/A</v>
      </c>
      <c r="AB288" s="4" t="e">
        <v>#N/A</v>
      </c>
      <c r="AC288" s="4" t="e">
        <v>#N/A</v>
      </c>
      <c r="AD288" s="4" t="s">
        <v>242</v>
      </c>
      <c r="AE288" s="4" t="s">
        <v>12670</v>
      </c>
      <c r="AF288" s="21">
        <v>44293</v>
      </c>
      <c r="AG288" s="21">
        <v>46119</v>
      </c>
      <c r="AH288" s="4" t="s">
        <v>12671</v>
      </c>
      <c r="AI288" s="4" t="s">
        <v>243</v>
      </c>
      <c r="AJ288" s="4">
        <v>21370541</v>
      </c>
      <c r="AK288" s="4" t="s">
        <v>244</v>
      </c>
      <c r="AL288" s="4" t="s">
        <v>47</v>
      </c>
      <c r="AM288" s="4">
        <v>78836871</v>
      </c>
      <c r="AN288" s="4" t="s">
        <v>12672</v>
      </c>
    </row>
    <row r="289" spans="1:40" x14ac:dyDescent="0.25">
      <c r="A289" s="4" t="s">
        <v>13396</v>
      </c>
      <c r="B289" s="4" t="s">
        <v>164</v>
      </c>
      <c r="C289" s="4">
        <v>50</v>
      </c>
      <c r="D289" s="4" t="s">
        <v>165</v>
      </c>
      <c r="E289" s="4" t="s">
        <v>166</v>
      </c>
      <c r="F289" s="5">
        <v>330003734820</v>
      </c>
      <c r="G289" s="4" t="s">
        <v>7165</v>
      </c>
      <c r="H289" s="4" t="s">
        <v>7166</v>
      </c>
      <c r="I289" s="4" t="s">
        <v>62</v>
      </c>
      <c r="J289" s="4"/>
      <c r="K289" s="21" t="s">
        <v>66</v>
      </c>
      <c r="L289" s="4">
        <f>Tabela1[[#This Row],[vlCaptEst]]+Tabela1[[#This Row],[vlLancEstTrat]]+Tabela1[[#This Row],[vlLancEstNTrat]]+Tabela1[[#This Row],[vlConsEst]]</f>
        <v>143.35428324688908</v>
      </c>
      <c r="M289" s="4">
        <v>0</v>
      </c>
      <c r="N289" s="4">
        <v>0</v>
      </c>
      <c r="O289" s="4"/>
      <c r="P289" s="4"/>
      <c r="Q289" s="4" t="s">
        <v>13555</v>
      </c>
      <c r="R289" s="4" t="s">
        <v>13554</v>
      </c>
      <c r="S289" s="4">
        <v>1778.7840000000001</v>
      </c>
      <c r="T289" s="4">
        <v>0</v>
      </c>
      <c r="U289" s="4">
        <v>0</v>
      </c>
      <c r="V289" s="4">
        <v>1778.7840000000001</v>
      </c>
      <c r="W289" s="4">
        <v>0</v>
      </c>
      <c r="X289" s="4">
        <v>0</v>
      </c>
      <c r="Y289" s="4">
        <v>5.7568725668020709E-2</v>
      </c>
      <c r="Z289" s="4">
        <v>40.955383077964669</v>
      </c>
      <c r="AA289" s="4">
        <v>0</v>
      </c>
      <c r="AB289" s="4">
        <v>0</v>
      </c>
      <c r="AC289" s="4">
        <v>102.39890016892441</v>
      </c>
      <c r="AD289" s="4" t="s">
        <v>7167</v>
      </c>
      <c r="AE289" s="4" t="s">
        <v>7168</v>
      </c>
      <c r="AF289" s="21">
        <v>43159</v>
      </c>
      <c r="AG289" s="21">
        <v>44985</v>
      </c>
      <c r="AH289" s="4" t="s">
        <v>7169</v>
      </c>
      <c r="AI289" s="4" t="s">
        <v>150</v>
      </c>
      <c r="AJ289" s="4" t="s">
        <v>7170</v>
      </c>
      <c r="AK289" s="4" t="s">
        <v>4971</v>
      </c>
      <c r="AL289" s="4" t="s">
        <v>47</v>
      </c>
      <c r="AM289" s="4" t="s">
        <v>7171</v>
      </c>
      <c r="AN289" s="4" t="s">
        <v>7172</v>
      </c>
    </row>
    <row r="290" spans="1:40" x14ac:dyDescent="0.25">
      <c r="A290" s="4" t="s">
        <v>12673</v>
      </c>
      <c r="B290" s="4" t="s">
        <v>164</v>
      </c>
      <c r="C290" s="4">
        <v>50</v>
      </c>
      <c r="D290" s="4" t="s">
        <v>165</v>
      </c>
      <c r="E290" s="4" t="s">
        <v>166</v>
      </c>
      <c r="F290" s="5">
        <v>330001260198</v>
      </c>
      <c r="G290" s="4" t="s">
        <v>12674</v>
      </c>
      <c r="H290" s="4" t="s">
        <v>12675</v>
      </c>
      <c r="I290" s="4" t="s">
        <v>49</v>
      </c>
      <c r="J290" s="4"/>
      <c r="K290" s="21" t="s">
        <v>245</v>
      </c>
      <c r="L290" s="4">
        <v>0</v>
      </c>
      <c r="M290" s="4">
        <v>0</v>
      </c>
      <c r="N290" s="4">
        <v>0</v>
      </c>
      <c r="O290" s="4">
        <v>0</v>
      </c>
      <c r="P290" s="4"/>
      <c r="Q290" s="4" t="s">
        <v>12676</v>
      </c>
      <c r="R290" s="4" t="s">
        <v>52</v>
      </c>
      <c r="S290" s="4" t="e">
        <v>#N/A</v>
      </c>
      <c r="T290" s="4" t="e">
        <v>#N/A</v>
      </c>
      <c r="U290" s="4" t="e">
        <v>#N/A</v>
      </c>
      <c r="V290" s="4" t="e">
        <v>#N/A</v>
      </c>
      <c r="W290" s="4" t="e">
        <v>#N/A</v>
      </c>
      <c r="X290" s="4" t="e">
        <v>#N/A</v>
      </c>
      <c r="Y290" s="4">
        <v>5.5129999999999998E-2</v>
      </c>
      <c r="Z290" s="4" t="e">
        <v>#N/A</v>
      </c>
      <c r="AA290" s="4" t="e">
        <v>#N/A</v>
      </c>
      <c r="AB290" s="4" t="e">
        <v>#N/A</v>
      </c>
      <c r="AC290" s="4" t="e">
        <v>#N/A</v>
      </c>
      <c r="AD290" s="4" t="e">
        <v>#N/A</v>
      </c>
      <c r="AE290" s="4" t="e">
        <v>#N/A</v>
      </c>
      <c r="AF290" s="21" t="e">
        <v>#N/A</v>
      </c>
      <c r="AG290" s="21" t="e">
        <v>#N/A</v>
      </c>
      <c r="AH290" s="4" t="s">
        <v>12677</v>
      </c>
      <c r="AI290" s="4" t="s">
        <v>12678</v>
      </c>
      <c r="AJ290" s="4">
        <v>28680000</v>
      </c>
      <c r="AK290" s="4" t="s">
        <v>12679</v>
      </c>
      <c r="AL290" s="4" t="s">
        <v>47</v>
      </c>
      <c r="AM290" s="4">
        <v>950494635</v>
      </c>
      <c r="AN290" s="4" t="s">
        <v>12680</v>
      </c>
    </row>
    <row r="291" spans="1:40" x14ac:dyDescent="0.25">
      <c r="A291" s="4" t="s">
        <v>12681</v>
      </c>
      <c r="B291" s="4" t="s">
        <v>164</v>
      </c>
      <c r="C291" s="4">
        <v>50</v>
      </c>
      <c r="D291" s="4" t="s">
        <v>165</v>
      </c>
      <c r="E291" s="4" t="s">
        <v>166</v>
      </c>
      <c r="F291" s="5">
        <v>330025534964</v>
      </c>
      <c r="G291" s="4" t="s">
        <v>12682</v>
      </c>
      <c r="H291" s="4" t="s">
        <v>12683</v>
      </c>
      <c r="I291" s="4" t="s">
        <v>62</v>
      </c>
      <c r="J291" s="4"/>
      <c r="K291" s="21" t="s">
        <v>11595</v>
      </c>
      <c r="L291" s="4">
        <v>0</v>
      </c>
      <c r="M291" s="4">
        <v>0</v>
      </c>
      <c r="N291" s="4">
        <v>0</v>
      </c>
      <c r="O291" s="4">
        <v>0</v>
      </c>
      <c r="P291" s="4"/>
      <c r="Q291" s="4" t="s">
        <v>12684</v>
      </c>
      <c r="R291" s="4" t="s">
        <v>11597</v>
      </c>
      <c r="S291" s="4" t="e">
        <v>#N/A</v>
      </c>
      <c r="T291" s="4" t="e">
        <v>#N/A</v>
      </c>
      <c r="U291" s="4" t="e">
        <v>#N/A</v>
      </c>
      <c r="V291" s="4" t="e">
        <v>#N/A</v>
      </c>
      <c r="W291" s="4" t="e">
        <v>#N/A</v>
      </c>
      <c r="X291" s="4" t="e">
        <v>#N/A</v>
      </c>
      <c r="Y291" s="4">
        <v>5.5129999999999998E-2</v>
      </c>
      <c r="Z291" s="4" t="e">
        <v>#N/A</v>
      </c>
      <c r="AA291" s="4" t="e">
        <v>#N/A</v>
      </c>
      <c r="AB291" s="4" t="e">
        <v>#N/A</v>
      </c>
      <c r="AC291" s="4" t="e">
        <v>#N/A</v>
      </c>
      <c r="AD291" s="4" t="s">
        <v>12685</v>
      </c>
      <c r="AE291" s="4" t="s">
        <v>12686</v>
      </c>
      <c r="AF291" s="21">
        <v>41530</v>
      </c>
      <c r="AG291" s="21">
        <v>43356</v>
      </c>
      <c r="AH291" s="4" t="s">
        <v>12687</v>
      </c>
      <c r="AI291" s="4" t="s">
        <v>12688</v>
      </c>
      <c r="AJ291" s="4" t="s">
        <v>246</v>
      </c>
      <c r="AK291" s="4" t="s">
        <v>95</v>
      </c>
      <c r="AL291" s="4" t="s">
        <v>47</v>
      </c>
      <c r="AM291" s="4" t="s">
        <v>12689</v>
      </c>
      <c r="AN291" s="4" t="s">
        <v>12690</v>
      </c>
    </row>
    <row r="292" spans="1:40" x14ac:dyDescent="0.25">
      <c r="A292" s="4" t="s">
        <v>13397</v>
      </c>
      <c r="B292" s="4" t="s">
        <v>164</v>
      </c>
      <c r="C292" s="4">
        <v>50</v>
      </c>
      <c r="D292" s="4" t="s">
        <v>165</v>
      </c>
      <c r="E292" s="4" t="s">
        <v>166</v>
      </c>
      <c r="F292" s="5">
        <v>330026711460</v>
      </c>
      <c r="G292" s="4" t="s">
        <v>7274</v>
      </c>
      <c r="H292" s="4" t="s">
        <v>7275</v>
      </c>
      <c r="I292" s="4" t="s">
        <v>49</v>
      </c>
      <c r="J292" s="4"/>
      <c r="K292" s="21" t="s">
        <v>66</v>
      </c>
      <c r="L292" s="4">
        <f>Tabela1[[#This Row],[vlCaptEst]]+Tabela1[[#This Row],[vlLancEstTrat]]+Tabela1[[#This Row],[vlLancEstNTrat]]+Tabela1[[#This Row],[vlConsEst]]</f>
        <v>173.99250200026702</v>
      </c>
      <c r="M292" s="4">
        <v>0</v>
      </c>
      <c r="N292" s="4">
        <v>0</v>
      </c>
      <c r="O292" s="4"/>
      <c r="P292" s="4"/>
      <c r="Q292" s="4" t="s">
        <v>13555</v>
      </c>
      <c r="R292" s="4" t="s">
        <v>13554</v>
      </c>
      <c r="S292" s="4">
        <v>5037</v>
      </c>
      <c r="T292" s="4">
        <v>0</v>
      </c>
      <c r="U292" s="4">
        <v>0</v>
      </c>
      <c r="V292" s="4">
        <v>1007.4</v>
      </c>
      <c r="W292" s="4">
        <v>0</v>
      </c>
      <c r="X292" s="4">
        <v>0</v>
      </c>
      <c r="Y292" s="4">
        <v>5.7568725668020709E-2</v>
      </c>
      <c r="Z292" s="4">
        <v>115.99500133351135</v>
      </c>
      <c r="AA292" s="4">
        <v>0</v>
      </c>
      <c r="AB292" s="4">
        <v>0</v>
      </c>
      <c r="AC292" s="4">
        <v>57.997500666755677</v>
      </c>
      <c r="AD292" s="4" t="s">
        <v>7276</v>
      </c>
      <c r="AE292" s="4" t="s">
        <v>7277</v>
      </c>
      <c r="AF292" s="21">
        <v>43312</v>
      </c>
      <c r="AG292" s="21">
        <v>45138</v>
      </c>
      <c r="AH292" s="4" t="s">
        <v>7278</v>
      </c>
      <c r="AI292" s="4" t="s">
        <v>7279</v>
      </c>
      <c r="AJ292" s="4" t="s">
        <v>7280</v>
      </c>
      <c r="AK292" s="4" t="s">
        <v>186</v>
      </c>
      <c r="AL292" s="4" t="s">
        <v>47</v>
      </c>
      <c r="AM292" s="4" t="s">
        <v>7281</v>
      </c>
      <c r="AN292" s="4" t="s">
        <v>268</v>
      </c>
    </row>
    <row r="293" spans="1:40" x14ac:dyDescent="0.25">
      <c r="A293" s="4" t="s">
        <v>12691</v>
      </c>
      <c r="B293" s="4" t="s">
        <v>164</v>
      </c>
      <c r="C293" s="4">
        <v>50</v>
      </c>
      <c r="D293" s="4" t="s">
        <v>165</v>
      </c>
      <c r="E293" s="4" t="s">
        <v>166</v>
      </c>
      <c r="F293" s="5">
        <v>330001435923</v>
      </c>
      <c r="G293" s="4" t="s">
        <v>12692</v>
      </c>
      <c r="H293" s="4" t="s">
        <v>12693</v>
      </c>
      <c r="I293" s="4" t="s">
        <v>62</v>
      </c>
      <c r="J293" s="4"/>
      <c r="K293" s="21" t="s">
        <v>247</v>
      </c>
      <c r="L293" s="4">
        <v>0</v>
      </c>
      <c r="M293" s="4">
        <v>0</v>
      </c>
      <c r="N293" s="4">
        <v>0</v>
      </c>
      <c r="O293" s="4">
        <v>0</v>
      </c>
      <c r="P293" s="4"/>
      <c r="Q293" s="4" t="s">
        <v>12694</v>
      </c>
      <c r="R293" s="4" t="s">
        <v>12695</v>
      </c>
      <c r="S293" s="4" t="e">
        <v>#N/A</v>
      </c>
      <c r="T293" s="4" t="e">
        <v>#N/A</v>
      </c>
      <c r="U293" s="4" t="e">
        <v>#N/A</v>
      </c>
      <c r="V293" s="4" t="e">
        <v>#N/A</v>
      </c>
      <c r="W293" s="4" t="e">
        <v>#N/A</v>
      </c>
      <c r="X293" s="4" t="e">
        <v>#N/A</v>
      </c>
      <c r="Y293" s="4">
        <v>5.5129999999999998E-2</v>
      </c>
      <c r="Z293" s="4" t="e">
        <v>#N/A</v>
      </c>
      <c r="AA293" s="4" t="e">
        <v>#N/A</v>
      </c>
      <c r="AB293" s="4" t="e">
        <v>#N/A</v>
      </c>
      <c r="AC293" s="4" t="e">
        <v>#N/A</v>
      </c>
      <c r="AD293" s="4" t="s">
        <v>12696</v>
      </c>
      <c r="AE293" s="4" t="s">
        <v>12697</v>
      </c>
      <c r="AF293" s="21">
        <v>43335</v>
      </c>
      <c r="AG293" s="21">
        <v>45161</v>
      </c>
      <c r="AH293" s="4" t="s">
        <v>12698</v>
      </c>
      <c r="AI293" s="4" t="s">
        <v>205</v>
      </c>
      <c r="AJ293" s="4" t="s">
        <v>12699</v>
      </c>
      <c r="AK293" s="4" t="s">
        <v>64</v>
      </c>
      <c r="AL293" s="4" t="s">
        <v>47</v>
      </c>
      <c r="AM293" s="4" t="s">
        <v>12700</v>
      </c>
      <c r="AN293" s="4" t="s">
        <v>12701</v>
      </c>
    </row>
    <row r="294" spans="1:40" x14ac:dyDescent="0.25">
      <c r="A294" s="4" t="s">
        <v>12702</v>
      </c>
      <c r="B294" s="4" t="s">
        <v>164</v>
      </c>
      <c r="C294" s="4">
        <v>50</v>
      </c>
      <c r="D294" s="4" t="s">
        <v>165</v>
      </c>
      <c r="E294" s="4" t="s">
        <v>166</v>
      </c>
      <c r="F294" s="5" t="e">
        <v>#N/A</v>
      </c>
      <c r="G294" s="4" t="e">
        <v>#N/A</v>
      </c>
      <c r="H294" s="4" t="e">
        <v>#N/A</v>
      </c>
      <c r="I294" s="4" t="e">
        <v>#N/A</v>
      </c>
      <c r="J294" s="4"/>
      <c r="K294" s="21" t="e">
        <v>#N/A</v>
      </c>
      <c r="L294" s="4" t="e">
        <v>#N/A</v>
      </c>
      <c r="M294" s="4" t="e">
        <v>#N/A</v>
      </c>
      <c r="N294" s="4" t="e">
        <v>#N/A</v>
      </c>
      <c r="O294" s="4" t="e">
        <v>#N/A</v>
      </c>
      <c r="P294" s="4"/>
      <c r="Q294" s="4" t="e">
        <v>#N/A</v>
      </c>
      <c r="R294" s="4" t="e">
        <v>#N/A</v>
      </c>
      <c r="S294" s="4" t="e">
        <v>#N/A</v>
      </c>
      <c r="T294" s="4" t="e">
        <v>#N/A</v>
      </c>
      <c r="U294" s="4" t="e">
        <v>#N/A</v>
      </c>
      <c r="V294" s="4" t="e">
        <v>#N/A</v>
      </c>
      <c r="W294" s="4" t="e">
        <v>#N/A</v>
      </c>
      <c r="X294" s="4" t="e">
        <v>#N/A</v>
      </c>
      <c r="Y294" s="4" t="e">
        <v>#N/A</v>
      </c>
      <c r="Z294" s="4" t="e">
        <v>#N/A</v>
      </c>
      <c r="AA294" s="4" t="e">
        <v>#N/A</v>
      </c>
      <c r="AB294" s="4" t="e">
        <v>#N/A</v>
      </c>
      <c r="AC294" s="4" t="e">
        <v>#N/A</v>
      </c>
      <c r="AD294" s="4" t="e">
        <v>#N/A</v>
      </c>
      <c r="AE294" s="4" t="e">
        <v>#N/A</v>
      </c>
      <c r="AF294" s="21" t="e">
        <v>#N/A</v>
      </c>
      <c r="AG294" s="21" t="e">
        <v>#N/A</v>
      </c>
      <c r="AH294" s="4" t="e">
        <v>#N/A</v>
      </c>
      <c r="AI294" s="4" t="e">
        <v>#N/A</v>
      </c>
      <c r="AJ294" s="4" t="e">
        <v>#N/A</v>
      </c>
      <c r="AK294" s="4" t="e">
        <v>#N/A</v>
      </c>
      <c r="AL294" s="4" t="e">
        <v>#N/A</v>
      </c>
      <c r="AM294" s="4" t="e">
        <v>#N/A</v>
      </c>
      <c r="AN294" s="4" t="e">
        <v>#N/A</v>
      </c>
    </row>
    <row r="295" spans="1:40" x14ac:dyDescent="0.25">
      <c r="A295" s="4" t="s">
        <v>13398</v>
      </c>
      <c r="B295" s="4" t="s">
        <v>164</v>
      </c>
      <c r="C295" s="4">
        <v>50</v>
      </c>
      <c r="D295" s="4" t="s">
        <v>165</v>
      </c>
      <c r="E295" s="4" t="s">
        <v>166</v>
      </c>
      <c r="F295" s="5">
        <v>330022547402</v>
      </c>
      <c r="G295" s="4" t="s">
        <v>7341</v>
      </c>
      <c r="H295" s="4" t="s">
        <v>7342</v>
      </c>
      <c r="I295" s="4" t="s">
        <v>271</v>
      </c>
      <c r="J295" s="4"/>
      <c r="K295" s="21" t="s">
        <v>1434</v>
      </c>
      <c r="L295" s="4">
        <f>Tabela1[[#This Row],[vlCaptEst]]+Tabela1[[#This Row],[vlLancEstTrat]]+Tabela1[[#This Row],[vlLancEstNTrat]]+Tabela1[[#This Row],[vlConsEst]]</f>
        <v>2081.0910884728855</v>
      </c>
      <c r="M295" s="4">
        <v>0</v>
      </c>
      <c r="N295" s="4">
        <v>0</v>
      </c>
      <c r="O295" s="4"/>
      <c r="P295" s="4"/>
      <c r="Q295" s="4" t="s">
        <v>13555</v>
      </c>
      <c r="R295" s="4" t="s">
        <v>13554</v>
      </c>
      <c r="S295" s="4">
        <v>26864</v>
      </c>
      <c r="T295" s="4">
        <v>0</v>
      </c>
      <c r="U295" s="4">
        <v>0</v>
      </c>
      <c r="V295" s="4">
        <v>25404</v>
      </c>
      <c r="W295" s="4">
        <v>0</v>
      </c>
      <c r="X295" s="4">
        <v>0</v>
      </c>
      <c r="Y295" s="4">
        <v>5.7568725668020709E-2</v>
      </c>
      <c r="Z295" s="4">
        <v>618.61216051469319</v>
      </c>
      <c r="AA295" s="4">
        <v>0</v>
      </c>
      <c r="AB295" s="4">
        <v>0</v>
      </c>
      <c r="AC295" s="4">
        <v>1462.4789279581921</v>
      </c>
      <c r="AD295" s="4" t="s">
        <v>7343</v>
      </c>
      <c r="AE295" s="4" t="s">
        <v>7344</v>
      </c>
      <c r="AF295" s="21">
        <v>43340</v>
      </c>
      <c r="AG295" s="21">
        <v>44071</v>
      </c>
      <c r="AH295" s="4" t="s">
        <v>7345</v>
      </c>
      <c r="AI295" s="4" t="s">
        <v>7346</v>
      </c>
      <c r="AJ295" s="4" t="s">
        <v>7347</v>
      </c>
      <c r="AK295" s="4" t="s">
        <v>197</v>
      </c>
      <c r="AL295" s="4" t="s">
        <v>47</v>
      </c>
      <c r="AM295" s="4" t="s">
        <v>1708</v>
      </c>
      <c r="AN295" s="4" t="s">
        <v>268</v>
      </c>
    </row>
    <row r="296" spans="1:40" x14ac:dyDescent="0.25">
      <c r="A296" s="4" t="s">
        <v>13399</v>
      </c>
      <c r="B296" s="4" t="s">
        <v>164</v>
      </c>
      <c r="C296" s="4">
        <v>50</v>
      </c>
      <c r="D296" s="4" t="s">
        <v>165</v>
      </c>
      <c r="E296" s="4" t="s">
        <v>166</v>
      </c>
      <c r="F296" s="5">
        <v>330028219890</v>
      </c>
      <c r="G296" s="4" t="s">
        <v>7435</v>
      </c>
      <c r="H296" s="4" t="s">
        <v>7436</v>
      </c>
      <c r="I296" s="4" t="s">
        <v>62</v>
      </c>
      <c r="J296" s="4"/>
      <c r="K296" s="21" t="s">
        <v>66</v>
      </c>
      <c r="L296" s="4">
        <f>Tabela1[[#This Row],[vlCaptEst]]+Tabela1[[#This Row],[vlLancEstTrat]]+Tabela1[[#This Row],[vlLancEstNTrat]]+Tabela1[[#This Row],[vlConsEst]]</f>
        <v>716.53123933215238</v>
      </c>
      <c r="M296" s="4">
        <v>0</v>
      </c>
      <c r="N296" s="4">
        <v>0</v>
      </c>
      <c r="O296" s="4"/>
      <c r="P296" s="4"/>
      <c r="Q296" s="4" t="s">
        <v>13555</v>
      </c>
      <c r="R296" s="4" t="s">
        <v>13554</v>
      </c>
      <c r="S296" s="4">
        <v>11497.5</v>
      </c>
      <c r="T296" s="4">
        <v>0</v>
      </c>
      <c r="U296" s="4">
        <v>0</v>
      </c>
      <c r="V296" s="4">
        <v>7847.5</v>
      </c>
      <c r="W296" s="4">
        <v>0</v>
      </c>
      <c r="X296" s="4">
        <v>0</v>
      </c>
      <c r="Y296" s="4">
        <v>5.7568725668020709E-2</v>
      </c>
      <c r="Z296" s="4">
        <v>264.75848611899949</v>
      </c>
      <c r="AA296" s="4">
        <v>0</v>
      </c>
      <c r="AB296" s="4">
        <v>0</v>
      </c>
      <c r="AC296" s="4">
        <v>451.77275321315284</v>
      </c>
      <c r="AD296" s="4" t="s">
        <v>7437</v>
      </c>
      <c r="AE296" s="4" t="s">
        <v>7438</v>
      </c>
      <c r="AF296" s="21">
        <v>43447</v>
      </c>
      <c r="AG296" s="21">
        <v>45273</v>
      </c>
      <c r="AH296" s="4" t="s">
        <v>7439</v>
      </c>
      <c r="AI296" s="4" t="s">
        <v>7440</v>
      </c>
      <c r="AJ296" s="4" t="s">
        <v>7441</v>
      </c>
      <c r="AK296" s="4" t="s">
        <v>175</v>
      </c>
      <c r="AL296" s="4" t="s">
        <v>47</v>
      </c>
      <c r="AM296" s="4" t="s">
        <v>7442</v>
      </c>
      <c r="AN296" s="4" t="s">
        <v>7443</v>
      </c>
    </row>
    <row r="297" spans="1:40" x14ac:dyDescent="0.25">
      <c r="A297" s="4" t="s">
        <v>12703</v>
      </c>
      <c r="B297" s="4" t="s">
        <v>164</v>
      </c>
      <c r="C297" s="4">
        <v>50</v>
      </c>
      <c r="D297" s="4" t="s">
        <v>165</v>
      </c>
      <c r="E297" s="4" t="s">
        <v>166</v>
      </c>
      <c r="F297" s="5">
        <v>330006753737</v>
      </c>
      <c r="G297" s="4" t="s">
        <v>248</v>
      </c>
      <c r="H297" s="4" t="s">
        <v>12704</v>
      </c>
      <c r="I297" s="4" t="s">
        <v>49</v>
      </c>
      <c r="J297" s="4"/>
      <c r="K297" s="21" t="s">
        <v>249</v>
      </c>
      <c r="L297" s="4">
        <v>4410.7925044993553</v>
      </c>
      <c r="M297" s="4">
        <v>0</v>
      </c>
      <c r="N297" s="4">
        <v>0</v>
      </c>
      <c r="O297" s="4">
        <v>0</v>
      </c>
      <c r="P297" s="4"/>
      <c r="Q297" s="4" t="s">
        <v>250</v>
      </c>
      <c r="R297" s="4" t="s">
        <v>52</v>
      </c>
      <c r="S297" s="4">
        <v>58400</v>
      </c>
      <c r="T297" s="4">
        <v>0</v>
      </c>
      <c r="U297" s="4">
        <v>0</v>
      </c>
      <c r="V297" s="4">
        <v>56648</v>
      </c>
      <c r="W297" s="4">
        <v>0</v>
      </c>
      <c r="X297" s="4">
        <v>0</v>
      </c>
      <c r="Y297" s="4">
        <v>5.5129999999999998E-2</v>
      </c>
      <c r="Z297" s="4">
        <v>1287.82</v>
      </c>
      <c r="AA297" s="4">
        <v>0</v>
      </c>
      <c r="AB297" s="4">
        <v>0</v>
      </c>
      <c r="AC297" s="4">
        <v>3122.97</v>
      </c>
      <c r="AD297" s="4" t="s">
        <v>12705</v>
      </c>
      <c r="AE297" s="4" t="s">
        <v>12706</v>
      </c>
      <c r="AF297" s="21">
        <v>42346</v>
      </c>
      <c r="AG297" s="21">
        <v>43077</v>
      </c>
      <c r="AH297" s="4" t="s">
        <v>12707</v>
      </c>
      <c r="AI297" s="4" t="s">
        <v>251</v>
      </c>
      <c r="AJ297" s="4" t="s">
        <v>252</v>
      </c>
      <c r="AK297" s="4" t="s">
        <v>57</v>
      </c>
      <c r="AL297" s="4" t="s">
        <v>47</v>
      </c>
      <c r="AM297" s="4" t="s">
        <v>253</v>
      </c>
      <c r="AN297" s="4" t="s">
        <v>99</v>
      </c>
    </row>
    <row r="298" spans="1:40" x14ac:dyDescent="0.25">
      <c r="A298" s="4" t="s">
        <v>12708</v>
      </c>
      <c r="B298" s="4" t="s">
        <v>164</v>
      </c>
      <c r="C298" s="4">
        <v>50</v>
      </c>
      <c r="D298" s="4" t="s">
        <v>165</v>
      </c>
      <c r="E298" s="4" t="s">
        <v>166</v>
      </c>
      <c r="F298" s="5">
        <v>330026256402</v>
      </c>
      <c r="G298" s="4" t="s">
        <v>12709</v>
      </c>
      <c r="H298" s="4" t="s">
        <v>12710</v>
      </c>
      <c r="I298" s="4" t="s">
        <v>62</v>
      </c>
      <c r="J298" s="4"/>
      <c r="K298" s="21" t="s">
        <v>254</v>
      </c>
      <c r="L298" s="4">
        <v>0</v>
      </c>
      <c r="M298" s="4">
        <v>0</v>
      </c>
      <c r="N298" s="4">
        <v>0</v>
      </c>
      <c r="O298" s="4">
        <v>0</v>
      </c>
      <c r="P298" s="4"/>
      <c r="Q298" s="4" t="s">
        <v>12711</v>
      </c>
      <c r="R298" s="4" t="s">
        <v>12712</v>
      </c>
      <c r="S298" s="4" t="e">
        <v>#N/A</v>
      </c>
      <c r="T298" s="4" t="e">
        <v>#N/A</v>
      </c>
      <c r="U298" s="4" t="e">
        <v>#N/A</v>
      </c>
      <c r="V298" s="4" t="e">
        <v>#N/A</v>
      </c>
      <c r="W298" s="4" t="e">
        <v>#N/A</v>
      </c>
      <c r="X298" s="4" t="e">
        <v>#N/A</v>
      </c>
      <c r="Y298" s="4">
        <v>5.5129999999999998E-2</v>
      </c>
      <c r="Z298" s="4" t="e">
        <v>#N/A</v>
      </c>
      <c r="AA298" s="4" t="e">
        <v>#N/A</v>
      </c>
      <c r="AB298" s="4" t="e">
        <v>#N/A</v>
      </c>
      <c r="AC298" s="4" t="e">
        <v>#N/A</v>
      </c>
      <c r="AD298" s="4" t="s">
        <v>12713</v>
      </c>
      <c r="AE298" s="4" t="s">
        <v>12714</v>
      </c>
      <c r="AF298" s="21">
        <v>44679</v>
      </c>
      <c r="AG298" s="21">
        <v>45383</v>
      </c>
      <c r="AH298" s="4" t="s">
        <v>12715</v>
      </c>
      <c r="AI298" s="4" t="s">
        <v>12716</v>
      </c>
      <c r="AJ298" s="4" t="s">
        <v>12717</v>
      </c>
      <c r="AK298" s="4" t="s">
        <v>255</v>
      </c>
      <c r="AL298" s="4" t="s">
        <v>47</v>
      </c>
      <c r="AM298" s="4" t="s">
        <v>12718</v>
      </c>
      <c r="AN298" s="4" t="s">
        <v>256</v>
      </c>
    </row>
    <row r="299" spans="1:40" x14ac:dyDescent="0.25">
      <c r="A299" s="4" t="s">
        <v>12719</v>
      </c>
      <c r="B299" s="4" t="s">
        <v>164</v>
      </c>
      <c r="C299" s="4">
        <v>50</v>
      </c>
      <c r="D299" s="4" t="s">
        <v>165</v>
      </c>
      <c r="E299" s="4" t="s">
        <v>166</v>
      </c>
      <c r="F299" s="5">
        <v>330005828121</v>
      </c>
      <c r="G299" s="4" t="s">
        <v>257</v>
      </c>
      <c r="H299" s="4" t="s">
        <v>258</v>
      </c>
      <c r="I299" s="4" t="s">
        <v>49</v>
      </c>
      <c r="J299" s="4"/>
      <c r="K299" s="21" t="s">
        <v>259</v>
      </c>
      <c r="L299" s="4">
        <v>0</v>
      </c>
      <c r="M299" s="4">
        <v>0</v>
      </c>
      <c r="N299" s="4">
        <v>0</v>
      </c>
      <c r="O299" s="4">
        <v>0</v>
      </c>
      <c r="P299" s="4"/>
      <c r="Q299" s="4" t="s">
        <v>12720</v>
      </c>
      <c r="R299" s="4" t="s">
        <v>12721</v>
      </c>
      <c r="S299" s="4" t="e">
        <v>#N/A</v>
      </c>
      <c r="T299" s="4" t="e">
        <v>#N/A</v>
      </c>
      <c r="U299" s="4" t="e">
        <v>#N/A</v>
      </c>
      <c r="V299" s="4" t="e">
        <v>#N/A</v>
      </c>
      <c r="W299" s="4" t="e">
        <v>#N/A</v>
      </c>
      <c r="X299" s="4" t="e">
        <v>#N/A</v>
      </c>
      <c r="Y299" s="4">
        <v>5.5129999999999998E-2</v>
      </c>
      <c r="Z299" s="4" t="e">
        <v>#N/A</v>
      </c>
      <c r="AA299" s="4" t="e">
        <v>#N/A</v>
      </c>
      <c r="AB299" s="4" t="e">
        <v>#N/A</v>
      </c>
      <c r="AC299" s="4" t="e">
        <v>#N/A</v>
      </c>
      <c r="AD299" s="4" t="s">
        <v>12722</v>
      </c>
      <c r="AE299" s="4" t="s">
        <v>12723</v>
      </c>
      <c r="AF299" s="21">
        <v>40730</v>
      </c>
      <c r="AG299" s="21">
        <v>42555</v>
      </c>
      <c r="AH299" s="4" t="s">
        <v>12724</v>
      </c>
      <c r="AI299" s="4" t="s">
        <v>85</v>
      </c>
      <c r="AJ299" s="4" t="s">
        <v>12725</v>
      </c>
      <c r="AK299" s="4" t="s">
        <v>260</v>
      </c>
      <c r="AL299" s="4" t="s">
        <v>47</v>
      </c>
      <c r="AM299" s="4" t="s">
        <v>12726</v>
      </c>
      <c r="AN299" s="4" t="s">
        <v>12727</v>
      </c>
    </row>
    <row r="300" spans="1:40" x14ac:dyDescent="0.25">
      <c r="A300" s="4" t="s">
        <v>12728</v>
      </c>
      <c r="B300" s="4" t="s">
        <v>164</v>
      </c>
      <c r="C300" s="4">
        <v>50</v>
      </c>
      <c r="D300" s="4" t="s">
        <v>165</v>
      </c>
      <c r="E300" s="4" t="s">
        <v>166</v>
      </c>
      <c r="F300" s="5">
        <v>330027371809</v>
      </c>
      <c r="G300" s="4" t="s">
        <v>240</v>
      </c>
      <c r="H300" s="4" t="s">
        <v>12729</v>
      </c>
      <c r="I300" s="4" t="s">
        <v>92</v>
      </c>
      <c r="J300" s="4"/>
      <c r="K300" s="21" t="s">
        <v>261</v>
      </c>
      <c r="L300" s="4">
        <v>0</v>
      </c>
      <c r="M300" s="4">
        <v>0</v>
      </c>
      <c r="N300" s="4">
        <v>0</v>
      </c>
      <c r="O300" s="4">
        <v>0</v>
      </c>
      <c r="P300" s="4"/>
      <c r="Q300" s="4" t="s">
        <v>13069</v>
      </c>
      <c r="R300" s="4" t="s">
        <v>262</v>
      </c>
      <c r="S300" s="4">
        <v>34572.800000000003</v>
      </c>
      <c r="T300" s="4">
        <v>0</v>
      </c>
      <c r="U300" s="4">
        <v>0</v>
      </c>
      <c r="V300" s="4">
        <v>33988.800000000003</v>
      </c>
      <c r="W300" s="4">
        <v>0</v>
      </c>
      <c r="X300" s="4">
        <v>0</v>
      </c>
      <c r="Y300" s="4">
        <v>5.5129999999999998E-2</v>
      </c>
      <c r="Z300" s="4">
        <v>762.39</v>
      </c>
      <c r="AA300" s="4">
        <v>0</v>
      </c>
      <c r="AB300" s="4">
        <v>0</v>
      </c>
      <c r="AC300" s="4">
        <v>1873.78</v>
      </c>
      <c r="AD300" s="4" t="s">
        <v>12730</v>
      </c>
      <c r="AE300" s="4" t="s">
        <v>12731</v>
      </c>
      <c r="AF300" s="21">
        <v>44293</v>
      </c>
      <c r="AG300" s="21">
        <v>46119</v>
      </c>
      <c r="AH300" s="4" t="s">
        <v>12671</v>
      </c>
      <c r="AI300" s="4" t="s">
        <v>243</v>
      </c>
      <c r="AJ300" s="4">
        <v>21370541</v>
      </c>
      <c r="AK300" s="4" t="s">
        <v>95</v>
      </c>
      <c r="AL300" s="4" t="s">
        <v>47</v>
      </c>
      <c r="AM300" s="4" t="s">
        <v>12732</v>
      </c>
      <c r="AN300" s="4" t="s">
        <v>12672</v>
      </c>
    </row>
    <row r="301" spans="1:40" x14ac:dyDescent="0.25">
      <c r="A301" s="4" t="s">
        <v>13214</v>
      </c>
      <c r="B301" s="4" t="s">
        <v>164</v>
      </c>
      <c r="C301" s="4">
        <v>50</v>
      </c>
      <c r="D301" s="4" t="s">
        <v>165</v>
      </c>
      <c r="E301" s="4" t="s">
        <v>166</v>
      </c>
      <c r="F301" s="5">
        <v>330009005987</v>
      </c>
      <c r="G301" s="4" t="s">
        <v>88</v>
      </c>
      <c r="H301" s="4" t="s">
        <v>8606</v>
      </c>
      <c r="I301" s="4" t="s">
        <v>92</v>
      </c>
      <c r="J301" s="4"/>
      <c r="K301" s="21" t="s">
        <v>1554</v>
      </c>
      <c r="L301" s="4">
        <v>0</v>
      </c>
      <c r="M301" s="4">
        <v>0</v>
      </c>
      <c r="N301" s="4">
        <f>Tabela1[[#This Row],[VALOR_anual]]+Tabela1[[#This Row],[AJUSTE_exerc]]</f>
        <v>0</v>
      </c>
      <c r="O301" s="4"/>
      <c r="P301" s="4"/>
      <c r="Q301" s="4" t="s">
        <v>13213</v>
      </c>
      <c r="R301" s="4" t="s">
        <v>1655</v>
      </c>
      <c r="S301" s="4">
        <v>29784</v>
      </c>
      <c r="T301" s="4">
        <v>146</v>
      </c>
      <c r="U301" s="4">
        <v>0</v>
      </c>
      <c r="V301" s="4">
        <v>29638</v>
      </c>
      <c r="W301" s="4">
        <v>0</v>
      </c>
      <c r="X301" s="4">
        <v>0</v>
      </c>
      <c r="Y301" s="4">
        <v>5.7568725668020709E-2</v>
      </c>
      <c r="Z301" s="4">
        <v>685.8512506827235</v>
      </c>
      <c r="AA301" s="4">
        <v>8.4061915802553706</v>
      </c>
      <c r="AB301" s="4">
        <v>0</v>
      </c>
      <c r="AC301" s="4">
        <v>1706.2271563635597</v>
      </c>
      <c r="AD301" s="4" t="s">
        <v>8607</v>
      </c>
      <c r="AE301" s="4" t="s">
        <v>8608</v>
      </c>
      <c r="AF301" s="21">
        <v>44180</v>
      </c>
      <c r="AG301" s="21">
        <v>46006</v>
      </c>
      <c r="AH301" s="4" t="s">
        <v>8609</v>
      </c>
      <c r="AI301" s="4" t="s">
        <v>89</v>
      </c>
      <c r="AJ301" s="4" t="s">
        <v>8603</v>
      </c>
      <c r="AK301" s="4" t="s">
        <v>8604</v>
      </c>
      <c r="AL301" s="4" t="s">
        <v>47</v>
      </c>
      <c r="AM301" s="4" t="s">
        <v>8605</v>
      </c>
      <c r="AN301" s="4" t="s">
        <v>268</v>
      </c>
    </row>
    <row r="302" spans="1:40" x14ac:dyDescent="0.25">
      <c r="A302" s="4" t="s">
        <v>12733</v>
      </c>
      <c r="B302" s="4" t="s">
        <v>164</v>
      </c>
      <c r="C302" s="4">
        <v>50</v>
      </c>
      <c r="D302" s="4" t="s">
        <v>165</v>
      </c>
      <c r="E302" s="4" t="s">
        <v>166</v>
      </c>
      <c r="F302" s="5" t="e">
        <v>#N/A</v>
      </c>
      <c r="G302" s="4" t="e">
        <v>#N/A</v>
      </c>
      <c r="H302" s="4" t="e">
        <v>#N/A</v>
      </c>
      <c r="I302" s="4" t="e">
        <v>#N/A</v>
      </c>
      <c r="J302" s="4"/>
      <c r="K302" s="21" t="e">
        <v>#N/A</v>
      </c>
      <c r="L302" s="4" t="e">
        <v>#N/A</v>
      </c>
      <c r="M302" s="4" t="e">
        <v>#N/A</v>
      </c>
      <c r="N302" s="4" t="e">
        <v>#N/A</v>
      </c>
      <c r="O302" s="4" t="e">
        <v>#N/A</v>
      </c>
      <c r="P302" s="4"/>
      <c r="Q302" s="4" t="e">
        <v>#N/A</v>
      </c>
      <c r="R302" s="4" t="e">
        <v>#N/A</v>
      </c>
      <c r="S302" s="4">
        <v>35587.5</v>
      </c>
      <c r="T302" s="4">
        <v>0</v>
      </c>
      <c r="U302" s="4">
        <v>0</v>
      </c>
      <c r="V302" s="4">
        <v>19808.55</v>
      </c>
      <c r="W302" s="4">
        <v>0</v>
      </c>
      <c r="X302" s="4">
        <v>0</v>
      </c>
      <c r="Y302" s="4" t="e">
        <v>#N/A</v>
      </c>
      <c r="Z302" s="4">
        <v>784.77</v>
      </c>
      <c r="AA302" s="4">
        <v>0</v>
      </c>
      <c r="AB302" s="4">
        <v>0</v>
      </c>
      <c r="AC302" s="4">
        <v>1092.03</v>
      </c>
      <c r="AD302" s="4" t="s">
        <v>12734</v>
      </c>
      <c r="AE302" s="4" t="s">
        <v>12735</v>
      </c>
      <c r="AF302" s="21">
        <v>45106</v>
      </c>
      <c r="AG302" s="21">
        <v>46933</v>
      </c>
      <c r="AH302" s="4" t="e">
        <v>#N/A</v>
      </c>
      <c r="AI302" s="4" t="e">
        <v>#N/A</v>
      </c>
      <c r="AJ302" s="4" t="e">
        <v>#N/A</v>
      </c>
      <c r="AK302" s="4" t="e">
        <v>#N/A</v>
      </c>
      <c r="AL302" s="4" t="e">
        <v>#N/A</v>
      </c>
      <c r="AM302" s="4" t="e">
        <v>#N/A</v>
      </c>
      <c r="AN302" s="4" t="e">
        <v>#N/A</v>
      </c>
    </row>
    <row r="303" spans="1:40" x14ac:dyDescent="0.25">
      <c r="A303" s="4" t="s">
        <v>12736</v>
      </c>
      <c r="B303" s="4" t="s">
        <v>164</v>
      </c>
      <c r="C303" s="4">
        <v>50</v>
      </c>
      <c r="D303" s="4" t="s">
        <v>165</v>
      </c>
      <c r="E303" s="4" t="s">
        <v>166</v>
      </c>
      <c r="F303" s="5" t="e">
        <v>#N/A</v>
      </c>
      <c r="G303" s="4" t="e">
        <v>#N/A</v>
      </c>
      <c r="H303" s="4" t="e">
        <v>#N/A</v>
      </c>
      <c r="I303" s="4" t="e">
        <v>#N/A</v>
      </c>
      <c r="J303" s="4"/>
      <c r="K303" s="21" t="e">
        <v>#N/A</v>
      </c>
      <c r="L303" s="4" t="e">
        <v>#N/A</v>
      </c>
      <c r="M303" s="4" t="e">
        <v>#N/A</v>
      </c>
      <c r="N303" s="4" t="e">
        <v>#N/A</v>
      </c>
      <c r="O303" s="4" t="e">
        <v>#N/A</v>
      </c>
      <c r="P303" s="4"/>
      <c r="Q303" s="4" t="e">
        <v>#N/A</v>
      </c>
      <c r="R303" s="4" t="e">
        <v>#N/A</v>
      </c>
      <c r="S303" s="4">
        <v>73409.399999999994</v>
      </c>
      <c r="T303" s="4">
        <v>54190.080000000002</v>
      </c>
      <c r="U303" s="4">
        <v>0</v>
      </c>
      <c r="V303" s="4">
        <v>19219.32</v>
      </c>
      <c r="W303" s="4">
        <v>0</v>
      </c>
      <c r="X303" s="4">
        <v>99</v>
      </c>
      <c r="Y303" s="4" t="e">
        <v>#N/A</v>
      </c>
      <c r="Z303" s="4">
        <v>1618.81</v>
      </c>
      <c r="AA303" s="4">
        <v>43.5</v>
      </c>
      <c r="AB303" s="4">
        <v>0</v>
      </c>
      <c r="AC303" s="4">
        <v>1059.55</v>
      </c>
      <c r="AD303" s="4" t="s">
        <v>12737</v>
      </c>
      <c r="AE303" s="4" t="s">
        <v>12738</v>
      </c>
      <c r="AF303" s="21">
        <v>45119</v>
      </c>
      <c r="AG303" s="21">
        <v>46946</v>
      </c>
      <c r="AH303" s="4" t="e">
        <v>#N/A</v>
      </c>
      <c r="AI303" s="4" t="e">
        <v>#N/A</v>
      </c>
      <c r="AJ303" s="4" t="e">
        <v>#N/A</v>
      </c>
      <c r="AK303" s="4" t="e">
        <v>#N/A</v>
      </c>
      <c r="AL303" s="4" t="e">
        <v>#N/A</v>
      </c>
      <c r="AM303" s="4" t="e">
        <v>#N/A</v>
      </c>
      <c r="AN303" s="4" t="e">
        <v>#N/A</v>
      </c>
    </row>
    <row r="304" spans="1:40" x14ac:dyDescent="0.25">
      <c r="A304" s="4" t="s">
        <v>12739</v>
      </c>
      <c r="B304" s="4" t="s">
        <v>164</v>
      </c>
      <c r="C304" s="4">
        <v>50</v>
      </c>
      <c r="D304" s="4" t="s">
        <v>165</v>
      </c>
      <c r="E304" s="4" t="s">
        <v>166</v>
      </c>
      <c r="F304" s="5">
        <v>330041378050</v>
      </c>
      <c r="G304" s="4" t="s">
        <v>263</v>
      </c>
      <c r="H304" s="4" t="s">
        <v>264</v>
      </c>
      <c r="I304" s="4" t="s">
        <v>62</v>
      </c>
      <c r="J304" s="4"/>
      <c r="K304" s="21" t="s">
        <v>265</v>
      </c>
      <c r="L304" s="4">
        <v>0</v>
      </c>
      <c r="M304" s="4">
        <v>0</v>
      </c>
      <c r="N304" s="4">
        <v>0</v>
      </c>
      <c r="O304" s="4">
        <v>0</v>
      </c>
      <c r="P304" s="4"/>
      <c r="Q304" s="4" t="s">
        <v>12740</v>
      </c>
      <c r="R304" s="4" t="s">
        <v>12741</v>
      </c>
      <c r="S304" s="4" t="e">
        <v>#N/A</v>
      </c>
      <c r="T304" s="4" t="e">
        <v>#N/A</v>
      </c>
      <c r="U304" s="4" t="e">
        <v>#N/A</v>
      </c>
      <c r="V304" s="4" t="e">
        <v>#N/A</v>
      </c>
      <c r="W304" s="4" t="e">
        <v>#N/A</v>
      </c>
      <c r="X304" s="4" t="e">
        <v>#N/A</v>
      </c>
      <c r="Y304" s="4">
        <v>5.5129999999999998E-2</v>
      </c>
      <c r="Z304" s="4" t="e">
        <v>#N/A</v>
      </c>
      <c r="AA304" s="4" t="e">
        <v>#N/A</v>
      </c>
      <c r="AB304" s="4" t="e">
        <v>#N/A</v>
      </c>
      <c r="AC304" s="4" t="e">
        <v>#N/A</v>
      </c>
      <c r="AD304" s="4" t="s">
        <v>12742</v>
      </c>
      <c r="AE304" s="4" t="s">
        <v>12743</v>
      </c>
      <c r="AF304" s="21">
        <v>45226</v>
      </c>
      <c r="AG304" s="21">
        <v>47053</v>
      </c>
      <c r="AH304" s="4" t="s">
        <v>266</v>
      </c>
      <c r="AI304" s="4" t="s">
        <v>211</v>
      </c>
      <c r="AJ304" s="4">
        <v>22763627</v>
      </c>
      <c r="AK304" s="4" t="s">
        <v>95</v>
      </c>
      <c r="AL304" s="4">
        <v>0</v>
      </c>
      <c r="AM304" s="4" t="s">
        <v>267</v>
      </c>
      <c r="AN304" s="4" t="s">
        <v>268</v>
      </c>
    </row>
    <row r="305" spans="1:40" x14ac:dyDescent="0.25">
      <c r="A305" s="4" t="s">
        <v>12744</v>
      </c>
      <c r="B305" s="4" t="s">
        <v>164</v>
      </c>
      <c r="C305" s="4">
        <v>50</v>
      </c>
      <c r="D305" s="4" t="s">
        <v>165</v>
      </c>
      <c r="E305" s="4" t="s">
        <v>166</v>
      </c>
      <c r="F305" s="5" t="e">
        <v>#N/A</v>
      </c>
      <c r="G305" s="4" t="e">
        <v>#N/A</v>
      </c>
      <c r="H305" s="4" t="e">
        <v>#N/A</v>
      </c>
      <c r="I305" s="4" t="e">
        <v>#N/A</v>
      </c>
      <c r="J305" s="4"/>
      <c r="K305" s="21" t="e">
        <v>#N/A</v>
      </c>
      <c r="L305" s="4" t="e">
        <v>#N/A</v>
      </c>
      <c r="M305" s="4" t="e">
        <v>#N/A</v>
      </c>
      <c r="N305" s="4" t="e">
        <v>#N/A</v>
      </c>
      <c r="O305" s="4" t="e">
        <v>#N/A</v>
      </c>
      <c r="P305" s="4"/>
      <c r="Q305" s="4" t="e">
        <v>#N/A</v>
      </c>
      <c r="R305" s="4" t="e">
        <v>#N/A</v>
      </c>
      <c r="S305" s="4" t="e">
        <v>#N/A</v>
      </c>
      <c r="T305" s="4" t="e">
        <v>#N/A</v>
      </c>
      <c r="U305" s="4" t="e">
        <v>#N/A</v>
      </c>
      <c r="V305" s="4" t="e">
        <v>#N/A</v>
      </c>
      <c r="W305" s="4" t="e">
        <v>#N/A</v>
      </c>
      <c r="X305" s="4" t="e">
        <v>#N/A</v>
      </c>
      <c r="Y305" s="4" t="e">
        <v>#N/A</v>
      </c>
      <c r="Z305" s="4" t="e">
        <v>#N/A</v>
      </c>
      <c r="AA305" s="4" t="e">
        <v>#N/A</v>
      </c>
      <c r="AB305" s="4" t="e">
        <v>#N/A</v>
      </c>
      <c r="AC305" s="4" t="e">
        <v>#N/A</v>
      </c>
      <c r="AD305" s="4" t="e">
        <v>#N/A</v>
      </c>
      <c r="AE305" s="4" t="e">
        <v>#N/A</v>
      </c>
      <c r="AF305" s="21" t="e">
        <v>#N/A</v>
      </c>
      <c r="AG305" s="21" t="e">
        <v>#N/A</v>
      </c>
      <c r="AH305" s="4" t="e">
        <v>#N/A</v>
      </c>
      <c r="AI305" s="4" t="e">
        <v>#N/A</v>
      </c>
      <c r="AJ305" s="4" t="e">
        <v>#N/A</v>
      </c>
      <c r="AK305" s="4" t="e">
        <v>#N/A</v>
      </c>
      <c r="AL305" s="4" t="e">
        <v>#N/A</v>
      </c>
      <c r="AM305" s="4" t="e">
        <v>#N/A</v>
      </c>
      <c r="AN305" s="4" t="e">
        <v>#N/A</v>
      </c>
    </row>
    <row r="306" spans="1:40" s="16" customFormat="1" x14ac:dyDescent="0.25">
      <c r="A306" s="4" t="s">
        <v>12745</v>
      </c>
      <c r="B306" s="4" t="s">
        <v>164</v>
      </c>
      <c r="C306" s="4">
        <v>50</v>
      </c>
      <c r="D306" s="4" t="s">
        <v>165</v>
      </c>
      <c r="E306" s="4" t="s">
        <v>166</v>
      </c>
      <c r="F306" s="5">
        <v>330037198433</v>
      </c>
      <c r="G306" s="4" t="s">
        <v>269</v>
      </c>
      <c r="H306" s="4" t="s">
        <v>270</v>
      </c>
      <c r="I306" s="4" t="s">
        <v>42</v>
      </c>
      <c r="J306" s="4"/>
      <c r="K306" s="21" t="s">
        <v>265</v>
      </c>
      <c r="L306" s="4">
        <v>0</v>
      </c>
      <c r="M306" s="4">
        <v>0</v>
      </c>
      <c r="N306" s="4">
        <v>0</v>
      </c>
      <c r="O306" s="4">
        <v>0</v>
      </c>
      <c r="P306" s="4"/>
      <c r="Q306" s="4" t="s">
        <v>12746</v>
      </c>
      <c r="R306" s="4" t="s">
        <v>12747</v>
      </c>
      <c r="S306" s="4">
        <v>92345</v>
      </c>
      <c r="T306" s="4">
        <v>0</v>
      </c>
      <c r="U306" s="4">
        <v>0</v>
      </c>
      <c r="V306" s="4">
        <v>18469</v>
      </c>
      <c r="W306" s="4">
        <v>0</v>
      </c>
      <c r="X306" s="4">
        <v>0</v>
      </c>
      <c r="Y306" s="4">
        <v>5.5129999999999998E-2</v>
      </c>
      <c r="Z306" s="4">
        <v>2435.9699999999998</v>
      </c>
      <c r="AA306" s="4">
        <v>0</v>
      </c>
      <c r="AB306" s="4">
        <v>0</v>
      </c>
      <c r="AC306" s="4">
        <v>1217.98</v>
      </c>
      <c r="AD306" s="4">
        <v>0</v>
      </c>
      <c r="AE306" s="4">
        <v>0</v>
      </c>
      <c r="AF306" s="21">
        <v>44524</v>
      </c>
      <c r="AG306" s="21">
        <v>56942</v>
      </c>
      <c r="AH306" s="4" t="s">
        <v>272</v>
      </c>
      <c r="AI306" s="4" t="s">
        <v>129</v>
      </c>
      <c r="AJ306" s="4">
        <v>25850000</v>
      </c>
      <c r="AK306" s="4" t="s">
        <v>273</v>
      </c>
      <c r="AL306" s="4" t="s">
        <v>47</v>
      </c>
      <c r="AM306" s="4">
        <v>999584483</v>
      </c>
      <c r="AN306" s="4" t="s">
        <v>274</v>
      </c>
    </row>
    <row r="307" spans="1:40" x14ac:dyDescent="0.25">
      <c r="A307" s="4" t="s">
        <v>12748</v>
      </c>
      <c r="B307" s="4" t="s">
        <v>164</v>
      </c>
      <c r="C307" s="4">
        <v>50</v>
      </c>
      <c r="D307" s="4" t="s">
        <v>165</v>
      </c>
      <c r="E307" s="4" t="s">
        <v>166</v>
      </c>
      <c r="F307" s="5" t="e">
        <v>#N/A</v>
      </c>
      <c r="G307" s="4" t="e">
        <v>#N/A</v>
      </c>
      <c r="H307" s="4" t="e">
        <v>#N/A</v>
      </c>
      <c r="I307" s="4" t="e">
        <v>#N/A</v>
      </c>
      <c r="J307" s="4"/>
      <c r="K307" s="21" t="e">
        <v>#N/A</v>
      </c>
      <c r="L307" s="4" t="e">
        <v>#N/A</v>
      </c>
      <c r="M307" s="4" t="e">
        <v>#N/A</v>
      </c>
      <c r="N307" s="4" t="e">
        <v>#N/A</v>
      </c>
      <c r="O307" s="4" t="e">
        <v>#N/A</v>
      </c>
      <c r="P307" s="4"/>
      <c r="Q307" s="4" t="e">
        <v>#N/A</v>
      </c>
      <c r="R307" s="4" t="e">
        <v>#N/A</v>
      </c>
      <c r="S307" s="4" t="e">
        <v>#N/A</v>
      </c>
      <c r="T307" s="4" t="e">
        <v>#N/A</v>
      </c>
      <c r="U307" s="4" t="e">
        <v>#N/A</v>
      </c>
      <c r="V307" s="4" t="e">
        <v>#N/A</v>
      </c>
      <c r="W307" s="4" t="e">
        <v>#N/A</v>
      </c>
      <c r="X307" s="4" t="e">
        <v>#N/A</v>
      </c>
      <c r="Y307" s="4" t="e">
        <v>#N/A</v>
      </c>
      <c r="Z307" s="4" t="e">
        <v>#N/A</v>
      </c>
      <c r="AA307" s="4" t="e">
        <v>#N/A</v>
      </c>
      <c r="AB307" s="4" t="e">
        <v>#N/A</v>
      </c>
      <c r="AC307" s="4" t="e">
        <v>#N/A</v>
      </c>
      <c r="AD307" s="4" t="e">
        <v>#N/A</v>
      </c>
      <c r="AE307" s="4" t="e">
        <v>#N/A</v>
      </c>
      <c r="AF307" s="21" t="e">
        <v>#N/A</v>
      </c>
      <c r="AG307" s="21" t="e">
        <v>#N/A</v>
      </c>
      <c r="AH307" s="4" t="e">
        <v>#N/A</v>
      </c>
      <c r="AI307" s="4" t="e">
        <v>#N/A</v>
      </c>
      <c r="AJ307" s="4" t="e">
        <v>#N/A</v>
      </c>
      <c r="AK307" s="4" t="e">
        <v>#N/A</v>
      </c>
      <c r="AL307" s="4" t="e">
        <v>#N/A</v>
      </c>
      <c r="AM307" s="4" t="e">
        <v>#N/A</v>
      </c>
      <c r="AN307" s="4" t="e">
        <v>#N/A</v>
      </c>
    </row>
    <row r="308" spans="1:40" x14ac:dyDescent="0.25">
      <c r="A308" s="4" t="s">
        <v>12749</v>
      </c>
      <c r="B308" s="4" t="s">
        <v>164</v>
      </c>
      <c r="C308" s="4">
        <v>50</v>
      </c>
      <c r="D308" s="4" t="s">
        <v>165</v>
      </c>
      <c r="E308" s="4" t="s">
        <v>166</v>
      </c>
      <c r="F308" s="5" t="e">
        <v>#N/A</v>
      </c>
      <c r="G308" s="4" t="e">
        <v>#N/A</v>
      </c>
      <c r="H308" s="4" t="e">
        <v>#N/A</v>
      </c>
      <c r="I308" s="4" t="e">
        <v>#N/A</v>
      </c>
      <c r="J308" s="4"/>
      <c r="K308" s="21" t="e">
        <v>#N/A</v>
      </c>
      <c r="L308" s="4" t="e">
        <v>#N/A</v>
      </c>
      <c r="M308" s="4" t="e">
        <v>#N/A</v>
      </c>
      <c r="N308" s="4" t="e">
        <v>#N/A</v>
      </c>
      <c r="O308" s="4" t="e">
        <v>#N/A</v>
      </c>
      <c r="P308" s="4"/>
      <c r="Q308" s="4" t="e">
        <v>#N/A</v>
      </c>
      <c r="R308" s="4" t="e">
        <v>#N/A</v>
      </c>
      <c r="S308" s="4" t="e">
        <v>#N/A</v>
      </c>
      <c r="T308" s="4" t="e">
        <v>#N/A</v>
      </c>
      <c r="U308" s="4" t="e">
        <v>#N/A</v>
      </c>
      <c r="V308" s="4" t="e">
        <v>#N/A</v>
      </c>
      <c r="W308" s="4" t="e">
        <v>#N/A</v>
      </c>
      <c r="X308" s="4" t="e">
        <v>#N/A</v>
      </c>
      <c r="Y308" s="4" t="e">
        <v>#N/A</v>
      </c>
      <c r="Z308" s="4" t="e">
        <v>#N/A</v>
      </c>
      <c r="AA308" s="4" t="e">
        <v>#N/A</v>
      </c>
      <c r="AB308" s="4" t="e">
        <v>#N/A</v>
      </c>
      <c r="AC308" s="4" t="e">
        <v>#N/A</v>
      </c>
      <c r="AD308" s="4" t="e">
        <v>#N/A</v>
      </c>
      <c r="AE308" s="4" t="e">
        <v>#N/A</v>
      </c>
      <c r="AF308" s="21" t="e">
        <v>#N/A</v>
      </c>
      <c r="AG308" s="21" t="e">
        <v>#N/A</v>
      </c>
      <c r="AH308" s="4" t="e">
        <v>#N/A</v>
      </c>
      <c r="AI308" s="4" t="e">
        <v>#N/A</v>
      </c>
      <c r="AJ308" s="4" t="e">
        <v>#N/A</v>
      </c>
      <c r="AK308" s="4" t="e">
        <v>#N/A</v>
      </c>
      <c r="AL308" s="4" t="e">
        <v>#N/A</v>
      </c>
      <c r="AM308" s="4" t="e">
        <v>#N/A</v>
      </c>
      <c r="AN308" s="4" t="e">
        <v>#N/A</v>
      </c>
    </row>
    <row r="309" spans="1:40" x14ac:dyDescent="0.25">
      <c r="A309" s="4" t="s">
        <v>12758</v>
      </c>
      <c r="B309" s="4" t="s">
        <v>276</v>
      </c>
      <c r="C309" s="4">
        <v>60</v>
      </c>
      <c r="D309" s="4" t="s">
        <v>277</v>
      </c>
      <c r="E309" s="4" t="s">
        <v>278</v>
      </c>
      <c r="F309" s="5" t="e">
        <v>#N/A</v>
      </c>
      <c r="G309" s="4" t="e">
        <v>#N/A</v>
      </c>
      <c r="H309" s="4" t="e">
        <v>#N/A</v>
      </c>
      <c r="I309" s="4" t="e">
        <v>#N/A</v>
      </c>
      <c r="J309" s="4"/>
      <c r="K309" s="21" t="e">
        <v>#N/A</v>
      </c>
      <c r="L309" s="4" t="e">
        <v>#N/A</v>
      </c>
      <c r="M309" s="4" t="e">
        <v>#N/A</v>
      </c>
      <c r="N309" s="4" t="e">
        <v>#N/A</v>
      </c>
      <c r="O309" s="4" t="e">
        <v>#N/A</v>
      </c>
      <c r="P309" s="4"/>
      <c r="Q309" s="4" t="e">
        <v>#N/A</v>
      </c>
      <c r="R309" s="4" t="e">
        <v>#N/A</v>
      </c>
      <c r="S309" s="4" t="e">
        <v>#N/A</v>
      </c>
      <c r="T309" s="4" t="e">
        <v>#N/A</v>
      </c>
      <c r="U309" s="4" t="e">
        <v>#N/A</v>
      </c>
      <c r="V309" s="4" t="e">
        <v>#N/A</v>
      </c>
      <c r="W309" s="4" t="e">
        <v>#N/A</v>
      </c>
      <c r="X309" s="4" t="e">
        <v>#N/A</v>
      </c>
      <c r="Y309" s="4" t="e">
        <v>#N/A</v>
      </c>
      <c r="Z309" s="4" t="e">
        <v>#N/A</v>
      </c>
      <c r="AA309" s="4" t="e">
        <v>#N/A</v>
      </c>
      <c r="AB309" s="4" t="e">
        <v>#N/A</v>
      </c>
      <c r="AC309" s="4" t="e">
        <v>#N/A</v>
      </c>
      <c r="AD309" s="4" t="e">
        <v>#N/A</v>
      </c>
      <c r="AE309" s="4" t="e">
        <v>#N/A</v>
      </c>
      <c r="AF309" s="21" t="e">
        <v>#N/A</v>
      </c>
      <c r="AG309" s="21" t="e">
        <v>#N/A</v>
      </c>
      <c r="AH309" s="4" t="e">
        <v>#N/A</v>
      </c>
      <c r="AI309" s="4" t="e">
        <v>#N/A</v>
      </c>
      <c r="AJ309" s="4" t="e">
        <v>#N/A</v>
      </c>
      <c r="AK309" s="4" t="e">
        <v>#N/A</v>
      </c>
      <c r="AL309" s="4" t="e">
        <v>#N/A</v>
      </c>
      <c r="AM309" s="4" t="e">
        <v>#N/A</v>
      </c>
      <c r="AN309" s="4" t="e">
        <v>#N/A</v>
      </c>
    </row>
    <row r="310" spans="1:40" x14ac:dyDescent="0.25">
      <c r="A310" s="4" t="s">
        <v>12759</v>
      </c>
      <c r="B310" s="4" t="s">
        <v>276</v>
      </c>
      <c r="C310" s="4">
        <v>60</v>
      </c>
      <c r="D310" s="4" t="s">
        <v>277</v>
      </c>
      <c r="E310" s="4" t="s">
        <v>278</v>
      </c>
      <c r="F310" s="5" t="e">
        <v>#N/A</v>
      </c>
      <c r="G310" s="4" t="e">
        <v>#N/A</v>
      </c>
      <c r="H310" s="4" t="e">
        <v>#N/A</v>
      </c>
      <c r="I310" s="4" t="e">
        <v>#N/A</v>
      </c>
      <c r="J310" s="4"/>
      <c r="K310" s="21" t="e">
        <v>#N/A</v>
      </c>
      <c r="L310" s="4" t="e">
        <v>#N/A</v>
      </c>
      <c r="M310" s="4" t="e">
        <v>#N/A</v>
      </c>
      <c r="N310" s="4" t="e">
        <v>#N/A</v>
      </c>
      <c r="O310" s="4" t="e">
        <v>#N/A</v>
      </c>
      <c r="P310" s="4"/>
      <c r="Q310" s="4" t="e">
        <v>#N/A</v>
      </c>
      <c r="R310" s="4" t="e">
        <v>#N/A</v>
      </c>
      <c r="S310" s="4" t="e">
        <v>#N/A</v>
      </c>
      <c r="T310" s="4" t="e">
        <v>#N/A</v>
      </c>
      <c r="U310" s="4" t="e">
        <v>#N/A</v>
      </c>
      <c r="V310" s="4" t="e">
        <v>#N/A</v>
      </c>
      <c r="W310" s="4" t="e">
        <v>#N/A</v>
      </c>
      <c r="X310" s="4" t="e">
        <v>#N/A</v>
      </c>
      <c r="Y310" s="4" t="e">
        <v>#N/A</v>
      </c>
      <c r="Z310" s="4" t="e">
        <v>#N/A</v>
      </c>
      <c r="AA310" s="4" t="e">
        <v>#N/A</v>
      </c>
      <c r="AB310" s="4" t="e">
        <v>#N/A</v>
      </c>
      <c r="AC310" s="4" t="e">
        <v>#N/A</v>
      </c>
      <c r="AD310" s="4" t="e">
        <v>#N/A</v>
      </c>
      <c r="AE310" s="4" t="e">
        <v>#N/A</v>
      </c>
      <c r="AF310" s="21" t="e">
        <v>#N/A</v>
      </c>
      <c r="AG310" s="21" t="e">
        <v>#N/A</v>
      </c>
      <c r="AH310" s="4" t="e">
        <v>#N/A</v>
      </c>
      <c r="AI310" s="4" t="e">
        <v>#N/A</v>
      </c>
      <c r="AJ310" s="4" t="e">
        <v>#N/A</v>
      </c>
      <c r="AK310" s="4" t="e">
        <v>#N/A</v>
      </c>
      <c r="AL310" s="4" t="e">
        <v>#N/A</v>
      </c>
      <c r="AM310" s="4" t="e">
        <v>#N/A</v>
      </c>
      <c r="AN310" s="4" t="e">
        <v>#N/A</v>
      </c>
    </row>
    <row r="311" spans="1:40" x14ac:dyDescent="0.25">
      <c r="A311" s="4" t="s">
        <v>12760</v>
      </c>
      <c r="B311" s="4" t="s">
        <v>276</v>
      </c>
      <c r="C311" s="4">
        <v>60</v>
      </c>
      <c r="D311" s="4" t="s">
        <v>277</v>
      </c>
      <c r="E311" s="4" t="s">
        <v>278</v>
      </c>
      <c r="F311" s="5">
        <v>330005269637</v>
      </c>
      <c r="G311" s="4" t="s">
        <v>12761</v>
      </c>
      <c r="H311" s="4" t="s">
        <v>12762</v>
      </c>
      <c r="I311" s="4" t="s">
        <v>49</v>
      </c>
      <c r="J311" s="4"/>
      <c r="K311" s="21" t="s">
        <v>50</v>
      </c>
      <c r="L311" s="4">
        <v>0</v>
      </c>
      <c r="M311" s="4">
        <v>0</v>
      </c>
      <c r="N311" s="4">
        <v>0</v>
      </c>
      <c r="O311" s="4">
        <v>0</v>
      </c>
      <c r="P311" s="4"/>
      <c r="Q311" s="4" t="s">
        <v>12763</v>
      </c>
      <c r="R311" s="4" t="s">
        <v>52</v>
      </c>
      <c r="S311" s="4" t="e">
        <v>#N/A</v>
      </c>
      <c r="T311" s="4" t="e">
        <v>#N/A</v>
      </c>
      <c r="U311" s="4" t="e">
        <v>#N/A</v>
      </c>
      <c r="V311" s="4" t="e">
        <v>#N/A</v>
      </c>
      <c r="W311" s="4" t="e">
        <v>#N/A</v>
      </c>
      <c r="X311" s="4" t="e">
        <v>#N/A</v>
      </c>
      <c r="Y311" s="4">
        <v>5.5129999999999998E-2</v>
      </c>
      <c r="Z311" s="4" t="e">
        <v>#N/A</v>
      </c>
      <c r="AA311" s="4" t="e">
        <v>#N/A</v>
      </c>
      <c r="AB311" s="4" t="e">
        <v>#N/A</v>
      </c>
      <c r="AC311" s="4" t="e">
        <v>#N/A</v>
      </c>
      <c r="AD311" s="4" t="e">
        <v>#N/A</v>
      </c>
      <c r="AE311" s="4" t="e">
        <v>#N/A</v>
      </c>
      <c r="AF311" s="21" t="e">
        <v>#N/A</v>
      </c>
      <c r="AG311" s="21" t="e">
        <v>#N/A</v>
      </c>
      <c r="AH311" s="4" t="s">
        <v>12764</v>
      </c>
      <c r="AI311" s="4" t="s">
        <v>12765</v>
      </c>
      <c r="AJ311" s="4">
        <v>28993000</v>
      </c>
      <c r="AK311" s="4" t="s">
        <v>279</v>
      </c>
      <c r="AL311" s="4" t="s">
        <v>47</v>
      </c>
      <c r="AM311" s="4">
        <v>25519423</v>
      </c>
      <c r="AN311" s="4" t="s">
        <v>12766</v>
      </c>
    </row>
    <row r="312" spans="1:40" x14ac:dyDescent="0.25">
      <c r="A312" s="4" t="s">
        <v>12767</v>
      </c>
      <c r="B312" s="4" t="s">
        <v>276</v>
      </c>
      <c r="C312" s="4">
        <v>60</v>
      </c>
      <c r="D312" s="4" t="s">
        <v>277</v>
      </c>
      <c r="E312" s="4" t="s">
        <v>278</v>
      </c>
      <c r="F312" s="5" t="e">
        <v>#N/A</v>
      </c>
      <c r="G312" s="4" t="e">
        <v>#N/A</v>
      </c>
      <c r="H312" s="4" t="e">
        <v>#N/A</v>
      </c>
      <c r="I312" s="4" t="e">
        <v>#N/A</v>
      </c>
      <c r="J312" s="4"/>
      <c r="K312" s="21" t="e">
        <v>#N/A</v>
      </c>
      <c r="L312" s="4" t="e">
        <v>#N/A</v>
      </c>
      <c r="M312" s="4" t="e">
        <v>#N/A</v>
      </c>
      <c r="N312" s="4" t="e">
        <v>#N/A</v>
      </c>
      <c r="O312" s="4" t="e">
        <v>#N/A</v>
      </c>
      <c r="P312" s="4"/>
      <c r="Q312" s="4" t="e">
        <v>#N/A</v>
      </c>
      <c r="R312" s="4" t="e">
        <v>#N/A</v>
      </c>
      <c r="S312" s="4" t="e">
        <v>#N/A</v>
      </c>
      <c r="T312" s="4" t="e">
        <v>#N/A</v>
      </c>
      <c r="U312" s="4" t="e">
        <v>#N/A</v>
      </c>
      <c r="V312" s="4" t="e">
        <v>#N/A</v>
      </c>
      <c r="W312" s="4" t="e">
        <v>#N/A</v>
      </c>
      <c r="X312" s="4" t="e">
        <v>#N/A</v>
      </c>
      <c r="Y312" s="4" t="e">
        <v>#N/A</v>
      </c>
      <c r="Z312" s="4" t="e">
        <v>#N/A</v>
      </c>
      <c r="AA312" s="4" t="e">
        <v>#N/A</v>
      </c>
      <c r="AB312" s="4" t="e">
        <v>#N/A</v>
      </c>
      <c r="AC312" s="4" t="e">
        <v>#N/A</v>
      </c>
      <c r="AD312" s="4" t="e">
        <v>#N/A</v>
      </c>
      <c r="AE312" s="4" t="e">
        <v>#N/A</v>
      </c>
      <c r="AF312" s="21" t="e">
        <v>#N/A</v>
      </c>
      <c r="AG312" s="21" t="e">
        <v>#N/A</v>
      </c>
      <c r="AH312" s="4" t="e">
        <v>#N/A</v>
      </c>
      <c r="AI312" s="4" t="e">
        <v>#N/A</v>
      </c>
      <c r="AJ312" s="4" t="e">
        <v>#N/A</v>
      </c>
      <c r="AK312" s="4" t="e">
        <v>#N/A</v>
      </c>
      <c r="AL312" s="4" t="e">
        <v>#N/A</v>
      </c>
      <c r="AM312" s="4" t="e">
        <v>#N/A</v>
      </c>
      <c r="AN312" s="4" t="e">
        <v>#N/A</v>
      </c>
    </row>
    <row r="313" spans="1:40" x14ac:dyDescent="0.25">
      <c r="A313" s="4" t="s">
        <v>12768</v>
      </c>
      <c r="B313" s="4" t="s">
        <v>276</v>
      </c>
      <c r="C313" s="4">
        <v>60</v>
      </c>
      <c r="D313" s="4" t="s">
        <v>277</v>
      </c>
      <c r="E313" s="4" t="s">
        <v>278</v>
      </c>
      <c r="F313" s="5">
        <v>330028288786</v>
      </c>
      <c r="G313" s="4" t="s">
        <v>12769</v>
      </c>
      <c r="H313" s="4" t="s">
        <v>12770</v>
      </c>
      <c r="I313" s="4" t="s">
        <v>153</v>
      </c>
      <c r="J313" s="4"/>
      <c r="K313" s="21" t="s">
        <v>11620</v>
      </c>
      <c r="L313" s="4">
        <v>0</v>
      </c>
      <c r="M313" s="4">
        <v>0</v>
      </c>
      <c r="N313" s="4">
        <v>0</v>
      </c>
      <c r="O313" s="4">
        <v>0</v>
      </c>
      <c r="P313" s="4"/>
      <c r="Q313" s="4" t="s">
        <v>12771</v>
      </c>
      <c r="R313" s="4" t="s">
        <v>11622</v>
      </c>
      <c r="S313" s="4" t="e">
        <v>#N/A</v>
      </c>
      <c r="T313" s="4" t="e">
        <v>#N/A</v>
      </c>
      <c r="U313" s="4" t="e">
        <v>#N/A</v>
      </c>
      <c r="V313" s="4" t="e">
        <v>#N/A</v>
      </c>
      <c r="W313" s="4" t="e">
        <v>#N/A</v>
      </c>
      <c r="X313" s="4" t="e">
        <v>#N/A</v>
      </c>
      <c r="Y313" s="4">
        <v>1.0499999999999999E-3</v>
      </c>
      <c r="Z313" s="4" t="e">
        <v>#N/A</v>
      </c>
      <c r="AA313" s="4" t="e">
        <v>#N/A</v>
      </c>
      <c r="AB313" s="4" t="e">
        <v>#N/A</v>
      </c>
      <c r="AC313" s="4" t="e">
        <v>#N/A</v>
      </c>
      <c r="AD313" s="4" t="e">
        <v>#N/A</v>
      </c>
      <c r="AE313" s="4" t="e">
        <v>#N/A</v>
      </c>
      <c r="AF313" s="21" t="e">
        <v>#N/A</v>
      </c>
      <c r="AG313" s="21" t="e">
        <v>#N/A</v>
      </c>
      <c r="AH313" s="4" t="s">
        <v>12772</v>
      </c>
      <c r="AI313" s="4" t="s">
        <v>12773</v>
      </c>
      <c r="AJ313" s="4">
        <v>28820000</v>
      </c>
      <c r="AK313" s="4" t="s">
        <v>280</v>
      </c>
      <c r="AL313" s="4" t="s">
        <v>47</v>
      </c>
      <c r="AM313" s="4" t="s">
        <v>12774</v>
      </c>
      <c r="AN313" s="4" t="s">
        <v>12775</v>
      </c>
    </row>
    <row r="314" spans="1:40" x14ac:dyDescent="0.25">
      <c r="A314" s="4" t="s">
        <v>12776</v>
      </c>
      <c r="B314" s="4" t="s">
        <v>276</v>
      </c>
      <c r="C314" s="4">
        <v>60</v>
      </c>
      <c r="D314" s="4" t="s">
        <v>277</v>
      </c>
      <c r="E314" s="4" t="s">
        <v>278</v>
      </c>
      <c r="F314" s="5">
        <v>330005053383</v>
      </c>
      <c r="G314" s="4" t="s">
        <v>12777</v>
      </c>
      <c r="H314" s="4" t="s">
        <v>12778</v>
      </c>
      <c r="I314" s="4" t="s">
        <v>49</v>
      </c>
      <c r="J314" s="4"/>
      <c r="K314" s="21" t="s">
        <v>50</v>
      </c>
      <c r="L314" s="4">
        <v>0</v>
      </c>
      <c r="M314" s="4">
        <v>0</v>
      </c>
      <c r="N314" s="4">
        <v>0</v>
      </c>
      <c r="O314" s="4">
        <v>0</v>
      </c>
      <c r="P314" s="4"/>
      <c r="Q314" s="4" t="s">
        <v>12779</v>
      </c>
      <c r="R314" s="4" t="s">
        <v>11662</v>
      </c>
      <c r="S314" s="4" t="e">
        <v>#N/A</v>
      </c>
      <c r="T314" s="4" t="e">
        <v>#N/A</v>
      </c>
      <c r="U314" s="4" t="e">
        <v>#N/A</v>
      </c>
      <c r="V314" s="4" t="e">
        <v>#N/A</v>
      </c>
      <c r="W314" s="4" t="e">
        <v>#N/A</v>
      </c>
      <c r="X314" s="4" t="e">
        <v>#N/A</v>
      </c>
      <c r="Y314" s="4">
        <v>5.5129999999999998E-2</v>
      </c>
      <c r="Z314" s="4" t="e">
        <v>#N/A</v>
      </c>
      <c r="AA314" s="4" t="e">
        <v>#N/A</v>
      </c>
      <c r="AB314" s="4" t="e">
        <v>#N/A</v>
      </c>
      <c r="AC314" s="4" t="e">
        <v>#N/A</v>
      </c>
      <c r="AD314" s="4" t="e">
        <v>#N/A</v>
      </c>
      <c r="AE314" s="4" t="e">
        <v>#N/A</v>
      </c>
      <c r="AF314" s="21" t="e">
        <v>#N/A</v>
      </c>
      <c r="AG314" s="21" t="e">
        <v>#N/A</v>
      </c>
      <c r="AH314" s="4" t="s">
        <v>12780</v>
      </c>
      <c r="AI314" s="4" t="s">
        <v>85</v>
      </c>
      <c r="AJ314" s="4">
        <v>28800000</v>
      </c>
      <c r="AK314" s="4" t="s">
        <v>156</v>
      </c>
      <c r="AL314" s="4" t="s">
        <v>47</v>
      </c>
      <c r="AM314" s="4" t="s">
        <v>12781</v>
      </c>
      <c r="AN314" s="4" t="s">
        <v>281</v>
      </c>
    </row>
    <row r="315" spans="1:40" x14ac:dyDescent="0.25">
      <c r="A315" s="4" t="s">
        <v>12782</v>
      </c>
      <c r="B315" s="4" t="s">
        <v>276</v>
      </c>
      <c r="C315" s="4">
        <v>60</v>
      </c>
      <c r="D315" s="4" t="s">
        <v>277</v>
      </c>
      <c r="E315" s="4" t="s">
        <v>278</v>
      </c>
      <c r="F315" s="5">
        <v>330006167250</v>
      </c>
      <c r="G315" s="4" t="s">
        <v>12783</v>
      </c>
      <c r="H315" s="4" t="s">
        <v>12784</v>
      </c>
      <c r="I315" s="4" t="s">
        <v>49</v>
      </c>
      <c r="J315" s="4"/>
      <c r="K315" s="21" t="s">
        <v>50</v>
      </c>
      <c r="L315" s="4">
        <v>0</v>
      </c>
      <c r="M315" s="4">
        <v>0</v>
      </c>
      <c r="N315" s="4">
        <v>0</v>
      </c>
      <c r="O315" s="4">
        <v>0</v>
      </c>
      <c r="P315" s="4"/>
      <c r="Q315" s="4" t="s">
        <v>12785</v>
      </c>
      <c r="R315" s="4" t="s">
        <v>11662</v>
      </c>
      <c r="S315" s="4" t="e">
        <v>#N/A</v>
      </c>
      <c r="T315" s="4" t="e">
        <v>#N/A</v>
      </c>
      <c r="U315" s="4" t="e">
        <v>#N/A</v>
      </c>
      <c r="V315" s="4" t="e">
        <v>#N/A</v>
      </c>
      <c r="W315" s="4" t="e">
        <v>#N/A</v>
      </c>
      <c r="X315" s="4" t="e">
        <v>#N/A</v>
      </c>
      <c r="Y315" s="4">
        <v>5.5129999999999998E-2</v>
      </c>
      <c r="Z315" s="4" t="e">
        <v>#N/A</v>
      </c>
      <c r="AA315" s="4" t="e">
        <v>#N/A</v>
      </c>
      <c r="AB315" s="4" t="e">
        <v>#N/A</v>
      </c>
      <c r="AC315" s="4" t="e">
        <v>#N/A</v>
      </c>
      <c r="AD315" s="4" t="e">
        <v>#N/A</v>
      </c>
      <c r="AE315" s="4" t="e">
        <v>#N/A</v>
      </c>
      <c r="AF315" s="21" t="e">
        <v>#N/A</v>
      </c>
      <c r="AG315" s="21" t="e">
        <v>#N/A</v>
      </c>
      <c r="AH315" s="4" t="s">
        <v>12786</v>
      </c>
      <c r="AI315" s="4" t="s">
        <v>12787</v>
      </c>
      <c r="AJ315" s="4">
        <v>24900000</v>
      </c>
      <c r="AK315" s="4" t="s">
        <v>208</v>
      </c>
      <c r="AL315" s="4" t="s">
        <v>47</v>
      </c>
      <c r="AM315" s="4">
        <v>23635631</v>
      </c>
      <c r="AN315" s="4" t="s">
        <v>12788</v>
      </c>
    </row>
    <row r="316" spans="1:40" x14ac:dyDescent="0.25">
      <c r="A316" s="4" t="s">
        <v>13400</v>
      </c>
      <c r="B316" s="4" t="s">
        <v>276</v>
      </c>
      <c r="C316" s="4">
        <v>60</v>
      </c>
      <c r="D316" s="4" t="s">
        <v>277</v>
      </c>
      <c r="E316" s="4" t="s">
        <v>278</v>
      </c>
      <c r="F316" s="5">
        <v>330006166793</v>
      </c>
      <c r="G316" s="4" t="s">
        <v>9740</v>
      </c>
      <c r="H316" s="4" t="s">
        <v>9741</v>
      </c>
      <c r="I316" s="4" t="s">
        <v>62</v>
      </c>
      <c r="J316" s="4"/>
      <c r="K316" s="21" t="s">
        <v>50</v>
      </c>
      <c r="L316" s="4">
        <f>Tabela1[[#This Row],[vlCaptEst]]+Tabela1[[#This Row],[vlLancEstTrat]]+Tabela1[[#This Row],[vlLancEstNTrat]]+Tabela1[[#This Row],[vlConsEst]]</f>
        <v>857.60906324426423</v>
      </c>
      <c r="M316" s="4">
        <v>0</v>
      </c>
      <c r="N316" s="4">
        <v>0</v>
      </c>
      <c r="O316" s="4"/>
      <c r="P316" s="4"/>
      <c r="Q316" s="4" t="s">
        <v>13555</v>
      </c>
      <c r="R316" s="4" t="s">
        <v>13554</v>
      </c>
      <c r="S316" s="4">
        <v>22464</v>
      </c>
      <c r="T316" s="4">
        <v>10109</v>
      </c>
      <c r="U316" s="4">
        <v>0</v>
      </c>
      <c r="V316" s="4">
        <v>5911.48</v>
      </c>
      <c r="W316" s="4">
        <v>0</v>
      </c>
      <c r="X316" s="4">
        <v>99</v>
      </c>
      <c r="Y316" s="4">
        <v>5.7568725668020709E-2</v>
      </c>
      <c r="Z316" s="4">
        <v>517.28883516908104</v>
      </c>
      <c r="AA316" s="4">
        <v>0</v>
      </c>
      <c r="AB316" s="4">
        <v>0</v>
      </c>
      <c r="AC316" s="4">
        <v>340.32022807518314</v>
      </c>
      <c r="AD316" s="4" t="s">
        <v>9742</v>
      </c>
      <c r="AE316" s="4" t="s">
        <v>9743</v>
      </c>
      <c r="AF316" s="21">
        <v>40904</v>
      </c>
      <c r="AG316" s="21">
        <v>42731</v>
      </c>
      <c r="AH316" s="4" t="s">
        <v>9744</v>
      </c>
      <c r="AI316" s="4" t="s">
        <v>9745</v>
      </c>
      <c r="AJ316" s="4">
        <v>28990000</v>
      </c>
      <c r="AK316" s="4" t="s">
        <v>279</v>
      </c>
      <c r="AL316" s="4" t="s">
        <v>47</v>
      </c>
      <c r="AM316" s="4" t="s">
        <v>9746</v>
      </c>
      <c r="AN316" s="4" t="s">
        <v>9747</v>
      </c>
    </row>
    <row r="317" spans="1:40" x14ac:dyDescent="0.25">
      <c r="A317" s="4" t="s">
        <v>12789</v>
      </c>
      <c r="B317" s="4" t="s">
        <v>276</v>
      </c>
      <c r="C317" s="4">
        <v>60</v>
      </c>
      <c r="D317" s="4" t="s">
        <v>277</v>
      </c>
      <c r="E317" s="4" t="s">
        <v>278</v>
      </c>
      <c r="F317" s="5">
        <v>330009965875</v>
      </c>
      <c r="G317" s="4" t="s">
        <v>12790</v>
      </c>
      <c r="H317" s="4" t="s">
        <v>12791</v>
      </c>
      <c r="I317" s="4" t="s">
        <v>62</v>
      </c>
      <c r="J317" s="4"/>
      <c r="K317" s="21" t="s">
        <v>50</v>
      </c>
      <c r="L317" s="4">
        <v>4134.9691555833751</v>
      </c>
      <c r="M317" s="4">
        <v>0</v>
      </c>
      <c r="N317" s="4">
        <v>0</v>
      </c>
      <c r="O317" s="4">
        <v>0</v>
      </c>
      <c r="P317" s="4"/>
      <c r="Q317" s="4" t="s">
        <v>51</v>
      </c>
      <c r="R317" s="4" t="s">
        <v>52</v>
      </c>
      <c r="S317" s="4">
        <v>58032</v>
      </c>
      <c r="T317" s="4">
        <v>0</v>
      </c>
      <c r="U317" s="4">
        <v>0</v>
      </c>
      <c r="V317" s="4">
        <v>51792</v>
      </c>
      <c r="W317" s="4">
        <v>0</v>
      </c>
      <c r="X317" s="4">
        <v>0</v>
      </c>
      <c r="Y317" s="4">
        <v>5.5129999999999998E-2</v>
      </c>
      <c r="Z317" s="4">
        <v>1279.7</v>
      </c>
      <c r="AA317" s="4">
        <v>0</v>
      </c>
      <c r="AB317" s="4">
        <v>0</v>
      </c>
      <c r="AC317" s="4">
        <v>2855.26</v>
      </c>
      <c r="AD317" s="4" t="s">
        <v>12792</v>
      </c>
      <c r="AE317" s="4" t="s">
        <v>12793</v>
      </c>
      <c r="AF317" s="21">
        <v>42760</v>
      </c>
      <c r="AG317" s="21">
        <v>44586</v>
      </c>
      <c r="AH317" s="4" t="s">
        <v>12794</v>
      </c>
      <c r="AI317" s="4" t="s">
        <v>12795</v>
      </c>
      <c r="AJ317" s="4">
        <v>28820000</v>
      </c>
      <c r="AK317" s="4" t="s">
        <v>280</v>
      </c>
      <c r="AL317" s="4" t="s">
        <v>47</v>
      </c>
      <c r="AM317" s="4">
        <v>996677215</v>
      </c>
      <c r="AN317" s="4" t="s">
        <v>282</v>
      </c>
    </row>
    <row r="318" spans="1:40" x14ac:dyDescent="0.25">
      <c r="A318" s="4" t="s">
        <v>12796</v>
      </c>
      <c r="B318" s="4" t="s">
        <v>276</v>
      </c>
      <c r="C318" s="4">
        <v>60</v>
      </c>
      <c r="D318" s="4" t="s">
        <v>277</v>
      </c>
      <c r="E318" s="4" t="s">
        <v>278</v>
      </c>
      <c r="F318" s="5">
        <v>330009888781</v>
      </c>
      <c r="G318" s="4" t="s">
        <v>12797</v>
      </c>
      <c r="H318" s="4" t="s">
        <v>12798</v>
      </c>
      <c r="I318" s="4" t="s">
        <v>49</v>
      </c>
      <c r="J318" s="4"/>
      <c r="K318" s="21" t="s">
        <v>12799</v>
      </c>
      <c r="L318" s="4">
        <v>0</v>
      </c>
      <c r="M318" s="4">
        <v>0</v>
      </c>
      <c r="N318" s="4">
        <v>0</v>
      </c>
      <c r="O318" s="4">
        <v>0</v>
      </c>
      <c r="P318" s="4"/>
      <c r="Q318" s="4" t="s">
        <v>12800</v>
      </c>
      <c r="R318" s="4" t="s">
        <v>12801</v>
      </c>
      <c r="S318" s="4" t="e">
        <v>#N/A</v>
      </c>
      <c r="T318" s="4" t="e">
        <v>#N/A</v>
      </c>
      <c r="U318" s="4" t="e">
        <v>#N/A</v>
      </c>
      <c r="V318" s="4" t="e">
        <v>#N/A</v>
      </c>
      <c r="W318" s="4" t="e">
        <v>#N/A</v>
      </c>
      <c r="X318" s="4" t="e">
        <v>#N/A</v>
      </c>
      <c r="Y318" s="4">
        <v>5.5129999999999998E-2</v>
      </c>
      <c r="Z318" s="4" t="e">
        <v>#N/A</v>
      </c>
      <c r="AA318" s="4" t="e">
        <v>#N/A</v>
      </c>
      <c r="AB318" s="4" t="e">
        <v>#N/A</v>
      </c>
      <c r="AC318" s="4" t="e">
        <v>#N/A</v>
      </c>
      <c r="AD318" s="4" t="s">
        <v>12802</v>
      </c>
      <c r="AE318" s="4" t="s">
        <v>12803</v>
      </c>
      <c r="AF318" s="21">
        <v>43742</v>
      </c>
      <c r="AG318" s="21">
        <v>43742</v>
      </c>
      <c r="AH318" s="4" t="s">
        <v>12804</v>
      </c>
      <c r="AI318" s="4">
        <v>0</v>
      </c>
      <c r="AJ318" s="4">
        <v>28880000</v>
      </c>
      <c r="AK318" s="4" t="s">
        <v>283</v>
      </c>
      <c r="AL318" s="4" t="s">
        <v>47</v>
      </c>
      <c r="AM318" s="4">
        <v>26692455</v>
      </c>
      <c r="AN318" s="4" t="s">
        <v>284</v>
      </c>
    </row>
    <row r="319" spans="1:40" x14ac:dyDescent="0.25">
      <c r="A319" s="4" t="s">
        <v>13401</v>
      </c>
      <c r="B319" s="4" t="s">
        <v>276</v>
      </c>
      <c r="C319" s="4">
        <v>60</v>
      </c>
      <c r="D319" s="4" t="s">
        <v>277</v>
      </c>
      <c r="E319" s="4" t="s">
        <v>278</v>
      </c>
      <c r="F319" s="5">
        <v>330005800464</v>
      </c>
      <c r="G319" s="4" t="s">
        <v>9789</v>
      </c>
      <c r="H319" s="4" t="s">
        <v>9790</v>
      </c>
      <c r="I319" s="4" t="s">
        <v>110</v>
      </c>
      <c r="J319" s="4"/>
      <c r="K319" s="21" t="s">
        <v>50</v>
      </c>
      <c r="L319" s="4">
        <f>Tabela1[[#This Row],[vlCaptEst]]+Tabela1[[#This Row],[vlLancEstTrat]]+Tabela1[[#This Row],[vlLancEstNTrat]]+Tabela1[[#This Row],[vlConsEst]]</f>
        <v>817.38465334719137</v>
      </c>
      <c r="M319" s="4">
        <v>0</v>
      </c>
      <c r="N319" s="4">
        <v>0</v>
      </c>
      <c r="O319" s="4"/>
      <c r="P319" s="4"/>
      <c r="Q319" s="4" t="s">
        <v>13555</v>
      </c>
      <c r="R319" s="4" t="s">
        <v>13554</v>
      </c>
      <c r="S319" s="4">
        <v>423495</v>
      </c>
      <c r="T319" s="4">
        <v>0</v>
      </c>
      <c r="U319" s="4">
        <v>0</v>
      </c>
      <c r="V319" s="4">
        <v>423495</v>
      </c>
      <c r="W319" s="4">
        <v>0</v>
      </c>
      <c r="X319" s="4">
        <v>0</v>
      </c>
      <c r="Y319" s="4">
        <v>1.3786511843306452E-3</v>
      </c>
      <c r="Z319" s="4">
        <v>233.53548882090817</v>
      </c>
      <c r="AA319" s="4">
        <v>0</v>
      </c>
      <c r="AB319" s="4">
        <v>0</v>
      </c>
      <c r="AC319" s="4">
        <v>583.84916452628318</v>
      </c>
      <c r="AD319" s="4" t="s">
        <v>9791</v>
      </c>
      <c r="AE319" s="4" t="s">
        <v>9792</v>
      </c>
      <c r="AF319" s="21">
        <v>42698</v>
      </c>
      <c r="AG319" s="21">
        <v>44524</v>
      </c>
      <c r="AH319" s="4" t="s">
        <v>9793</v>
      </c>
      <c r="AI319" s="4" t="s">
        <v>9794</v>
      </c>
      <c r="AJ319" s="4">
        <v>28990000</v>
      </c>
      <c r="AK319" s="4" t="s">
        <v>279</v>
      </c>
      <c r="AL319" s="4" t="s">
        <v>47</v>
      </c>
      <c r="AM319" s="4" t="s">
        <v>9795</v>
      </c>
      <c r="AN319" s="4" t="s">
        <v>9796</v>
      </c>
    </row>
    <row r="320" spans="1:40" x14ac:dyDescent="0.25">
      <c r="A320" s="4" t="s">
        <v>12805</v>
      </c>
      <c r="B320" s="4" t="s">
        <v>276</v>
      </c>
      <c r="C320" s="4">
        <v>60</v>
      </c>
      <c r="D320" s="4" t="s">
        <v>277</v>
      </c>
      <c r="E320" s="4" t="s">
        <v>278</v>
      </c>
      <c r="F320" s="5">
        <v>330001260198</v>
      </c>
      <c r="G320" s="4" t="s">
        <v>12674</v>
      </c>
      <c r="H320" s="4" t="s">
        <v>12806</v>
      </c>
      <c r="I320" s="4" t="s">
        <v>49</v>
      </c>
      <c r="J320" s="4"/>
      <c r="K320" s="21" t="s">
        <v>245</v>
      </c>
      <c r="L320" s="4">
        <v>0</v>
      </c>
      <c r="M320" s="4">
        <v>0</v>
      </c>
      <c r="N320" s="4">
        <v>0</v>
      </c>
      <c r="O320" s="4">
        <v>0</v>
      </c>
      <c r="P320" s="4"/>
      <c r="Q320" s="4" t="s">
        <v>12676</v>
      </c>
      <c r="R320" s="4" t="s">
        <v>52</v>
      </c>
      <c r="S320" s="4" t="e">
        <v>#N/A</v>
      </c>
      <c r="T320" s="4" t="e">
        <v>#N/A</v>
      </c>
      <c r="U320" s="4" t="e">
        <v>#N/A</v>
      </c>
      <c r="V320" s="4" t="e">
        <v>#N/A</v>
      </c>
      <c r="W320" s="4" t="e">
        <v>#N/A</v>
      </c>
      <c r="X320" s="4" t="e">
        <v>#N/A</v>
      </c>
      <c r="Y320" s="4">
        <v>5.5129999999999998E-2</v>
      </c>
      <c r="Z320" s="4" t="e">
        <v>#N/A</v>
      </c>
      <c r="AA320" s="4" t="e">
        <v>#N/A</v>
      </c>
      <c r="AB320" s="4" t="e">
        <v>#N/A</v>
      </c>
      <c r="AC320" s="4" t="e">
        <v>#N/A</v>
      </c>
      <c r="AD320" s="4" t="e">
        <v>#N/A</v>
      </c>
      <c r="AE320" s="4" t="e">
        <v>#N/A</v>
      </c>
      <c r="AF320" s="21" t="e">
        <v>#N/A</v>
      </c>
      <c r="AG320" s="21" t="e">
        <v>#N/A</v>
      </c>
      <c r="AH320" s="4" t="s">
        <v>12677</v>
      </c>
      <c r="AI320" s="4" t="s">
        <v>12678</v>
      </c>
      <c r="AJ320" s="4">
        <v>28680000</v>
      </c>
      <c r="AK320" s="4" t="s">
        <v>12679</v>
      </c>
      <c r="AL320" s="4" t="s">
        <v>47</v>
      </c>
      <c r="AM320" s="4" t="s">
        <v>12807</v>
      </c>
      <c r="AN320" s="4" t="s">
        <v>12680</v>
      </c>
    </row>
    <row r="321" spans="1:40" x14ac:dyDescent="0.25">
      <c r="A321" s="4" t="s">
        <v>13215</v>
      </c>
      <c r="B321" s="4" t="s">
        <v>276</v>
      </c>
      <c r="C321" s="4">
        <v>60</v>
      </c>
      <c r="D321" s="4" t="s">
        <v>277</v>
      </c>
      <c r="E321" s="4" t="s">
        <v>278</v>
      </c>
      <c r="F321" s="5">
        <v>330027086004</v>
      </c>
      <c r="G321" s="4" t="s">
        <v>9938</v>
      </c>
      <c r="H321" s="4" t="s">
        <v>9939</v>
      </c>
      <c r="I321" s="4" t="s">
        <v>49</v>
      </c>
      <c r="J321" s="4"/>
      <c r="K321" s="21" t="s">
        <v>66</v>
      </c>
      <c r="L321" s="4">
        <v>0</v>
      </c>
      <c r="M321" s="4">
        <v>0</v>
      </c>
      <c r="N321" s="4">
        <f>Tabela1[[#This Row],[VALOR_anual]]+Tabela1[[#This Row],[AJUSTE_exerc]]</f>
        <v>0</v>
      </c>
      <c r="O321" s="4"/>
      <c r="P321" s="4"/>
      <c r="Q321" s="4" t="s">
        <v>250</v>
      </c>
      <c r="R321" s="4" t="s">
        <v>52</v>
      </c>
      <c r="S321" s="4">
        <v>309958</v>
      </c>
      <c r="T321" s="4">
        <v>0</v>
      </c>
      <c r="U321" s="4">
        <v>0</v>
      </c>
      <c r="V321" s="4">
        <v>61991.6</v>
      </c>
      <c r="W321" s="4">
        <v>0</v>
      </c>
      <c r="X321" s="4">
        <v>0</v>
      </c>
      <c r="Y321" s="4">
        <v>5.7568725668020709E-2</v>
      </c>
      <c r="Z321" s="4">
        <v>7137.5562973956612</v>
      </c>
      <c r="AA321" s="4">
        <v>0</v>
      </c>
      <c r="AB321" s="4">
        <v>0</v>
      </c>
      <c r="AC321" s="4">
        <v>3568.7781486978306</v>
      </c>
      <c r="AD321" s="4" t="s">
        <v>9813</v>
      </c>
      <c r="AE321" s="4" t="s">
        <v>9814</v>
      </c>
      <c r="AF321" s="21">
        <v>43430</v>
      </c>
      <c r="AG321" s="21">
        <v>45256</v>
      </c>
      <c r="AH321" s="4" t="s">
        <v>9815</v>
      </c>
      <c r="AI321" s="4" t="s">
        <v>9816</v>
      </c>
      <c r="AJ321" s="4" t="s">
        <v>9817</v>
      </c>
      <c r="AK321" s="4" t="s">
        <v>279</v>
      </c>
      <c r="AL321" s="4" t="s">
        <v>47</v>
      </c>
      <c r="AM321" s="4" t="s">
        <v>1708</v>
      </c>
      <c r="AN321" s="4" t="s">
        <v>9818</v>
      </c>
    </row>
    <row r="322" spans="1:40" x14ac:dyDescent="0.25">
      <c r="A322" s="4" t="s">
        <v>13402</v>
      </c>
      <c r="B322" s="4" t="s">
        <v>276</v>
      </c>
      <c r="C322" s="4">
        <v>60</v>
      </c>
      <c r="D322" s="4" t="s">
        <v>277</v>
      </c>
      <c r="E322" s="4" t="s">
        <v>278</v>
      </c>
      <c r="F322" s="5">
        <v>330026832926</v>
      </c>
      <c r="G322" s="4" t="s">
        <v>9838</v>
      </c>
      <c r="H322" s="4" t="s">
        <v>9839</v>
      </c>
      <c r="I322" s="4" t="s">
        <v>271</v>
      </c>
      <c r="J322" s="4"/>
      <c r="K322" s="21" t="s">
        <v>475</v>
      </c>
      <c r="L322" s="4">
        <f>Tabela1[[#This Row],[vlCaptEst]]+Tabela1[[#This Row],[vlLancEstTrat]]+Tabela1[[#This Row],[vlLancEstNTrat]]+Tabela1[[#This Row],[vlConsEst]]</f>
        <v>225.26504940281836</v>
      </c>
      <c r="M322" s="4">
        <v>0</v>
      </c>
      <c r="N322" s="4">
        <v>0</v>
      </c>
      <c r="O322" s="4"/>
      <c r="P322" s="4"/>
      <c r="Q322" s="4" t="s">
        <v>13555</v>
      </c>
      <c r="R322" s="4" t="s">
        <v>13554</v>
      </c>
      <c r="S322" s="4">
        <v>6132</v>
      </c>
      <c r="T322" s="4">
        <v>0</v>
      </c>
      <c r="U322" s="4">
        <v>0</v>
      </c>
      <c r="V322" s="4">
        <v>1460</v>
      </c>
      <c r="W322" s="4">
        <v>0</v>
      </c>
      <c r="X322" s="4">
        <v>0</v>
      </c>
      <c r="Y322" s="4">
        <v>5.7568725668020709E-2</v>
      </c>
      <c r="Z322" s="4">
        <v>141.21357607427743</v>
      </c>
      <c r="AA322" s="4">
        <v>0</v>
      </c>
      <c r="AB322" s="4">
        <v>0</v>
      </c>
      <c r="AC322" s="4">
        <v>84.051473328540936</v>
      </c>
      <c r="AD322" s="4" t="s">
        <v>9840</v>
      </c>
      <c r="AE322" s="4" t="s">
        <v>9841</v>
      </c>
      <c r="AF322" s="21">
        <v>43642</v>
      </c>
      <c r="AG322" s="21">
        <v>45469</v>
      </c>
      <c r="AH322" s="4" t="s">
        <v>9842</v>
      </c>
      <c r="AI322" s="4" t="s">
        <v>5456</v>
      </c>
      <c r="AJ322" s="4" t="s">
        <v>9843</v>
      </c>
      <c r="AK322" s="4" t="s">
        <v>5904</v>
      </c>
      <c r="AL322" s="4" t="s">
        <v>47</v>
      </c>
      <c r="AM322" s="4" t="s">
        <v>9844</v>
      </c>
      <c r="AN322" s="4" t="s">
        <v>9845</v>
      </c>
    </row>
    <row r="323" spans="1:40" x14ac:dyDescent="0.25">
      <c r="A323" s="4" t="s">
        <v>13403</v>
      </c>
      <c r="B323" s="4" t="s">
        <v>276</v>
      </c>
      <c r="C323" s="4">
        <v>60</v>
      </c>
      <c r="D323" s="4" t="s">
        <v>277</v>
      </c>
      <c r="E323" s="4" t="s">
        <v>278</v>
      </c>
      <c r="F323" s="5">
        <v>330026833060</v>
      </c>
      <c r="G323" s="4" t="s">
        <v>9838</v>
      </c>
      <c r="H323" s="4" t="s">
        <v>9846</v>
      </c>
      <c r="I323" s="4" t="s">
        <v>271</v>
      </c>
      <c r="J323" s="4"/>
      <c r="K323" s="21" t="s">
        <v>475</v>
      </c>
      <c r="L323" s="4">
        <f>Tabela1[[#This Row],[vlCaptEst]]+Tabela1[[#This Row],[vlLancEstTrat]]+Tabela1[[#This Row],[vlLancEstNTrat]]+Tabela1[[#This Row],[vlConsEst]]</f>
        <v>292.32661751263203</v>
      </c>
      <c r="M323" s="4">
        <v>0</v>
      </c>
      <c r="N323" s="4">
        <v>0</v>
      </c>
      <c r="O323" s="4"/>
      <c r="P323" s="4"/>
      <c r="Q323" s="4" t="s">
        <v>13555</v>
      </c>
      <c r="R323" s="4" t="s">
        <v>13554</v>
      </c>
      <c r="S323" s="4">
        <v>6964.2</v>
      </c>
      <c r="T323" s="4">
        <v>0</v>
      </c>
      <c r="U323" s="4">
        <v>0</v>
      </c>
      <c r="V323" s="4">
        <v>2292.1999999999998</v>
      </c>
      <c r="W323" s="4">
        <v>0</v>
      </c>
      <c r="X323" s="4">
        <v>0</v>
      </c>
      <c r="Y323" s="4">
        <v>5.7568725668020709E-2</v>
      </c>
      <c r="Z323" s="4">
        <v>160.36507341364185</v>
      </c>
      <c r="AA323" s="4">
        <v>0</v>
      </c>
      <c r="AB323" s="4">
        <v>0</v>
      </c>
      <c r="AC323" s="4">
        <v>131.96154409899017</v>
      </c>
      <c r="AD323" s="4" t="s">
        <v>9847</v>
      </c>
      <c r="AE323" s="4" t="s">
        <v>9848</v>
      </c>
      <c r="AF323" s="21">
        <v>43642</v>
      </c>
      <c r="AG323" s="21">
        <v>45469</v>
      </c>
      <c r="AH323" s="4" t="s">
        <v>9842</v>
      </c>
      <c r="AI323" s="4" t="s">
        <v>5456</v>
      </c>
      <c r="AJ323" s="4" t="s">
        <v>9843</v>
      </c>
      <c r="AK323" s="4" t="s">
        <v>5904</v>
      </c>
      <c r="AL323" s="4" t="s">
        <v>47</v>
      </c>
      <c r="AM323" s="4" t="s">
        <v>9844</v>
      </c>
      <c r="AN323" s="4" t="s">
        <v>9845</v>
      </c>
    </row>
    <row r="324" spans="1:40" x14ac:dyDescent="0.25">
      <c r="A324" s="4" t="s">
        <v>13404</v>
      </c>
      <c r="B324" s="4" t="s">
        <v>276</v>
      </c>
      <c r="C324" s="4">
        <v>60</v>
      </c>
      <c r="D324" s="4" t="s">
        <v>277</v>
      </c>
      <c r="E324" s="4" t="s">
        <v>278</v>
      </c>
      <c r="F324" s="5">
        <v>330026590221</v>
      </c>
      <c r="G324" s="4" t="s">
        <v>9838</v>
      </c>
      <c r="H324" s="4" t="s">
        <v>9849</v>
      </c>
      <c r="I324" s="4" t="s">
        <v>271</v>
      </c>
      <c r="J324" s="4"/>
      <c r="K324" s="21" t="s">
        <v>475</v>
      </c>
      <c r="L324" s="4">
        <f>Tabela1[[#This Row],[vlCaptEst]]+Tabela1[[#This Row],[vlLancEstTrat]]+Tabela1[[#This Row],[vlLancEstNTrat]]+Tabela1[[#This Row],[vlConsEst]]</f>
        <v>313.50395481046792</v>
      </c>
      <c r="M324" s="4">
        <v>0</v>
      </c>
      <c r="N324" s="4">
        <v>0</v>
      </c>
      <c r="O324" s="4"/>
      <c r="P324" s="4"/>
      <c r="Q324" s="4" t="s">
        <v>13555</v>
      </c>
      <c r="R324" s="4" t="s">
        <v>13554</v>
      </c>
      <c r="S324" s="4">
        <v>7227</v>
      </c>
      <c r="T324" s="4">
        <v>0</v>
      </c>
      <c r="U324" s="4">
        <v>0</v>
      </c>
      <c r="V324" s="4">
        <v>2555</v>
      </c>
      <c r="W324" s="4">
        <v>0</v>
      </c>
      <c r="X324" s="4">
        <v>0</v>
      </c>
      <c r="Y324" s="4">
        <v>5.7568725668020709E-2</v>
      </c>
      <c r="Z324" s="4">
        <v>166.42170834103084</v>
      </c>
      <c r="AA324" s="4">
        <v>0</v>
      </c>
      <c r="AB324" s="4">
        <v>0</v>
      </c>
      <c r="AC324" s="4">
        <v>147.08224646943711</v>
      </c>
      <c r="AD324" s="4" t="s">
        <v>9850</v>
      </c>
      <c r="AE324" s="4" t="s">
        <v>9851</v>
      </c>
      <c r="AF324" s="21">
        <v>43642</v>
      </c>
      <c r="AG324" s="21">
        <v>45469</v>
      </c>
      <c r="AH324" s="4" t="s">
        <v>9852</v>
      </c>
      <c r="AI324" s="4" t="s">
        <v>9853</v>
      </c>
      <c r="AJ324" s="4" t="s">
        <v>9854</v>
      </c>
      <c r="AK324" s="4" t="s">
        <v>5904</v>
      </c>
      <c r="AL324" s="4" t="s">
        <v>47</v>
      </c>
      <c r="AM324" s="4" t="s">
        <v>9844</v>
      </c>
      <c r="AN324" s="4" t="s">
        <v>9845</v>
      </c>
    </row>
    <row r="325" spans="1:40" x14ac:dyDescent="0.25">
      <c r="A325" s="4" t="s">
        <v>12808</v>
      </c>
      <c r="B325" s="4" t="s">
        <v>285</v>
      </c>
      <c r="C325" s="4">
        <v>70</v>
      </c>
      <c r="D325" s="4" t="s">
        <v>286</v>
      </c>
      <c r="E325" s="4" t="s">
        <v>287</v>
      </c>
      <c r="F325" s="5">
        <v>330005059900</v>
      </c>
      <c r="G325" s="4" t="s">
        <v>12809</v>
      </c>
      <c r="H325" s="4" t="s">
        <v>12810</v>
      </c>
      <c r="I325" s="4" t="s">
        <v>62</v>
      </c>
      <c r="J325" s="4"/>
      <c r="K325" s="21" t="s">
        <v>50</v>
      </c>
      <c r="L325" s="4">
        <v>0</v>
      </c>
      <c r="M325" s="4">
        <v>0</v>
      </c>
      <c r="N325" s="4">
        <v>0</v>
      </c>
      <c r="O325" s="4">
        <v>0</v>
      </c>
      <c r="P325" s="4"/>
      <c r="Q325" s="4" t="s">
        <v>12811</v>
      </c>
      <c r="R325" s="4" t="s">
        <v>52</v>
      </c>
      <c r="S325" s="4" t="e">
        <v>#N/A</v>
      </c>
      <c r="T325" s="4" t="e">
        <v>#N/A</v>
      </c>
      <c r="U325" s="4" t="e">
        <v>#N/A</v>
      </c>
      <c r="V325" s="4" t="e">
        <v>#N/A</v>
      </c>
      <c r="W325" s="4" t="e">
        <v>#N/A</v>
      </c>
      <c r="X325" s="4" t="e">
        <v>#N/A</v>
      </c>
      <c r="Y325" s="4">
        <v>0.1055</v>
      </c>
      <c r="Z325" s="4" t="e">
        <v>#N/A</v>
      </c>
      <c r="AA325" s="4" t="e">
        <v>#N/A</v>
      </c>
      <c r="AB325" s="4" t="e">
        <v>#N/A</v>
      </c>
      <c r="AC325" s="4" t="e">
        <v>#N/A</v>
      </c>
      <c r="AD325" s="4" t="e">
        <v>#N/A</v>
      </c>
      <c r="AE325" s="4" t="e">
        <v>#N/A</v>
      </c>
      <c r="AF325" s="21" t="e">
        <v>#N/A</v>
      </c>
      <c r="AG325" s="21" t="e">
        <v>#N/A</v>
      </c>
      <c r="AH325" s="4" t="s">
        <v>12812</v>
      </c>
      <c r="AI325" s="4" t="s">
        <v>129</v>
      </c>
      <c r="AJ325" s="4">
        <v>28623000</v>
      </c>
      <c r="AK325" s="4" t="s">
        <v>288</v>
      </c>
      <c r="AL325" s="4" t="s">
        <v>47</v>
      </c>
      <c r="AM325" s="4">
        <v>25258300</v>
      </c>
      <c r="AN325" s="4" t="s">
        <v>12813</v>
      </c>
    </row>
    <row r="326" spans="1:40" x14ac:dyDescent="0.25">
      <c r="A326" s="4" t="s">
        <v>12814</v>
      </c>
      <c r="B326" s="4" t="s">
        <v>285</v>
      </c>
      <c r="C326" s="4">
        <v>70</v>
      </c>
      <c r="D326" s="4" t="s">
        <v>286</v>
      </c>
      <c r="E326" s="4" t="s">
        <v>287</v>
      </c>
      <c r="F326" s="5" t="e">
        <v>#N/A</v>
      </c>
      <c r="G326" s="4" t="e">
        <v>#N/A</v>
      </c>
      <c r="H326" s="4" t="e">
        <v>#N/A</v>
      </c>
      <c r="I326" s="4" t="e">
        <v>#N/A</v>
      </c>
      <c r="J326" s="4"/>
      <c r="K326" s="21" t="e">
        <v>#N/A</v>
      </c>
      <c r="L326" s="4" t="e">
        <v>#N/A</v>
      </c>
      <c r="M326" s="4" t="e">
        <v>#N/A</v>
      </c>
      <c r="N326" s="4" t="e">
        <v>#N/A</v>
      </c>
      <c r="O326" s="4" t="e">
        <v>#N/A</v>
      </c>
      <c r="P326" s="4"/>
      <c r="Q326" s="4" t="e">
        <v>#N/A</v>
      </c>
      <c r="R326" s="4" t="e">
        <v>#N/A</v>
      </c>
      <c r="S326" s="4" t="e">
        <v>#N/A</v>
      </c>
      <c r="T326" s="4" t="e">
        <v>#N/A</v>
      </c>
      <c r="U326" s="4" t="e">
        <v>#N/A</v>
      </c>
      <c r="V326" s="4" t="e">
        <v>#N/A</v>
      </c>
      <c r="W326" s="4" t="e">
        <v>#N/A</v>
      </c>
      <c r="X326" s="4" t="e">
        <v>#N/A</v>
      </c>
      <c r="Y326" s="4" t="e">
        <v>#N/A</v>
      </c>
      <c r="Z326" s="4" t="e">
        <v>#N/A</v>
      </c>
      <c r="AA326" s="4" t="e">
        <v>#N/A</v>
      </c>
      <c r="AB326" s="4" t="e">
        <v>#N/A</v>
      </c>
      <c r="AC326" s="4" t="e">
        <v>#N/A</v>
      </c>
      <c r="AD326" s="4" t="e">
        <v>#N/A</v>
      </c>
      <c r="AE326" s="4" t="e">
        <v>#N/A</v>
      </c>
      <c r="AF326" s="21" t="e">
        <v>#N/A</v>
      </c>
      <c r="AG326" s="21" t="e">
        <v>#N/A</v>
      </c>
      <c r="AH326" s="4" t="e">
        <v>#N/A</v>
      </c>
      <c r="AI326" s="4" t="e">
        <v>#N/A</v>
      </c>
      <c r="AJ326" s="4" t="e">
        <v>#N/A</v>
      </c>
      <c r="AK326" s="4" t="e">
        <v>#N/A</v>
      </c>
      <c r="AL326" s="4" t="e">
        <v>#N/A</v>
      </c>
      <c r="AM326" s="4" t="e">
        <v>#N/A</v>
      </c>
      <c r="AN326" s="4" t="e">
        <v>#N/A</v>
      </c>
    </row>
    <row r="327" spans="1:40" x14ac:dyDescent="0.25">
      <c r="A327" s="4" t="s">
        <v>12815</v>
      </c>
      <c r="B327" s="4" t="s">
        <v>285</v>
      </c>
      <c r="C327" s="4">
        <v>70</v>
      </c>
      <c r="D327" s="4" t="s">
        <v>286</v>
      </c>
      <c r="E327" s="4" t="s">
        <v>287</v>
      </c>
      <c r="F327" s="5">
        <v>330005800383</v>
      </c>
      <c r="G327" s="4" t="s">
        <v>12816</v>
      </c>
      <c r="H327" s="4" t="s">
        <v>12817</v>
      </c>
      <c r="I327" s="4" t="s">
        <v>62</v>
      </c>
      <c r="J327" s="4"/>
      <c r="K327" s="21" t="s">
        <v>50</v>
      </c>
      <c r="L327" s="4">
        <v>0</v>
      </c>
      <c r="M327" s="4">
        <v>0</v>
      </c>
      <c r="N327" s="4">
        <v>0</v>
      </c>
      <c r="O327" s="4">
        <v>0</v>
      </c>
      <c r="P327" s="4"/>
      <c r="Q327" s="4" t="s">
        <v>12422</v>
      </c>
      <c r="R327" s="4" t="s">
        <v>11662</v>
      </c>
      <c r="S327" s="4" t="e">
        <v>#N/A</v>
      </c>
      <c r="T327" s="4" t="e">
        <v>#N/A</v>
      </c>
      <c r="U327" s="4" t="e">
        <v>#N/A</v>
      </c>
      <c r="V327" s="4" t="e">
        <v>#N/A</v>
      </c>
      <c r="W327" s="4" t="e">
        <v>#N/A</v>
      </c>
      <c r="X327" s="4" t="e">
        <v>#N/A</v>
      </c>
      <c r="Y327" s="4">
        <v>0.1055</v>
      </c>
      <c r="Z327" s="4" t="e">
        <v>#N/A</v>
      </c>
      <c r="AA327" s="4" t="e">
        <v>#N/A</v>
      </c>
      <c r="AB327" s="4" t="e">
        <v>#N/A</v>
      </c>
      <c r="AC327" s="4" t="e">
        <v>#N/A</v>
      </c>
      <c r="AD327" s="4" t="s">
        <v>12818</v>
      </c>
      <c r="AE327" s="4" t="s">
        <v>12819</v>
      </c>
      <c r="AF327" s="21">
        <v>40602</v>
      </c>
      <c r="AG327" s="21">
        <v>42427</v>
      </c>
      <c r="AH327" s="4" t="s">
        <v>12820</v>
      </c>
      <c r="AI327" s="4" t="s">
        <v>289</v>
      </c>
      <c r="AJ327" s="4">
        <v>28635010</v>
      </c>
      <c r="AK327" s="4" t="s">
        <v>288</v>
      </c>
      <c r="AL327" s="4" t="s">
        <v>47</v>
      </c>
      <c r="AM327" s="4">
        <v>25225590</v>
      </c>
      <c r="AN327" s="4" t="s">
        <v>12821</v>
      </c>
    </row>
    <row r="328" spans="1:40" x14ac:dyDescent="0.25">
      <c r="A328" s="4" t="s">
        <v>13405</v>
      </c>
      <c r="B328" s="4" t="s">
        <v>285</v>
      </c>
      <c r="C328" s="4">
        <v>70</v>
      </c>
      <c r="D328" s="4" t="s">
        <v>286</v>
      </c>
      <c r="E328" s="4" t="s">
        <v>287</v>
      </c>
      <c r="F328" s="5">
        <v>330005834954</v>
      </c>
      <c r="G328" s="4" t="s">
        <v>10072</v>
      </c>
      <c r="H328" s="4" t="s">
        <v>10073</v>
      </c>
      <c r="I328" s="4" t="s">
        <v>62</v>
      </c>
      <c r="J328" s="4"/>
      <c r="K328" s="21" t="s">
        <v>50</v>
      </c>
      <c r="L328" s="4">
        <f>Tabela1[[#This Row],[vlCaptEst]]+Tabela1[[#This Row],[vlLancEstTrat]]+Tabela1[[#This Row],[vlLancEstNTrat]]+Tabela1[[#This Row],[vlConsEst]]</f>
        <v>523.54387710271203</v>
      </c>
      <c r="M328" s="4">
        <v>0</v>
      </c>
      <c r="N328" s="4">
        <v>0</v>
      </c>
      <c r="O328" s="4"/>
      <c r="P328" s="4"/>
      <c r="Q328" s="4" t="s">
        <v>13555</v>
      </c>
      <c r="R328" s="4" t="s">
        <v>13554</v>
      </c>
      <c r="S328" s="4">
        <v>7920</v>
      </c>
      <c r="T328" s="4">
        <v>0</v>
      </c>
      <c r="U328" s="4">
        <v>0</v>
      </c>
      <c r="V328" s="4">
        <v>1584</v>
      </c>
      <c r="W328" s="4">
        <v>0</v>
      </c>
      <c r="X328" s="4">
        <v>0</v>
      </c>
      <c r="Y328" s="4">
        <v>0.11017163007985996</v>
      </c>
      <c r="Z328" s="4">
        <v>349.02925140180804</v>
      </c>
      <c r="AA328" s="4">
        <v>0</v>
      </c>
      <c r="AB328" s="4">
        <v>0</v>
      </c>
      <c r="AC328" s="4">
        <v>174.51462570090402</v>
      </c>
      <c r="AD328" s="4" t="s">
        <v>10074</v>
      </c>
      <c r="AE328" s="4" t="s">
        <v>10075</v>
      </c>
      <c r="AF328" s="21">
        <v>42789</v>
      </c>
      <c r="AG328" s="21">
        <v>44615</v>
      </c>
      <c r="AH328" s="4" t="s">
        <v>10076</v>
      </c>
      <c r="AI328" s="4" t="s">
        <v>10077</v>
      </c>
      <c r="AJ328" s="4">
        <v>28623000</v>
      </c>
      <c r="AK328" s="4" t="s">
        <v>288</v>
      </c>
      <c r="AL328" s="4" t="s">
        <v>47</v>
      </c>
      <c r="AM328" s="4">
        <v>21026452</v>
      </c>
      <c r="AN328" s="4" t="s">
        <v>10078</v>
      </c>
    </row>
    <row r="329" spans="1:40" x14ac:dyDescent="0.25">
      <c r="A329" s="4" t="s">
        <v>12822</v>
      </c>
      <c r="B329" s="4" t="s">
        <v>285</v>
      </c>
      <c r="C329" s="4">
        <v>70</v>
      </c>
      <c r="D329" s="4" t="s">
        <v>286</v>
      </c>
      <c r="E329" s="4" t="s">
        <v>287</v>
      </c>
      <c r="F329" s="5" t="e">
        <v>#N/A</v>
      </c>
      <c r="G329" s="4" t="e">
        <v>#N/A</v>
      </c>
      <c r="H329" s="4" t="e">
        <v>#N/A</v>
      </c>
      <c r="I329" s="4" t="e">
        <v>#N/A</v>
      </c>
      <c r="J329" s="4"/>
      <c r="K329" s="21" t="e">
        <v>#N/A</v>
      </c>
      <c r="L329" s="4" t="e">
        <v>#N/A</v>
      </c>
      <c r="M329" s="4" t="e">
        <v>#N/A</v>
      </c>
      <c r="N329" s="4" t="e">
        <v>#N/A</v>
      </c>
      <c r="O329" s="4" t="e">
        <v>#N/A</v>
      </c>
      <c r="P329" s="4"/>
      <c r="Q329" s="4" t="e">
        <v>#N/A</v>
      </c>
      <c r="R329" s="4" t="e">
        <v>#N/A</v>
      </c>
      <c r="S329" s="4" t="e">
        <v>#N/A</v>
      </c>
      <c r="T329" s="4" t="e">
        <v>#N/A</v>
      </c>
      <c r="U329" s="4" t="e">
        <v>#N/A</v>
      </c>
      <c r="V329" s="4" t="e">
        <v>#N/A</v>
      </c>
      <c r="W329" s="4" t="e">
        <v>#N/A</v>
      </c>
      <c r="X329" s="4" t="e">
        <v>#N/A</v>
      </c>
      <c r="Y329" s="4" t="e">
        <v>#N/A</v>
      </c>
      <c r="Z329" s="4" t="e">
        <v>#N/A</v>
      </c>
      <c r="AA329" s="4" t="e">
        <v>#N/A</v>
      </c>
      <c r="AB329" s="4" t="e">
        <v>#N/A</v>
      </c>
      <c r="AC329" s="4" t="e">
        <v>#N/A</v>
      </c>
      <c r="AD329" s="4" t="e">
        <v>#N/A</v>
      </c>
      <c r="AE329" s="4" t="e">
        <v>#N/A</v>
      </c>
      <c r="AF329" s="21" t="e">
        <v>#N/A</v>
      </c>
      <c r="AG329" s="21" t="e">
        <v>#N/A</v>
      </c>
      <c r="AH329" s="4" t="e">
        <v>#N/A</v>
      </c>
      <c r="AI329" s="4" t="e">
        <v>#N/A</v>
      </c>
      <c r="AJ329" s="4" t="e">
        <v>#N/A</v>
      </c>
      <c r="AK329" s="4" t="e">
        <v>#N/A</v>
      </c>
      <c r="AL329" s="4" t="e">
        <v>#N/A</v>
      </c>
      <c r="AM329" s="4" t="e">
        <v>#N/A</v>
      </c>
      <c r="AN329" s="4" t="e">
        <v>#N/A</v>
      </c>
    </row>
    <row r="330" spans="1:40" x14ac:dyDescent="0.25">
      <c r="A330" s="4" t="s">
        <v>13406</v>
      </c>
      <c r="B330" s="4" t="s">
        <v>285</v>
      </c>
      <c r="C330" s="4">
        <v>70</v>
      </c>
      <c r="D330" s="4" t="s">
        <v>286</v>
      </c>
      <c r="E330" s="4" t="s">
        <v>287</v>
      </c>
      <c r="F330" s="5">
        <v>330006086501</v>
      </c>
      <c r="G330" s="4" t="s">
        <v>10108</v>
      </c>
      <c r="H330" s="4" t="s">
        <v>10109</v>
      </c>
      <c r="I330" s="4" t="s">
        <v>62</v>
      </c>
      <c r="J330" s="4"/>
      <c r="K330" s="21" t="s">
        <v>50</v>
      </c>
      <c r="L330" s="4">
        <f>Tabela1[[#This Row],[vlCaptEst]]+Tabela1[[#This Row],[vlLancEstTrat]]+Tabela1[[#This Row],[vlLancEstNTrat]]+Tabela1[[#This Row],[vlConsEst]]</f>
        <v>419.96497737034798</v>
      </c>
      <c r="M330" s="4">
        <v>0</v>
      </c>
      <c r="N330" s="4">
        <v>0</v>
      </c>
      <c r="O330" s="4"/>
      <c r="P330" s="4"/>
      <c r="Q330" s="4" t="s">
        <v>13555</v>
      </c>
      <c r="R330" s="4" t="s">
        <v>13554</v>
      </c>
      <c r="S330" s="4">
        <v>2880</v>
      </c>
      <c r="T330" s="4">
        <v>0</v>
      </c>
      <c r="U330" s="4">
        <v>0</v>
      </c>
      <c r="V330" s="4">
        <v>2660</v>
      </c>
      <c r="W330" s="4">
        <v>0</v>
      </c>
      <c r="X330" s="4">
        <v>0</v>
      </c>
      <c r="Y330" s="4">
        <v>0.11017163007985996</v>
      </c>
      <c r="Z330" s="4">
        <v>126.91782915083697</v>
      </c>
      <c r="AA330" s="4">
        <v>0</v>
      </c>
      <c r="AB330" s="4">
        <v>0</v>
      </c>
      <c r="AC330" s="4">
        <v>293.04714821951103</v>
      </c>
      <c r="AD330" s="4" t="s">
        <v>10110</v>
      </c>
      <c r="AE330" s="4" t="s">
        <v>10111</v>
      </c>
      <c r="AF330" s="21">
        <v>41078</v>
      </c>
      <c r="AG330" s="21">
        <v>42718</v>
      </c>
      <c r="AH330" s="4" t="s">
        <v>10112</v>
      </c>
      <c r="AI330" s="4" t="s">
        <v>10113</v>
      </c>
      <c r="AJ330" s="4">
        <v>28625235</v>
      </c>
      <c r="AK330" s="4" t="s">
        <v>288</v>
      </c>
      <c r="AL330" s="4" t="s">
        <v>47</v>
      </c>
      <c r="AM330" s="4" t="s">
        <v>3252</v>
      </c>
      <c r="AN330" s="4" t="s">
        <v>10114</v>
      </c>
    </row>
    <row r="331" spans="1:40" x14ac:dyDescent="0.25">
      <c r="A331" s="4" t="s">
        <v>12823</v>
      </c>
      <c r="B331" s="4" t="s">
        <v>285</v>
      </c>
      <c r="C331" s="4">
        <v>70</v>
      </c>
      <c r="D331" s="4" t="s">
        <v>286</v>
      </c>
      <c r="E331" s="4" t="s">
        <v>287</v>
      </c>
      <c r="F331" s="5">
        <v>330007714530</v>
      </c>
      <c r="G331" s="4" t="s">
        <v>12824</v>
      </c>
      <c r="H331" s="4" t="s">
        <v>12825</v>
      </c>
      <c r="I331" s="4" t="s">
        <v>72</v>
      </c>
      <c r="J331" s="4"/>
      <c r="K331" s="21" t="s">
        <v>220</v>
      </c>
      <c r="L331" s="4">
        <v>0</v>
      </c>
      <c r="M331" s="4">
        <v>0</v>
      </c>
      <c r="N331" s="4">
        <v>0</v>
      </c>
      <c r="O331" s="4">
        <v>0</v>
      </c>
      <c r="P331" s="4"/>
      <c r="Q331" s="4" t="s">
        <v>12826</v>
      </c>
      <c r="R331" s="4" t="s">
        <v>12827</v>
      </c>
      <c r="S331" s="4" t="e">
        <v>#N/A</v>
      </c>
      <c r="T331" s="4" t="e">
        <v>#N/A</v>
      </c>
      <c r="U331" s="4" t="e">
        <v>#N/A</v>
      </c>
      <c r="V331" s="4" t="e">
        <v>#N/A</v>
      </c>
      <c r="W331" s="4" t="e">
        <v>#N/A</v>
      </c>
      <c r="X331" s="4" t="e">
        <v>#N/A</v>
      </c>
      <c r="Y331" s="4">
        <v>0.1055</v>
      </c>
      <c r="Z331" s="4" t="e">
        <v>#N/A</v>
      </c>
      <c r="AA331" s="4" t="e">
        <v>#N/A</v>
      </c>
      <c r="AB331" s="4" t="e">
        <v>#N/A</v>
      </c>
      <c r="AC331" s="4" t="e">
        <v>#N/A</v>
      </c>
      <c r="AD331" s="4" t="s">
        <v>12828</v>
      </c>
      <c r="AE331" s="4" t="s">
        <v>12829</v>
      </c>
      <c r="AF331" s="21">
        <v>44488</v>
      </c>
      <c r="AG331" s="21">
        <v>44488</v>
      </c>
      <c r="AH331" s="4" t="s">
        <v>12830</v>
      </c>
      <c r="AI331" s="4" t="s">
        <v>129</v>
      </c>
      <c r="AJ331" s="4">
        <v>0</v>
      </c>
      <c r="AK331" s="4" t="s">
        <v>290</v>
      </c>
      <c r="AL331" s="4" t="s">
        <v>47</v>
      </c>
      <c r="AM331" s="4" t="s">
        <v>12831</v>
      </c>
      <c r="AN331" s="4" t="s">
        <v>291</v>
      </c>
    </row>
    <row r="332" spans="1:40" x14ac:dyDescent="0.25">
      <c r="A332" s="4" t="s">
        <v>13407</v>
      </c>
      <c r="B332" s="4" t="s">
        <v>285</v>
      </c>
      <c r="C332" s="4">
        <v>70</v>
      </c>
      <c r="D332" s="4" t="s">
        <v>286</v>
      </c>
      <c r="E332" s="4" t="s">
        <v>287</v>
      </c>
      <c r="F332" s="5">
        <v>330007373016</v>
      </c>
      <c r="G332" s="4" t="s">
        <v>10141</v>
      </c>
      <c r="H332" s="4" t="s">
        <v>10142</v>
      </c>
      <c r="I332" s="4" t="s">
        <v>72</v>
      </c>
      <c r="J332" s="4"/>
      <c r="K332" s="21" t="s">
        <v>50</v>
      </c>
      <c r="L332" s="4">
        <f>Tabela1[[#This Row],[vlCaptEst]]+Tabela1[[#This Row],[vlLancEstTrat]]+Tabela1[[#This Row],[vlLancEstNTrat]]+Tabela1[[#This Row],[vlConsEst]]</f>
        <v>1248.1367063726993</v>
      </c>
      <c r="M332" s="4">
        <v>0</v>
      </c>
      <c r="N332" s="4">
        <v>0</v>
      </c>
      <c r="O332" s="4"/>
      <c r="P332" s="4"/>
      <c r="Q332" s="4" t="s">
        <v>13555</v>
      </c>
      <c r="R332" s="4" t="s">
        <v>13554</v>
      </c>
      <c r="S332" s="4">
        <v>22635</v>
      </c>
      <c r="T332" s="4">
        <v>20254</v>
      </c>
      <c r="U332" s="4">
        <v>0</v>
      </c>
      <c r="V332" s="4">
        <v>2275</v>
      </c>
      <c r="W332" s="4">
        <v>111</v>
      </c>
      <c r="X332" s="4">
        <v>99</v>
      </c>
      <c r="Y332" s="4">
        <v>0.11017163007985996</v>
      </c>
      <c r="Z332" s="4">
        <v>997.4964451189237</v>
      </c>
      <c r="AA332" s="4">
        <v>0</v>
      </c>
      <c r="AB332" s="4">
        <v>0</v>
      </c>
      <c r="AC332" s="4">
        <v>250.64026125377561</v>
      </c>
      <c r="AD332" s="4" t="s">
        <v>10143</v>
      </c>
      <c r="AE332" s="4" t="s">
        <v>10144</v>
      </c>
      <c r="AF332" s="21">
        <v>41366</v>
      </c>
      <c r="AG332" s="21">
        <v>43192</v>
      </c>
      <c r="AH332" s="4" t="s">
        <v>10145</v>
      </c>
      <c r="AI332" s="4" t="s">
        <v>10146</v>
      </c>
      <c r="AJ332" s="4">
        <v>28637000</v>
      </c>
      <c r="AK332" s="4" t="s">
        <v>10147</v>
      </c>
      <c r="AL332" s="4" t="s">
        <v>47</v>
      </c>
      <c r="AM332" s="4" t="s">
        <v>10148</v>
      </c>
      <c r="AN332" s="4" t="s">
        <v>10149</v>
      </c>
    </row>
    <row r="333" spans="1:40" x14ac:dyDescent="0.25">
      <c r="A333" s="4" t="s">
        <v>13408</v>
      </c>
      <c r="B333" s="4" t="s">
        <v>285</v>
      </c>
      <c r="C333" s="4">
        <v>70</v>
      </c>
      <c r="D333" s="4" t="s">
        <v>286</v>
      </c>
      <c r="E333" s="4" t="s">
        <v>287</v>
      </c>
      <c r="F333" s="5">
        <v>330007803045</v>
      </c>
      <c r="G333" s="4" t="s">
        <v>10182</v>
      </c>
      <c r="H333" s="4" t="s">
        <v>10183</v>
      </c>
      <c r="I333" s="4" t="s">
        <v>49</v>
      </c>
      <c r="J333" s="4"/>
      <c r="K333" s="21" t="s">
        <v>50</v>
      </c>
      <c r="L333" s="4">
        <f>Tabela1[[#This Row],[vlCaptEst]]+Tabela1[[#This Row],[vlLancEstTrat]]+Tabela1[[#This Row],[vlLancEstNTrat]]+Tabela1[[#This Row],[vlConsEst]]</f>
        <v>380.75348745251091</v>
      </c>
      <c r="M333" s="4">
        <v>0</v>
      </c>
      <c r="N333" s="4">
        <v>0</v>
      </c>
      <c r="O333" s="4"/>
      <c r="P333" s="4"/>
      <c r="Q333" s="4" t="s">
        <v>13555</v>
      </c>
      <c r="R333" s="4" t="s">
        <v>13554</v>
      </c>
      <c r="S333" s="4">
        <v>5760</v>
      </c>
      <c r="T333" s="4">
        <v>0</v>
      </c>
      <c r="U333" s="4">
        <v>0</v>
      </c>
      <c r="V333" s="4">
        <v>1152</v>
      </c>
      <c r="W333" s="4">
        <v>0</v>
      </c>
      <c r="X333" s="4">
        <v>0</v>
      </c>
      <c r="Y333" s="4">
        <v>0.11017163007985996</v>
      </c>
      <c r="Z333" s="4">
        <v>253.83565830167393</v>
      </c>
      <c r="AA333" s="4">
        <v>0</v>
      </c>
      <c r="AB333" s="4">
        <v>0</v>
      </c>
      <c r="AC333" s="4">
        <v>126.91782915083697</v>
      </c>
      <c r="AD333" s="4" t="s">
        <v>10184</v>
      </c>
      <c r="AE333" s="4" t="s">
        <v>10185</v>
      </c>
      <c r="AF333" s="21">
        <v>41724</v>
      </c>
      <c r="AG333" s="21">
        <v>43523</v>
      </c>
      <c r="AH333" s="4" t="s">
        <v>10186</v>
      </c>
      <c r="AI333" s="4" t="s">
        <v>10187</v>
      </c>
      <c r="AJ333" s="4">
        <v>28635010</v>
      </c>
      <c r="AK333" s="4" t="s">
        <v>288</v>
      </c>
      <c r="AL333" s="4" t="s">
        <v>47</v>
      </c>
      <c r="AM333" s="4" t="s">
        <v>10188</v>
      </c>
      <c r="AN333" s="4" t="s">
        <v>10189</v>
      </c>
    </row>
    <row r="334" spans="1:40" x14ac:dyDescent="0.25">
      <c r="A334" s="4" t="s">
        <v>13056</v>
      </c>
      <c r="B334" s="4" t="s">
        <v>285</v>
      </c>
      <c r="C334" s="4">
        <v>70</v>
      </c>
      <c r="D334" s="4" t="s">
        <v>286</v>
      </c>
      <c r="E334" s="4" t="s">
        <v>287</v>
      </c>
      <c r="F334" s="5">
        <v>330027077447</v>
      </c>
      <c r="G334" s="4" t="s">
        <v>10310</v>
      </c>
      <c r="H334" s="4" t="s">
        <v>10311</v>
      </c>
      <c r="I334" s="4" t="s">
        <v>62</v>
      </c>
      <c r="J334" s="4"/>
      <c r="K334" s="21" t="s">
        <v>486</v>
      </c>
      <c r="L334" s="4">
        <v>0</v>
      </c>
      <c r="M334" s="4">
        <v>0</v>
      </c>
      <c r="N334" s="4">
        <v>0</v>
      </c>
      <c r="O334" s="4"/>
      <c r="P334" s="4"/>
      <c r="Q334" s="4" t="s">
        <v>13036</v>
      </c>
      <c r="R334" s="4" t="s">
        <v>52</v>
      </c>
      <c r="S334" s="4">
        <v>46080</v>
      </c>
      <c r="T334" s="4">
        <v>648</v>
      </c>
      <c r="U334" s="4">
        <v>0</v>
      </c>
      <c r="V334" s="4">
        <v>38304</v>
      </c>
      <c r="W334" s="4">
        <v>0</v>
      </c>
      <c r="X334" s="4">
        <v>0</v>
      </c>
      <c r="Y334" s="4">
        <v>0.11017163007985996</v>
      </c>
      <c r="Z334" s="4">
        <v>2030.6748239393785</v>
      </c>
      <c r="AA334" s="4">
        <v>71.395194825100575</v>
      </c>
      <c r="AB334" s="4">
        <v>0</v>
      </c>
      <c r="AC334" s="4">
        <v>4220.0230405023349</v>
      </c>
      <c r="AD334" s="4" t="s">
        <v>10312</v>
      </c>
      <c r="AE334" s="4" t="s">
        <v>10313</v>
      </c>
      <c r="AF334" s="21">
        <v>43727</v>
      </c>
      <c r="AG334" s="21">
        <v>45554</v>
      </c>
      <c r="AH334" s="4" t="s">
        <v>10314</v>
      </c>
      <c r="AI334" s="4" t="s">
        <v>10036</v>
      </c>
      <c r="AJ334" s="4" t="s">
        <v>10315</v>
      </c>
      <c r="AK334" s="4" t="s">
        <v>10316</v>
      </c>
      <c r="AL334" s="4" t="s">
        <v>47</v>
      </c>
      <c r="AM334" s="4" t="s">
        <v>10317</v>
      </c>
      <c r="AN334" s="4" t="s">
        <v>10318</v>
      </c>
    </row>
    <row r="335" spans="1:40" x14ac:dyDescent="0.25">
      <c r="A335" s="4" t="s">
        <v>12832</v>
      </c>
      <c r="B335" s="4" t="s">
        <v>285</v>
      </c>
      <c r="C335" s="4">
        <v>70</v>
      </c>
      <c r="D335" s="4" t="s">
        <v>286</v>
      </c>
      <c r="E335" s="4" t="s">
        <v>287</v>
      </c>
      <c r="F335" s="5" t="e">
        <v>#N/A</v>
      </c>
      <c r="G335" s="4" t="e">
        <v>#N/A</v>
      </c>
      <c r="H335" s="4" t="e">
        <v>#N/A</v>
      </c>
      <c r="I335" s="4" t="e">
        <v>#N/A</v>
      </c>
      <c r="J335" s="4"/>
      <c r="K335" s="21" t="e">
        <v>#N/A</v>
      </c>
      <c r="L335" s="4" t="e">
        <v>#N/A</v>
      </c>
      <c r="M335" s="4" t="e">
        <v>#N/A</v>
      </c>
      <c r="N335" s="4" t="e">
        <v>#N/A</v>
      </c>
      <c r="O335" s="4" t="e">
        <v>#N/A</v>
      </c>
      <c r="P335" s="4"/>
      <c r="Q335" s="4" t="e">
        <v>#N/A</v>
      </c>
      <c r="R335" s="4" t="e">
        <v>#N/A</v>
      </c>
      <c r="S335" s="4" t="e">
        <v>#N/A</v>
      </c>
      <c r="T335" s="4" t="e">
        <v>#N/A</v>
      </c>
      <c r="U335" s="4" t="e">
        <v>#N/A</v>
      </c>
      <c r="V335" s="4" t="e">
        <v>#N/A</v>
      </c>
      <c r="W335" s="4" t="e">
        <v>#N/A</v>
      </c>
      <c r="X335" s="4" t="e">
        <v>#N/A</v>
      </c>
      <c r="Y335" s="4" t="e">
        <v>#N/A</v>
      </c>
      <c r="Z335" s="4" t="e">
        <v>#N/A</v>
      </c>
      <c r="AA335" s="4" t="e">
        <v>#N/A</v>
      </c>
      <c r="AB335" s="4" t="e">
        <v>#N/A</v>
      </c>
      <c r="AC335" s="4" t="e">
        <v>#N/A</v>
      </c>
      <c r="AD335" s="4" t="e">
        <v>#N/A</v>
      </c>
      <c r="AE335" s="4" t="e">
        <v>#N/A</v>
      </c>
      <c r="AF335" s="21" t="e">
        <v>#N/A</v>
      </c>
      <c r="AG335" s="21" t="e">
        <v>#N/A</v>
      </c>
      <c r="AH335" s="4" t="e">
        <v>#N/A</v>
      </c>
      <c r="AI335" s="4" t="e">
        <v>#N/A</v>
      </c>
      <c r="AJ335" s="4" t="e">
        <v>#N/A</v>
      </c>
      <c r="AK335" s="4" t="e">
        <v>#N/A</v>
      </c>
      <c r="AL335" s="4" t="e">
        <v>#N/A</v>
      </c>
      <c r="AM335" s="4" t="e">
        <v>#N/A</v>
      </c>
      <c r="AN335" s="4" t="e">
        <v>#N/A</v>
      </c>
    </row>
    <row r="336" spans="1:40" x14ac:dyDescent="0.25">
      <c r="A336" s="4" t="s">
        <v>12833</v>
      </c>
      <c r="B336" s="4" t="s">
        <v>285</v>
      </c>
      <c r="C336" s="4">
        <v>70</v>
      </c>
      <c r="D336" s="4" t="s">
        <v>286</v>
      </c>
      <c r="E336" s="4" t="s">
        <v>287</v>
      </c>
      <c r="F336" s="5" t="e">
        <v>#N/A</v>
      </c>
      <c r="G336" s="4" t="e">
        <v>#N/A</v>
      </c>
      <c r="H336" s="4" t="e">
        <v>#N/A</v>
      </c>
      <c r="I336" s="4" t="e">
        <v>#N/A</v>
      </c>
      <c r="J336" s="4"/>
      <c r="K336" s="21" t="e">
        <v>#N/A</v>
      </c>
      <c r="L336" s="4" t="e">
        <v>#N/A</v>
      </c>
      <c r="M336" s="4" t="e">
        <v>#N/A</v>
      </c>
      <c r="N336" s="4" t="e">
        <v>#N/A</v>
      </c>
      <c r="O336" s="4" t="e">
        <v>#N/A</v>
      </c>
      <c r="P336" s="4"/>
      <c r="Q336" s="4" t="e">
        <v>#N/A</v>
      </c>
      <c r="R336" s="4" t="e">
        <v>#N/A</v>
      </c>
      <c r="S336" s="4" t="e">
        <v>#N/A</v>
      </c>
      <c r="T336" s="4" t="e">
        <v>#N/A</v>
      </c>
      <c r="U336" s="4" t="e">
        <v>#N/A</v>
      </c>
      <c r="V336" s="4" t="e">
        <v>#N/A</v>
      </c>
      <c r="W336" s="4" t="e">
        <v>#N/A</v>
      </c>
      <c r="X336" s="4" t="e">
        <v>#N/A</v>
      </c>
      <c r="Y336" s="4" t="e">
        <v>#N/A</v>
      </c>
      <c r="Z336" s="4" t="e">
        <v>#N/A</v>
      </c>
      <c r="AA336" s="4" t="e">
        <v>#N/A</v>
      </c>
      <c r="AB336" s="4" t="e">
        <v>#N/A</v>
      </c>
      <c r="AC336" s="4" t="e">
        <v>#N/A</v>
      </c>
      <c r="AD336" s="4" t="e">
        <v>#N/A</v>
      </c>
      <c r="AE336" s="4" t="e">
        <v>#N/A</v>
      </c>
      <c r="AF336" s="21" t="e">
        <v>#N/A</v>
      </c>
      <c r="AG336" s="21" t="e">
        <v>#N/A</v>
      </c>
      <c r="AH336" s="4" t="e">
        <v>#N/A</v>
      </c>
      <c r="AI336" s="4" t="e">
        <v>#N/A</v>
      </c>
      <c r="AJ336" s="4" t="e">
        <v>#N/A</v>
      </c>
      <c r="AK336" s="4" t="e">
        <v>#N/A</v>
      </c>
      <c r="AL336" s="4" t="e">
        <v>#N/A</v>
      </c>
      <c r="AM336" s="4" t="e">
        <v>#N/A</v>
      </c>
      <c r="AN336" s="4" t="e">
        <v>#N/A</v>
      </c>
    </row>
    <row r="337" spans="1:40" x14ac:dyDescent="0.25">
      <c r="A337" s="4" t="s">
        <v>13409</v>
      </c>
      <c r="B337" s="4" t="s">
        <v>292</v>
      </c>
      <c r="C337" s="4">
        <v>80</v>
      </c>
      <c r="D337" s="4" t="s">
        <v>293</v>
      </c>
      <c r="E337" s="4" t="s">
        <v>294</v>
      </c>
      <c r="F337" s="5">
        <v>330005058857</v>
      </c>
      <c r="G337" s="4" t="s">
        <v>10395</v>
      </c>
      <c r="H337" s="4" t="s">
        <v>10396</v>
      </c>
      <c r="I337" s="4" t="s">
        <v>49</v>
      </c>
      <c r="J337" s="4"/>
      <c r="K337" s="21" t="s">
        <v>50</v>
      </c>
      <c r="L337" s="4">
        <f>Tabela1[[#This Row],[vlCaptEst]]+Tabela1[[#This Row],[vlLancEstTrat]]+Tabela1[[#This Row],[vlLancEstNTrat]]+Tabela1[[#This Row],[vlConsEst]]</f>
        <v>217.17213204294524</v>
      </c>
      <c r="M337" s="4">
        <v>0</v>
      </c>
      <c r="N337" s="4">
        <v>0</v>
      </c>
      <c r="O337" s="4"/>
      <c r="P337" s="4"/>
      <c r="Q337" s="4" t="s">
        <v>13557</v>
      </c>
      <c r="R337" s="4" t="s">
        <v>13554</v>
      </c>
      <c r="S337" s="4">
        <v>5256</v>
      </c>
      <c r="T337" s="4">
        <v>0</v>
      </c>
      <c r="U337" s="4">
        <v>0</v>
      </c>
      <c r="V337" s="4">
        <v>1051.2</v>
      </c>
      <c r="W337" s="4">
        <v>111</v>
      </c>
      <c r="X337" s="4">
        <v>0</v>
      </c>
      <c r="Y337" s="4">
        <v>6.8865634401759176E-2</v>
      </c>
      <c r="Z337" s="4">
        <v>144.77445971262165</v>
      </c>
      <c r="AA337" s="4">
        <v>0</v>
      </c>
      <c r="AB337" s="4">
        <v>0</v>
      </c>
      <c r="AC337" s="4">
        <v>72.397672330323573</v>
      </c>
      <c r="AD337" s="4" t="s">
        <v>654</v>
      </c>
      <c r="AE337" s="4" t="s">
        <v>52</v>
      </c>
      <c r="AF337" s="21">
        <v>0</v>
      </c>
      <c r="AG337" s="21">
        <v>0</v>
      </c>
      <c r="AH337" s="4" t="s">
        <v>10397</v>
      </c>
      <c r="AI337" s="4" t="s">
        <v>10398</v>
      </c>
      <c r="AJ337" s="4">
        <v>27925290</v>
      </c>
      <c r="AK337" s="4" t="s">
        <v>295</v>
      </c>
      <c r="AL337" s="4" t="s">
        <v>47</v>
      </c>
      <c r="AM337" s="4">
        <v>27919400</v>
      </c>
      <c r="AN337" s="4" t="e">
        <v>#N/A</v>
      </c>
    </row>
    <row r="338" spans="1:40" x14ac:dyDescent="0.25">
      <c r="A338" s="4" t="s">
        <v>12834</v>
      </c>
      <c r="B338" s="4" t="s">
        <v>292</v>
      </c>
      <c r="C338" s="4">
        <v>80</v>
      </c>
      <c r="D338" s="4" t="s">
        <v>293</v>
      </c>
      <c r="E338" s="4" t="s">
        <v>294</v>
      </c>
      <c r="F338" s="5" t="e">
        <v>#N/A</v>
      </c>
      <c r="G338" s="4" t="e">
        <v>#N/A</v>
      </c>
      <c r="H338" s="4" t="e">
        <v>#N/A</v>
      </c>
      <c r="I338" s="4" t="e">
        <v>#N/A</v>
      </c>
      <c r="J338" s="4"/>
      <c r="K338" s="21" t="e">
        <v>#N/A</v>
      </c>
      <c r="L338" s="4" t="e">
        <v>#N/A</v>
      </c>
      <c r="M338" s="4" t="e">
        <v>#N/A</v>
      </c>
      <c r="N338" s="4" t="e">
        <v>#N/A</v>
      </c>
      <c r="O338" s="4" t="e">
        <v>#N/A</v>
      </c>
      <c r="P338" s="4"/>
      <c r="Q338" s="4" t="e">
        <v>#N/A</v>
      </c>
      <c r="R338" s="4" t="e">
        <v>#N/A</v>
      </c>
      <c r="S338" s="4" t="e">
        <v>#N/A</v>
      </c>
      <c r="T338" s="4" t="e">
        <v>#N/A</v>
      </c>
      <c r="U338" s="4" t="e">
        <v>#N/A</v>
      </c>
      <c r="V338" s="4" t="e">
        <v>#N/A</v>
      </c>
      <c r="W338" s="4" t="e">
        <v>#N/A</v>
      </c>
      <c r="X338" s="4" t="e">
        <v>#N/A</v>
      </c>
      <c r="Y338" s="4" t="e">
        <v>#N/A</v>
      </c>
      <c r="Z338" s="4" t="e">
        <v>#N/A</v>
      </c>
      <c r="AA338" s="4" t="e">
        <v>#N/A</v>
      </c>
      <c r="AB338" s="4" t="e">
        <v>#N/A</v>
      </c>
      <c r="AC338" s="4" t="e">
        <v>#N/A</v>
      </c>
      <c r="AD338" s="4" t="e">
        <v>#N/A</v>
      </c>
      <c r="AE338" s="4" t="e">
        <v>#N/A</v>
      </c>
      <c r="AF338" s="21" t="e">
        <v>#N/A</v>
      </c>
      <c r="AG338" s="21" t="e">
        <v>#N/A</v>
      </c>
      <c r="AH338" s="4" t="e">
        <v>#N/A</v>
      </c>
      <c r="AI338" s="4" t="e">
        <v>#N/A</v>
      </c>
      <c r="AJ338" s="4" t="e">
        <v>#N/A</v>
      </c>
      <c r="AK338" s="4" t="e">
        <v>#N/A</v>
      </c>
      <c r="AL338" s="4" t="e">
        <v>#N/A</v>
      </c>
      <c r="AM338" s="4" t="e">
        <v>#N/A</v>
      </c>
      <c r="AN338" s="4" t="e">
        <v>#N/A</v>
      </c>
    </row>
    <row r="339" spans="1:40" x14ac:dyDescent="0.25">
      <c r="A339" s="4" t="s">
        <v>12835</v>
      </c>
      <c r="B339" s="4" t="s">
        <v>292</v>
      </c>
      <c r="C339" s="4">
        <v>80</v>
      </c>
      <c r="D339" s="4" t="s">
        <v>293</v>
      </c>
      <c r="E339" s="4" t="s">
        <v>294</v>
      </c>
      <c r="F339" s="5" t="e">
        <v>#N/A</v>
      </c>
      <c r="G339" s="4" t="e">
        <v>#N/A</v>
      </c>
      <c r="H339" s="4" t="e">
        <v>#N/A</v>
      </c>
      <c r="I339" s="4" t="e">
        <v>#N/A</v>
      </c>
      <c r="J339" s="4"/>
      <c r="K339" s="21" t="e">
        <v>#N/A</v>
      </c>
      <c r="L339" s="4" t="e">
        <v>#N/A</v>
      </c>
      <c r="M339" s="4" t="e">
        <v>#N/A</v>
      </c>
      <c r="N339" s="4" t="e">
        <v>#N/A</v>
      </c>
      <c r="O339" s="4" t="e">
        <v>#N/A</v>
      </c>
      <c r="P339" s="4"/>
      <c r="Q339" s="4" t="e">
        <v>#N/A</v>
      </c>
      <c r="R339" s="4" t="e">
        <v>#N/A</v>
      </c>
      <c r="S339" s="4" t="e">
        <v>#N/A</v>
      </c>
      <c r="T339" s="4" t="e">
        <v>#N/A</v>
      </c>
      <c r="U339" s="4" t="e">
        <v>#N/A</v>
      </c>
      <c r="V339" s="4" t="e">
        <v>#N/A</v>
      </c>
      <c r="W339" s="4" t="e">
        <v>#N/A</v>
      </c>
      <c r="X339" s="4" t="e">
        <v>#N/A</v>
      </c>
      <c r="Y339" s="4" t="e">
        <v>#N/A</v>
      </c>
      <c r="Z339" s="4" t="e">
        <v>#N/A</v>
      </c>
      <c r="AA339" s="4" t="e">
        <v>#N/A</v>
      </c>
      <c r="AB339" s="4" t="e">
        <v>#N/A</v>
      </c>
      <c r="AC339" s="4" t="e">
        <v>#N/A</v>
      </c>
      <c r="AD339" s="4" t="e">
        <v>#N/A</v>
      </c>
      <c r="AE339" s="4" t="e">
        <v>#N/A</v>
      </c>
      <c r="AF339" s="21" t="e">
        <v>#N/A</v>
      </c>
      <c r="AG339" s="21" t="e">
        <v>#N/A</v>
      </c>
      <c r="AH339" s="4" t="e">
        <v>#N/A</v>
      </c>
      <c r="AI339" s="4" t="e">
        <v>#N/A</v>
      </c>
      <c r="AJ339" s="4" t="e">
        <v>#N/A</v>
      </c>
      <c r="AK339" s="4" t="e">
        <v>#N/A</v>
      </c>
      <c r="AL339" s="4" t="e">
        <v>#N/A</v>
      </c>
      <c r="AM339" s="4" t="e">
        <v>#N/A</v>
      </c>
      <c r="AN339" s="4" t="e">
        <v>#N/A</v>
      </c>
    </row>
    <row r="340" spans="1:40" x14ac:dyDescent="0.25">
      <c r="A340" s="4" t="s">
        <v>12836</v>
      </c>
      <c r="B340" s="4" t="s">
        <v>292</v>
      </c>
      <c r="C340" s="4">
        <v>80</v>
      </c>
      <c r="D340" s="4" t="s">
        <v>293</v>
      </c>
      <c r="E340" s="4" t="s">
        <v>294</v>
      </c>
      <c r="F340" s="5" t="e">
        <v>#N/A</v>
      </c>
      <c r="G340" s="4" t="e">
        <v>#N/A</v>
      </c>
      <c r="H340" s="4" t="e">
        <v>#N/A</v>
      </c>
      <c r="I340" s="4" t="e">
        <v>#N/A</v>
      </c>
      <c r="J340" s="4"/>
      <c r="K340" s="21" t="e">
        <v>#N/A</v>
      </c>
      <c r="L340" s="4" t="e">
        <v>#N/A</v>
      </c>
      <c r="M340" s="4" t="e">
        <v>#N/A</v>
      </c>
      <c r="N340" s="4" t="e">
        <v>#N/A</v>
      </c>
      <c r="O340" s="4" t="e">
        <v>#N/A</v>
      </c>
      <c r="P340" s="4"/>
      <c r="Q340" s="4" t="e">
        <v>#N/A</v>
      </c>
      <c r="R340" s="4" t="e">
        <v>#N/A</v>
      </c>
      <c r="S340" s="4" t="e">
        <v>#N/A</v>
      </c>
      <c r="T340" s="4" t="e">
        <v>#N/A</v>
      </c>
      <c r="U340" s="4" t="e">
        <v>#N/A</v>
      </c>
      <c r="V340" s="4" t="e">
        <v>#N/A</v>
      </c>
      <c r="W340" s="4" t="e">
        <v>#N/A</v>
      </c>
      <c r="X340" s="4" t="e">
        <v>#N/A</v>
      </c>
      <c r="Y340" s="4" t="e">
        <v>#N/A</v>
      </c>
      <c r="Z340" s="4" t="e">
        <v>#N/A</v>
      </c>
      <c r="AA340" s="4" t="e">
        <v>#N/A</v>
      </c>
      <c r="AB340" s="4" t="e">
        <v>#N/A</v>
      </c>
      <c r="AC340" s="4" t="e">
        <v>#N/A</v>
      </c>
      <c r="AD340" s="4" t="e">
        <v>#N/A</v>
      </c>
      <c r="AE340" s="4" t="e">
        <v>#N/A</v>
      </c>
      <c r="AF340" s="21" t="e">
        <v>#N/A</v>
      </c>
      <c r="AG340" s="21" t="e">
        <v>#N/A</v>
      </c>
      <c r="AH340" s="4" t="e">
        <v>#N/A</v>
      </c>
      <c r="AI340" s="4" t="e">
        <v>#N/A</v>
      </c>
      <c r="AJ340" s="4" t="e">
        <v>#N/A</v>
      </c>
      <c r="AK340" s="4" t="e">
        <v>#N/A</v>
      </c>
      <c r="AL340" s="4" t="e">
        <v>#N/A</v>
      </c>
      <c r="AM340" s="4" t="e">
        <v>#N/A</v>
      </c>
      <c r="AN340" s="4" t="e">
        <v>#N/A</v>
      </c>
    </row>
    <row r="341" spans="1:40" s="4" customFormat="1" x14ac:dyDescent="0.25">
      <c r="A341" s="4" t="s">
        <v>12837</v>
      </c>
      <c r="B341" s="4" t="s">
        <v>292</v>
      </c>
      <c r="C341" s="4">
        <v>80</v>
      </c>
      <c r="D341" s="4" t="s">
        <v>293</v>
      </c>
      <c r="E341" s="4" t="s">
        <v>294</v>
      </c>
      <c r="F341" s="5">
        <v>330026654211</v>
      </c>
      <c r="G341" s="4" t="s">
        <v>41</v>
      </c>
      <c r="H341" s="4" t="s">
        <v>12838</v>
      </c>
      <c r="I341" s="4" t="s">
        <v>42</v>
      </c>
      <c r="K341" s="21" t="s">
        <v>183</v>
      </c>
      <c r="L341" s="4">
        <v>0</v>
      </c>
      <c r="M341" s="4">
        <v>0</v>
      </c>
      <c r="N341" s="4">
        <v>0</v>
      </c>
      <c r="O341" s="4">
        <v>0</v>
      </c>
      <c r="Q341" s="4" t="s">
        <v>12839</v>
      </c>
      <c r="R341" s="4" t="s">
        <v>52</v>
      </c>
      <c r="S341" s="4" t="e">
        <v>#N/A</v>
      </c>
      <c r="T341" s="4" t="e">
        <v>#N/A</v>
      </c>
      <c r="U341" s="4" t="e">
        <v>#N/A</v>
      </c>
      <c r="V341" s="4" t="e">
        <v>#N/A</v>
      </c>
      <c r="W341" s="4" t="e">
        <v>#N/A</v>
      </c>
      <c r="X341" s="4" t="e">
        <v>#N/A</v>
      </c>
      <c r="Y341" s="4">
        <v>6.5949999999999995E-2</v>
      </c>
      <c r="Z341" s="4" t="e">
        <v>#N/A</v>
      </c>
      <c r="AA341" s="4" t="e">
        <v>#N/A</v>
      </c>
      <c r="AB341" s="4" t="e">
        <v>#N/A</v>
      </c>
      <c r="AC341" s="4" t="e">
        <v>#N/A</v>
      </c>
      <c r="AD341" s="4">
        <v>0</v>
      </c>
      <c r="AE341" s="4">
        <v>0</v>
      </c>
      <c r="AF341" s="21">
        <v>0</v>
      </c>
      <c r="AG341" s="21">
        <v>0</v>
      </c>
      <c r="AH341" s="4" t="s">
        <v>102</v>
      </c>
      <c r="AI341" s="4" t="s">
        <v>68</v>
      </c>
      <c r="AJ341" s="4" t="s">
        <v>103</v>
      </c>
      <c r="AK341" s="4" t="s">
        <v>64</v>
      </c>
      <c r="AL341" s="4" t="s">
        <v>47</v>
      </c>
      <c r="AM341" s="4">
        <v>23323600</v>
      </c>
      <c r="AN341" s="4" t="s">
        <v>104</v>
      </c>
    </row>
    <row r="342" spans="1:40" x14ac:dyDescent="0.25">
      <c r="A342" s="4" t="s">
        <v>13066</v>
      </c>
      <c r="B342" s="4" t="s">
        <v>292</v>
      </c>
      <c r="C342" s="4">
        <v>80</v>
      </c>
      <c r="D342" s="4" t="s">
        <v>293</v>
      </c>
      <c r="E342" s="4" t="s">
        <v>294</v>
      </c>
      <c r="F342" s="5">
        <v>330005068305</v>
      </c>
      <c r="G342" s="4" t="s">
        <v>10431</v>
      </c>
      <c r="H342" s="4" t="s">
        <v>10432</v>
      </c>
      <c r="I342" s="4" t="s">
        <v>49</v>
      </c>
      <c r="J342" s="4"/>
      <c r="K342" s="21" t="s">
        <v>50</v>
      </c>
      <c r="L342" s="4">
        <v>0</v>
      </c>
      <c r="M342" s="4">
        <v>0</v>
      </c>
      <c r="N342" s="4">
        <f>Tabela1[[#This Row],[VALOR_anual]]+Tabela1[[#This Row],[AJUSTE_exerc]]</f>
        <v>0</v>
      </c>
      <c r="O342" s="4"/>
      <c r="P342" s="4"/>
      <c r="Q342" s="4" t="s">
        <v>13067</v>
      </c>
      <c r="R342" s="4" t="s">
        <v>52</v>
      </c>
      <c r="S342" s="4">
        <v>10220</v>
      </c>
      <c r="T342" s="4">
        <v>0</v>
      </c>
      <c r="U342" s="4">
        <v>0</v>
      </c>
      <c r="V342" s="4">
        <v>1460</v>
      </c>
      <c r="W342" s="4">
        <v>0</v>
      </c>
      <c r="X342" s="4">
        <v>0</v>
      </c>
      <c r="Y342" s="4">
        <v>6.8865634401759176E-2</v>
      </c>
      <c r="Z342" s="4">
        <v>281.51865690944652</v>
      </c>
      <c r="AA342" s="4">
        <v>0</v>
      </c>
      <c r="AB342" s="4">
        <v>0</v>
      </c>
      <c r="AC342" s="4">
        <v>100.5505822686695</v>
      </c>
      <c r="AD342" s="4" t="s">
        <v>10433</v>
      </c>
      <c r="AE342" s="4" t="s">
        <v>10434</v>
      </c>
      <c r="AF342" s="21">
        <v>0</v>
      </c>
      <c r="AG342" s="21">
        <v>0</v>
      </c>
      <c r="AH342" s="4" t="s">
        <v>10435</v>
      </c>
      <c r="AI342" s="4" t="s">
        <v>10436</v>
      </c>
      <c r="AJ342" s="4">
        <v>27910000</v>
      </c>
      <c r="AK342" s="4" t="s">
        <v>295</v>
      </c>
      <c r="AL342" s="4" t="s">
        <v>47</v>
      </c>
      <c r="AM342" s="4" t="s">
        <v>10437</v>
      </c>
      <c r="AN342" s="4" t="s">
        <v>10438</v>
      </c>
    </row>
    <row r="343" spans="1:40" x14ac:dyDescent="0.25">
      <c r="A343" s="4" t="s">
        <v>13040</v>
      </c>
      <c r="B343" s="4" t="s">
        <v>292</v>
      </c>
      <c r="C343" s="4">
        <v>80</v>
      </c>
      <c r="D343" s="4" t="s">
        <v>293</v>
      </c>
      <c r="E343" s="4" t="s">
        <v>294</v>
      </c>
      <c r="F343" s="5">
        <v>330005507597</v>
      </c>
      <c r="G343" s="4" t="s">
        <v>10439</v>
      </c>
      <c r="H343" s="4" t="s">
        <v>10440</v>
      </c>
      <c r="I343" s="4" t="s">
        <v>271</v>
      </c>
      <c r="J343" s="4"/>
      <c r="K343" s="21" t="s">
        <v>249</v>
      </c>
      <c r="L343" s="4">
        <v>0</v>
      </c>
      <c r="M343" s="4">
        <v>0</v>
      </c>
      <c r="N343" s="4">
        <f>Tabela1[[#This Row],[VALOR_anual]]+Tabela1[[#This Row],[AJUSTE_exerc]]</f>
        <v>0</v>
      </c>
      <c r="O343" s="4"/>
      <c r="P343" s="4"/>
      <c r="Q343" s="4" t="s">
        <v>13039</v>
      </c>
      <c r="R343" s="4" t="s">
        <v>52</v>
      </c>
      <c r="S343" s="4">
        <v>8760</v>
      </c>
      <c r="T343" s="4">
        <v>0</v>
      </c>
      <c r="U343" s="4">
        <v>0</v>
      </c>
      <c r="V343" s="4">
        <v>1752</v>
      </c>
      <c r="W343" s="4">
        <v>0</v>
      </c>
      <c r="X343" s="4">
        <v>0</v>
      </c>
      <c r="Y343" s="4">
        <v>6.8865634401759176E-2</v>
      </c>
      <c r="Z343" s="4">
        <v>241.30468948638645</v>
      </c>
      <c r="AA343" s="4">
        <v>0</v>
      </c>
      <c r="AB343" s="4">
        <v>0</v>
      </c>
      <c r="AC343" s="4">
        <v>120.65234474319323</v>
      </c>
      <c r="AD343" s="4" t="s">
        <v>10441</v>
      </c>
      <c r="AE343" s="4" t="s">
        <v>10442</v>
      </c>
      <c r="AF343" s="21">
        <v>41373</v>
      </c>
      <c r="AG343" s="21">
        <v>42261</v>
      </c>
      <c r="AH343" s="4" t="s">
        <v>10443</v>
      </c>
      <c r="AI343" s="4" t="s">
        <v>10444</v>
      </c>
      <c r="AJ343" s="4">
        <v>27920340</v>
      </c>
      <c r="AK343" s="4" t="s">
        <v>295</v>
      </c>
      <c r="AL343" s="4" t="s">
        <v>47</v>
      </c>
      <c r="AM343" s="4" t="s">
        <v>10445</v>
      </c>
      <c r="AN343" s="4" t="s">
        <v>10446</v>
      </c>
    </row>
    <row r="344" spans="1:40" x14ac:dyDescent="0.25">
      <c r="A344" s="4" t="s">
        <v>12840</v>
      </c>
      <c r="B344" s="4" t="s">
        <v>292</v>
      </c>
      <c r="C344" s="4">
        <v>80</v>
      </c>
      <c r="D344" s="4" t="s">
        <v>293</v>
      </c>
      <c r="E344" s="4" t="s">
        <v>294</v>
      </c>
      <c r="F344" s="5" t="e">
        <v>#N/A</v>
      </c>
      <c r="G344" s="4" t="e">
        <v>#N/A</v>
      </c>
      <c r="H344" s="4" t="e">
        <v>#N/A</v>
      </c>
      <c r="I344" s="4" t="e">
        <v>#N/A</v>
      </c>
      <c r="J344" s="4"/>
      <c r="K344" s="21" t="e">
        <v>#N/A</v>
      </c>
      <c r="L344" s="4" t="e">
        <v>#N/A</v>
      </c>
      <c r="M344" s="4" t="e">
        <v>#N/A</v>
      </c>
      <c r="N344" s="4" t="e">
        <v>#N/A</v>
      </c>
      <c r="O344" s="4" t="e">
        <v>#N/A</v>
      </c>
      <c r="P344" s="4"/>
      <c r="Q344" s="4" t="e">
        <v>#N/A</v>
      </c>
      <c r="R344" s="4" t="e">
        <v>#N/A</v>
      </c>
      <c r="S344" s="4" t="e">
        <v>#N/A</v>
      </c>
      <c r="T344" s="4" t="e">
        <v>#N/A</v>
      </c>
      <c r="U344" s="4" t="e">
        <v>#N/A</v>
      </c>
      <c r="V344" s="4" t="e">
        <v>#N/A</v>
      </c>
      <c r="W344" s="4" t="e">
        <v>#N/A</v>
      </c>
      <c r="X344" s="4" t="e">
        <v>#N/A</v>
      </c>
      <c r="Y344" s="4" t="e">
        <v>#N/A</v>
      </c>
      <c r="Z344" s="4" t="e">
        <v>#N/A</v>
      </c>
      <c r="AA344" s="4" t="e">
        <v>#N/A</v>
      </c>
      <c r="AB344" s="4" t="e">
        <v>#N/A</v>
      </c>
      <c r="AC344" s="4" t="e">
        <v>#N/A</v>
      </c>
      <c r="AD344" s="4" t="e">
        <v>#N/A</v>
      </c>
      <c r="AE344" s="4" t="e">
        <v>#N/A</v>
      </c>
      <c r="AF344" s="21" t="e">
        <v>#N/A</v>
      </c>
      <c r="AG344" s="21" t="e">
        <v>#N/A</v>
      </c>
      <c r="AH344" s="4" t="e">
        <v>#N/A</v>
      </c>
      <c r="AI344" s="4" t="e">
        <v>#N/A</v>
      </c>
      <c r="AJ344" s="4" t="e">
        <v>#N/A</v>
      </c>
      <c r="AK344" s="4" t="e">
        <v>#N/A</v>
      </c>
      <c r="AL344" s="4" t="e">
        <v>#N/A</v>
      </c>
      <c r="AM344" s="4" t="e">
        <v>#N/A</v>
      </c>
      <c r="AN344" s="4" t="e">
        <v>#N/A</v>
      </c>
    </row>
    <row r="345" spans="1:40" x14ac:dyDescent="0.25">
      <c r="A345" s="4" t="s">
        <v>12841</v>
      </c>
      <c r="B345" s="4" t="s">
        <v>292</v>
      </c>
      <c r="C345" s="4">
        <v>80</v>
      </c>
      <c r="D345" s="4" t="s">
        <v>293</v>
      </c>
      <c r="E345" s="4" t="s">
        <v>294</v>
      </c>
      <c r="F345" s="5" t="e">
        <v>#N/A</v>
      </c>
      <c r="G345" s="4" t="e">
        <v>#N/A</v>
      </c>
      <c r="H345" s="4" t="e">
        <v>#N/A</v>
      </c>
      <c r="I345" s="4" t="e">
        <v>#N/A</v>
      </c>
      <c r="J345" s="4"/>
      <c r="K345" s="21" t="e">
        <v>#N/A</v>
      </c>
      <c r="L345" s="4" t="e">
        <v>#N/A</v>
      </c>
      <c r="M345" s="4" t="e">
        <v>#N/A</v>
      </c>
      <c r="N345" s="4" t="e">
        <v>#N/A</v>
      </c>
      <c r="O345" s="4" t="e">
        <v>#N/A</v>
      </c>
      <c r="P345" s="4"/>
      <c r="Q345" s="4" t="e">
        <v>#N/A</v>
      </c>
      <c r="R345" s="4" t="e">
        <v>#N/A</v>
      </c>
      <c r="S345" s="4">
        <v>109500</v>
      </c>
      <c r="T345" s="4">
        <v>0</v>
      </c>
      <c r="U345" s="4">
        <v>0</v>
      </c>
      <c r="V345" s="4">
        <v>109500</v>
      </c>
      <c r="W345" s="4">
        <v>0</v>
      </c>
      <c r="X345" s="4">
        <v>0</v>
      </c>
      <c r="Y345" s="4" t="e">
        <v>#N/A</v>
      </c>
      <c r="Z345" s="4">
        <v>2888.5</v>
      </c>
      <c r="AA345" s="4">
        <v>0</v>
      </c>
      <c r="AB345" s="4">
        <v>0</v>
      </c>
      <c r="AC345" s="4">
        <v>7221.26</v>
      </c>
      <c r="AD345" s="4" t="s">
        <v>12842</v>
      </c>
      <c r="AE345" s="4" t="s">
        <v>12843</v>
      </c>
      <c r="AF345" s="21">
        <v>42003</v>
      </c>
      <c r="AG345" s="21">
        <v>42734</v>
      </c>
      <c r="AH345" s="4" t="s">
        <v>12844</v>
      </c>
      <c r="AI345" s="4" t="s">
        <v>12845</v>
      </c>
      <c r="AJ345" s="4">
        <v>27900000</v>
      </c>
      <c r="AK345" s="4" t="s">
        <v>295</v>
      </c>
      <c r="AL345" s="4" t="s">
        <v>47</v>
      </c>
      <c r="AM345" s="4">
        <v>99851431</v>
      </c>
      <c r="AN345" s="4" t="s">
        <v>12846</v>
      </c>
    </row>
    <row r="346" spans="1:40" x14ac:dyDescent="0.25">
      <c r="A346" s="4" t="s">
        <v>12847</v>
      </c>
      <c r="B346" s="4" t="s">
        <v>292</v>
      </c>
      <c r="C346" s="4">
        <v>80</v>
      </c>
      <c r="D346" s="4" t="s">
        <v>293</v>
      </c>
      <c r="E346" s="4" t="s">
        <v>294</v>
      </c>
      <c r="F346" s="5">
        <v>330008954039</v>
      </c>
      <c r="G346" s="4" t="s">
        <v>12848</v>
      </c>
      <c r="H346" s="4" t="s">
        <v>12849</v>
      </c>
      <c r="I346" s="4" t="s">
        <v>49</v>
      </c>
      <c r="J346" s="4"/>
      <c r="K346" s="21" t="s">
        <v>50</v>
      </c>
      <c r="L346" s="4">
        <v>0</v>
      </c>
      <c r="M346" s="4">
        <v>0</v>
      </c>
      <c r="N346" s="4">
        <v>0</v>
      </c>
      <c r="O346" s="4">
        <v>0</v>
      </c>
      <c r="P346" s="4"/>
      <c r="Q346" s="4" t="s">
        <v>12850</v>
      </c>
      <c r="R346" s="4" t="s">
        <v>12851</v>
      </c>
      <c r="S346" s="4" t="e">
        <v>#N/A</v>
      </c>
      <c r="T346" s="4" t="e">
        <v>#N/A</v>
      </c>
      <c r="U346" s="4" t="e">
        <v>#N/A</v>
      </c>
      <c r="V346" s="4" t="e">
        <v>#N/A</v>
      </c>
      <c r="W346" s="4" t="e">
        <v>#N/A</v>
      </c>
      <c r="X346" s="4" t="e">
        <v>#N/A</v>
      </c>
      <c r="Y346" s="4">
        <v>6.5949999999999995E-2</v>
      </c>
      <c r="Z346" s="4" t="e">
        <v>#N/A</v>
      </c>
      <c r="AA346" s="4" t="e">
        <v>#N/A</v>
      </c>
      <c r="AB346" s="4" t="e">
        <v>#N/A</v>
      </c>
      <c r="AC346" s="4" t="e">
        <v>#N/A</v>
      </c>
      <c r="AD346" s="4" t="s">
        <v>12852</v>
      </c>
      <c r="AE346" s="4">
        <v>313642015</v>
      </c>
      <c r="AF346" s="21">
        <v>42222</v>
      </c>
      <c r="AG346" s="21">
        <v>44049</v>
      </c>
      <c r="AH346" s="4" t="s">
        <v>12853</v>
      </c>
      <c r="AI346" s="4" t="s">
        <v>12854</v>
      </c>
      <c r="AJ346" s="4">
        <v>28890000</v>
      </c>
      <c r="AK346" s="4" t="s">
        <v>296</v>
      </c>
      <c r="AL346" s="4" t="s">
        <v>47</v>
      </c>
      <c r="AM346" s="4" t="s">
        <v>12855</v>
      </c>
      <c r="AN346" s="4" t="s">
        <v>12856</v>
      </c>
    </row>
    <row r="347" spans="1:40" x14ac:dyDescent="0.25">
      <c r="A347" s="4" t="s">
        <v>12857</v>
      </c>
      <c r="B347" s="4" t="s">
        <v>292</v>
      </c>
      <c r="C347" s="4">
        <v>80</v>
      </c>
      <c r="D347" s="4" t="s">
        <v>293</v>
      </c>
      <c r="E347" s="4" t="s">
        <v>294</v>
      </c>
      <c r="F347" s="5">
        <v>330009161091</v>
      </c>
      <c r="G347" s="4" t="s">
        <v>12858</v>
      </c>
      <c r="H347" s="4" t="s">
        <v>12859</v>
      </c>
      <c r="I347" s="4" t="s">
        <v>49</v>
      </c>
      <c r="J347" s="4"/>
      <c r="K347" s="21" t="s">
        <v>12860</v>
      </c>
      <c r="L347" s="4">
        <v>0</v>
      </c>
      <c r="M347" s="4">
        <v>0</v>
      </c>
      <c r="N347" s="4">
        <v>0</v>
      </c>
      <c r="O347" s="4">
        <v>0</v>
      </c>
      <c r="P347" s="4"/>
      <c r="Q347" s="4" t="s">
        <v>12861</v>
      </c>
      <c r="R347" s="4" t="s">
        <v>12862</v>
      </c>
      <c r="S347" s="4" t="e">
        <v>#N/A</v>
      </c>
      <c r="T347" s="4" t="e">
        <v>#N/A</v>
      </c>
      <c r="U347" s="4" t="e">
        <v>#N/A</v>
      </c>
      <c r="V347" s="4" t="e">
        <v>#N/A</v>
      </c>
      <c r="W347" s="4" t="e">
        <v>#N/A</v>
      </c>
      <c r="X347" s="4" t="e">
        <v>#N/A</v>
      </c>
      <c r="Y347" s="4">
        <v>6.5949999999999995E-2</v>
      </c>
      <c r="Z347" s="4" t="e">
        <v>#N/A</v>
      </c>
      <c r="AA347" s="4" t="e">
        <v>#N/A</v>
      </c>
      <c r="AB347" s="4" t="e">
        <v>#N/A</v>
      </c>
      <c r="AC347" s="4" t="e">
        <v>#N/A</v>
      </c>
      <c r="AD347" s="4" t="s">
        <v>12863</v>
      </c>
      <c r="AE347" s="4">
        <v>323912015</v>
      </c>
      <c r="AF347" s="21">
        <v>42318</v>
      </c>
      <c r="AG347" s="21">
        <v>44145</v>
      </c>
      <c r="AH347" s="4" t="s">
        <v>12864</v>
      </c>
      <c r="AI347" s="4" t="s">
        <v>12865</v>
      </c>
      <c r="AJ347" s="4">
        <v>27971972</v>
      </c>
      <c r="AK347" s="4" t="s">
        <v>295</v>
      </c>
      <c r="AL347" s="4" t="s">
        <v>47</v>
      </c>
      <c r="AM347" s="4">
        <v>26761275</v>
      </c>
      <c r="AN347" s="4" t="s">
        <v>297</v>
      </c>
    </row>
    <row r="348" spans="1:40" x14ac:dyDescent="0.25">
      <c r="A348" s="4" t="s">
        <v>13410</v>
      </c>
      <c r="B348" s="4" t="s">
        <v>292</v>
      </c>
      <c r="C348" s="4">
        <v>80</v>
      </c>
      <c r="D348" s="4" t="s">
        <v>293</v>
      </c>
      <c r="E348" s="4" t="s">
        <v>294</v>
      </c>
      <c r="F348" s="5">
        <v>330010355481</v>
      </c>
      <c r="G348" s="4" t="s">
        <v>10630</v>
      </c>
      <c r="H348" s="4" t="s">
        <v>10631</v>
      </c>
      <c r="I348" s="4" t="s">
        <v>49</v>
      </c>
      <c r="J348" s="4"/>
      <c r="K348" s="21" t="s">
        <v>50</v>
      </c>
      <c r="L348" s="4">
        <f>Tabela1[[#This Row],[vlCaptEst]]+Tabela1[[#This Row],[vlLancEstTrat]]+Tabela1[[#This Row],[vlLancEstNTrat]]+Tabela1[[#This Row],[vlConsEst]]</f>
        <v>11575.106514057376</v>
      </c>
      <c r="M348" s="4">
        <v>0</v>
      </c>
      <c r="N348" s="4">
        <v>0</v>
      </c>
      <c r="O348" s="4"/>
      <c r="P348" s="4"/>
      <c r="Q348" s="4" t="s">
        <v>13555</v>
      </c>
      <c r="R348" s="4" t="s">
        <v>13554</v>
      </c>
      <c r="S348" s="4">
        <v>120450</v>
      </c>
      <c r="T348" s="4">
        <v>0</v>
      </c>
      <c r="U348" s="4">
        <v>0</v>
      </c>
      <c r="V348" s="4">
        <v>119902.5</v>
      </c>
      <c r="W348" s="4">
        <v>0</v>
      </c>
      <c r="X348" s="4">
        <v>0</v>
      </c>
      <c r="Y348" s="4">
        <v>6.8865634401759176E-2</v>
      </c>
      <c r="Z348" s="4">
        <v>3317.939480437813</v>
      </c>
      <c r="AA348" s="4">
        <v>0</v>
      </c>
      <c r="AB348" s="4">
        <v>0</v>
      </c>
      <c r="AC348" s="4">
        <v>8257.1670336195621</v>
      </c>
      <c r="AD348" s="4" t="s">
        <v>10632</v>
      </c>
      <c r="AE348" s="4" t="s">
        <v>10633</v>
      </c>
      <c r="AF348" s="21">
        <v>42915</v>
      </c>
      <c r="AG348" s="21">
        <v>43675</v>
      </c>
      <c r="AH348" s="4" t="s">
        <v>10634</v>
      </c>
      <c r="AI348" s="4" t="s">
        <v>10635</v>
      </c>
      <c r="AJ348" s="4">
        <v>28897060</v>
      </c>
      <c r="AK348" s="4" t="s">
        <v>296</v>
      </c>
      <c r="AL348" s="4" t="s">
        <v>47</v>
      </c>
      <c r="AM348" s="4">
        <v>22102026</v>
      </c>
      <c r="AN348" s="4" t="s">
        <v>10636</v>
      </c>
    </row>
    <row r="349" spans="1:40" x14ac:dyDescent="0.25">
      <c r="A349" s="4" t="s">
        <v>12866</v>
      </c>
      <c r="B349" s="4" t="s">
        <v>292</v>
      </c>
      <c r="C349" s="4">
        <v>80</v>
      </c>
      <c r="D349" s="4" t="s">
        <v>293</v>
      </c>
      <c r="E349" s="4" t="s">
        <v>294</v>
      </c>
      <c r="F349" s="5">
        <v>330030668663</v>
      </c>
      <c r="G349" s="4" t="s">
        <v>12867</v>
      </c>
      <c r="H349" s="4" t="s">
        <v>12868</v>
      </c>
      <c r="I349" s="4" t="s">
        <v>62</v>
      </c>
      <c r="J349" s="4"/>
      <c r="K349" s="21" t="s">
        <v>298</v>
      </c>
      <c r="L349" s="4">
        <v>0</v>
      </c>
      <c r="M349" s="4">
        <v>0</v>
      </c>
      <c r="N349" s="4">
        <v>0</v>
      </c>
      <c r="O349" s="4">
        <v>0</v>
      </c>
      <c r="P349" s="4"/>
      <c r="Q349" s="4" t="s">
        <v>12869</v>
      </c>
      <c r="R349" s="4" t="s">
        <v>12870</v>
      </c>
      <c r="S349" s="4" t="e">
        <v>#N/A</v>
      </c>
      <c r="T349" s="4" t="e">
        <v>#N/A</v>
      </c>
      <c r="U349" s="4" t="e">
        <v>#N/A</v>
      </c>
      <c r="V349" s="4" t="e">
        <v>#N/A</v>
      </c>
      <c r="W349" s="4" t="e">
        <v>#N/A</v>
      </c>
      <c r="X349" s="4" t="e">
        <v>#N/A</v>
      </c>
      <c r="Y349" s="4">
        <v>6.5949999999999995E-2</v>
      </c>
      <c r="Z349" s="4" t="e">
        <v>#N/A</v>
      </c>
      <c r="AA349" s="4" t="e">
        <v>#N/A</v>
      </c>
      <c r="AB349" s="4" t="e">
        <v>#N/A</v>
      </c>
      <c r="AC349" s="4" t="e">
        <v>#N/A</v>
      </c>
      <c r="AD349" s="4" t="s">
        <v>12871</v>
      </c>
      <c r="AE349" s="4" t="s">
        <v>12872</v>
      </c>
      <c r="AF349" s="21">
        <v>45005</v>
      </c>
      <c r="AG349" s="21">
        <v>45550</v>
      </c>
      <c r="AH349" s="4" t="s">
        <v>12873</v>
      </c>
      <c r="AI349" s="4" t="s">
        <v>12874</v>
      </c>
      <c r="AJ349" s="4" t="s">
        <v>12875</v>
      </c>
      <c r="AK349" s="4" t="s">
        <v>299</v>
      </c>
      <c r="AL349" s="4" t="s">
        <v>47</v>
      </c>
      <c r="AM349" s="4" t="s">
        <v>12876</v>
      </c>
      <c r="AN349" s="4" t="s">
        <v>12877</v>
      </c>
    </row>
    <row r="350" spans="1:40" x14ac:dyDescent="0.25">
      <c r="A350" s="4" t="s">
        <v>12878</v>
      </c>
      <c r="B350" s="4" t="s">
        <v>292</v>
      </c>
      <c r="C350" s="4">
        <v>80</v>
      </c>
      <c r="D350" s="4" t="s">
        <v>293</v>
      </c>
      <c r="E350" s="4" t="s">
        <v>294</v>
      </c>
      <c r="F350" s="5">
        <v>330027862373</v>
      </c>
      <c r="G350" s="4" t="s">
        <v>12879</v>
      </c>
      <c r="H350" s="4" t="s">
        <v>12880</v>
      </c>
      <c r="I350" s="4" t="s">
        <v>42</v>
      </c>
      <c r="J350" s="4"/>
      <c r="K350" s="21" t="s">
        <v>12881</v>
      </c>
      <c r="L350" s="4">
        <v>0</v>
      </c>
      <c r="M350" s="4">
        <v>0</v>
      </c>
      <c r="N350" s="4">
        <v>0</v>
      </c>
      <c r="O350" s="4">
        <v>0</v>
      </c>
      <c r="P350" s="4"/>
      <c r="Q350" s="4" t="s">
        <v>12882</v>
      </c>
      <c r="R350" s="4" t="s">
        <v>12883</v>
      </c>
      <c r="S350" s="4" t="e">
        <v>#N/A</v>
      </c>
      <c r="T350" s="4" t="e">
        <v>#N/A</v>
      </c>
      <c r="U350" s="4" t="e">
        <v>#N/A</v>
      </c>
      <c r="V350" s="4" t="e">
        <v>#N/A</v>
      </c>
      <c r="W350" s="4" t="e">
        <v>#N/A</v>
      </c>
      <c r="X350" s="4" t="e">
        <v>#N/A</v>
      </c>
      <c r="Y350" s="4">
        <v>6.5949999999999995E-2</v>
      </c>
      <c r="Z350" s="4" t="e">
        <v>#N/A</v>
      </c>
      <c r="AA350" s="4" t="e">
        <v>#N/A</v>
      </c>
      <c r="AB350" s="4" t="e">
        <v>#N/A</v>
      </c>
      <c r="AC350" s="4" t="e">
        <v>#N/A</v>
      </c>
      <c r="AD350" s="4" t="e">
        <v>#N/A</v>
      </c>
      <c r="AE350" s="4" t="e">
        <v>#N/A</v>
      </c>
      <c r="AF350" s="21" t="e">
        <v>#N/A</v>
      </c>
      <c r="AG350" s="21" t="e">
        <v>#N/A</v>
      </c>
      <c r="AH350" s="4" t="s">
        <v>12884</v>
      </c>
      <c r="AI350" s="4" t="s">
        <v>129</v>
      </c>
      <c r="AJ350" s="4" t="s">
        <v>12885</v>
      </c>
      <c r="AK350" s="4" t="s">
        <v>295</v>
      </c>
      <c r="AL350" s="4" t="s">
        <v>47</v>
      </c>
      <c r="AM350" s="4" t="s">
        <v>12886</v>
      </c>
      <c r="AN350" s="4" t="s">
        <v>12887</v>
      </c>
    </row>
    <row r="351" spans="1:40" x14ac:dyDescent="0.25">
      <c r="A351" s="4" t="s">
        <v>12888</v>
      </c>
      <c r="B351" s="4" t="s">
        <v>292</v>
      </c>
      <c r="C351" s="4">
        <v>80</v>
      </c>
      <c r="D351" s="4" t="s">
        <v>293</v>
      </c>
      <c r="E351" s="4" t="s">
        <v>294</v>
      </c>
      <c r="F351" s="5" t="e">
        <v>#N/A</v>
      </c>
      <c r="G351" s="4" t="e">
        <v>#N/A</v>
      </c>
      <c r="H351" s="4" t="e">
        <v>#N/A</v>
      </c>
      <c r="I351" s="4" t="e">
        <v>#N/A</v>
      </c>
      <c r="J351" s="4"/>
      <c r="K351" s="21" t="e">
        <v>#N/A</v>
      </c>
      <c r="L351" s="4" t="e">
        <v>#N/A</v>
      </c>
      <c r="M351" s="4" t="e">
        <v>#N/A</v>
      </c>
      <c r="N351" s="4" t="e">
        <v>#N/A</v>
      </c>
      <c r="O351" s="4" t="e">
        <v>#N/A</v>
      </c>
      <c r="P351" s="4"/>
      <c r="Q351" s="4" t="e">
        <v>#N/A</v>
      </c>
      <c r="R351" s="4" t="e">
        <v>#N/A</v>
      </c>
      <c r="S351" s="4" t="e">
        <v>#N/A</v>
      </c>
      <c r="T351" s="4" t="e">
        <v>#N/A</v>
      </c>
      <c r="U351" s="4" t="e">
        <v>#N/A</v>
      </c>
      <c r="V351" s="4" t="e">
        <v>#N/A</v>
      </c>
      <c r="W351" s="4" t="e">
        <v>#N/A</v>
      </c>
      <c r="X351" s="4" t="e">
        <v>#N/A</v>
      </c>
      <c r="Y351" s="4" t="e">
        <v>#N/A</v>
      </c>
      <c r="Z351" s="4" t="e">
        <v>#N/A</v>
      </c>
      <c r="AA351" s="4" t="e">
        <v>#N/A</v>
      </c>
      <c r="AB351" s="4" t="e">
        <v>#N/A</v>
      </c>
      <c r="AC351" s="4" t="e">
        <v>#N/A</v>
      </c>
      <c r="AD351" s="4" t="e">
        <v>#N/A</v>
      </c>
      <c r="AE351" s="4" t="e">
        <v>#N/A</v>
      </c>
      <c r="AF351" s="21" t="e">
        <v>#N/A</v>
      </c>
      <c r="AG351" s="21" t="e">
        <v>#N/A</v>
      </c>
      <c r="AH351" s="4" t="e">
        <v>#N/A</v>
      </c>
      <c r="AI351" s="4" t="e">
        <v>#N/A</v>
      </c>
      <c r="AJ351" s="4" t="e">
        <v>#N/A</v>
      </c>
      <c r="AK351" s="4" t="e">
        <v>#N/A</v>
      </c>
      <c r="AL351" s="4" t="e">
        <v>#N/A</v>
      </c>
      <c r="AM351" s="4" t="e">
        <v>#N/A</v>
      </c>
      <c r="AN351" s="4" t="e">
        <v>#N/A</v>
      </c>
    </row>
    <row r="352" spans="1:40" x14ac:dyDescent="0.25">
      <c r="A352" s="4" t="s">
        <v>13027</v>
      </c>
      <c r="B352" s="4" t="s">
        <v>292</v>
      </c>
      <c r="C352" s="4">
        <v>80</v>
      </c>
      <c r="D352" s="4" t="s">
        <v>293</v>
      </c>
      <c r="E352" s="4" t="s">
        <v>294</v>
      </c>
      <c r="F352" s="5">
        <v>330030830002</v>
      </c>
      <c r="G352" s="4" t="s">
        <v>1851</v>
      </c>
      <c r="H352" s="4" t="s">
        <v>13009</v>
      </c>
      <c r="I352" s="4" t="s">
        <v>42</v>
      </c>
      <c r="J352" s="4"/>
      <c r="K352" s="21" t="s">
        <v>1565</v>
      </c>
      <c r="L352" s="4">
        <v>0</v>
      </c>
      <c r="M352" s="4">
        <v>0</v>
      </c>
      <c r="N352" s="4">
        <f>Tabela1[[#This Row],[VALOR_anual]]+Tabela1[[#This Row],[AJUSTE_exerc]]</f>
        <v>0</v>
      </c>
      <c r="O352" s="4"/>
      <c r="P352" s="4"/>
      <c r="Q352" s="4" t="s">
        <v>13028</v>
      </c>
      <c r="R352" s="4" t="s">
        <v>1566</v>
      </c>
      <c r="S352" s="4">
        <v>0</v>
      </c>
      <c r="T352" s="4">
        <v>473040</v>
      </c>
      <c r="U352" s="4">
        <v>0</v>
      </c>
      <c r="V352" s="4">
        <v>0</v>
      </c>
      <c r="W352" s="4">
        <v>1234</v>
      </c>
      <c r="X352" s="4">
        <v>76</v>
      </c>
      <c r="Y352" s="4">
        <v>6.8865634401759176E-2</v>
      </c>
      <c r="Z352" s="4">
        <v>0</v>
      </c>
      <c r="AA352" s="4">
        <v>6858.1473047175059</v>
      </c>
      <c r="AB352" s="4">
        <v>0</v>
      </c>
      <c r="AC352" s="4">
        <v>0</v>
      </c>
      <c r="AD352" s="4" t="s">
        <v>10809</v>
      </c>
      <c r="AE352" s="4" t="s">
        <v>10810</v>
      </c>
      <c r="AF352" s="21">
        <v>44270</v>
      </c>
      <c r="AG352" s="21">
        <v>46096</v>
      </c>
      <c r="AH352" s="4" t="s">
        <v>10811</v>
      </c>
      <c r="AI352" s="4" t="s">
        <v>10812</v>
      </c>
      <c r="AJ352" s="4" t="s">
        <v>10813</v>
      </c>
      <c r="AK352" s="4" t="s">
        <v>10814</v>
      </c>
      <c r="AL352" s="4" t="s">
        <v>47</v>
      </c>
      <c r="AM352" s="4" t="s">
        <v>10815</v>
      </c>
      <c r="AN352" s="4" t="s">
        <v>10816</v>
      </c>
    </row>
    <row r="353" spans="1:40" x14ac:dyDescent="0.25">
      <c r="A353" s="4" t="s">
        <v>12889</v>
      </c>
      <c r="B353" s="4" t="s">
        <v>292</v>
      </c>
      <c r="C353" s="4">
        <v>80</v>
      </c>
      <c r="D353" s="4" t="s">
        <v>293</v>
      </c>
      <c r="E353" s="4" t="s">
        <v>294</v>
      </c>
      <c r="F353" s="5">
        <v>330026654211</v>
      </c>
      <c r="G353" s="4" t="s">
        <v>300</v>
      </c>
      <c r="H353" s="4" t="s">
        <v>12890</v>
      </c>
      <c r="I353" s="4" t="s">
        <v>42</v>
      </c>
      <c r="J353" s="4"/>
      <c r="K353" s="21" t="s">
        <v>183</v>
      </c>
      <c r="L353" s="4">
        <v>0</v>
      </c>
      <c r="M353" s="4">
        <v>0</v>
      </c>
      <c r="N353" s="4">
        <v>0</v>
      </c>
      <c r="O353" s="4">
        <v>0</v>
      </c>
      <c r="P353" s="4"/>
      <c r="Q353" s="4" t="s">
        <v>52</v>
      </c>
      <c r="R353" s="4" t="s">
        <v>301</v>
      </c>
      <c r="S353" s="4">
        <v>2529817.92</v>
      </c>
      <c r="T353" s="4">
        <v>0</v>
      </c>
      <c r="U353" s="4">
        <v>0</v>
      </c>
      <c r="V353" s="4">
        <v>505963.58399999997</v>
      </c>
      <c r="W353" s="4">
        <v>0</v>
      </c>
      <c r="X353" s="4">
        <v>0</v>
      </c>
      <c r="Y353" s="4">
        <v>6.5949999999999995E-2</v>
      </c>
      <c r="Z353" s="4">
        <v>66734.19</v>
      </c>
      <c r="AA353" s="4">
        <v>0</v>
      </c>
      <c r="AB353" s="4">
        <v>0</v>
      </c>
      <c r="AC353" s="4">
        <v>33367.089999999997</v>
      </c>
      <c r="AD353" s="4" t="s">
        <v>302</v>
      </c>
      <c r="AE353" s="4" t="s">
        <v>303</v>
      </c>
      <c r="AF353" s="21">
        <v>41556</v>
      </c>
      <c r="AG353" s="21">
        <v>43382</v>
      </c>
      <c r="AH353" s="4" t="s">
        <v>78</v>
      </c>
      <c r="AI353" s="4" t="s">
        <v>79</v>
      </c>
      <c r="AJ353" s="4" t="s">
        <v>80</v>
      </c>
      <c r="AK353" s="4" t="s">
        <v>64</v>
      </c>
      <c r="AL353" s="4" t="s">
        <v>47</v>
      </c>
      <c r="AM353" s="4" t="s">
        <v>81</v>
      </c>
      <c r="AN353" s="4" t="s">
        <v>82</v>
      </c>
    </row>
    <row r="354" spans="1:40" x14ac:dyDescent="0.25">
      <c r="A354" s="4" t="s">
        <v>13029</v>
      </c>
      <c r="B354" s="4" t="s">
        <v>292</v>
      </c>
      <c r="C354" s="4">
        <v>80</v>
      </c>
      <c r="D354" s="4" t="s">
        <v>293</v>
      </c>
      <c r="E354" s="4" t="s">
        <v>294</v>
      </c>
      <c r="F354" s="5">
        <v>330026654211</v>
      </c>
      <c r="G354" s="4" t="s">
        <v>1851</v>
      </c>
      <c r="H354" s="4" t="s">
        <v>10901</v>
      </c>
      <c r="I354" s="4" t="s">
        <v>42</v>
      </c>
      <c r="J354" s="4"/>
      <c r="K354" s="21" t="s">
        <v>183</v>
      </c>
      <c r="L354" s="4">
        <v>0</v>
      </c>
      <c r="M354" s="4">
        <v>0</v>
      </c>
      <c r="N354" s="4">
        <f>Tabela1[[#This Row],[VALOR_anual]]+Tabela1[[#This Row],[AJUSTE_exerc]]</f>
        <v>0</v>
      </c>
      <c r="O354" s="4"/>
      <c r="P354" s="4"/>
      <c r="Q354" s="4" t="s">
        <v>13030</v>
      </c>
      <c r="R354" s="4" t="s">
        <v>52</v>
      </c>
      <c r="S354" s="4">
        <v>10715302.08</v>
      </c>
      <c r="T354" s="4">
        <v>0</v>
      </c>
      <c r="U354" s="4">
        <v>0</v>
      </c>
      <c r="V354" s="4">
        <v>2143060.42</v>
      </c>
      <c r="W354" s="4">
        <v>0</v>
      </c>
      <c r="X354" s="4">
        <v>0</v>
      </c>
      <c r="Y354" s="4">
        <v>6.8865634401759176E-2</v>
      </c>
      <c r="Z354" s="4">
        <v>295166.42743544851</v>
      </c>
      <c r="AA354" s="4">
        <v>0</v>
      </c>
      <c r="AB354" s="4">
        <v>0</v>
      </c>
      <c r="AC354" s="4">
        <v>147583.21371772425</v>
      </c>
      <c r="AD354" s="4" t="s">
        <v>302</v>
      </c>
      <c r="AE354" s="4" t="s">
        <v>303</v>
      </c>
      <c r="AF354" s="21">
        <v>41556</v>
      </c>
      <c r="AG354" s="21">
        <v>43382</v>
      </c>
      <c r="AH354" s="4" t="s">
        <v>1855</v>
      </c>
      <c r="AI354" s="4" t="s">
        <v>115</v>
      </c>
      <c r="AJ354" s="4">
        <v>20210030</v>
      </c>
      <c r="AK354" s="4" t="s">
        <v>95</v>
      </c>
      <c r="AL354" s="4" t="s">
        <v>47</v>
      </c>
      <c r="AM354" s="4">
        <v>23323600</v>
      </c>
      <c r="AN354" s="4" t="s">
        <v>1856</v>
      </c>
    </row>
    <row r="355" spans="1:40" x14ac:dyDescent="0.25">
      <c r="A355" s="4" t="s">
        <v>12891</v>
      </c>
      <c r="B355" s="4" t="s">
        <v>292</v>
      </c>
      <c r="C355" s="4">
        <v>80</v>
      </c>
      <c r="D355" s="4" t="s">
        <v>293</v>
      </c>
      <c r="E355" s="4" t="s">
        <v>294</v>
      </c>
      <c r="F355" s="5">
        <v>330029215847</v>
      </c>
      <c r="G355" s="4" t="s">
        <v>304</v>
      </c>
      <c r="H355" s="4" t="s">
        <v>12892</v>
      </c>
      <c r="I355" s="4" t="s">
        <v>305</v>
      </c>
      <c r="J355" s="4"/>
      <c r="K355" s="21" t="s">
        <v>306</v>
      </c>
      <c r="L355" s="4">
        <v>0</v>
      </c>
      <c r="M355" s="4">
        <v>0</v>
      </c>
      <c r="N355" s="4">
        <v>0</v>
      </c>
      <c r="O355" s="4">
        <v>0</v>
      </c>
      <c r="P355" s="4"/>
      <c r="Q355" s="4" t="s">
        <v>12893</v>
      </c>
      <c r="R355" s="4" t="s">
        <v>12894</v>
      </c>
      <c r="S355" s="4" t="e">
        <v>#N/A</v>
      </c>
      <c r="T355" s="4" t="e">
        <v>#N/A</v>
      </c>
      <c r="U355" s="4" t="e">
        <v>#N/A</v>
      </c>
      <c r="V355" s="4" t="e">
        <v>#N/A</v>
      </c>
      <c r="W355" s="4" t="e">
        <v>#N/A</v>
      </c>
      <c r="X355" s="4" t="e">
        <v>#N/A</v>
      </c>
      <c r="Y355" s="4">
        <v>6.5949999999999995E-2</v>
      </c>
      <c r="Z355" s="4" t="e">
        <v>#N/A</v>
      </c>
      <c r="AA355" s="4" t="e">
        <v>#N/A</v>
      </c>
      <c r="AB355" s="4" t="e">
        <v>#N/A</v>
      </c>
      <c r="AC355" s="4" t="e">
        <v>#N/A</v>
      </c>
      <c r="AD355" s="4" t="s">
        <v>12895</v>
      </c>
      <c r="AE355" s="4" t="s">
        <v>12896</v>
      </c>
      <c r="AF355" s="21">
        <v>45106</v>
      </c>
      <c r="AG355" s="21">
        <v>48759</v>
      </c>
      <c r="AH355" s="4" t="s">
        <v>12897</v>
      </c>
      <c r="AI355" s="4" t="s">
        <v>12898</v>
      </c>
      <c r="AJ355" s="4">
        <v>27937030</v>
      </c>
      <c r="AK355" s="4" t="s">
        <v>299</v>
      </c>
      <c r="AL355" s="4" t="s">
        <v>47</v>
      </c>
      <c r="AM355" s="4">
        <v>33796106</v>
      </c>
      <c r="AN355" s="4" t="s">
        <v>307</v>
      </c>
    </row>
    <row r="356" spans="1:40" s="6" customFormat="1" x14ac:dyDescent="0.25">
      <c r="A356" s="4" t="s">
        <v>12899</v>
      </c>
      <c r="B356" s="4" t="s">
        <v>308</v>
      </c>
      <c r="C356" s="4">
        <v>90</v>
      </c>
      <c r="D356" s="4" t="s">
        <v>309</v>
      </c>
      <c r="E356" s="4" t="s">
        <v>310</v>
      </c>
      <c r="F356" s="5">
        <v>330005017905</v>
      </c>
      <c r="G356" s="4" t="s">
        <v>41</v>
      </c>
      <c r="H356" s="4" t="s">
        <v>12900</v>
      </c>
      <c r="I356" s="4" t="s">
        <v>42</v>
      </c>
      <c r="J356" s="4"/>
      <c r="K356" s="21" t="s">
        <v>43</v>
      </c>
      <c r="L356" s="4">
        <v>0</v>
      </c>
      <c r="M356" s="4">
        <v>0</v>
      </c>
      <c r="N356" s="4">
        <v>0</v>
      </c>
      <c r="O356" s="4">
        <v>0</v>
      </c>
      <c r="P356" s="4"/>
      <c r="Q356" s="4" t="s">
        <v>12901</v>
      </c>
      <c r="R356" s="4" t="s">
        <v>52</v>
      </c>
      <c r="S356" s="4" t="e">
        <v>#N/A</v>
      </c>
      <c r="T356" s="4" t="e">
        <v>#N/A</v>
      </c>
      <c r="U356" s="4" t="e">
        <v>#N/A</v>
      </c>
      <c r="V356" s="4" t="e">
        <v>#N/A</v>
      </c>
      <c r="W356" s="4" t="e">
        <v>#N/A</v>
      </c>
      <c r="X356" s="4" t="e">
        <v>#N/A</v>
      </c>
      <c r="Y356" s="4">
        <v>6.5949999999999995E-2</v>
      </c>
      <c r="Z356" s="4" t="e">
        <v>#N/A</v>
      </c>
      <c r="AA356" s="4" t="e">
        <v>#N/A</v>
      </c>
      <c r="AB356" s="4" t="e">
        <v>#N/A</v>
      </c>
      <c r="AC356" s="4" t="e">
        <v>#N/A</v>
      </c>
      <c r="AD356" s="4" t="e">
        <v>#N/A</v>
      </c>
      <c r="AE356" s="4" t="e">
        <v>#N/A</v>
      </c>
      <c r="AF356" s="21" t="e">
        <v>#N/A</v>
      </c>
      <c r="AG356" s="21" t="e">
        <v>#N/A</v>
      </c>
      <c r="AH356" s="4" t="s">
        <v>44</v>
      </c>
      <c r="AI356" s="4" t="s">
        <v>45</v>
      </c>
      <c r="AJ356" s="4">
        <v>20210030</v>
      </c>
      <c r="AK356" s="4" t="s">
        <v>12902</v>
      </c>
      <c r="AL356" s="4" t="s">
        <v>47</v>
      </c>
      <c r="AM356" s="4" t="s">
        <v>105</v>
      </c>
      <c r="AN356" s="4" t="s">
        <v>48</v>
      </c>
    </row>
    <row r="357" spans="1:40" s="6" customFormat="1" x14ac:dyDescent="0.25">
      <c r="A357" s="4" t="s">
        <v>12903</v>
      </c>
      <c r="B357" s="4" t="s">
        <v>308</v>
      </c>
      <c r="C357" s="4">
        <v>90</v>
      </c>
      <c r="D357" s="4" t="s">
        <v>309</v>
      </c>
      <c r="E357" s="4" t="s">
        <v>310</v>
      </c>
      <c r="F357" s="5" t="e">
        <v>#N/A</v>
      </c>
      <c r="G357" s="4" t="e">
        <v>#N/A</v>
      </c>
      <c r="H357" s="4" t="e">
        <v>#N/A</v>
      </c>
      <c r="I357" s="4" t="e">
        <v>#N/A</v>
      </c>
      <c r="J357" s="4"/>
      <c r="K357" s="21" t="e">
        <v>#N/A</v>
      </c>
      <c r="L357" s="4" t="e">
        <v>#N/A</v>
      </c>
      <c r="M357" s="4" t="e">
        <v>#N/A</v>
      </c>
      <c r="N357" s="4" t="e">
        <v>#N/A</v>
      </c>
      <c r="O357" s="4" t="e">
        <v>#N/A</v>
      </c>
      <c r="P357" s="4"/>
      <c r="Q357" s="4" t="e">
        <v>#N/A</v>
      </c>
      <c r="R357" s="4" t="e">
        <v>#N/A</v>
      </c>
      <c r="S357" s="4" t="e">
        <v>#N/A</v>
      </c>
      <c r="T357" s="4" t="e">
        <v>#N/A</v>
      </c>
      <c r="U357" s="4" t="e">
        <v>#N/A</v>
      </c>
      <c r="V357" s="4" t="e">
        <v>#N/A</v>
      </c>
      <c r="W357" s="4" t="e">
        <v>#N/A</v>
      </c>
      <c r="X357" s="4" t="e">
        <v>#N/A</v>
      </c>
      <c r="Y357" s="4" t="e">
        <v>#N/A</v>
      </c>
      <c r="Z357" s="4" t="e">
        <v>#N/A</v>
      </c>
      <c r="AA357" s="4" t="e">
        <v>#N/A</v>
      </c>
      <c r="AB357" s="4" t="e">
        <v>#N/A</v>
      </c>
      <c r="AC357" s="4" t="e">
        <v>#N/A</v>
      </c>
      <c r="AD357" s="4" t="e">
        <v>#N/A</v>
      </c>
      <c r="AE357" s="4" t="e">
        <v>#N/A</v>
      </c>
      <c r="AF357" s="21" t="e">
        <v>#N/A</v>
      </c>
      <c r="AG357" s="21" t="e">
        <v>#N/A</v>
      </c>
      <c r="AH357" s="4" t="e">
        <v>#N/A</v>
      </c>
      <c r="AI357" s="4" t="e">
        <v>#N/A</v>
      </c>
      <c r="AJ357" s="4" t="e">
        <v>#N/A</v>
      </c>
      <c r="AK357" s="4" t="e">
        <v>#N/A</v>
      </c>
      <c r="AL357" s="4" t="e">
        <v>#N/A</v>
      </c>
      <c r="AM357" s="4" t="e">
        <v>#N/A</v>
      </c>
      <c r="AN357" s="4" t="e">
        <v>#N/A</v>
      </c>
    </row>
    <row r="358" spans="1:40" x14ac:dyDescent="0.25">
      <c r="A358" s="4" t="s">
        <v>12904</v>
      </c>
      <c r="B358" s="4" t="s">
        <v>308</v>
      </c>
      <c r="C358" s="4">
        <v>90</v>
      </c>
      <c r="D358" s="4" t="s">
        <v>309</v>
      </c>
      <c r="E358" s="4" t="s">
        <v>310</v>
      </c>
      <c r="F358" s="5">
        <v>330005071284</v>
      </c>
      <c r="G358" s="4" t="s">
        <v>12905</v>
      </c>
      <c r="H358" s="4" t="s">
        <v>12906</v>
      </c>
      <c r="I358" s="4" t="s">
        <v>110</v>
      </c>
      <c r="J358" s="4"/>
      <c r="K358" s="21" t="s">
        <v>50</v>
      </c>
      <c r="L358" s="4">
        <v>0</v>
      </c>
      <c r="M358" s="4">
        <v>0</v>
      </c>
      <c r="N358" s="4">
        <v>0</v>
      </c>
      <c r="O358" s="4">
        <v>0</v>
      </c>
      <c r="P358" s="4"/>
      <c r="Q358" s="4" t="s">
        <v>12907</v>
      </c>
      <c r="R358" s="4" t="s">
        <v>11662</v>
      </c>
      <c r="S358" s="4" t="e">
        <v>#N/A</v>
      </c>
      <c r="T358" s="4" t="e">
        <v>#N/A</v>
      </c>
      <c r="U358" s="4" t="e">
        <v>#N/A</v>
      </c>
      <c r="V358" s="4" t="e">
        <v>#N/A</v>
      </c>
      <c r="W358" s="4" t="e">
        <v>#N/A</v>
      </c>
      <c r="X358" s="4" t="e">
        <v>#N/A</v>
      </c>
      <c r="Y358" s="4">
        <v>1.65E-3</v>
      </c>
      <c r="Z358" s="4" t="e">
        <v>#N/A</v>
      </c>
      <c r="AA358" s="4" t="e">
        <v>#N/A</v>
      </c>
      <c r="AB358" s="4" t="e">
        <v>#N/A</v>
      </c>
      <c r="AC358" s="4" t="e">
        <v>#N/A</v>
      </c>
      <c r="AD358" s="4" t="e">
        <v>#N/A</v>
      </c>
      <c r="AE358" s="4" t="e">
        <v>#N/A</v>
      </c>
      <c r="AF358" s="21" t="e">
        <v>#N/A</v>
      </c>
      <c r="AG358" s="21" t="e">
        <v>#N/A</v>
      </c>
      <c r="AH358" s="4" t="s">
        <v>12908</v>
      </c>
      <c r="AI358" s="4" t="s">
        <v>158</v>
      </c>
      <c r="AJ358" s="4">
        <v>28001970</v>
      </c>
      <c r="AK358" s="4" t="s">
        <v>311</v>
      </c>
      <c r="AL358" s="4" t="s">
        <v>47</v>
      </c>
      <c r="AM358" s="4">
        <v>27378100</v>
      </c>
      <c r="AN358" s="4" t="s">
        <v>12909</v>
      </c>
    </row>
    <row r="359" spans="1:40" x14ac:dyDescent="0.25">
      <c r="A359" s="4" t="s">
        <v>12910</v>
      </c>
      <c r="B359" s="4" t="s">
        <v>308</v>
      </c>
      <c r="C359" s="4">
        <v>90</v>
      </c>
      <c r="D359" s="4" t="s">
        <v>309</v>
      </c>
      <c r="E359" s="4" t="s">
        <v>310</v>
      </c>
      <c r="F359" s="5">
        <v>330005768471</v>
      </c>
      <c r="G359" s="4" t="s">
        <v>312</v>
      </c>
      <c r="H359" s="4" t="s">
        <v>12911</v>
      </c>
      <c r="I359" s="4" t="s">
        <v>62</v>
      </c>
      <c r="J359" s="4"/>
      <c r="K359" s="21" t="s">
        <v>50</v>
      </c>
      <c r="L359" s="4">
        <v>0</v>
      </c>
      <c r="M359" s="4">
        <v>0</v>
      </c>
      <c r="N359" s="4">
        <v>0</v>
      </c>
      <c r="O359" s="4">
        <v>0</v>
      </c>
      <c r="P359" s="4"/>
      <c r="Q359" s="4" t="s">
        <v>12912</v>
      </c>
      <c r="R359" s="4" t="s">
        <v>52</v>
      </c>
      <c r="S359" s="4" t="e">
        <v>#N/A</v>
      </c>
      <c r="T359" s="4" t="e">
        <v>#N/A</v>
      </c>
      <c r="U359" s="4" t="e">
        <v>#N/A</v>
      </c>
      <c r="V359" s="4" t="e">
        <v>#N/A</v>
      </c>
      <c r="W359" s="4" t="e">
        <v>#N/A</v>
      </c>
      <c r="X359" s="4" t="e">
        <v>#N/A</v>
      </c>
      <c r="Y359" s="4">
        <v>6.5949999999999995E-2</v>
      </c>
      <c r="Z359" s="4" t="e">
        <v>#N/A</v>
      </c>
      <c r="AA359" s="4" t="e">
        <v>#N/A</v>
      </c>
      <c r="AB359" s="4" t="e">
        <v>#N/A</v>
      </c>
      <c r="AC359" s="4" t="e">
        <v>#N/A</v>
      </c>
      <c r="AD359" s="4" t="e">
        <v>#N/A</v>
      </c>
      <c r="AE359" s="4" t="e">
        <v>#N/A</v>
      </c>
      <c r="AF359" s="21" t="e">
        <v>#N/A</v>
      </c>
      <c r="AG359" s="21" t="e">
        <v>#N/A</v>
      </c>
      <c r="AH359" s="4" t="s">
        <v>12913</v>
      </c>
      <c r="AI359" s="4" t="s">
        <v>313</v>
      </c>
      <c r="AJ359" s="4">
        <v>22210010</v>
      </c>
      <c r="AK359" s="4" t="s">
        <v>64</v>
      </c>
      <c r="AL359" s="4" t="s">
        <v>47</v>
      </c>
      <c r="AM359" s="4" t="e">
        <v>#N/A</v>
      </c>
      <c r="AN359" s="4" t="s">
        <v>12914</v>
      </c>
    </row>
    <row r="360" spans="1:40" x14ac:dyDescent="0.25">
      <c r="A360" s="4" t="s">
        <v>12915</v>
      </c>
      <c r="B360" s="4" t="s">
        <v>308</v>
      </c>
      <c r="C360" s="4">
        <v>90</v>
      </c>
      <c r="D360" s="4" t="s">
        <v>309</v>
      </c>
      <c r="E360" s="4" t="s">
        <v>310</v>
      </c>
      <c r="F360" s="5">
        <v>330006110577</v>
      </c>
      <c r="G360" s="4" t="s">
        <v>12916</v>
      </c>
      <c r="H360" s="4" t="s">
        <v>12917</v>
      </c>
      <c r="I360" s="4" t="s">
        <v>49</v>
      </c>
      <c r="J360" s="4"/>
      <c r="K360" s="21" t="s">
        <v>12918</v>
      </c>
      <c r="L360" s="4">
        <v>0</v>
      </c>
      <c r="M360" s="4">
        <v>0</v>
      </c>
      <c r="N360" s="4">
        <v>0</v>
      </c>
      <c r="O360" s="4">
        <v>0</v>
      </c>
      <c r="P360" s="4"/>
      <c r="Q360" s="4" t="s">
        <v>12919</v>
      </c>
      <c r="R360" s="4" t="s">
        <v>12920</v>
      </c>
      <c r="S360" s="4" t="e">
        <v>#N/A</v>
      </c>
      <c r="T360" s="4" t="e">
        <v>#N/A</v>
      </c>
      <c r="U360" s="4" t="e">
        <v>#N/A</v>
      </c>
      <c r="V360" s="4" t="e">
        <v>#N/A</v>
      </c>
      <c r="W360" s="4" t="e">
        <v>#N/A</v>
      </c>
      <c r="X360" s="4" t="e">
        <v>#N/A</v>
      </c>
      <c r="Y360" s="4">
        <v>6.5949999999999995E-2</v>
      </c>
      <c r="Z360" s="4" t="e">
        <v>#N/A</v>
      </c>
      <c r="AA360" s="4" t="e">
        <v>#N/A</v>
      </c>
      <c r="AB360" s="4" t="e">
        <v>#N/A</v>
      </c>
      <c r="AC360" s="4" t="e">
        <v>#N/A</v>
      </c>
      <c r="AD360" s="4" t="e">
        <v>#N/A</v>
      </c>
      <c r="AE360" s="4" t="e">
        <v>#N/A</v>
      </c>
      <c r="AF360" s="21" t="e">
        <v>#N/A</v>
      </c>
      <c r="AG360" s="21" t="e">
        <v>#N/A</v>
      </c>
      <c r="AH360" s="4" t="s">
        <v>12921</v>
      </c>
      <c r="AI360" s="4" t="s">
        <v>12922</v>
      </c>
      <c r="AJ360" s="4">
        <v>28300000</v>
      </c>
      <c r="AK360" s="4" t="s">
        <v>314</v>
      </c>
      <c r="AL360" s="4" t="s">
        <v>47</v>
      </c>
      <c r="AM360" s="4" t="s">
        <v>12923</v>
      </c>
      <c r="AN360" s="4" t="s">
        <v>12924</v>
      </c>
    </row>
    <row r="361" spans="1:40" x14ac:dyDescent="0.25">
      <c r="A361" s="4" t="s">
        <v>13411</v>
      </c>
      <c r="B361" s="4" t="s">
        <v>308</v>
      </c>
      <c r="C361" s="4">
        <v>90</v>
      </c>
      <c r="D361" s="4" t="s">
        <v>309</v>
      </c>
      <c r="E361" s="4" t="s">
        <v>310</v>
      </c>
      <c r="F361" s="5">
        <v>330005243913</v>
      </c>
      <c r="G361" s="4" t="s">
        <v>11049</v>
      </c>
      <c r="H361" s="4" t="s">
        <v>11050</v>
      </c>
      <c r="I361" s="4" t="s">
        <v>153</v>
      </c>
      <c r="J361" s="4"/>
      <c r="K361" s="21" t="s">
        <v>50</v>
      </c>
      <c r="L361" s="4">
        <f>Tabela1[[#This Row],[vlCaptEst]]+Tabela1[[#This Row],[vlLancEstTrat]]+Tabela1[[#This Row],[vlLancEstNTrat]]+Tabela1[[#This Row],[vlConsEst]]</f>
        <v>9870.5501535358544</v>
      </c>
      <c r="M361" s="4">
        <v>0</v>
      </c>
      <c r="N361" s="4">
        <v>0</v>
      </c>
      <c r="O361" s="4"/>
      <c r="P361" s="4"/>
      <c r="Q361" s="4" t="s">
        <v>13557</v>
      </c>
      <c r="R361" s="4" t="s">
        <v>13554</v>
      </c>
      <c r="S361" s="4">
        <v>358326.72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1.3786511843306452E-3</v>
      </c>
      <c r="Z361" s="4">
        <v>9870.5501535358544</v>
      </c>
      <c r="AA361" s="4">
        <v>0</v>
      </c>
      <c r="AB361" s="4">
        <v>0</v>
      </c>
      <c r="AC361" s="4">
        <v>0</v>
      </c>
      <c r="AD361" s="4" t="s">
        <v>11051</v>
      </c>
      <c r="AE361" s="4" t="s">
        <v>11052</v>
      </c>
      <c r="AF361" s="21">
        <v>0</v>
      </c>
      <c r="AG361" s="21">
        <v>0</v>
      </c>
      <c r="AH361" s="4" t="s">
        <v>11053</v>
      </c>
      <c r="AI361" s="4">
        <v>0</v>
      </c>
      <c r="AJ361" s="4">
        <v>28390000</v>
      </c>
      <c r="AK361" s="4" t="s">
        <v>11031</v>
      </c>
      <c r="AL361" s="4" t="s">
        <v>47</v>
      </c>
      <c r="AM361" s="4" t="e">
        <v>#N/A</v>
      </c>
      <c r="AN361" s="4" t="e">
        <v>#N/A</v>
      </c>
    </row>
    <row r="362" spans="1:40" x14ac:dyDescent="0.25">
      <c r="A362" s="4" t="s">
        <v>12925</v>
      </c>
      <c r="B362" s="4" t="s">
        <v>308</v>
      </c>
      <c r="C362" s="4">
        <v>90</v>
      </c>
      <c r="D362" s="4" t="s">
        <v>309</v>
      </c>
      <c r="E362" s="4" t="s">
        <v>310</v>
      </c>
      <c r="F362" s="5" t="e">
        <v>#N/A</v>
      </c>
      <c r="G362" s="4" t="e">
        <v>#N/A</v>
      </c>
      <c r="H362" s="4" t="e">
        <v>#N/A</v>
      </c>
      <c r="I362" s="4" t="e">
        <v>#N/A</v>
      </c>
      <c r="J362" s="4"/>
      <c r="K362" s="21" t="e">
        <v>#N/A</v>
      </c>
      <c r="L362" s="4" t="e">
        <v>#N/A</v>
      </c>
      <c r="M362" s="4" t="e">
        <v>#N/A</v>
      </c>
      <c r="N362" s="4" t="e">
        <v>#N/A</v>
      </c>
      <c r="O362" s="4" t="e">
        <v>#N/A</v>
      </c>
      <c r="P362" s="4"/>
      <c r="Q362" s="4" t="e">
        <v>#N/A</v>
      </c>
      <c r="R362" s="4" t="e">
        <v>#N/A</v>
      </c>
      <c r="S362" s="4">
        <v>11808</v>
      </c>
      <c r="T362" s="4">
        <v>0</v>
      </c>
      <c r="U362" s="4">
        <v>0</v>
      </c>
      <c r="V362" s="4">
        <v>5184</v>
      </c>
      <c r="W362" s="4">
        <v>198.14400000000001</v>
      </c>
      <c r="X362" s="4">
        <v>0</v>
      </c>
      <c r="Y362" s="4" t="e">
        <v>#N/A</v>
      </c>
      <c r="Z362" s="4">
        <v>311.49</v>
      </c>
      <c r="AA362" s="4">
        <v>0</v>
      </c>
      <c r="AB362" s="4">
        <v>0</v>
      </c>
      <c r="AC362" s="4">
        <v>341.87</v>
      </c>
      <c r="AD362" s="4" t="s">
        <v>12926</v>
      </c>
      <c r="AE362" s="4" t="s">
        <v>12927</v>
      </c>
      <c r="AF362" s="21">
        <v>40851</v>
      </c>
      <c r="AG362" s="21">
        <v>42678</v>
      </c>
      <c r="AH362" s="4" t="s">
        <v>12928</v>
      </c>
      <c r="AI362" s="4">
        <v>0</v>
      </c>
      <c r="AJ362" s="4">
        <v>28333000</v>
      </c>
      <c r="AK362" s="4" t="s">
        <v>314</v>
      </c>
      <c r="AL362" s="4" t="s">
        <v>47</v>
      </c>
      <c r="AM362" s="4">
        <v>38472144</v>
      </c>
      <c r="AN362" s="4" t="s">
        <v>275</v>
      </c>
    </row>
    <row r="363" spans="1:40" x14ac:dyDescent="0.25">
      <c r="A363" s="4" t="s">
        <v>13412</v>
      </c>
      <c r="B363" s="4" t="s">
        <v>308</v>
      </c>
      <c r="C363" s="4">
        <v>90</v>
      </c>
      <c r="D363" s="4" t="s">
        <v>309</v>
      </c>
      <c r="E363" s="4" t="s">
        <v>310</v>
      </c>
      <c r="F363" s="5">
        <v>330005266026</v>
      </c>
      <c r="G363" s="4" t="s">
        <v>11131</v>
      </c>
      <c r="H363" s="4" t="s">
        <v>11132</v>
      </c>
      <c r="I363" s="4" t="s">
        <v>110</v>
      </c>
      <c r="J363" s="4"/>
      <c r="K363" s="21" t="s">
        <v>50</v>
      </c>
      <c r="L363" s="4">
        <f>Tabela1[[#This Row],[vlCaptEst]]+Tabela1[[#This Row],[vlLancEstTrat]]+Tabela1[[#This Row],[vlLancEstNTrat]]+Tabela1[[#This Row],[vlConsEst]]</f>
        <v>734.26256020578421</v>
      </c>
      <c r="M363" s="4">
        <v>0</v>
      </c>
      <c r="N363" s="4">
        <v>0</v>
      </c>
      <c r="O363" s="4"/>
      <c r="P363" s="4"/>
      <c r="Q363" s="4" t="s">
        <v>13557</v>
      </c>
      <c r="R363" s="4" t="s">
        <v>13554</v>
      </c>
      <c r="S363" s="4">
        <v>303750</v>
      </c>
      <c r="T363" s="4">
        <v>0</v>
      </c>
      <c r="U363" s="4">
        <v>0</v>
      </c>
      <c r="V363" s="4">
        <v>303750</v>
      </c>
      <c r="W363" s="4">
        <v>0</v>
      </c>
      <c r="X363" s="4">
        <v>0</v>
      </c>
      <c r="Y363" s="4">
        <v>1.7266602211519809E-3</v>
      </c>
      <c r="Z363" s="4">
        <v>209.78930291593835</v>
      </c>
      <c r="AA363" s="4">
        <v>0</v>
      </c>
      <c r="AB363" s="4">
        <v>0</v>
      </c>
      <c r="AC363" s="4">
        <v>524.47325728984583</v>
      </c>
      <c r="AD363" s="4" t="s">
        <v>654</v>
      </c>
      <c r="AE363" s="4" t="s">
        <v>11127</v>
      </c>
      <c r="AF363" s="21">
        <v>0</v>
      </c>
      <c r="AG363" s="21">
        <v>0</v>
      </c>
      <c r="AH363" s="4" t="s">
        <v>11133</v>
      </c>
      <c r="AI363" s="4" t="s">
        <v>85</v>
      </c>
      <c r="AJ363" s="4">
        <v>28035290</v>
      </c>
      <c r="AK363" s="4" t="s">
        <v>311</v>
      </c>
      <c r="AL363" s="4" t="s">
        <v>47</v>
      </c>
      <c r="AM363" s="4" t="s">
        <v>11134</v>
      </c>
      <c r="AN363" s="4" t="s">
        <v>11135</v>
      </c>
    </row>
    <row r="364" spans="1:40" x14ac:dyDescent="0.25">
      <c r="A364" s="4" t="s">
        <v>12929</v>
      </c>
      <c r="B364" s="4" t="s">
        <v>308</v>
      </c>
      <c r="C364" s="4">
        <v>90</v>
      </c>
      <c r="D364" s="4" t="s">
        <v>309</v>
      </c>
      <c r="E364" s="4" t="s">
        <v>310</v>
      </c>
      <c r="F364" s="5" t="e">
        <v>#N/A</v>
      </c>
      <c r="G364" s="4" t="e">
        <v>#N/A</v>
      </c>
      <c r="H364" s="4" t="e">
        <v>#N/A</v>
      </c>
      <c r="I364" s="4" t="e">
        <v>#N/A</v>
      </c>
      <c r="J364" s="4"/>
      <c r="K364" s="21" t="e">
        <v>#N/A</v>
      </c>
      <c r="L364" s="4" t="e">
        <v>#N/A</v>
      </c>
      <c r="M364" s="4" t="e">
        <v>#N/A</v>
      </c>
      <c r="N364" s="4" t="e">
        <v>#N/A</v>
      </c>
      <c r="O364" s="4" t="e">
        <v>#N/A</v>
      </c>
      <c r="P364" s="4"/>
      <c r="Q364" s="4" t="e">
        <v>#N/A</v>
      </c>
      <c r="R364" s="4" t="e">
        <v>#N/A</v>
      </c>
      <c r="S364" s="4" t="e">
        <v>#N/A</v>
      </c>
      <c r="T364" s="4" t="e">
        <v>#N/A</v>
      </c>
      <c r="U364" s="4" t="e">
        <v>#N/A</v>
      </c>
      <c r="V364" s="4" t="e">
        <v>#N/A</v>
      </c>
      <c r="W364" s="4" t="e">
        <v>#N/A</v>
      </c>
      <c r="X364" s="4" t="e">
        <v>#N/A</v>
      </c>
      <c r="Y364" s="4" t="e">
        <v>#N/A</v>
      </c>
      <c r="Z364" s="4" t="e">
        <v>#N/A</v>
      </c>
      <c r="AA364" s="4" t="e">
        <v>#N/A</v>
      </c>
      <c r="AB364" s="4" t="e">
        <v>#N/A</v>
      </c>
      <c r="AC364" s="4" t="e">
        <v>#N/A</v>
      </c>
      <c r="AD364" s="4" t="e">
        <v>#N/A</v>
      </c>
      <c r="AE364" s="4" t="e">
        <v>#N/A</v>
      </c>
      <c r="AF364" s="21" t="e">
        <v>#N/A</v>
      </c>
      <c r="AG364" s="21" t="e">
        <v>#N/A</v>
      </c>
      <c r="AH364" s="4" t="e">
        <v>#N/A</v>
      </c>
      <c r="AI364" s="4" t="e">
        <v>#N/A</v>
      </c>
      <c r="AJ364" s="4" t="e">
        <v>#N/A</v>
      </c>
      <c r="AK364" s="4" t="e">
        <v>#N/A</v>
      </c>
      <c r="AL364" s="4" t="e">
        <v>#N/A</v>
      </c>
      <c r="AM364" s="4" t="e">
        <v>#N/A</v>
      </c>
      <c r="AN364" s="4" t="e">
        <v>#N/A</v>
      </c>
    </row>
    <row r="365" spans="1:40" x14ac:dyDescent="0.25">
      <c r="A365" s="4" t="s">
        <v>13413</v>
      </c>
      <c r="B365" s="4" t="s">
        <v>308</v>
      </c>
      <c r="C365" s="4">
        <v>90</v>
      </c>
      <c r="D365" s="4" t="s">
        <v>309</v>
      </c>
      <c r="E365" s="4" t="s">
        <v>310</v>
      </c>
      <c r="F365" s="5">
        <v>330006578633</v>
      </c>
      <c r="G365" s="4" t="s">
        <v>11142</v>
      </c>
      <c r="H365" s="4" t="s">
        <v>11143</v>
      </c>
      <c r="I365" s="4" t="s">
        <v>62</v>
      </c>
      <c r="J365" s="4"/>
      <c r="K365" s="21" t="s">
        <v>50</v>
      </c>
      <c r="L365" s="4">
        <f>Tabela1[[#This Row],[vlCaptEst]]+Tabela1[[#This Row],[vlLancEstTrat]]+Tabela1[[#This Row],[vlLancEstNTrat]]+Tabela1[[#This Row],[vlConsEst]]</f>
        <v>5839.2852732878</v>
      </c>
      <c r="M365" s="4">
        <v>0</v>
      </c>
      <c r="N365" s="4">
        <v>0</v>
      </c>
      <c r="O365" s="4"/>
      <c r="P365" s="4"/>
      <c r="Q365" s="4" t="s">
        <v>13555</v>
      </c>
      <c r="R365" s="4" t="s">
        <v>13554</v>
      </c>
      <c r="S365" s="4">
        <v>62809.2</v>
      </c>
      <c r="T365" s="4">
        <v>0</v>
      </c>
      <c r="U365" s="4">
        <v>0</v>
      </c>
      <c r="V365" s="4">
        <v>59668.74</v>
      </c>
      <c r="W365" s="4">
        <v>1711.848</v>
      </c>
      <c r="X365" s="4">
        <v>0</v>
      </c>
      <c r="Y365" s="4">
        <v>6.8865634401759176E-2</v>
      </c>
      <c r="Z365" s="4">
        <v>1730.1613068007589</v>
      </c>
      <c r="AA365" s="4">
        <v>0</v>
      </c>
      <c r="AB365" s="4">
        <v>0</v>
      </c>
      <c r="AC365" s="4">
        <v>4109.1239664870409</v>
      </c>
      <c r="AD365" s="4" t="s">
        <v>11144</v>
      </c>
      <c r="AE365" s="4" t="s">
        <v>11145</v>
      </c>
      <c r="AF365" s="21">
        <v>41075</v>
      </c>
      <c r="AG365" s="21">
        <v>42901</v>
      </c>
      <c r="AH365" s="4" t="s">
        <v>11146</v>
      </c>
      <c r="AI365" s="4">
        <v>0</v>
      </c>
      <c r="AJ365" s="4">
        <v>28083145</v>
      </c>
      <c r="AK365" s="4" t="s">
        <v>311</v>
      </c>
      <c r="AL365" s="4" t="s">
        <v>47</v>
      </c>
      <c r="AM365" s="4">
        <v>23349613</v>
      </c>
      <c r="AN365" s="4" t="s">
        <v>11147</v>
      </c>
    </row>
    <row r="366" spans="1:40" x14ac:dyDescent="0.25">
      <c r="A366" s="4" t="s">
        <v>12930</v>
      </c>
      <c r="B366" s="4" t="s">
        <v>308</v>
      </c>
      <c r="C366" s="4">
        <v>90</v>
      </c>
      <c r="D366" s="4" t="s">
        <v>309</v>
      </c>
      <c r="E366" s="4" t="s">
        <v>310</v>
      </c>
      <c r="F366" s="5">
        <v>330005088764</v>
      </c>
      <c r="G366" s="4" t="s">
        <v>315</v>
      </c>
      <c r="H366" s="4" t="s">
        <v>12931</v>
      </c>
      <c r="I366" s="4" t="s">
        <v>62</v>
      </c>
      <c r="J366" s="4"/>
      <c r="K366" s="21" t="s">
        <v>249</v>
      </c>
      <c r="L366" s="4">
        <v>0</v>
      </c>
      <c r="M366" s="4">
        <v>0</v>
      </c>
      <c r="N366" s="4">
        <v>0</v>
      </c>
      <c r="O366" s="4">
        <v>0</v>
      </c>
      <c r="P366" s="4"/>
      <c r="Q366" s="4" t="s">
        <v>12932</v>
      </c>
      <c r="R366" s="4" t="s">
        <v>52</v>
      </c>
      <c r="S366" s="4" t="e">
        <v>#N/A</v>
      </c>
      <c r="T366" s="4" t="e">
        <v>#N/A</v>
      </c>
      <c r="U366" s="4" t="e">
        <v>#N/A</v>
      </c>
      <c r="V366" s="4" t="e">
        <v>#N/A</v>
      </c>
      <c r="W366" s="4" t="e">
        <v>#N/A</v>
      </c>
      <c r="X366" s="4" t="e">
        <v>#N/A</v>
      </c>
      <c r="Y366" s="4">
        <v>6.5949999999999995E-2</v>
      </c>
      <c r="Z366" s="4" t="e">
        <v>#N/A</v>
      </c>
      <c r="AA366" s="4" t="e">
        <v>#N/A</v>
      </c>
      <c r="AB366" s="4" t="e">
        <v>#N/A</v>
      </c>
      <c r="AC366" s="4" t="e">
        <v>#N/A</v>
      </c>
      <c r="AD366" s="4" t="e">
        <v>#N/A</v>
      </c>
      <c r="AE366" s="4" t="e">
        <v>#N/A</v>
      </c>
      <c r="AF366" s="21" t="e">
        <v>#N/A</v>
      </c>
      <c r="AG366" s="21" t="e">
        <v>#N/A</v>
      </c>
      <c r="AH366" s="4">
        <v>0</v>
      </c>
      <c r="AI366" s="4">
        <v>0</v>
      </c>
      <c r="AJ366" s="4">
        <v>0</v>
      </c>
      <c r="AK366" s="4" t="s">
        <v>295</v>
      </c>
      <c r="AL366" s="4">
        <v>0</v>
      </c>
      <c r="AM366" s="4" t="e">
        <v>#N/A</v>
      </c>
      <c r="AN366" s="4" t="s">
        <v>316</v>
      </c>
    </row>
    <row r="367" spans="1:40" s="16" customFormat="1" x14ac:dyDescent="0.25">
      <c r="A367" s="4" t="s">
        <v>12933</v>
      </c>
      <c r="B367" s="4" t="s">
        <v>308</v>
      </c>
      <c r="C367" s="4">
        <v>90</v>
      </c>
      <c r="D367" s="4" t="s">
        <v>309</v>
      </c>
      <c r="E367" s="4" t="s">
        <v>310</v>
      </c>
      <c r="F367" s="5">
        <v>330005048541</v>
      </c>
      <c r="G367" s="4" t="s">
        <v>317</v>
      </c>
      <c r="H367" s="4" t="s">
        <v>318</v>
      </c>
      <c r="I367" s="4" t="s">
        <v>62</v>
      </c>
      <c r="J367" s="4"/>
      <c r="K367" s="21" t="s">
        <v>50</v>
      </c>
      <c r="L367" s="4">
        <v>0</v>
      </c>
      <c r="M367" s="4">
        <v>0</v>
      </c>
      <c r="N367" s="4">
        <v>0</v>
      </c>
      <c r="O367" s="4">
        <v>0</v>
      </c>
      <c r="P367" s="4"/>
      <c r="Q367" s="4" t="s">
        <v>12934</v>
      </c>
      <c r="R367" s="4" t="s">
        <v>52</v>
      </c>
      <c r="S367" s="4" t="e">
        <v>#N/A</v>
      </c>
      <c r="T367" s="4" t="e">
        <v>#N/A</v>
      </c>
      <c r="U367" s="4" t="e">
        <v>#N/A</v>
      </c>
      <c r="V367" s="4" t="e">
        <v>#N/A</v>
      </c>
      <c r="W367" s="4" t="e">
        <v>#N/A</v>
      </c>
      <c r="X367" s="4" t="e">
        <v>#N/A</v>
      </c>
      <c r="Y367" s="4">
        <v>6.5949999999999995E-2</v>
      </c>
      <c r="Z367" s="4" t="e">
        <v>#N/A</v>
      </c>
      <c r="AA367" s="4" t="e">
        <v>#N/A</v>
      </c>
      <c r="AB367" s="4" t="e">
        <v>#N/A</v>
      </c>
      <c r="AC367" s="4" t="e">
        <v>#N/A</v>
      </c>
      <c r="AD367" s="4" t="s">
        <v>12935</v>
      </c>
      <c r="AE367" s="4">
        <v>465152018</v>
      </c>
      <c r="AF367" s="21">
        <v>43367</v>
      </c>
      <c r="AG367" s="21">
        <v>45193</v>
      </c>
      <c r="AH367" s="4" t="s">
        <v>12936</v>
      </c>
      <c r="AI367" s="4">
        <v>0</v>
      </c>
      <c r="AJ367" s="4">
        <v>27790020</v>
      </c>
      <c r="AK367" s="4" t="s">
        <v>295</v>
      </c>
      <c r="AL367" s="4" t="s">
        <v>47</v>
      </c>
      <c r="AM367" s="4">
        <v>27730700</v>
      </c>
      <c r="AN367" s="4" t="s">
        <v>12937</v>
      </c>
    </row>
    <row r="368" spans="1:40" x14ac:dyDescent="0.25">
      <c r="A368" s="4" t="s">
        <v>12938</v>
      </c>
      <c r="B368" s="4" t="s">
        <v>308</v>
      </c>
      <c r="C368" s="4">
        <v>90</v>
      </c>
      <c r="D368" s="4" t="s">
        <v>309</v>
      </c>
      <c r="E368" s="4" t="s">
        <v>310</v>
      </c>
      <c r="F368" s="5">
        <v>330029021139</v>
      </c>
      <c r="G368" s="4" t="s">
        <v>12939</v>
      </c>
      <c r="H368" s="4" t="s">
        <v>12940</v>
      </c>
      <c r="I368" s="4" t="s">
        <v>62</v>
      </c>
      <c r="J368" s="4"/>
      <c r="K368" s="21" t="s">
        <v>11701</v>
      </c>
      <c r="L368" s="4">
        <v>0</v>
      </c>
      <c r="M368" s="4">
        <v>0</v>
      </c>
      <c r="N368" s="4">
        <v>0</v>
      </c>
      <c r="O368" s="4">
        <v>0</v>
      </c>
      <c r="P368" s="4"/>
      <c r="Q368" s="4" t="s">
        <v>12941</v>
      </c>
      <c r="R368" s="4" t="s">
        <v>11703</v>
      </c>
      <c r="S368" s="4" t="e">
        <v>#N/A</v>
      </c>
      <c r="T368" s="4" t="e">
        <v>#N/A</v>
      </c>
      <c r="U368" s="4" t="e">
        <v>#N/A</v>
      </c>
      <c r="V368" s="4" t="e">
        <v>#N/A</v>
      </c>
      <c r="W368" s="4" t="e">
        <v>#N/A</v>
      </c>
      <c r="X368" s="4" t="e">
        <v>#N/A</v>
      </c>
      <c r="Y368" s="4">
        <v>6.5949999999999995E-2</v>
      </c>
      <c r="Z368" s="4" t="e">
        <v>#N/A</v>
      </c>
      <c r="AA368" s="4" t="e">
        <v>#N/A</v>
      </c>
      <c r="AB368" s="4" t="e">
        <v>#N/A</v>
      </c>
      <c r="AC368" s="4" t="e">
        <v>#N/A</v>
      </c>
      <c r="AD368" s="4">
        <v>0</v>
      </c>
      <c r="AE368" s="4">
        <v>0</v>
      </c>
      <c r="AF368" s="21">
        <v>0</v>
      </c>
      <c r="AG368" s="21">
        <v>0</v>
      </c>
      <c r="AH368" s="4" t="s">
        <v>12942</v>
      </c>
      <c r="AI368" s="4" t="s">
        <v>68</v>
      </c>
      <c r="AJ368" s="4">
        <v>22290160</v>
      </c>
      <c r="AK368" s="4" t="s">
        <v>64</v>
      </c>
      <c r="AL368" s="4" t="s">
        <v>47</v>
      </c>
      <c r="AM368" s="4" t="s">
        <v>12943</v>
      </c>
      <c r="AN368" s="4" t="s">
        <v>12944</v>
      </c>
    </row>
    <row r="369" spans="1:40" s="16" customFormat="1" x14ac:dyDescent="0.25">
      <c r="A369" s="4" t="s">
        <v>12945</v>
      </c>
      <c r="B369" s="4" t="s">
        <v>308</v>
      </c>
      <c r="C369" s="4">
        <v>90</v>
      </c>
      <c r="D369" s="4" t="s">
        <v>309</v>
      </c>
      <c r="E369" s="4" t="s">
        <v>310</v>
      </c>
      <c r="F369" s="5">
        <v>330008534250</v>
      </c>
      <c r="G369" s="4" t="s">
        <v>12946</v>
      </c>
      <c r="H369" s="4" t="s">
        <v>12947</v>
      </c>
      <c r="I369" s="4" t="s">
        <v>62</v>
      </c>
      <c r="J369" s="4"/>
      <c r="K369" s="21" t="s">
        <v>12948</v>
      </c>
      <c r="L369" s="4">
        <v>0</v>
      </c>
      <c r="M369" s="4">
        <v>0</v>
      </c>
      <c r="N369" s="4">
        <v>0</v>
      </c>
      <c r="O369" s="4">
        <v>0</v>
      </c>
      <c r="P369" s="4"/>
      <c r="Q369" s="4" t="s">
        <v>12949</v>
      </c>
      <c r="R369" s="4" t="s">
        <v>12950</v>
      </c>
      <c r="S369" s="4" t="e">
        <v>#N/A</v>
      </c>
      <c r="T369" s="4" t="e">
        <v>#N/A</v>
      </c>
      <c r="U369" s="4" t="e">
        <v>#N/A</v>
      </c>
      <c r="V369" s="4" t="e">
        <v>#N/A</v>
      </c>
      <c r="W369" s="4" t="e">
        <v>#N/A</v>
      </c>
      <c r="X369" s="4" t="e">
        <v>#N/A</v>
      </c>
      <c r="Y369" s="4">
        <v>6.5949999999999995E-2</v>
      </c>
      <c r="Z369" s="4" t="e">
        <v>#N/A</v>
      </c>
      <c r="AA369" s="4" t="e">
        <v>#N/A</v>
      </c>
      <c r="AB369" s="4" t="e">
        <v>#N/A</v>
      </c>
      <c r="AC369" s="4" t="e">
        <v>#N/A</v>
      </c>
      <c r="AD369" s="4" t="s">
        <v>12951</v>
      </c>
      <c r="AE369" s="4">
        <v>73162020</v>
      </c>
      <c r="AF369" s="21">
        <v>43873</v>
      </c>
      <c r="AG369" s="21">
        <v>44239</v>
      </c>
      <c r="AH369" s="4" t="s">
        <v>12952</v>
      </c>
      <c r="AI369" s="4" t="s">
        <v>12953</v>
      </c>
      <c r="AJ369" s="4">
        <v>28200000</v>
      </c>
      <c r="AK369" s="4" t="s">
        <v>319</v>
      </c>
      <c r="AL369" s="4" t="s">
        <v>47</v>
      </c>
      <c r="AM369" s="4" t="s">
        <v>12954</v>
      </c>
      <c r="AN369" s="4" t="s">
        <v>12955</v>
      </c>
    </row>
    <row r="370" spans="1:40" x14ac:dyDescent="0.25">
      <c r="A370" s="4" t="s">
        <v>12956</v>
      </c>
      <c r="B370" s="4" t="s">
        <v>308</v>
      </c>
      <c r="C370" s="4">
        <v>90</v>
      </c>
      <c r="D370" s="4" t="s">
        <v>309</v>
      </c>
      <c r="E370" s="4" t="s">
        <v>310</v>
      </c>
      <c r="F370" s="5" t="e">
        <v>#N/A</v>
      </c>
      <c r="G370" s="4" t="e">
        <v>#N/A</v>
      </c>
      <c r="H370" s="4" t="e">
        <v>#N/A</v>
      </c>
      <c r="I370" s="4" t="e">
        <v>#N/A</v>
      </c>
      <c r="J370" s="4"/>
      <c r="K370" s="21" t="e">
        <v>#N/A</v>
      </c>
      <c r="L370" s="4" t="e">
        <v>#N/A</v>
      </c>
      <c r="M370" s="4" t="e">
        <v>#N/A</v>
      </c>
      <c r="N370" s="4" t="e">
        <v>#N/A</v>
      </c>
      <c r="O370" s="4" t="e">
        <v>#N/A</v>
      </c>
      <c r="P370" s="4"/>
      <c r="Q370" s="4" t="e">
        <v>#N/A</v>
      </c>
      <c r="R370" s="4" t="e">
        <v>#N/A</v>
      </c>
      <c r="S370" s="4" t="e">
        <v>#N/A</v>
      </c>
      <c r="T370" s="4" t="e">
        <v>#N/A</v>
      </c>
      <c r="U370" s="4" t="e">
        <v>#N/A</v>
      </c>
      <c r="V370" s="4" t="e">
        <v>#N/A</v>
      </c>
      <c r="W370" s="4" t="e">
        <v>#N/A</v>
      </c>
      <c r="X370" s="4" t="e">
        <v>#N/A</v>
      </c>
      <c r="Y370" s="4" t="e">
        <v>#N/A</v>
      </c>
      <c r="Z370" s="4" t="e">
        <v>#N/A</v>
      </c>
      <c r="AA370" s="4" t="e">
        <v>#N/A</v>
      </c>
      <c r="AB370" s="4" t="e">
        <v>#N/A</v>
      </c>
      <c r="AC370" s="4" t="e">
        <v>#N/A</v>
      </c>
      <c r="AD370" s="4" t="e">
        <v>#N/A</v>
      </c>
      <c r="AE370" s="4" t="e">
        <v>#N/A</v>
      </c>
      <c r="AF370" s="21" t="e">
        <v>#N/A</v>
      </c>
      <c r="AG370" s="21" t="e">
        <v>#N/A</v>
      </c>
      <c r="AH370" s="4" t="e">
        <v>#N/A</v>
      </c>
      <c r="AI370" s="4" t="e">
        <v>#N/A</v>
      </c>
      <c r="AJ370" s="4" t="e">
        <v>#N/A</v>
      </c>
      <c r="AK370" s="4" t="e">
        <v>#N/A</v>
      </c>
      <c r="AL370" s="4" t="e">
        <v>#N/A</v>
      </c>
      <c r="AM370" s="4" t="e">
        <v>#N/A</v>
      </c>
      <c r="AN370" s="4" t="e">
        <v>#N/A</v>
      </c>
    </row>
    <row r="371" spans="1:40" x14ac:dyDescent="0.25">
      <c r="A371" t="s">
        <v>325</v>
      </c>
      <c r="B371" t="s">
        <v>38</v>
      </c>
      <c r="C371">
        <v>10</v>
      </c>
      <c r="D371" t="s">
        <v>39</v>
      </c>
      <c r="E371" t="s">
        <v>40</v>
      </c>
      <c r="F371" s="1">
        <v>330027630324</v>
      </c>
      <c r="G371" t="s">
        <v>54</v>
      </c>
      <c r="H371" t="s">
        <v>326</v>
      </c>
      <c r="I371" t="s">
        <v>49</v>
      </c>
      <c r="K371" s="10" t="s">
        <v>50</v>
      </c>
      <c r="L371">
        <f>Tabela1[[#This Row],[vlCaptEst]]+Tabela1[[#This Row],[vlLancEstTrat]]+Tabela1[[#This Row],[vlLancEstNTrat]]+Tabela1[[#This Row],[vlConsEst]]</f>
        <v>116394.2171150184</v>
      </c>
      <c r="M371">
        <v>0</v>
      </c>
      <c r="N371">
        <f>Tabela1[[#This Row],[VALOR_anual]]+Tabela1[[#This Row],[AJUSTE_exerc]]</f>
        <v>116394.2171150184</v>
      </c>
      <c r="Q371" t="s">
        <v>51</v>
      </c>
      <c r="R371" t="s">
        <v>52</v>
      </c>
      <c r="S371">
        <v>1296480</v>
      </c>
      <c r="T371">
        <v>0</v>
      </c>
      <c r="U371">
        <v>0</v>
      </c>
      <c r="V371">
        <v>1171572.1000000001</v>
      </c>
      <c r="W371">
        <v>0</v>
      </c>
      <c r="X371">
        <v>0</v>
      </c>
      <c r="Y371">
        <v>6.8865634401759176E-2</v>
      </c>
      <c r="Z371">
        <v>35713.167141303282</v>
      </c>
      <c r="AA371">
        <v>0</v>
      </c>
      <c r="AB371">
        <v>0</v>
      </c>
      <c r="AC371">
        <v>80681.049973715111</v>
      </c>
      <c r="AD371" t="s">
        <v>327</v>
      </c>
      <c r="AE371" t="s">
        <v>328</v>
      </c>
      <c r="AF371" s="10">
        <v>43086</v>
      </c>
      <c r="AG371" s="10">
        <v>44912</v>
      </c>
      <c r="AH371" t="s">
        <v>329</v>
      </c>
      <c r="AI371" t="s">
        <v>85</v>
      </c>
      <c r="AJ371">
        <v>0</v>
      </c>
      <c r="AK371" t="s">
        <v>46</v>
      </c>
      <c r="AL371">
        <v>0</v>
      </c>
      <c r="AM371" t="s">
        <v>330</v>
      </c>
      <c r="AN371" t="s">
        <v>58</v>
      </c>
    </row>
    <row r="372" spans="1:40" x14ac:dyDescent="0.25">
      <c r="A372" t="s">
        <v>331</v>
      </c>
      <c r="B372" t="s">
        <v>38</v>
      </c>
      <c r="C372">
        <v>10</v>
      </c>
      <c r="D372" t="s">
        <v>39</v>
      </c>
      <c r="E372" t="s">
        <v>40</v>
      </c>
      <c r="F372" s="1">
        <v>330029332304</v>
      </c>
      <c r="G372" t="s">
        <v>332</v>
      </c>
      <c r="H372" t="s">
        <v>333</v>
      </c>
      <c r="I372" t="s">
        <v>49</v>
      </c>
      <c r="K372" s="10" t="s">
        <v>50</v>
      </c>
      <c r="L372">
        <f>Tabela1[[#This Row],[vlCaptEst]]+Tabela1[[#This Row],[vlLancEstTrat]]+Tabela1[[#This Row],[vlLancEstNTrat]]+Tabela1[[#This Row],[vlConsEst]]</f>
        <v>1909.1557538531279</v>
      </c>
      <c r="M372">
        <v>0</v>
      </c>
      <c r="N372">
        <f>Tabela1[[#This Row],[VALOR_anual]]+Tabela1[[#This Row],[AJUSTE_exerc]]</f>
        <v>1909.1557538531279</v>
      </c>
      <c r="Q372" t="s">
        <v>51</v>
      </c>
      <c r="R372" t="s">
        <v>52</v>
      </c>
      <c r="S372">
        <v>46205</v>
      </c>
      <c r="T372">
        <v>0</v>
      </c>
      <c r="U372">
        <v>0</v>
      </c>
      <c r="V372">
        <v>9241</v>
      </c>
      <c r="W372">
        <v>0</v>
      </c>
      <c r="X372">
        <v>0</v>
      </c>
      <c r="Y372">
        <v>6.8865634401759176E-2</v>
      </c>
      <c r="Z372">
        <v>1272.7705025687519</v>
      </c>
      <c r="AA372">
        <v>0</v>
      </c>
      <c r="AB372">
        <v>0</v>
      </c>
      <c r="AC372">
        <v>636.38525128437595</v>
      </c>
      <c r="AD372" t="s">
        <v>334</v>
      </c>
      <c r="AE372" t="s">
        <v>335</v>
      </c>
      <c r="AF372" s="10">
        <v>0</v>
      </c>
      <c r="AG372" s="10">
        <v>0</v>
      </c>
      <c r="AH372" t="s">
        <v>336</v>
      </c>
      <c r="AI372" t="s">
        <v>129</v>
      </c>
      <c r="AJ372">
        <v>0</v>
      </c>
      <c r="AK372" t="s">
        <v>64</v>
      </c>
      <c r="AL372" t="s">
        <v>47</v>
      </c>
      <c r="AM372">
        <v>22203571</v>
      </c>
      <c r="AN372" t="s">
        <v>337</v>
      </c>
    </row>
    <row r="373" spans="1:40" x14ac:dyDescent="0.25">
      <c r="A373" t="s">
        <v>338</v>
      </c>
      <c r="B373" t="s">
        <v>38</v>
      </c>
      <c r="C373">
        <v>10</v>
      </c>
      <c r="D373" t="s">
        <v>39</v>
      </c>
      <c r="E373" t="s">
        <v>40</v>
      </c>
      <c r="F373" s="1">
        <v>330005243832</v>
      </c>
      <c r="G373" t="s">
        <v>339</v>
      </c>
      <c r="H373" t="s">
        <v>340</v>
      </c>
      <c r="I373" t="s">
        <v>42</v>
      </c>
      <c r="K373" s="10" t="s">
        <v>43</v>
      </c>
      <c r="L373">
        <f>Tabela1[[#This Row],[vlCaptEst]]+Tabela1[[#This Row],[vlLancEstTrat]]+Tabela1[[#This Row],[vlLancEstNTrat]]+Tabela1[[#This Row],[vlConsEst]]</f>
        <v>326027.10221271991</v>
      </c>
      <c r="M373">
        <v>0</v>
      </c>
      <c r="N373">
        <f>Tabela1[[#This Row],[VALOR_anual]]+Tabela1[[#This Row],[AJUSTE_exerc]]</f>
        <v>326027.10221271991</v>
      </c>
      <c r="Q373" t="s">
        <v>13591</v>
      </c>
      <c r="R373" t="s">
        <v>52</v>
      </c>
      <c r="S373">
        <v>8348867</v>
      </c>
      <c r="T373">
        <v>730584</v>
      </c>
      <c r="U373">
        <v>0</v>
      </c>
      <c r="V373">
        <v>1353425</v>
      </c>
      <c r="W373">
        <v>120</v>
      </c>
      <c r="X373">
        <v>94</v>
      </c>
      <c r="Y373">
        <v>6.8865634401759176E-2</v>
      </c>
      <c r="Z373">
        <v>229980.00394162856</v>
      </c>
      <c r="AA373">
        <v>2842.6293907999452</v>
      </c>
      <c r="AB373">
        <v>0</v>
      </c>
      <c r="AC373">
        <v>93204.468880291402</v>
      </c>
      <c r="AD373" t="s">
        <v>341</v>
      </c>
      <c r="AE373" t="s">
        <v>342</v>
      </c>
      <c r="AF373" s="10">
        <v>42608</v>
      </c>
      <c r="AG373" s="10">
        <v>44434</v>
      </c>
      <c r="AH373" t="s">
        <v>343</v>
      </c>
      <c r="AI373" t="s">
        <v>129</v>
      </c>
      <c r="AJ373">
        <v>0</v>
      </c>
      <c r="AK373" t="s">
        <v>344</v>
      </c>
      <c r="AL373" t="s">
        <v>47</v>
      </c>
      <c r="AM373" t="s">
        <v>345</v>
      </c>
      <c r="AN373" t="s">
        <v>346</v>
      </c>
    </row>
    <row r="374" spans="1:40" x14ac:dyDescent="0.25">
      <c r="A374" t="s">
        <v>347</v>
      </c>
      <c r="B374" t="s">
        <v>38</v>
      </c>
      <c r="C374">
        <v>10</v>
      </c>
      <c r="D374" t="s">
        <v>39</v>
      </c>
      <c r="E374" t="s">
        <v>40</v>
      </c>
      <c r="F374" s="1">
        <v>330005075190</v>
      </c>
      <c r="G374" t="s">
        <v>348</v>
      </c>
      <c r="H374" t="s">
        <v>349</v>
      </c>
      <c r="I374" t="s">
        <v>49</v>
      </c>
      <c r="K374" s="10" t="s">
        <v>50</v>
      </c>
      <c r="L374">
        <f>Tabela1[[#This Row],[vlCaptEst]]+Tabela1[[#This Row],[vlLancEstTrat]]+Tabela1[[#This Row],[vlLancEstNTrat]]+Tabela1[[#This Row],[vlConsEst]]</f>
        <v>59281.329749303921</v>
      </c>
      <c r="M374">
        <v>0</v>
      </c>
      <c r="N374">
        <f>Tabela1[[#This Row],[VALOR_anual]]+Tabela1[[#This Row],[AJUSTE_exerc]]</f>
        <v>59281.329749303921</v>
      </c>
      <c r="Q374" t="s">
        <v>51</v>
      </c>
      <c r="R374" t="s">
        <v>52</v>
      </c>
      <c r="S374">
        <v>946080</v>
      </c>
      <c r="T374">
        <v>142740</v>
      </c>
      <c r="U374">
        <v>0</v>
      </c>
      <c r="V374">
        <v>425298</v>
      </c>
      <c r="W374">
        <v>5694</v>
      </c>
      <c r="X374">
        <v>60</v>
      </c>
      <c r="Y374">
        <v>6.8865634401759176E-2</v>
      </c>
      <c r="Z374">
        <v>26060.958676899798</v>
      </c>
      <c r="AA374">
        <v>3931.9569523869009</v>
      </c>
      <c r="AB374">
        <v>0</v>
      </c>
      <c r="AC374">
        <v>29288.414120017223</v>
      </c>
      <c r="AD374" t="s">
        <v>350</v>
      </c>
      <c r="AE374" t="s">
        <v>351</v>
      </c>
      <c r="AF374" s="10">
        <v>39525</v>
      </c>
      <c r="AG374" s="10">
        <v>42057</v>
      </c>
      <c r="AH374" t="s">
        <v>352</v>
      </c>
      <c r="AI374" t="s">
        <v>353</v>
      </c>
      <c r="AJ374">
        <v>25225030</v>
      </c>
      <c r="AK374" t="s">
        <v>76</v>
      </c>
      <c r="AL374" t="s">
        <v>47</v>
      </c>
      <c r="AM374">
        <v>32276694</v>
      </c>
      <c r="AN374" t="s">
        <v>354</v>
      </c>
    </row>
    <row r="375" spans="1:40" x14ac:dyDescent="0.25">
      <c r="A375" t="s">
        <v>355</v>
      </c>
      <c r="B375" t="s">
        <v>38</v>
      </c>
      <c r="C375">
        <v>10</v>
      </c>
      <c r="D375" t="s">
        <v>39</v>
      </c>
      <c r="E375" t="s">
        <v>40</v>
      </c>
      <c r="F375" s="1">
        <v>330005087873</v>
      </c>
      <c r="G375" t="s">
        <v>356</v>
      </c>
      <c r="H375" t="s">
        <v>357</v>
      </c>
      <c r="I375" t="s">
        <v>49</v>
      </c>
      <c r="K375" s="10" t="s">
        <v>50</v>
      </c>
      <c r="L375">
        <f>Tabela1[[#This Row],[vlCaptEst]]+Tabela1[[#This Row],[vlLancEstTrat]]+Tabela1[[#This Row],[vlLancEstNTrat]]+Tabela1[[#This Row],[vlConsEst]]</f>
        <v>22127.685972787294</v>
      </c>
      <c r="M375">
        <v>0</v>
      </c>
      <c r="N375">
        <f>Tabela1[[#This Row],[VALOR_anual]]+Tabela1[[#This Row],[AJUSTE_exerc]]</f>
        <v>22127.685972787294</v>
      </c>
      <c r="Q375" t="s">
        <v>51</v>
      </c>
      <c r="R375" t="s">
        <v>52</v>
      </c>
      <c r="S375">
        <v>536112</v>
      </c>
      <c r="T375">
        <v>0</v>
      </c>
      <c r="U375">
        <v>0</v>
      </c>
      <c r="V375">
        <v>106872</v>
      </c>
      <c r="W375">
        <v>0</v>
      </c>
      <c r="X375">
        <v>30</v>
      </c>
      <c r="Y375">
        <v>6.8865634401759176E-2</v>
      </c>
      <c r="Z375">
        <v>14767.872058504481</v>
      </c>
      <c r="AA375">
        <v>0</v>
      </c>
      <c r="AB375">
        <v>0</v>
      </c>
      <c r="AC375">
        <v>7359.8139142828113</v>
      </c>
      <c r="AD375" t="s">
        <v>358</v>
      </c>
      <c r="AE375" t="s">
        <v>359</v>
      </c>
      <c r="AF375" s="10">
        <v>42460</v>
      </c>
      <c r="AG375" s="10">
        <v>43190</v>
      </c>
      <c r="AH375" t="s">
        <v>360</v>
      </c>
      <c r="AI375" t="s">
        <v>361</v>
      </c>
      <c r="AJ375">
        <v>0</v>
      </c>
      <c r="AK375" t="s">
        <v>46</v>
      </c>
      <c r="AL375" t="s">
        <v>47</v>
      </c>
      <c r="AM375">
        <v>33692171</v>
      </c>
      <c r="AN375" t="s">
        <v>362</v>
      </c>
    </row>
    <row r="376" spans="1:40" x14ac:dyDescent="0.25">
      <c r="A376" t="s">
        <v>363</v>
      </c>
      <c r="B376" t="s">
        <v>38</v>
      </c>
      <c r="C376">
        <v>10</v>
      </c>
      <c r="D376" t="s">
        <v>39</v>
      </c>
      <c r="E376" t="s">
        <v>40</v>
      </c>
      <c r="F376" s="1">
        <v>330031653252</v>
      </c>
      <c r="G376" t="s">
        <v>364</v>
      </c>
      <c r="H376" t="s">
        <v>365</v>
      </c>
      <c r="I376" t="s">
        <v>49</v>
      </c>
      <c r="K376" s="10" t="s">
        <v>50</v>
      </c>
      <c r="L376">
        <f>Tabela1[[#This Row],[vlCaptEst]]+Tabela1[[#This Row],[vlLancEstTrat]]+Tabela1[[#This Row],[vlLancEstNTrat]]+Tabela1[[#This Row],[vlConsEst]]</f>
        <v>1448.7679595794652</v>
      </c>
      <c r="M376">
        <v>0</v>
      </c>
      <c r="N376">
        <f>Tabela1[[#This Row],[VALOR_anual]]+Tabela1[[#This Row],[AJUSTE_exerc]]</f>
        <v>1448.7679595794652</v>
      </c>
      <c r="Q376" t="s">
        <v>51</v>
      </c>
      <c r="R376" t="s">
        <v>52</v>
      </c>
      <c r="S376">
        <v>27450</v>
      </c>
      <c r="T376">
        <v>19324.8</v>
      </c>
      <c r="U376">
        <v>0</v>
      </c>
      <c r="V376">
        <v>8125.2</v>
      </c>
      <c r="W376">
        <v>1259.25</v>
      </c>
      <c r="X376">
        <v>90</v>
      </c>
      <c r="Y376">
        <v>6.8865634401759176E-2</v>
      </c>
      <c r="Z376">
        <v>756.14998573648643</v>
      </c>
      <c r="AA376">
        <v>133.07888881835331</v>
      </c>
      <c r="AB376">
        <v>0</v>
      </c>
      <c r="AC376">
        <v>559.53908502462536</v>
      </c>
      <c r="AD376" t="s">
        <v>366</v>
      </c>
      <c r="AE376" t="s">
        <v>367</v>
      </c>
      <c r="AF376" s="10">
        <v>38280</v>
      </c>
      <c r="AG376" s="10">
        <v>0</v>
      </c>
      <c r="AH376" t="s">
        <v>368</v>
      </c>
      <c r="AI376" t="s">
        <v>85</v>
      </c>
      <c r="AJ376">
        <v>20051040</v>
      </c>
      <c r="AK376" t="s">
        <v>64</v>
      </c>
      <c r="AL376" t="s">
        <v>47</v>
      </c>
      <c r="AM376">
        <v>25802051</v>
      </c>
      <c r="AN376" t="s">
        <v>369</v>
      </c>
    </row>
    <row r="377" spans="1:40" s="4" customFormat="1" x14ac:dyDescent="0.25">
      <c r="A377" t="s">
        <v>370</v>
      </c>
      <c r="B377" t="s">
        <v>38</v>
      </c>
      <c r="C377">
        <v>10</v>
      </c>
      <c r="D377" t="s">
        <v>39</v>
      </c>
      <c r="E377" t="s">
        <v>40</v>
      </c>
      <c r="F377" s="1">
        <v>330005087792</v>
      </c>
      <c r="G377" t="s">
        <v>371</v>
      </c>
      <c r="H377" t="s">
        <v>372</v>
      </c>
      <c r="I377" t="s">
        <v>49</v>
      </c>
      <c r="J377"/>
      <c r="K377" s="10" t="s">
        <v>50</v>
      </c>
      <c r="L377">
        <f>Tabela1[[#This Row],[vlCaptEst]]+Tabela1[[#This Row],[vlLancEstTrat]]+Tabela1[[#This Row],[vlLancEstNTrat]]+Tabela1[[#This Row],[vlConsEst]]</f>
        <v>1581.5440166514491</v>
      </c>
      <c r="M377">
        <v>0</v>
      </c>
      <c r="N377">
        <f>Tabela1[[#This Row],[VALOR_anual]]+Tabela1[[#This Row],[AJUSTE_exerc]]</f>
        <v>1581.5440166514491</v>
      </c>
      <c r="O377"/>
      <c r="P377"/>
      <c r="Q377" t="s">
        <v>51</v>
      </c>
      <c r="R377" t="s">
        <v>52</v>
      </c>
      <c r="S377">
        <v>56544</v>
      </c>
      <c r="T377">
        <v>0</v>
      </c>
      <c r="U377">
        <v>0</v>
      </c>
      <c r="V377">
        <v>348</v>
      </c>
      <c r="W377">
        <v>0</v>
      </c>
      <c r="X377">
        <v>30</v>
      </c>
      <c r="Y377">
        <v>6.8865634401759176E-2</v>
      </c>
      <c r="Z377">
        <v>1557.5785387922117</v>
      </c>
      <c r="AA377">
        <v>0</v>
      </c>
      <c r="AB377">
        <v>0</v>
      </c>
      <c r="AC377">
        <v>23.965477859237353</v>
      </c>
      <c r="AD377" t="s">
        <v>373</v>
      </c>
      <c r="AE377" t="s">
        <v>374</v>
      </c>
      <c r="AF377" s="10">
        <v>39238</v>
      </c>
      <c r="AG377" s="10">
        <v>41065</v>
      </c>
      <c r="AH377" t="s">
        <v>375</v>
      </c>
      <c r="AI377" t="s">
        <v>376</v>
      </c>
      <c r="AJ377">
        <v>0</v>
      </c>
      <c r="AK377" t="s">
        <v>46</v>
      </c>
      <c r="AL377" t="s">
        <v>47</v>
      </c>
      <c r="AM377">
        <v>33792800</v>
      </c>
      <c r="AN377" t="s">
        <v>377</v>
      </c>
    </row>
    <row r="378" spans="1:40" x14ac:dyDescent="0.25">
      <c r="A378" t="s">
        <v>378</v>
      </c>
      <c r="B378" t="s">
        <v>38</v>
      </c>
      <c r="C378">
        <v>10</v>
      </c>
      <c r="D378" t="s">
        <v>39</v>
      </c>
      <c r="E378" t="s">
        <v>40</v>
      </c>
      <c r="F378" s="1">
        <v>330005087954</v>
      </c>
      <c r="G378" t="s">
        <v>54</v>
      </c>
      <c r="H378" t="s">
        <v>379</v>
      </c>
      <c r="I378" t="s">
        <v>49</v>
      </c>
      <c r="K378" s="10" t="s">
        <v>380</v>
      </c>
      <c r="L378">
        <f>Tabela1[[#This Row],[vlCaptEst]]+Tabela1[[#This Row],[vlLancEstTrat]]+Tabela1[[#This Row],[vlLancEstNTrat]]+Tabela1[[#This Row],[vlConsEst]]</f>
        <v>26250.113651166565</v>
      </c>
      <c r="M378">
        <v>0</v>
      </c>
      <c r="N378">
        <f>Tabela1[[#This Row],[VALOR_anual]]+Tabela1[[#This Row],[AJUSTE_exerc]]</f>
        <v>26250.113651166565</v>
      </c>
      <c r="Q378" t="s">
        <v>51</v>
      </c>
      <c r="R378" t="s">
        <v>52</v>
      </c>
      <c r="S378">
        <v>419040</v>
      </c>
      <c r="T378">
        <v>346680</v>
      </c>
      <c r="U378">
        <v>0</v>
      </c>
      <c r="V378">
        <v>72360</v>
      </c>
      <c r="W378">
        <v>1231</v>
      </c>
      <c r="X378">
        <v>59</v>
      </c>
      <c r="Y378">
        <v>6.8865634401759176E-2</v>
      </c>
      <c r="Z378">
        <v>11542.975021520177</v>
      </c>
      <c r="AA378">
        <v>9724.021358189093</v>
      </c>
      <c r="AB378">
        <v>0</v>
      </c>
      <c r="AC378">
        <v>4983.117271457294</v>
      </c>
      <c r="AD378" t="s">
        <v>381</v>
      </c>
      <c r="AE378" t="s">
        <v>382</v>
      </c>
      <c r="AF378" s="10">
        <v>43280</v>
      </c>
      <c r="AG378" s="10">
        <v>45106</v>
      </c>
      <c r="AH378" t="s">
        <v>383</v>
      </c>
      <c r="AI378" t="s">
        <v>129</v>
      </c>
      <c r="AJ378">
        <v>20091020</v>
      </c>
      <c r="AK378" t="s">
        <v>64</v>
      </c>
      <c r="AL378" t="s">
        <v>47</v>
      </c>
      <c r="AM378">
        <v>25887981</v>
      </c>
      <c r="AN378" t="s">
        <v>58</v>
      </c>
    </row>
    <row r="379" spans="1:40" x14ac:dyDescent="0.25">
      <c r="A379" t="s">
        <v>384</v>
      </c>
      <c r="B379" t="s">
        <v>38</v>
      </c>
      <c r="C379">
        <v>10</v>
      </c>
      <c r="D379" t="s">
        <v>39</v>
      </c>
      <c r="E379" t="s">
        <v>40</v>
      </c>
      <c r="F379" s="1">
        <v>330005059314</v>
      </c>
      <c r="G379" t="s">
        <v>385</v>
      </c>
      <c r="H379" t="s">
        <v>386</v>
      </c>
      <c r="I379" t="s">
        <v>49</v>
      </c>
      <c r="K379" s="10" t="s">
        <v>50</v>
      </c>
      <c r="L379">
        <f>Tabela1[[#This Row],[vlCaptEst]]+Tabela1[[#This Row],[vlLancEstTrat]]+Tabela1[[#This Row],[vlLancEstNTrat]]+Tabela1[[#This Row],[vlConsEst]]</f>
        <v>16005.628945708515</v>
      </c>
      <c r="M379">
        <v>0</v>
      </c>
      <c r="N379">
        <f>Tabela1[[#This Row],[VALOR_anual]]+Tabela1[[#This Row],[AJUSTE_exerc]]</f>
        <v>16005.628945708515</v>
      </c>
      <c r="Q379" t="s">
        <v>387</v>
      </c>
      <c r="R379" t="s">
        <v>52</v>
      </c>
      <c r="S379">
        <v>409920</v>
      </c>
      <c r="T379">
        <v>179721</v>
      </c>
      <c r="U379">
        <v>0</v>
      </c>
      <c r="V379">
        <v>50478</v>
      </c>
      <c r="W379">
        <v>3943.05</v>
      </c>
      <c r="X379">
        <v>90</v>
      </c>
      <c r="Y379">
        <v>6.8865634401759176E-2</v>
      </c>
      <c r="Z379">
        <v>11291.770866669711</v>
      </c>
      <c r="AA379">
        <v>1237.6629049379217</v>
      </c>
      <c r="AB379">
        <v>0</v>
      </c>
      <c r="AC379">
        <v>3476.195174100882</v>
      </c>
      <c r="AD379" t="s">
        <v>388</v>
      </c>
      <c r="AE379" t="s">
        <v>389</v>
      </c>
      <c r="AF379" s="10">
        <v>40241</v>
      </c>
      <c r="AG379" s="10">
        <v>42067</v>
      </c>
      <c r="AH379" t="s">
        <v>390</v>
      </c>
      <c r="AI379" t="s">
        <v>391</v>
      </c>
      <c r="AJ379">
        <v>23945045</v>
      </c>
      <c r="AK379" t="s">
        <v>46</v>
      </c>
      <c r="AL379" t="s">
        <v>47</v>
      </c>
      <c r="AM379">
        <v>33632050</v>
      </c>
      <c r="AN379" t="s">
        <v>392</v>
      </c>
    </row>
    <row r="380" spans="1:40" x14ac:dyDescent="0.25">
      <c r="A380" t="s">
        <v>393</v>
      </c>
      <c r="B380" t="s">
        <v>38</v>
      </c>
      <c r="C380">
        <v>10</v>
      </c>
      <c r="D380" t="s">
        <v>39</v>
      </c>
      <c r="E380" t="s">
        <v>40</v>
      </c>
      <c r="F380" s="1">
        <v>330005241112</v>
      </c>
      <c r="G380" t="s">
        <v>394</v>
      </c>
      <c r="H380" t="s">
        <v>395</v>
      </c>
      <c r="I380" t="s">
        <v>49</v>
      </c>
      <c r="K380" s="10" t="s">
        <v>50</v>
      </c>
      <c r="L380">
        <f>Tabela1[[#This Row],[vlCaptEst]]+Tabela1[[#This Row],[vlLancEstTrat]]+Tabela1[[#This Row],[vlLancEstNTrat]]+Tabela1[[#This Row],[vlConsEst]]</f>
        <v>23220.804152440873</v>
      </c>
      <c r="M380">
        <v>0</v>
      </c>
      <c r="N380">
        <f>Tabela1[[#This Row],[VALOR_anual]]+Tabela1[[#This Row],[AJUSTE_exerc]]</f>
        <v>23220.804152440873</v>
      </c>
      <c r="Q380" t="s">
        <v>51</v>
      </c>
      <c r="R380" t="s">
        <v>52</v>
      </c>
      <c r="S380">
        <v>365993</v>
      </c>
      <c r="T380">
        <v>0</v>
      </c>
      <c r="U380">
        <v>0</v>
      </c>
      <c r="V380">
        <v>190793</v>
      </c>
      <c r="W380">
        <v>0</v>
      </c>
      <c r="X380">
        <v>0</v>
      </c>
      <c r="Y380">
        <v>6.8865634401759176E-2</v>
      </c>
      <c r="Z380">
        <v>10081.728305495488</v>
      </c>
      <c r="AA380">
        <v>0</v>
      </c>
      <c r="AB380">
        <v>0</v>
      </c>
      <c r="AC380">
        <v>13139.075846945385</v>
      </c>
      <c r="AD380" t="s">
        <v>396</v>
      </c>
      <c r="AE380" t="s">
        <v>397</v>
      </c>
      <c r="AF380" s="10">
        <v>42683</v>
      </c>
      <c r="AG380" s="10">
        <v>44509</v>
      </c>
      <c r="AH380" t="s">
        <v>398</v>
      </c>
      <c r="AI380" t="s">
        <v>399</v>
      </c>
      <c r="AJ380">
        <v>0</v>
      </c>
      <c r="AK380" t="s">
        <v>400</v>
      </c>
      <c r="AL380" t="s">
        <v>47</v>
      </c>
      <c r="AM380">
        <v>33721112</v>
      </c>
      <c r="AN380" t="s">
        <v>401</v>
      </c>
    </row>
    <row r="381" spans="1:40" x14ac:dyDescent="0.25">
      <c r="A381" t="s">
        <v>402</v>
      </c>
      <c r="B381" t="s">
        <v>38</v>
      </c>
      <c r="C381">
        <v>10</v>
      </c>
      <c r="D381" t="s">
        <v>39</v>
      </c>
      <c r="E381" t="s">
        <v>40</v>
      </c>
      <c r="F381" s="1">
        <v>330006026355</v>
      </c>
      <c r="G381" t="s">
        <v>403</v>
      </c>
      <c r="H381" t="s">
        <v>404</v>
      </c>
      <c r="I381" t="s">
        <v>271</v>
      </c>
      <c r="K381" s="10" t="s">
        <v>405</v>
      </c>
      <c r="L381">
        <f>Tabela1[[#This Row],[vlCaptEst]]+Tabela1[[#This Row],[vlLancEstTrat]]+Tabela1[[#This Row],[vlLancEstNTrat]]+Tabela1[[#This Row],[vlConsEst]]</f>
        <v>414.51400593569792</v>
      </c>
      <c r="M381">
        <v>258.06</v>
      </c>
      <c r="N381">
        <f>Tabela1[[#This Row],[VALOR_anual]]+Tabela1[[#This Row],[AJUSTE_exerc]]</f>
        <v>672.57400593569787</v>
      </c>
      <c r="Q381" t="s">
        <v>406</v>
      </c>
      <c r="R381" t="s">
        <v>52</v>
      </c>
      <c r="S381">
        <v>10032</v>
      </c>
      <c r="T381">
        <v>0</v>
      </c>
      <c r="U381">
        <v>0</v>
      </c>
      <c r="V381">
        <v>2006.4</v>
      </c>
      <c r="W381">
        <v>0</v>
      </c>
      <c r="X381">
        <v>0</v>
      </c>
      <c r="Y381">
        <v>6.8865634401759176E-2</v>
      </c>
      <c r="Z381">
        <v>276.34963227314046</v>
      </c>
      <c r="AA381">
        <v>0</v>
      </c>
      <c r="AB381">
        <v>0</v>
      </c>
      <c r="AC381">
        <v>138.16437366255749</v>
      </c>
      <c r="AD381" t="s">
        <v>407</v>
      </c>
      <c r="AE381" t="s">
        <v>408</v>
      </c>
      <c r="AF381" s="10">
        <v>44980</v>
      </c>
      <c r="AG381" s="10">
        <v>46806</v>
      </c>
      <c r="AH381" t="s">
        <v>409</v>
      </c>
      <c r="AI381" t="s">
        <v>410</v>
      </c>
      <c r="AJ381">
        <v>17201460</v>
      </c>
      <c r="AK381" t="s">
        <v>411</v>
      </c>
      <c r="AL381" t="s">
        <v>218</v>
      </c>
      <c r="AM381" t="s">
        <v>412</v>
      </c>
      <c r="AN381" t="s">
        <v>413</v>
      </c>
    </row>
    <row r="382" spans="1:40" x14ac:dyDescent="0.25">
      <c r="A382" t="s">
        <v>421</v>
      </c>
      <c r="B382" t="s">
        <v>38</v>
      </c>
      <c r="C382">
        <v>10</v>
      </c>
      <c r="D382" t="s">
        <v>39</v>
      </c>
      <c r="E382" t="s">
        <v>40</v>
      </c>
      <c r="F382" s="1">
        <v>330031519521</v>
      </c>
      <c r="G382" t="s">
        <v>41</v>
      </c>
      <c r="H382" t="s">
        <v>422</v>
      </c>
      <c r="I382" t="s">
        <v>42</v>
      </c>
      <c r="K382" s="10" t="s">
        <v>43</v>
      </c>
      <c r="L382">
        <f>Tabela1[[#This Row],[vlCaptEst]]+Tabela1[[#This Row],[vlLancEstTrat]]+Tabela1[[#This Row],[vlLancEstNTrat]]+Tabela1[[#This Row],[vlConsEst]]</f>
        <v>54825.734937548194</v>
      </c>
      <c r="M382">
        <v>0</v>
      </c>
      <c r="N382">
        <f>Tabela1[[#This Row],[VALOR_anual]]+Tabela1[[#This Row],[AJUSTE_exerc]]</f>
        <v>54825.734937548194</v>
      </c>
      <c r="Q382" t="s">
        <v>51</v>
      </c>
      <c r="R382" t="s">
        <v>52</v>
      </c>
      <c r="S382">
        <v>1326877</v>
      </c>
      <c r="T382">
        <v>0</v>
      </c>
      <c r="U382">
        <v>0</v>
      </c>
      <c r="V382">
        <v>265375.40000000002</v>
      </c>
      <c r="W382">
        <v>0</v>
      </c>
      <c r="X382">
        <v>0</v>
      </c>
      <c r="Y382">
        <v>6.8865634401759176E-2</v>
      </c>
      <c r="Z382">
        <v>36550.486477540791</v>
      </c>
      <c r="AA382">
        <v>0</v>
      </c>
      <c r="AB382">
        <v>0</v>
      </c>
      <c r="AC382">
        <v>18275.248460007402</v>
      </c>
      <c r="AD382" t="s">
        <v>423</v>
      </c>
      <c r="AE382" t="s">
        <v>335</v>
      </c>
      <c r="AF382" s="10" t="s">
        <v>424</v>
      </c>
      <c r="AG382" s="10" t="s">
        <v>424</v>
      </c>
      <c r="AH382" t="s">
        <v>44</v>
      </c>
      <c r="AI382" t="s">
        <v>45</v>
      </c>
      <c r="AJ382">
        <v>20210030</v>
      </c>
      <c r="AK382" t="s">
        <v>425</v>
      </c>
      <c r="AL382" t="s">
        <v>47</v>
      </c>
      <c r="AM382">
        <v>23323600</v>
      </c>
      <c r="AN382" t="s">
        <v>48</v>
      </c>
    </row>
    <row r="383" spans="1:40" x14ac:dyDescent="0.25">
      <c r="A383" t="s">
        <v>426</v>
      </c>
      <c r="B383" t="s">
        <v>38</v>
      </c>
      <c r="C383">
        <v>10</v>
      </c>
      <c r="D383" t="s">
        <v>39</v>
      </c>
      <c r="E383" t="s">
        <v>40</v>
      </c>
      <c r="F383" s="1">
        <v>330008387878</v>
      </c>
      <c r="G383" t="s">
        <v>427</v>
      </c>
      <c r="H383" t="s">
        <v>428</v>
      </c>
      <c r="I383" t="s">
        <v>49</v>
      </c>
      <c r="K383" s="10" t="s">
        <v>50</v>
      </c>
      <c r="L383">
        <f>Tabela1[[#This Row],[vlCaptEst]]+Tabela1[[#This Row],[vlLancEstTrat]]+Tabela1[[#This Row],[vlLancEstNTrat]]+Tabela1[[#This Row],[vlConsEst]]</f>
        <v>110.98261380739635</v>
      </c>
      <c r="M383">
        <v>0</v>
      </c>
      <c r="N383">
        <f>Tabela1[[#This Row],[VALOR_anual]]+Tabela1[[#This Row],[AJUSTE_exerc]]</f>
        <v>110.98261380739635</v>
      </c>
      <c r="Q383" t="s">
        <v>51</v>
      </c>
      <c r="R383" t="s">
        <v>52</v>
      </c>
      <c r="S383">
        <v>0</v>
      </c>
      <c r="T383">
        <v>220752</v>
      </c>
      <c r="U383">
        <v>0</v>
      </c>
      <c r="V383">
        <v>0</v>
      </c>
      <c r="W383">
        <v>4658</v>
      </c>
      <c r="X383">
        <v>99</v>
      </c>
      <c r="Y383">
        <v>6.8865634401759176E-2</v>
      </c>
      <c r="Z383">
        <v>0</v>
      </c>
      <c r="AA383">
        <v>110.98261380739635</v>
      </c>
      <c r="AB383">
        <v>0</v>
      </c>
      <c r="AC383">
        <v>0</v>
      </c>
      <c r="AD383" t="s">
        <v>429</v>
      </c>
      <c r="AE383" t="s">
        <v>430</v>
      </c>
      <c r="AF383" s="10">
        <v>41940</v>
      </c>
      <c r="AG383" s="10">
        <v>43766</v>
      </c>
      <c r="AH383" t="s">
        <v>431</v>
      </c>
      <c r="AI383">
        <v>0</v>
      </c>
      <c r="AJ383">
        <v>0</v>
      </c>
      <c r="AK383" t="s">
        <v>46</v>
      </c>
      <c r="AL383" t="s">
        <v>47</v>
      </c>
      <c r="AM383" t="s">
        <v>432</v>
      </c>
      <c r="AN383" t="s">
        <v>433</v>
      </c>
    </row>
    <row r="384" spans="1:40" x14ac:dyDescent="0.25">
      <c r="A384" t="s">
        <v>434</v>
      </c>
      <c r="B384" t="s">
        <v>38</v>
      </c>
      <c r="C384">
        <v>10</v>
      </c>
      <c r="D384" t="s">
        <v>39</v>
      </c>
      <c r="E384" t="s">
        <v>40</v>
      </c>
      <c r="F384" s="1">
        <v>330005046174</v>
      </c>
      <c r="G384" t="s">
        <v>54</v>
      </c>
      <c r="H384" t="s">
        <v>435</v>
      </c>
      <c r="I384" t="s">
        <v>49</v>
      </c>
      <c r="K384" s="10" t="s">
        <v>50</v>
      </c>
      <c r="L384">
        <f>Tabela1[[#This Row],[vlCaptEst]]+Tabela1[[#This Row],[vlLancEstTrat]]+Tabela1[[#This Row],[vlLancEstNTrat]]+Tabela1[[#This Row],[vlConsEst]]</f>
        <v>26153.343244490501</v>
      </c>
      <c r="M384">
        <v>0</v>
      </c>
      <c r="N384">
        <f>Tabela1[[#This Row],[VALOR_anual]]+Tabela1[[#This Row],[AJUSTE_exerc]]</f>
        <v>26153.343244490501</v>
      </c>
      <c r="Q384" t="s">
        <v>51</v>
      </c>
      <c r="R384" t="s">
        <v>52</v>
      </c>
      <c r="S384">
        <v>324821</v>
      </c>
      <c r="T384">
        <v>0</v>
      </c>
      <c r="U384">
        <v>0</v>
      </c>
      <c r="V384">
        <v>249845</v>
      </c>
      <c r="W384">
        <v>0</v>
      </c>
      <c r="X384">
        <v>0</v>
      </c>
      <c r="Y384">
        <v>6.8865634401759176E-2</v>
      </c>
      <c r="Z384">
        <v>8947.6025303938768</v>
      </c>
      <c r="AA384">
        <v>0</v>
      </c>
      <c r="AB384">
        <v>0</v>
      </c>
      <c r="AC384">
        <v>17205.740714096624</v>
      </c>
      <c r="AD384" t="s">
        <v>436</v>
      </c>
      <c r="AE384" t="s">
        <v>437</v>
      </c>
      <c r="AF384" s="10">
        <v>42060</v>
      </c>
      <c r="AG384" s="10">
        <v>42790</v>
      </c>
      <c r="AH384" t="s">
        <v>438</v>
      </c>
      <c r="AI384" t="s">
        <v>129</v>
      </c>
      <c r="AJ384">
        <v>20091020</v>
      </c>
      <c r="AK384" t="s">
        <v>64</v>
      </c>
      <c r="AL384" t="s">
        <v>47</v>
      </c>
      <c r="AM384">
        <v>25887981</v>
      </c>
      <c r="AN384" t="s">
        <v>58</v>
      </c>
    </row>
    <row r="385" spans="1:40" x14ac:dyDescent="0.25">
      <c r="A385" t="s">
        <v>439</v>
      </c>
      <c r="B385" t="s">
        <v>38</v>
      </c>
      <c r="C385">
        <v>10</v>
      </c>
      <c r="D385" t="s">
        <v>39</v>
      </c>
      <c r="E385" t="s">
        <v>40</v>
      </c>
      <c r="F385" s="1">
        <v>330009154559</v>
      </c>
      <c r="G385" t="s">
        <v>440</v>
      </c>
      <c r="H385" t="s">
        <v>441</v>
      </c>
      <c r="I385" t="s">
        <v>49</v>
      </c>
      <c r="K385" s="10" t="s">
        <v>50</v>
      </c>
      <c r="L385">
        <f>Tabela1[[#This Row],[vlCaptEst]]+Tabela1[[#This Row],[vlLancEstTrat]]+Tabela1[[#This Row],[vlLancEstNTrat]]+Tabela1[[#This Row],[vlConsEst]]</f>
        <v>2.2346894387262721</v>
      </c>
      <c r="M385">
        <v>0</v>
      </c>
      <c r="N385">
        <f>Tabela1[[#This Row],[VALOR_anual]]+Tabela1[[#This Row],[AJUSTE_exerc]]</f>
        <v>2.2346894387262721</v>
      </c>
      <c r="Q385" t="s">
        <v>442</v>
      </c>
      <c r="R385" t="s">
        <v>52</v>
      </c>
      <c r="S385">
        <v>0</v>
      </c>
      <c r="T385">
        <v>162</v>
      </c>
      <c r="U385">
        <v>0</v>
      </c>
      <c r="V385">
        <v>0</v>
      </c>
      <c r="W385">
        <v>1.62</v>
      </c>
      <c r="X385">
        <v>80</v>
      </c>
      <c r="Y385">
        <v>6.8865634401759176E-2</v>
      </c>
      <c r="Z385">
        <v>0</v>
      </c>
      <c r="AA385">
        <v>2.2346894387262721</v>
      </c>
      <c r="AB385">
        <v>0</v>
      </c>
      <c r="AC385">
        <v>0</v>
      </c>
      <c r="AD385" t="s">
        <v>443</v>
      </c>
      <c r="AE385" t="s">
        <v>444</v>
      </c>
      <c r="AF385" s="10">
        <v>42324</v>
      </c>
      <c r="AG385" s="10">
        <v>44151</v>
      </c>
      <c r="AH385" t="s">
        <v>445</v>
      </c>
      <c r="AI385" t="s">
        <v>446</v>
      </c>
      <c r="AJ385">
        <v>23909070</v>
      </c>
      <c r="AK385" t="s">
        <v>46</v>
      </c>
      <c r="AL385" t="s">
        <v>47</v>
      </c>
      <c r="AM385">
        <v>991218539</v>
      </c>
      <c r="AN385" t="s">
        <v>447</v>
      </c>
    </row>
    <row r="386" spans="1:40" x14ac:dyDescent="0.25">
      <c r="A386" t="s">
        <v>448</v>
      </c>
      <c r="B386" t="s">
        <v>38</v>
      </c>
      <c r="C386">
        <v>10</v>
      </c>
      <c r="D386" t="s">
        <v>39</v>
      </c>
      <c r="E386" t="s">
        <v>40</v>
      </c>
      <c r="F386" s="1">
        <v>330009205560</v>
      </c>
      <c r="G386" t="s">
        <v>449</v>
      </c>
      <c r="H386" t="s">
        <v>450</v>
      </c>
      <c r="I386" t="s">
        <v>49</v>
      </c>
      <c r="K386" s="10" t="s">
        <v>50</v>
      </c>
      <c r="L386">
        <f>Tabela1[[#This Row],[vlCaptEst]]+Tabela1[[#This Row],[vlLancEstTrat]]+Tabela1[[#This Row],[vlLancEstNTrat]]+Tabela1[[#This Row],[vlConsEst]]</f>
        <v>407.23560154881852</v>
      </c>
      <c r="M386">
        <v>0</v>
      </c>
      <c r="N386">
        <f>Tabela1[[#This Row],[VALOR_anual]]+Tabela1[[#This Row],[AJUSTE_exerc]]</f>
        <v>407.23560154881852</v>
      </c>
      <c r="Q386" t="s">
        <v>387</v>
      </c>
      <c r="R386" t="s">
        <v>52</v>
      </c>
      <c r="S386">
        <v>0</v>
      </c>
      <c r="T386">
        <v>21120</v>
      </c>
      <c r="U386">
        <v>0</v>
      </c>
      <c r="V386">
        <v>0</v>
      </c>
      <c r="W386">
        <v>156</v>
      </c>
      <c r="X386">
        <v>72</v>
      </c>
      <c r="Y386">
        <v>6.8865634401759176E-2</v>
      </c>
      <c r="Z386">
        <v>0</v>
      </c>
      <c r="AA386">
        <v>407.23560154881852</v>
      </c>
      <c r="AB386">
        <v>0</v>
      </c>
      <c r="AC386">
        <v>0</v>
      </c>
      <c r="AD386" t="s">
        <v>451</v>
      </c>
      <c r="AE386" t="s">
        <v>452</v>
      </c>
      <c r="AF386" s="10">
        <v>42488</v>
      </c>
      <c r="AG386" s="10">
        <v>42488</v>
      </c>
      <c r="AH386" t="s">
        <v>453</v>
      </c>
      <c r="AI386" t="s">
        <v>454</v>
      </c>
      <c r="AJ386">
        <v>23941010</v>
      </c>
      <c r="AK386" t="s">
        <v>46</v>
      </c>
      <c r="AL386" t="s">
        <v>47</v>
      </c>
      <c r="AM386">
        <v>999724365</v>
      </c>
      <c r="AN386" t="s">
        <v>455</v>
      </c>
    </row>
    <row r="387" spans="1:40" x14ac:dyDescent="0.25">
      <c r="A387" t="s">
        <v>456</v>
      </c>
      <c r="B387" t="s">
        <v>38</v>
      </c>
      <c r="C387">
        <v>10</v>
      </c>
      <c r="D387" t="s">
        <v>39</v>
      </c>
      <c r="E387" t="s">
        <v>40</v>
      </c>
      <c r="F387" s="1">
        <v>330009428519</v>
      </c>
      <c r="G387" t="s">
        <v>457</v>
      </c>
      <c r="H387" t="s">
        <v>458</v>
      </c>
      <c r="I387" t="s">
        <v>42</v>
      </c>
      <c r="K387" s="10" t="s">
        <v>43</v>
      </c>
      <c r="L387">
        <f>Tabela1[[#This Row],[vlCaptEst]]+Tabela1[[#This Row],[vlLancEstTrat]]+Tabela1[[#This Row],[vlLancEstNTrat]]+Tabela1[[#This Row],[vlConsEst]]</f>
        <v>162277.73783876328</v>
      </c>
      <c r="M387">
        <v>0</v>
      </c>
      <c r="N387">
        <f>Tabela1[[#This Row],[VALOR_anual]]+Tabela1[[#This Row],[AJUSTE_exerc]]</f>
        <v>162277.73783876328</v>
      </c>
      <c r="Q387" t="s">
        <v>51</v>
      </c>
      <c r="R387" t="s">
        <v>52</v>
      </c>
      <c r="S387">
        <v>3153600</v>
      </c>
      <c r="T387">
        <v>0</v>
      </c>
      <c r="U387">
        <v>0</v>
      </c>
      <c r="V387">
        <v>1095000</v>
      </c>
      <c r="W387">
        <v>0</v>
      </c>
      <c r="X387">
        <v>0</v>
      </c>
      <c r="Y387">
        <v>6.8865634401759176E-2</v>
      </c>
      <c r="Z387">
        <v>86869.865737157335</v>
      </c>
      <c r="AA387">
        <v>0</v>
      </c>
      <c r="AB387">
        <v>0</v>
      </c>
      <c r="AC387">
        <v>75407.872101605928</v>
      </c>
      <c r="AD387" t="s">
        <v>459</v>
      </c>
      <c r="AE387" t="s">
        <v>460</v>
      </c>
      <c r="AF387" s="10">
        <v>42490</v>
      </c>
      <c r="AG387" s="10">
        <v>44316</v>
      </c>
      <c r="AH387" t="s">
        <v>461</v>
      </c>
      <c r="AI387" t="s">
        <v>462</v>
      </c>
      <c r="AJ387">
        <v>23970000</v>
      </c>
      <c r="AK387" t="s">
        <v>463</v>
      </c>
      <c r="AL387" t="s">
        <v>47</v>
      </c>
      <c r="AM387">
        <v>33721190</v>
      </c>
      <c r="AN387" t="s">
        <v>13010</v>
      </c>
    </row>
    <row r="388" spans="1:40" x14ac:dyDescent="0.25">
      <c r="A388" t="s">
        <v>464</v>
      </c>
      <c r="B388" t="s">
        <v>38</v>
      </c>
      <c r="C388">
        <v>10</v>
      </c>
      <c r="D388" t="s">
        <v>39</v>
      </c>
      <c r="E388" t="s">
        <v>40</v>
      </c>
      <c r="F388" s="1">
        <v>330005205825</v>
      </c>
      <c r="G388" t="s">
        <v>465</v>
      </c>
      <c r="H388" t="s">
        <v>466</v>
      </c>
      <c r="I388" t="s">
        <v>49</v>
      </c>
      <c r="K388" s="10" t="s">
        <v>50</v>
      </c>
      <c r="L388">
        <f>Tabela1[[#This Row],[vlCaptEst]]+Tabela1[[#This Row],[vlLancEstTrat]]+Tabela1[[#This Row],[vlLancEstNTrat]]+Tabela1[[#This Row],[vlConsEst]]</f>
        <v>447.47045391990412</v>
      </c>
      <c r="M388">
        <v>0</v>
      </c>
      <c r="N388">
        <f>Tabela1[[#This Row],[VALOR_anual]]+Tabela1[[#This Row],[AJUSTE_exerc]]</f>
        <v>447.47045391990412</v>
      </c>
      <c r="Q388" t="s">
        <v>51</v>
      </c>
      <c r="R388" t="s">
        <v>52</v>
      </c>
      <c r="S388">
        <v>10818.72</v>
      </c>
      <c r="T388">
        <v>0</v>
      </c>
      <c r="U388">
        <v>0</v>
      </c>
      <c r="V388">
        <v>2170.08</v>
      </c>
      <c r="W388">
        <v>0</v>
      </c>
      <c r="X388">
        <v>0</v>
      </c>
      <c r="Y388">
        <v>6.8865634401759176E-2</v>
      </c>
      <c r="Z388">
        <v>298.01776584957508</v>
      </c>
      <c r="AA388">
        <v>0</v>
      </c>
      <c r="AB388">
        <v>0</v>
      </c>
      <c r="AC388">
        <v>149.452688070329</v>
      </c>
      <c r="AD388" t="s">
        <v>467</v>
      </c>
      <c r="AE388" t="s">
        <v>468</v>
      </c>
      <c r="AF388" s="10">
        <v>42733</v>
      </c>
      <c r="AG388" s="10">
        <v>44559</v>
      </c>
      <c r="AH388" t="s">
        <v>469</v>
      </c>
      <c r="AI388" t="s">
        <v>470</v>
      </c>
      <c r="AJ388">
        <v>23970000</v>
      </c>
      <c r="AK388" t="s">
        <v>463</v>
      </c>
      <c r="AL388" t="s">
        <v>47</v>
      </c>
      <c r="AM388">
        <v>38684218</v>
      </c>
      <c r="AN388" t="s">
        <v>471</v>
      </c>
    </row>
    <row r="389" spans="1:40" x14ac:dyDescent="0.25">
      <c r="A389" t="s">
        <v>472</v>
      </c>
      <c r="B389" t="s">
        <v>38</v>
      </c>
      <c r="C389">
        <v>10</v>
      </c>
      <c r="D389" t="s">
        <v>39</v>
      </c>
      <c r="E389" t="s">
        <v>40</v>
      </c>
      <c r="F389" s="1">
        <v>330029025207</v>
      </c>
      <c r="G389" t="s">
        <v>473</v>
      </c>
      <c r="H389" t="s">
        <v>474</v>
      </c>
      <c r="I389" t="s">
        <v>49</v>
      </c>
      <c r="K389" s="10" t="s">
        <v>475</v>
      </c>
      <c r="L389">
        <f>Tabela1[[#This Row],[vlCaptEst]]+Tabela1[[#This Row],[vlLancEstTrat]]+Tabela1[[#This Row],[vlLancEstNTrat]]+Tabela1[[#This Row],[vlConsEst]]</f>
        <v>193.05001707351678</v>
      </c>
      <c r="M389">
        <v>0</v>
      </c>
      <c r="N389">
        <f>Tabela1[[#This Row],[VALOR_anual]]+Tabela1[[#This Row],[AJUSTE_exerc]]</f>
        <v>193.05001707351678</v>
      </c>
      <c r="Q389" t="s">
        <v>51</v>
      </c>
      <c r="R389" t="s">
        <v>52</v>
      </c>
      <c r="S389">
        <v>4672</v>
      </c>
      <c r="T389">
        <v>0</v>
      </c>
      <c r="U389">
        <v>0</v>
      </c>
      <c r="V389">
        <v>934.4</v>
      </c>
      <c r="W389">
        <v>0</v>
      </c>
      <c r="X389">
        <v>0</v>
      </c>
      <c r="Y389">
        <v>6.8865634401759176E-2</v>
      </c>
      <c r="Z389">
        <v>128.70349220701544</v>
      </c>
      <c r="AA389">
        <v>0</v>
      </c>
      <c r="AB389">
        <v>0</v>
      </c>
      <c r="AC389">
        <v>64.346524866501341</v>
      </c>
      <c r="AD389" t="s">
        <v>476</v>
      </c>
      <c r="AE389" t="s">
        <v>477</v>
      </c>
      <c r="AF389" s="10">
        <v>43545</v>
      </c>
      <c r="AG389" s="10">
        <v>45372</v>
      </c>
      <c r="AH389" t="s">
        <v>478</v>
      </c>
      <c r="AI389" t="s">
        <v>479</v>
      </c>
      <c r="AJ389" t="s">
        <v>480</v>
      </c>
      <c r="AK389" t="s">
        <v>344</v>
      </c>
      <c r="AL389" t="s">
        <v>47</v>
      </c>
      <c r="AM389" t="s">
        <v>481</v>
      </c>
      <c r="AN389" t="s">
        <v>482</v>
      </c>
    </row>
    <row r="390" spans="1:40" x14ac:dyDescent="0.25">
      <c r="A390" t="s">
        <v>483</v>
      </c>
      <c r="B390" t="s">
        <v>38</v>
      </c>
      <c r="C390">
        <v>10</v>
      </c>
      <c r="D390" t="s">
        <v>39</v>
      </c>
      <c r="E390" t="s">
        <v>40</v>
      </c>
      <c r="F390" s="1">
        <v>330006588604</v>
      </c>
      <c r="G390" t="s">
        <v>484</v>
      </c>
      <c r="H390" t="s">
        <v>485</v>
      </c>
      <c r="I390" t="s">
        <v>154</v>
      </c>
      <c r="K390" s="10" t="s">
        <v>486</v>
      </c>
      <c r="L390">
        <f>Tabela1[[#This Row],[vlCaptEst]]+Tabela1[[#This Row],[vlLancEstTrat]]+Tabela1[[#This Row],[vlLancEstNTrat]]+Tabela1[[#This Row],[vlConsEst]]</f>
        <v>5949.9963827708652</v>
      </c>
      <c r="M390">
        <v>0</v>
      </c>
      <c r="N390">
        <f>Tabela1[[#This Row],[VALOR_anual]]+Tabela1[[#This Row],[AJUSTE_exerc]]</f>
        <v>5949.9963827708652</v>
      </c>
      <c r="Q390" t="s">
        <v>487</v>
      </c>
      <c r="R390" t="s">
        <v>488</v>
      </c>
      <c r="S390">
        <v>144000</v>
      </c>
      <c r="T390">
        <v>0</v>
      </c>
      <c r="U390">
        <v>0</v>
      </c>
      <c r="V390">
        <v>28800</v>
      </c>
      <c r="W390">
        <v>0</v>
      </c>
      <c r="X390">
        <v>0</v>
      </c>
      <c r="Y390">
        <v>6.8865634401759176E-2</v>
      </c>
      <c r="Z390">
        <v>3966.6677360052477</v>
      </c>
      <c r="AA390">
        <v>0</v>
      </c>
      <c r="AB390">
        <v>0</v>
      </c>
      <c r="AC390">
        <v>1983.3286467656171</v>
      </c>
      <c r="AD390" t="s">
        <v>489</v>
      </c>
      <c r="AE390" t="s">
        <v>490</v>
      </c>
      <c r="AF390" s="10">
        <v>41087</v>
      </c>
      <c r="AG390" s="10">
        <v>44769</v>
      </c>
      <c r="AH390" t="s">
        <v>491</v>
      </c>
      <c r="AI390" t="s">
        <v>492</v>
      </c>
      <c r="AJ390" t="s">
        <v>493</v>
      </c>
      <c r="AK390" t="s">
        <v>344</v>
      </c>
      <c r="AL390" t="s">
        <v>47</v>
      </c>
      <c r="AM390" t="s">
        <v>494</v>
      </c>
      <c r="AN390" t="s">
        <v>163</v>
      </c>
    </row>
    <row r="391" spans="1:40" x14ac:dyDescent="0.25">
      <c r="A391" t="s">
        <v>495</v>
      </c>
      <c r="B391" t="s">
        <v>38</v>
      </c>
      <c r="C391">
        <v>10</v>
      </c>
      <c r="D391" t="s">
        <v>39</v>
      </c>
      <c r="E391" t="s">
        <v>40</v>
      </c>
      <c r="F391" s="1">
        <v>330005046174</v>
      </c>
      <c r="G391" t="s">
        <v>54</v>
      </c>
      <c r="H391" t="s">
        <v>496</v>
      </c>
      <c r="I391" t="s">
        <v>49</v>
      </c>
      <c r="K391" s="10" t="s">
        <v>497</v>
      </c>
      <c r="L391">
        <f>Tabela1[[#This Row],[vlCaptEst]]+Tabela1[[#This Row],[vlLancEstTrat]]+Tabela1[[#This Row],[vlLancEstNTrat]]+Tabela1[[#This Row],[vlConsEst]]</f>
        <v>34123.404897603803</v>
      </c>
      <c r="M391">
        <v>0</v>
      </c>
      <c r="N391">
        <f>Tabela1[[#This Row],[VALOR_anual]]+Tabela1[[#This Row],[AJUSTE_exerc]]</f>
        <v>34123.404897603803</v>
      </c>
      <c r="Q391" t="s">
        <v>250</v>
      </c>
      <c r="R391" t="s">
        <v>52</v>
      </c>
      <c r="S391">
        <v>596160</v>
      </c>
      <c r="T391">
        <v>525600</v>
      </c>
      <c r="U391">
        <v>0</v>
      </c>
      <c r="V391">
        <v>70560</v>
      </c>
      <c r="W391">
        <v>1234</v>
      </c>
      <c r="X391">
        <v>65</v>
      </c>
      <c r="Y391">
        <v>6.8865634401759176E-2</v>
      </c>
      <c r="Z391">
        <v>16421.980827070453</v>
      </c>
      <c r="AA391">
        <v>12842.258965607276</v>
      </c>
      <c r="AB391">
        <v>0</v>
      </c>
      <c r="AC391">
        <v>4859.1651049260745</v>
      </c>
      <c r="AD391" t="s">
        <v>498</v>
      </c>
      <c r="AE391" t="s">
        <v>499</v>
      </c>
      <c r="AF391" s="10">
        <v>43132</v>
      </c>
      <c r="AG391" s="10">
        <v>44958</v>
      </c>
      <c r="AH391" t="s">
        <v>55</v>
      </c>
      <c r="AI391" t="s">
        <v>85</v>
      </c>
      <c r="AJ391">
        <v>20091020</v>
      </c>
      <c r="AK391" t="s">
        <v>64</v>
      </c>
      <c r="AL391" t="s">
        <v>47</v>
      </c>
      <c r="AM391">
        <v>25887981</v>
      </c>
      <c r="AN391" t="s">
        <v>58</v>
      </c>
    </row>
    <row r="392" spans="1:40" x14ac:dyDescent="0.25">
      <c r="A392" t="s">
        <v>500</v>
      </c>
      <c r="B392" t="s">
        <v>38</v>
      </c>
      <c r="C392">
        <v>10</v>
      </c>
      <c r="D392" t="s">
        <v>39</v>
      </c>
      <c r="E392" t="s">
        <v>40</v>
      </c>
      <c r="F392" s="1">
        <v>330032969504</v>
      </c>
      <c r="G392" t="s">
        <v>501</v>
      </c>
      <c r="H392" t="s">
        <v>502</v>
      </c>
      <c r="I392" t="s">
        <v>42</v>
      </c>
      <c r="K392" s="10" t="s">
        <v>155</v>
      </c>
      <c r="L392">
        <f>Tabela1[[#This Row],[vlCaptEst]]+Tabela1[[#This Row],[vlLancEstTrat]]+Tabela1[[#This Row],[vlLancEstNTrat]]+Tabela1[[#This Row],[vlConsEst]]</f>
        <v>10934.742680174144</v>
      </c>
      <c r="M392">
        <v>0</v>
      </c>
      <c r="N392">
        <f>Tabela1[[#This Row],[VALOR_anual]]+Tabela1[[#This Row],[AJUSTE_exerc]]</f>
        <v>10934.742680174144</v>
      </c>
      <c r="Q392" t="s">
        <v>13042</v>
      </c>
      <c r="R392" t="s">
        <v>503</v>
      </c>
      <c r="S392">
        <v>264639.59999999998</v>
      </c>
      <c r="T392">
        <v>0</v>
      </c>
      <c r="U392">
        <v>0</v>
      </c>
      <c r="V392">
        <v>52927.919999999896</v>
      </c>
      <c r="W392">
        <v>0</v>
      </c>
      <c r="X392">
        <v>0</v>
      </c>
      <c r="Y392">
        <v>6.8865634401759176E-2</v>
      </c>
      <c r="Z392">
        <v>7289.8284534494296</v>
      </c>
      <c r="AA392">
        <v>0</v>
      </c>
      <c r="AB392">
        <v>0</v>
      </c>
      <c r="AC392">
        <v>3644.9142267247148</v>
      </c>
      <c r="AD392" t="s">
        <v>504</v>
      </c>
      <c r="AE392" t="s">
        <v>505</v>
      </c>
      <c r="AF392" s="10">
        <v>44327</v>
      </c>
      <c r="AG392" s="10">
        <v>44327</v>
      </c>
      <c r="AH392" t="s">
        <v>506</v>
      </c>
      <c r="AI392" t="s">
        <v>507</v>
      </c>
      <c r="AJ392" t="s">
        <v>508</v>
      </c>
      <c r="AK392" t="s">
        <v>509</v>
      </c>
      <c r="AL392" t="s">
        <v>47</v>
      </c>
      <c r="AM392" t="s">
        <v>510</v>
      </c>
      <c r="AN392" t="s">
        <v>511</v>
      </c>
    </row>
    <row r="393" spans="1:40" x14ac:dyDescent="0.25">
      <c r="A393" t="s">
        <v>512</v>
      </c>
      <c r="B393" t="s">
        <v>38</v>
      </c>
      <c r="C393">
        <v>10</v>
      </c>
      <c r="D393" t="s">
        <v>39</v>
      </c>
      <c r="E393" t="s">
        <v>40</v>
      </c>
      <c r="F393" s="1">
        <v>330027870716</v>
      </c>
      <c r="G393" t="s">
        <v>513</v>
      </c>
      <c r="H393" t="s">
        <v>514</v>
      </c>
      <c r="I393" t="s">
        <v>49</v>
      </c>
      <c r="K393" s="10" t="s">
        <v>405</v>
      </c>
      <c r="L393">
        <f>Tabela1[[#This Row],[vlCaptEst]]+Tabela1[[#This Row],[vlLancEstTrat]]+Tabela1[[#This Row],[vlLancEstNTrat]]+Tabela1[[#This Row],[vlConsEst]]</f>
        <v>723.10999796017825</v>
      </c>
      <c r="M393">
        <v>0</v>
      </c>
      <c r="N393">
        <f>Tabela1[[#This Row],[VALOR_anual]]+Tabela1[[#This Row],[AJUSTE_exerc]]</f>
        <v>723.10999796017825</v>
      </c>
      <c r="Q393" t="s">
        <v>51</v>
      </c>
      <c r="R393" t="s">
        <v>515</v>
      </c>
      <c r="S393">
        <v>10628.8</v>
      </c>
      <c r="T393">
        <v>0</v>
      </c>
      <c r="U393">
        <v>0</v>
      </c>
      <c r="V393">
        <v>6248.8</v>
      </c>
      <c r="W393">
        <v>0</v>
      </c>
      <c r="X393">
        <v>0</v>
      </c>
      <c r="Y393">
        <v>6.8865634401759176E-2</v>
      </c>
      <c r="Z393">
        <v>292.78608636919256</v>
      </c>
      <c r="AA393">
        <v>0</v>
      </c>
      <c r="AB393">
        <v>0</v>
      </c>
      <c r="AC393">
        <v>430.32391159098569</v>
      </c>
      <c r="AD393" t="s">
        <v>516</v>
      </c>
      <c r="AE393" t="s">
        <v>517</v>
      </c>
      <c r="AF393" s="10">
        <v>44852</v>
      </c>
      <c r="AG393" s="10">
        <v>46678</v>
      </c>
      <c r="AH393" t="s">
        <v>518</v>
      </c>
      <c r="AI393" t="s">
        <v>519</v>
      </c>
      <c r="AJ393" t="s">
        <v>520</v>
      </c>
      <c r="AK393" t="s">
        <v>95</v>
      </c>
      <c r="AL393" t="s">
        <v>47</v>
      </c>
      <c r="AM393" t="s">
        <v>521</v>
      </c>
      <c r="AN393" t="s">
        <v>522</v>
      </c>
    </row>
    <row r="394" spans="1:40" x14ac:dyDescent="0.25">
      <c r="A394" t="s">
        <v>523</v>
      </c>
      <c r="B394" t="s">
        <v>38</v>
      </c>
      <c r="C394">
        <v>10</v>
      </c>
      <c r="D394" t="s">
        <v>39</v>
      </c>
      <c r="E394" t="s">
        <v>40</v>
      </c>
      <c r="F394" s="1">
        <v>330005243832</v>
      </c>
      <c r="G394" t="s">
        <v>339</v>
      </c>
      <c r="H394" t="s">
        <v>524</v>
      </c>
      <c r="I394" t="s">
        <v>42</v>
      </c>
      <c r="K394" s="10">
        <v>0</v>
      </c>
      <c r="L394">
        <f>Tabela1[[#This Row],[vlCaptEst]]+Tabela1[[#This Row],[vlLancEstTrat]]+Tabela1[[#This Row],[vlLancEstNTrat]]+Tabela1[[#This Row],[vlConsEst]]</f>
        <v>305173.83876531967</v>
      </c>
      <c r="M394">
        <v>14406.492022436752</v>
      </c>
      <c r="N394">
        <f>Tabela1[[#This Row],[VALOR_anual]]+Tabela1[[#This Row],[AJUSTE_exerc]]</f>
        <v>319580.33078775642</v>
      </c>
      <c r="Q394" t="s">
        <v>51</v>
      </c>
      <c r="R394" t="s">
        <v>525</v>
      </c>
      <c r="S394">
        <v>7385731.1999999993</v>
      </c>
      <c r="T394">
        <v>0</v>
      </c>
      <c r="U394">
        <v>0</v>
      </c>
      <c r="V394">
        <v>1477146.24</v>
      </c>
      <c r="W394">
        <v>0</v>
      </c>
      <c r="X394">
        <v>0</v>
      </c>
      <c r="Y394">
        <v>6.8865634401759176E-2</v>
      </c>
      <c r="Z394">
        <v>203449.22584354648</v>
      </c>
      <c r="AA394">
        <v>0</v>
      </c>
      <c r="AB394">
        <v>0</v>
      </c>
      <c r="AC394">
        <v>101724.61292177322</v>
      </c>
      <c r="AD394" t="s">
        <v>526</v>
      </c>
      <c r="AE394">
        <v>360652016</v>
      </c>
      <c r="AF394" s="10">
        <v>42608</v>
      </c>
      <c r="AG394" s="10">
        <v>44434</v>
      </c>
      <c r="AH394" t="s">
        <v>527</v>
      </c>
      <c r="AI394" t="s">
        <v>85</v>
      </c>
      <c r="AJ394">
        <v>23900240</v>
      </c>
      <c r="AK394" t="s">
        <v>344</v>
      </c>
      <c r="AL394" t="s">
        <v>47</v>
      </c>
      <c r="AM394">
        <v>33776551</v>
      </c>
      <c r="AN394" t="s">
        <v>346</v>
      </c>
    </row>
    <row r="395" spans="1:40" x14ac:dyDescent="0.25">
      <c r="A395" s="28" t="s">
        <v>528</v>
      </c>
      <c r="B395" s="28" t="s">
        <v>38</v>
      </c>
      <c r="C395" s="28">
        <v>10</v>
      </c>
      <c r="D395" s="28" t="s">
        <v>39</v>
      </c>
      <c r="E395" s="28" t="s">
        <v>40</v>
      </c>
      <c r="F395" s="30">
        <v>330039545165</v>
      </c>
      <c r="G395" s="28" t="s">
        <v>529</v>
      </c>
      <c r="H395" s="28" t="s">
        <v>530</v>
      </c>
      <c r="I395" s="28" t="s">
        <v>1933</v>
      </c>
      <c r="J395" s="28"/>
      <c r="K395" s="31" t="s">
        <v>265</v>
      </c>
      <c r="L395" s="28">
        <v>0</v>
      </c>
      <c r="M395" s="28">
        <v>0</v>
      </c>
      <c r="N395" s="28">
        <f>Tabela1[[#This Row],[VALOR_anual]]+Tabela1[[#This Row],[AJUSTE_exerc]]</f>
        <v>0</v>
      </c>
      <c r="O395" s="28"/>
      <c r="P395" s="28"/>
      <c r="Q395" s="28" t="s">
        <v>13044</v>
      </c>
      <c r="R395" s="28" t="s">
        <v>532</v>
      </c>
      <c r="S395" s="28">
        <v>0</v>
      </c>
      <c r="T395" s="28">
        <v>0</v>
      </c>
      <c r="U395" s="28">
        <v>83570.399999999994</v>
      </c>
      <c r="V395" s="28">
        <v>0</v>
      </c>
      <c r="W395" s="28">
        <v>0</v>
      </c>
      <c r="X395" s="28">
        <v>0</v>
      </c>
      <c r="Y395" s="28">
        <v>6.8865634401759176E-2</v>
      </c>
      <c r="Z395" s="28">
        <v>0</v>
      </c>
      <c r="AA395" s="28">
        <v>0</v>
      </c>
      <c r="AB395" s="28">
        <v>5755.1189327451193</v>
      </c>
      <c r="AC395" s="28">
        <v>0</v>
      </c>
      <c r="AD395" s="28" t="s">
        <v>533</v>
      </c>
      <c r="AE395" s="28" t="s">
        <v>534</v>
      </c>
      <c r="AF395" s="31">
        <v>45209</v>
      </c>
      <c r="AG395" s="31">
        <v>47036</v>
      </c>
      <c r="AH395" s="28" t="s">
        <v>535</v>
      </c>
      <c r="AI395" s="28" t="s">
        <v>536</v>
      </c>
      <c r="AJ395" s="28">
        <v>23970000</v>
      </c>
      <c r="AK395" s="28" t="s">
        <v>509</v>
      </c>
      <c r="AL395" s="28" t="s">
        <v>47</v>
      </c>
      <c r="AM395" s="28">
        <v>92269003</v>
      </c>
      <c r="AN395" s="28" t="s">
        <v>537</v>
      </c>
    </row>
    <row r="396" spans="1:40" x14ac:dyDescent="0.25">
      <c r="A396" t="s">
        <v>538</v>
      </c>
      <c r="B396" t="s">
        <v>38</v>
      </c>
      <c r="C396">
        <v>10</v>
      </c>
      <c r="D396" t="s">
        <v>39</v>
      </c>
      <c r="E396" t="s">
        <v>40</v>
      </c>
      <c r="F396" s="1">
        <v>330040466133</v>
      </c>
      <c r="G396" t="s">
        <v>539</v>
      </c>
      <c r="H396" t="s">
        <v>540</v>
      </c>
      <c r="I396" t="s">
        <v>92</v>
      </c>
      <c r="K396" s="10">
        <v>45536</v>
      </c>
      <c r="L396">
        <f>Tabela1[[#This Row],[vlCaptEst]]+Tabela1[[#This Row],[vlLancEstTrat]]+Tabela1[[#This Row],[vlLancEstNTrat]]+Tabela1[[#This Row],[vlConsEst]]</f>
        <v>2104.3810492786301</v>
      </c>
      <c r="M396">
        <v>0</v>
      </c>
      <c r="N396">
        <f>Tabela1[[#This Row],[VALOR_anual]]+Tabela1[[#This Row],[AJUSTE_exerc]]</f>
        <v>2104.3810492786301</v>
      </c>
      <c r="Q396" t="s">
        <v>51</v>
      </c>
      <c r="R396">
        <v>0</v>
      </c>
      <c r="S396">
        <v>21900</v>
      </c>
      <c r="T396">
        <v>0</v>
      </c>
      <c r="U396">
        <v>0</v>
      </c>
      <c r="V396">
        <v>21797.8</v>
      </c>
      <c r="W396">
        <v>0</v>
      </c>
      <c r="X396">
        <v>0</v>
      </c>
      <c r="Y396">
        <v>6.8865634401759176E-2</v>
      </c>
      <c r="Z396">
        <v>603.26172371596601</v>
      </c>
      <c r="AA396">
        <v>0</v>
      </c>
      <c r="AB396">
        <v>0</v>
      </c>
      <c r="AC396">
        <v>1501.119325562664</v>
      </c>
      <c r="AD396" t="s">
        <v>541</v>
      </c>
      <c r="AE396" t="s">
        <v>542</v>
      </c>
      <c r="AF396" s="10">
        <v>45477</v>
      </c>
      <c r="AG396" s="10">
        <v>47303</v>
      </c>
      <c r="AH396" t="s">
        <v>543</v>
      </c>
      <c r="AI396" t="s">
        <v>544</v>
      </c>
      <c r="AJ396" t="s">
        <v>545</v>
      </c>
      <c r="AK396" t="s">
        <v>344</v>
      </c>
      <c r="AL396" t="s">
        <v>47</v>
      </c>
      <c r="AM396" t="s">
        <v>546</v>
      </c>
      <c r="AN396" t="s">
        <v>547</v>
      </c>
    </row>
    <row r="397" spans="1:40" x14ac:dyDescent="0.25">
      <c r="A397" t="s">
        <v>548</v>
      </c>
      <c r="B397" t="s">
        <v>59</v>
      </c>
      <c r="C397">
        <v>20</v>
      </c>
      <c r="D397" t="s">
        <v>60</v>
      </c>
      <c r="E397" t="s">
        <v>61</v>
      </c>
      <c r="F397" s="1">
        <v>330005088500</v>
      </c>
      <c r="G397" t="s">
        <v>549</v>
      </c>
      <c r="H397" t="s">
        <v>550</v>
      </c>
      <c r="I397" t="s">
        <v>49</v>
      </c>
      <c r="K397" s="10" t="s">
        <v>50</v>
      </c>
      <c r="L397">
        <f>Tabela1[[#This Row],[vlCaptEst]]+Tabela1[[#This Row],[vlLancEstTrat]]+Tabela1[[#This Row],[vlLancEstNTrat]]+Tabela1[[#This Row],[vlConsEst]]</f>
        <v>4275.9947012106195</v>
      </c>
      <c r="M397">
        <v>0</v>
      </c>
      <c r="N397">
        <f>Tabela1[[#This Row],[VALOR_anual]]+Tabela1[[#This Row],[AJUSTE_exerc]]</f>
        <v>4275.9947012106195</v>
      </c>
      <c r="Q397" t="s">
        <v>51</v>
      </c>
      <c r="R397" t="s">
        <v>52</v>
      </c>
      <c r="S397">
        <v>53436</v>
      </c>
      <c r="T397">
        <v>0</v>
      </c>
      <c r="U397">
        <v>0</v>
      </c>
      <c r="V397">
        <v>52902</v>
      </c>
      <c r="W397">
        <v>0</v>
      </c>
      <c r="X397">
        <v>0</v>
      </c>
      <c r="Y397">
        <v>5.7568725668020709E-2</v>
      </c>
      <c r="Z397">
        <v>1230.4993677651821</v>
      </c>
      <c r="AA397">
        <v>0</v>
      </c>
      <c r="AB397">
        <v>0</v>
      </c>
      <c r="AC397">
        <v>3045.4953334454372</v>
      </c>
      <c r="AD397" t="s">
        <v>551</v>
      </c>
      <c r="AE397" t="s">
        <v>552</v>
      </c>
      <c r="AF397" s="10">
        <v>42538</v>
      </c>
      <c r="AG397" s="10">
        <v>44364</v>
      </c>
      <c r="AH397" t="s">
        <v>553</v>
      </c>
      <c r="AI397" t="s">
        <v>554</v>
      </c>
      <c r="AJ397">
        <v>0</v>
      </c>
      <c r="AK397" t="s">
        <v>555</v>
      </c>
      <c r="AL397" t="s">
        <v>47</v>
      </c>
      <c r="AM397">
        <v>26883051</v>
      </c>
      <c r="AN397" t="s">
        <v>556</v>
      </c>
    </row>
    <row r="398" spans="1:40" x14ac:dyDescent="0.25">
      <c r="A398" t="s">
        <v>557</v>
      </c>
      <c r="B398" t="s">
        <v>59</v>
      </c>
      <c r="C398">
        <v>20</v>
      </c>
      <c r="D398" t="s">
        <v>60</v>
      </c>
      <c r="E398" t="s">
        <v>61</v>
      </c>
      <c r="F398" s="1">
        <v>330005052492</v>
      </c>
      <c r="G398" t="s">
        <v>558</v>
      </c>
      <c r="H398" t="s">
        <v>559</v>
      </c>
      <c r="I398" t="s">
        <v>49</v>
      </c>
      <c r="K398" s="10" t="s">
        <v>50</v>
      </c>
      <c r="L398">
        <f>Tabela1[[#This Row],[vlCaptEst]]+Tabela1[[#This Row],[vlLancEstTrat]]+Tabela1[[#This Row],[vlLancEstNTrat]]+Tabela1[[#This Row],[vlConsEst]]</f>
        <v>3224.103408959335</v>
      </c>
      <c r="M398">
        <v>0</v>
      </c>
      <c r="N398">
        <f>Tabela1[[#This Row],[VALOR_anual]]+Tabela1[[#This Row],[AJUSTE_exerc]]</f>
        <v>3224.103408959335</v>
      </c>
      <c r="Q398" t="s">
        <v>51</v>
      </c>
      <c r="R398" t="s">
        <v>52</v>
      </c>
      <c r="S398">
        <v>93346.559999999998</v>
      </c>
      <c r="T398">
        <v>0</v>
      </c>
      <c r="U398">
        <v>0</v>
      </c>
      <c r="V398">
        <v>18665.808000000001</v>
      </c>
      <c r="W398">
        <v>0</v>
      </c>
      <c r="X398">
        <v>0</v>
      </c>
      <c r="Y398">
        <v>5.7568725668020709E-2</v>
      </c>
      <c r="Z398">
        <v>2149.5310631523803</v>
      </c>
      <c r="AA398">
        <v>0</v>
      </c>
      <c r="AB398">
        <v>0</v>
      </c>
      <c r="AC398">
        <v>1074.5723458069547</v>
      </c>
      <c r="AD398" t="s">
        <v>560</v>
      </c>
      <c r="AE398" t="s">
        <v>561</v>
      </c>
      <c r="AF398" s="10">
        <v>38058</v>
      </c>
      <c r="AG398" s="10">
        <v>39884</v>
      </c>
      <c r="AH398" t="s">
        <v>562</v>
      </c>
      <c r="AI398" t="s">
        <v>563</v>
      </c>
      <c r="AJ398">
        <v>23860000</v>
      </c>
      <c r="AK398" t="s">
        <v>425</v>
      </c>
      <c r="AL398" t="s">
        <v>47</v>
      </c>
      <c r="AM398">
        <v>27898000</v>
      </c>
      <c r="AN398" t="s">
        <v>564</v>
      </c>
    </row>
    <row r="399" spans="1:40" x14ac:dyDescent="0.25">
      <c r="A399" t="s">
        <v>565</v>
      </c>
      <c r="B399" t="s">
        <v>59</v>
      </c>
      <c r="C399">
        <v>20</v>
      </c>
      <c r="D399" t="s">
        <v>60</v>
      </c>
      <c r="E399" t="s">
        <v>61</v>
      </c>
      <c r="F399" s="1">
        <v>330005045798</v>
      </c>
      <c r="G399" t="s">
        <v>566</v>
      </c>
      <c r="H399" t="s">
        <v>567</v>
      </c>
      <c r="I399" t="s">
        <v>49</v>
      </c>
      <c r="K399" s="10" t="s">
        <v>50</v>
      </c>
      <c r="L399">
        <f>Tabela1[[#This Row],[vlCaptEst]]+Tabela1[[#This Row],[vlLancEstTrat]]+Tabela1[[#This Row],[vlLancEstNTrat]]+Tabela1[[#This Row],[vlConsEst]]</f>
        <v>80707.11438885091</v>
      </c>
      <c r="M399">
        <v>0</v>
      </c>
      <c r="N399">
        <f>Tabela1[[#This Row],[VALOR_anual]]+Tabela1[[#This Row],[AJUSTE_exerc]]</f>
        <v>80707.11438885091</v>
      </c>
      <c r="Q399" t="s">
        <v>51</v>
      </c>
      <c r="R399" t="s">
        <v>52</v>
      </c>
      <c r="S399">
        <v>1001376</v>
      </c>
      <c r="T399">
        <v>0</v>
      </c>
      <c r="U399">
        <v>0</v>
      </c>
      <c r="V399">
        <v>1001376</v>
      </c>
      <c r="W399">
        <v>0</v>
      </c>
      <c r="X399">
        <v>0</v>
      </c>
      <c r="Y399">
        <v>5.7568725668020709E-2</v>
      </c>
      <c r="Z399">
        <v>23059.175539671687</v>
      </c>
      <c r="AA399">
        <v>0</v>
      </c>
      <c r="AB399">
        <v>0</v>
      </c>
      <c r="AC399">
        <v>57647.93884917922</v>
      </c>
      <c r="AD399" t="s">
        <v>568</v>
      </c>
      <c r="AE399" t="s">
        <v>569</v>
      </c>
      <c r="AF399" s="10">
        <v>38509</v>
      </c>
      <c r="AG399" s="10">
        <v>40335</v>
      </c>
      <c r="AH399" t="s">
        <v>570</v>
      </c>
      <c r="AI399" t="s">
        <v>571</v>
      </c>
      <c r="AJ399">
        <v>23860000</v>
      </c>
      <c r="AK399" t="s">
        <v>425</v>
      </c>
      <c r="AL399" t="s">
        <v>47</v>
      </c>
      <c r="AM399">
        <v>27896207</v>
      </c>
      <c r="AN399" t="s">
        <v>572</v>
      </c>
    </row>
    <row r="400" spans="1:40" x14ac:dyDescent="0.25">
      <c r="A400" t="s">
        <v>573</v>
      </c>
      <c r="B400" t="s">
        <v>59</v>
      </c>
      <c r="C400">
        <v>20</v>
      </c>
      <c r="D400" t="s">
        <v>60</v>
      </c>
      <c r="E400" t="s">
        <v>61</v>
      </c>
      <c r="F400" s="1">
        <v>330031019634</v>
      </c>
      <c r="G400" t="s">
        <v>41</v>
      </c>
      <c r="H400" t="s">
        <v>574</v>
      </c>
      <c r="I400" t="s">
        <v>42</v>
      </c>
      <c r="K400" s="10" t="s">
        <v>43</v>
      </c>
      <c r="L400">
        <f>Tabela1[[#This Row],[vlCaptEst]]+Tabela1[[#This Row],[vlLancEstTrat]]+Tabela1[[#This Row],[vlLancEstNTrat]]+Tabela1[[#This Row],[vlConsEst]]</f>
        <v>35402.002300671666</v>
      </c>
      <c r="M400">
        <v>0</v>
      </c>
      <c r="N400">
        <f>Tabela1[[#This Row],[VALOR_anual]]+Tabela1[[#This Row],[AJUSTE_exerc]]</f>
        <v>35402.002300671666</v>
      </c>
      <c r="Q400" t="s">
        <v>51</v>
      </c>
      <c r="R400" t="s">
        <v>52</v>
      </c>
      <c r="S400">
        <v>1024920</v>
      </c>
      <c r="T400">
        <v>0</v>
      </c>
      <c r="U400">
        <v>0</v>
      </c>
      <c r="V400">
        <v>204984</v>
      </c>
      <c r="W400">
        <v>0</v>
      </c>
      <c r="X400">
        <v>0</v>
      </c>
      <c r="Y400">
        <v>5.7568725668020709E-2</v>
      </c>
      <c r="Z400">
        <v>23601.338347939116</v>
      </c>
      <c r="AA400">
        <v>0</v>
      </c>
      <c r="AB400">
        <v>0</v>
      </c>
      <c r="AC400">
        <v>11800.66395273255</v>
      </c>
      <c r="AD400" t="s">
        <v>575</v>
      </c>
      <c r="AE400" t="s">
        <v>335</v>
      </c>
      <c r="AF400" s="10" t="s">
        <v>424</v>
      </c>
      <c r="AG400" s="10" t="s">
        <v>424</v>
      </c>
      <c r="AH400" t="s">
        <v>44</v>
      </c>
      <c r="AI400" t="s">
        <v>115</v>
      </c>
      <c r="AJ400">
        <v>20210030</v>
      </c>
      <c r="AK400" t="s">
        <v>576</v>
      </c>
      <c r="AL400" t="s">
        <v>47</v>
      </c>
      <c r="AM400">
        <v>23323600</v>
      </c>
      <c r="AN400" t="s">
        <v>48</v>
      </c>
    </row>
    <row r="401" spans="1:40" x14ac:dyDescent="0.25">
      <c r="A401" t="s">
        <v>577</v>
      </c>
      <c r="B401" t="s">
        <v>59</v>
      </c>
      <c r="C401">
        <v>20</v>
      </c>
      <c r="D401" t="s">
        <v>60</v>
      </c>
      <c r="E401" t="s">
        <v>61</v>
      </c>
      <c r="F401" s="1">
        <v>330040186289</v>
      </c>
      <c r="G401" t="s">
        <v>578</v>
      </c>
      <c r="H401" t="s">
        <v>579</v>
      </c>
      <c r="I401" t="s">
        <v>42</v>
      </c>
      <c r="K401" s="10" t="s">
        <v>43</v>
      </c>
      <c r="L401">
        <f>Tabela1[[#This Row],[vlCaptEst]]+Tabela1[[#This Row],[vlLancEstTrat]]+Tabela1[[#This Row],[vlLancEstNTrat]]+Tabela1[[#This Row],[vlConsEst]]</f>
        <v>81152.287498488004</v>
      </c>
      <c r="M401">
        <v>0</v>
      </c>
      <c r="N401">
        <f>Tabela1[[#This Row],[VALOR_anual]]+Tabela1[[#This Row],[AJUSTE_exerc]]</f>
        <v>81152.287498488004</v>
      </c>
      <c r="Q401" t="s">
        <v>51</v>
      </c>
      <c r="R401" t="s">
        <v>52</v>
      </c>
      <c r="S401">
        <v>2349432</v>
      </c>
      <c r="T401">
        <v>0</v>
      </c>
      <c r="U401">
        <v>0</v>
      </c>
      <c r="V401">
        <v>469886.4</v>
      </c>
      <c r="W401">
        <v>0</v>
      </c>
      <c r="X401">
        <v>0</v>
      </c>
      <c r="Y401">
        <v>5.7568725668020709E-2</v>
      </c>
      <c r="Z401">
        <v>54101.518037342663</v>
      </c>
      <c r="AA401">
        <v>0</v>
      </c>
      <c r="AB401">
        <v>0</v>
      </c>
      <c r="AC401">
        <v>27050.769461145348</v>
      </c>
      <c r="AD401">
        <v>0</v>
      </c>
      <c r="AE401" t="s">
        <v>335</v>
      </c>
      <c r="AF401" s="10">
        <v>0</v>
      </c>
      <c r="AG401" s="10">
        <v>0</v>
      </c>
      <c r="AH401" t="s">
        <v>102</v>
      </c>
      <c r="AI401" t="s">
        <v>68</v>
      </c>
      <c r="AJ401" t="s">
        <v>103</v>
      </c>
      <c r="AK401" t="s">
        <v>64</v>
      </c>
      <c r="AL401" t="s">
        <v>47</v>
      </c>
      <c r="AM401">
        <v>999304487</v>
      </c>
      <c r="AN401" t="s">
        <v>104</v>
      </c>
    </row>
    <row r="402" spans="1:40" s="28" customFormat="1" x14ac:dyDescent="0.25">
      <c r="A402" t="s">
        <v>580</v>
      </c>
      <c r="B402" t="s">
        <v>59</v>
      </c>
      <c r="C402">
        <v>20</v>
      </c>
      <c r="D402" t="s">
        <v>60</v>
      </c>
      <c r="E402" t="s">
        <v>61</v>
      </c>
      <c r="F402" s="1">
        <v>330040183263</v>
      </c>
      <c r="G402" t="s">
        <v>581</v>
      </c>
      <c r="H402" t="s">
        <v>582</v>
      </c>
      <c r="I402" t="s">
        <v>42</v>
      </c>
      <c r="J402"/>
      <c r="K402" s="10" t="s">
        <v>43</v>
      </c>
      <c r="L402">
        <f>Tabela1[[#This Row],[vlCaptEst]]+Tabela1[[#This Row],[vlLancEstTrat]]+Tabela1[[#This Row],[vlLancEstNTrat]]+Tabela1[[#This Row],[vlConsEst]]</f>
        <v>45217.750350588663</v>
      </c>
      <c r="M402">
        <v>0</v>
      </c>
      <c r="N402">
        <f>Tabela1[[#This Row],[VALOR_anual]]+Tabela1[[#This Row],[AJUSTE_exerc]]</f>
        <v>45217.750350588663</v>
      </c>
      <c r="O402"/>
      <c r="P402"/>
      <c r="Q402" t="s">
        <v>51</v>
      </c>
      <c r="R402" t="s">
        <v>52</v>
      </c>
      <c r="S402">
        <v>1309094.3999999999</v>
      </c>
      <c r="T402">
        <v>0</v>
      </c>
      <c r="U402">
        <v>0</v>
      </c>
      <c r="V402">
        <v>261818.88</v>
      </c>
      <c r="W402">
        <v>0</v>
      </c>
      <c r="X402">
        <v>0</v>
      </c>
      <c r="Y402">
        <v>5.7568725668020709E-2</v>
      </c>
      <c r="Z402">
        <v>30145.166900392443</v>
      </c>
      <c r="AA402">
        <v>0</v>
      </c>
      <c r="AB402">
        <v>0</v>
      </c>
      <c r="AC402">
        <v>15072.583450196222</v>
      </c>
      <c r="AD402">
        <v>0</v>
      </c>
      <c r="AE402" t="s">
        <v>335</v>
      </c>
      <c r="AF402" s="10">
        <v>0</v>
      </c>
      <c r="AG402" s="10">
        <v>0</v>
      </c>
      <c r="AH402" t="s">
        <v>102</v>
      </c>
      <c r="AI402" t="s">
        <v>68</v>
      </c>
      <c r="AJ402" t="s">
        <v>103</v>
      </c>
      <c r="AK402" t="s">
        <v>64</v>
      </c>
      <c r="AL402" t="s">
        <v>47</v>
      </c>
      <c r="AM402">
        <v>999304487</v>
      </c>
      <c r="AN402" t="s">
        <v>104</v>
      </c>
    </row>
    <row r="403" spans="1:40" x14ac:dyDescent="0.25">
      <c r="A403" t="s">
        <v>583</v>
      </c>
      <c r="B403" t="s">
        <v>59</v>
      </c>
      <c r="C403">
        <v>20</v>
      </c>
      <c r="D403" t="s">
        <v>60</v>
      </c>
      <c r="E403" t="s">
        <v>61</v>
      </c>
      <c r="F403" s="1">
        <v>330005241201</v>
      </c>
      <c r="G403" t="s">
        <v>584</v>
      </c>
      <c r="H403" t="s">
        <v>585</v>
      </c>
      <c r="I403" t="s">
        <v>49</v>
      </c>
      <c r="K403" s="10" t="s">
        <v>50</v>
      </c>
      <c r="L403">
        <f>Tabela1[[#This Row],[vlCaptEst]]+Tabela1[[#This Row],[vlLancEstTrat]]+Tabela1[[#This Row],[vlLancEstNTrat]]+Tabela1[[#This Row],[vlConsEst]]</f>
        <v>809.10377145508892</v>
      </c>
      <c r="M403">
        <v>0</v>
      </c>
      <c r="N403">
        <f>Tabela1[[#This Row],[VALOR_anual]]+Tabela1[[#This Row],[AJUSTE_exerc]]</f>
        <v>809.10377145508892</v>
      </c>
      <c r="Q403" t="s">
        <v>51</v>
      </c>
      <c r="R403" t="s">
        <v>52</v>
      </c>
      <c r="S403">
        <v>35136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5.7568725668020709E-2</v>
      </c>
      <c r="Z403">
        <v>809.10377145508892</v>
      </c>
      <c r="AA403">
        <v>0</v>
      </c>
      <c r="AB403">
        <v>0</v>
      </c>
      <c r="AC403">
        <v>0</v>
      </c>
      <c r="AD403" t="s">
        <v>586</v>
      </c>
      <c r="AE403" t="s">
        <v>587</v>
      </c>
      <c r="AF403" s="10">
        <v>39433</v>
      </c>
      <c r="AG403" s="10">
        <v>41260</v>
      </c>
      <c r="AH403" t="s">
        <v>588</v>
      </c>
      <c r="AI403" t="s">
        <v>145</v>
      </c>
      <c r="AJ403">
        <v>0</v>
      </c>
      <c r="AK403" t="s">
        <v>589</v>
      </c>
      <c r="AL403" t="s">
        <v>47</v>
      </c>
      <c r="AM403">
        <v>26859100</v>
      </c>
      <c r="AN403" t="s">
        <v>590</v>
      </c>
    </row>
    <row r="404" spans="1:40" x14ac:dyDescent="0.25">
      <c r="A404" t="s">
        <v>591</v>
      </c>
      <c r="B404" t="s">
        <v>59</v>
      </c>
      <c r="C404">
        <v>20</v>
      </c>
      <c r="D404" t="s">
        <v>60</v>
      </c>
      <c r="E404" t="s">
        <v>61</v>
      </c>
      <c r="F404" s="1">
        <v>330029020671</v>
      </c>
      <c r="G404" t="s">
        <v>592</v>
      </c>
      <c r="H404" t="s">
        <v>593</v>
      </c>
      <c r="I404" t="s">
        <v>62</v>
      </c>
      <c r="K404" s="10" t="s">
        <v>50</v>
      </c>
      <c r="L404">
        <f>Tabela1[[#This Row],[vlCaptEst]]+Tabela1[[#This Row],[vlLancEstTrat]]+Tabela1[[#This Row],[vlLancEstNTrat]]+Tabela1[[#This Row],[vlConsEst]]</f>
        <v>1059.0339444759979</v>
      </c>
      <c r="M404">
        <v>0</v>
      </c>
      <c r="N404">
        <f>Tabela1[[#This Row],[VALOR_anual]]+Tabela1[[#This Row],[AJUSTE_exerc]]</f>
        <v>1059.0339444759979</v>
      </c>
      <c r="Q404" t="s">
        <v>51</v>
      </c>
      <c r="R404" t="s">
        <v>52</v>
      </c>
      <c r="S404">
        <v>0</v>
      </c>
      <c r="T404">
        <v>367920</v>
      </c>
      <c r="U404">
        <v>0</v>
      </c>
      <c r="V404">
        <v>0</v>
      </c>
      <c r="W404">
        <v>4378.2520000000004</v>
      </c>
      <c r="X404">
        <v>95</v>
      </c>
      <c r="Y404">
        <v>5.7568725668020709E-2</v>
      </c>
      <c r="Z404">
        <v>0</v>
      </c>
      <c r="AA404">
        <v>1059.0339444759979</v>
      </c>
      <c r="AB404">
        <v>0</v>
      </c>
      <c r="AC404">
        <v>0</v>
      </c>
      <c r="AD404" t="s">
        <v>594</v>
      </c>
      <c r="AE404" t="s">
        <v>595</v>
      </c>
      <c r="AF404" s="10">
        <v>41366</v>
      </c>
      <c r="AG404" s="10">
        <v>43192</v>
      </c>
      <c r="AH404" t="s">
        <v>596</v>
      </c>
      <c r="AI404" t="s">
        <v>63</v>
      </c>
      <c r="AJ404">
        <v>23040150</v>
      </c>
      <c r="AK404" t="s">
        <v>64</v>
      </c>
      <c r="AL404" t="s">
        <v>47</v>
      </c>
      <c r="AM404">
        <v>36214679</v>
      </c>
      <c r="AN404" t="s">
        <v>597</v>
      </c>
    </row>
    <row r="405" spans="1:40" x14ac:dyDescent="0.25">
      <c r="A405" t="s">
        <v>598</v>
      </c>
      <c r="B405" t="s">
        <v>59</v>
      </c>
      <c r="C405">
        <v>20</v>
      </c>
      <c r="D405" t="s">
        <v>60</v>
      </c>
      <c r="E405" t="s">
        <v>61</v>
      </c>
      <c r="F405" s="1">
        <v>330026374014</v>
      </c>
      <c r="G405" t="s">
        <v>599</v>
      </c>
      <c r="H405" t="s">
        <v>600</v>
      </c>
      <c r="I405" t="s">
        <v>62</v>
      </c>
      <c r="K405" s="10" t="s">
        <v>66</v>
      </c>
      <c r="L405">
        <f>Tabela1[[#This Row],[vlCaptEst]]+Tabela1[[#This Row],[vlLancEstTrat]]+Tabela1[[#This Row],[vlLancEstNTrat]]+Tabela1[[#This Row],[vlConsEst]]</f>
        <v>183.28630387160524</v>
      </c>
      <c r="M405">
        <v>0</v>
      </c>
      <c r="N405">
        <f>Tabela1[[#This Row],[VALOR_anual]]+Tabela1[[#This Row],[AJUSTE_exerc]]</f>
        <v>183.28630387160524</v>
      </c>
      <c r="Q405" t="s">
        <v>51</v>
      </c>
      <c r="R405" t="s">
        <v>52</v>
      </c>
      <c r="S405">
        <v>5306.4</v>
      </c>
      <c r="T405">
        <v>0</v>
      </c>
      <c r="U405">
        <v>0</v>
      </c>
      <c r="V405">
        <v>1061.28</v>
      </c>
      <c r="W405">
        <v>0</v>
      </c>
      <c r="X405">
        <v>0</v>
      </c>
      <c r="Y405">
        <v>5.7568725668020709E-2</v>
      </c>
      <c r="Z405">
        <v>122.19783089707866</v>
      </c>
      <c r="AA405">
        <v>0</v>
      </c>
      <c r="AB405">
        <v>0</v>
      </c>
      <c r="AC405">
        <v>61.088472974526589</v>
      </c>
      <c r="AD405" t="s">
        <v>601</v>
      </c>
      <c r="AE405" t="s">
        <v>602</v>
      </c>
      <c r="AF405" s="10">
        <v>43423</v>
      </c>
      <c r="AG405" s="10">
        <v>45249</v>
      </c>
      <c r="AH405" t="s">
        <v>603</v>
      </c>
      <c r="AI405" t="s">
        <v>65</v>
      </c>
      <c r="AJ405" t="s">
        <v>94</v>
      </c>
      <c r="AK405" t="s">
        <v>64</v>
      </c>
      <c r="AL405" t="s">
        <v>47</v>
      </c>
      <c r="AM405" t="s">
        <v>604</v>
      </c>
      <c r="AN405" t="s">
        <v>605</v>
      </c>
    </row>
    <row r="406" spans="1:40" x14ac:dyDescent="0.25">
      <c r="A406" t="s">
        <v>606</v>
      </c>
      <c r="B406" t="s">
        <v>59</v>
      </c>
      <c r="C406">
        <v>20</v>
      </c>
      <c r="D406" t="s">
        <v>60</v>
      </c>
      <c r="E406" t="s">
        <v>61</v>
      </c>
      <c r="F406" s="1">
        <v>330038571979</v>
      </c>
      <c r="G406" t="s">
        <v>607</v>
      </c>
      <c r="H406" t="s">
        <v>608</v>
      </c>
      <c r="I406" t="s">
        <v>62</v>
      </c>
      <c r="K406" s="10" t="s">
        <v>50</v>
      </c>
      <c r="L406">
        <f>Tabela1[[#This Row],[vlCaptEst]]+Tabela1[[#This Row],[vlLancEstTrat]]+Tabela1[[#This Row],[vlLancEstNTrat]]+Tabela1[[#This Row],[vlConsEst]]</f>
        <v>13057.220237489442</v>
      </c>
      <c r="M406">
        <v>898.79</v>
      </c>
      <c r="N406">
        <f>Tabela1[[#This Row],[VALOR_anual]]+Tabela1[[#This Row],[AJUSTE_exerc]]</f>
        <v>13956.010237489441</v>
      </c>
      <c r="Q406" t="s">
        <v>51</v>
      </c>
      <c r="R406" t="s">
        <v>52</v>
      </c>
      <c r="S406">
        <v>164250</v>
      </c>
      <c r="T406">
        <v>0</v>
      </c>
      <c r="U406">
        <v>0</v>
      </c>
      <c r="V406">
        <v>161111</v>
      </c>
      <c r="W406">
        <v>0</v>
      </c>
      <c r="X406">
        <v>0</v>
      </c>
      <c r="Y406">
        <v>5.7568725668020709E-2</v>
      </c>
      <c r="Z406">
        <v>3782.2652763889596</v>
      </c>
      <c r="AA406">
        <v>0</v>
      </c>
      <c r="AB406">
        <v>0</v>
      </c>
      <c r="AC406">
        <v>9274.9549611004823</v>
      </c>
      <c r="AD406" t="s">
        <v>609</v>
      </c>
      <c r="AE406" t="s">
        <v>610</v>
      </c>
      <c r="AF406" s="10">
        <v>42643</v>
      </c>
      <c r="AG406" s="10">
        <v>44469</v>
      </c>
      <c r="AH406" t="s">
        <v>611</v>
      </c>
      <c r="AI406" t="s">
        <v>65</v>
      </c>
      <c r="AJ406" t="s">
        <v>612</v>
      </c>
      <c r="AK406" t="s">
        <v>95</v>
      </c>
      <c r="AL406">
        <v>0</v>
      </c>
      <c r="AM406" t="s">
        <v>613</v>
      </c>
      <c r="AN406" t="s">
        <v>614</v>
      </c>
    </row>
    <row r="407" spans="1:40" x14ac:dyDescent="0.25">
      <c r="A407" t="s">
        <v>615</v>
      </c>
      <c r="B407" t="s">
        <v>59</v>
      </c>
      <c r="C407">
        <v>20</v>
      </c>
      <c r="D407" t="s">
        <v>60</v>
      </c>
      <c r="E407" t="s">
        <v>61</v>
      </c>
      <c r="F407" s="1">
        <v>330005046255</v>
      </c>
      <c r="G407" t="s">
        <v>616</v>
      </c>
      <c r="H407" t="s">
        <v>617</v>
      </c>
      <c r="I407" t="s">
        <v>62</v>
      </c>
      <c r="K407" s="10" t="s">
        <v>50</v>
      </c>
      <c r="L407">
        <f>Tabela1[[#This Row],[vlCaptEst]]+Tabela1[[#This Row],[vlLancEstTrat]]+Tabela1[[#This Row],[vlLancEstNTrat]]+Tabela1[[#This Row],[vlConsEst]]</f>
        <v>171.45498081517133</v>
      </c>
      <c r="M407">
        <v>0</v>
      </c>
      <c r="N407">
        <f>Tabela1[[#This Row],[VALOR_anual]]+Tabela1[[#This Row],[AJUSTE_exerc]]</f>
        <v>171.45498081517133</v>
      </c>
      <c r="Q407" t="s">
        <v>387</v>
      </c>
      <c r="R407" t="s">
        <v>52</v>
      </c>
      <c r="S407">
        <v>5256</v>
      </c>
      <c r="T407">
        <v>0</v>
      </c>
      <c r="U407">
        <v>0</v>
      </c>
      <c r="V407">
        <v>876</v>
      </c>
      <c r="W407">
        <v>111</v>
      </c>
      <c r="X407">
        <v>55</v>
      </c>
      <c r="Y407">
        <v>5.7568725668020709E-2</v>
      </c>
      <c r="Z407">
        <v>121.02827380765184</v>
      </c>
      <c r="AA407">
        <v>0</v>
      </c>
      <c r="AB407">
        <v>0</v>
      </c>
      <c r="AC407">
        <v>50.426707007519475</v>
      </c>
      <c r="AD407" t="s">
        <v>618</v>
      </c>
      <c r="AE407" t="s">
        <v>619</v>
      </c>
      <c r="AF407" s="10">
        <v>39462</v>
      </c>
      <c r="AG407" s="10">
        <v>41289</v>
      </c>
      <c r="AH407" t="s">
        <v>620</v>
      </c>
      <c r="AI407" t="s">
        <v>621</v>
      </c>
      <c r="AJ407">
        <v>23590300</v>
      </c>
      <c r="AK407" t="s">
        <v>64</v>
      </c>
      <c r="AL407" t="s">
        <v>47</v>
      </c>
      <c r="AM407">
        <v>24184040</v>
      </c>
      <c r="AN407" t="s">
        <v>622</v>
      </c>
    </row>
    <row r="408" spans="1:40" x14ac:dyDescent="0.25">
      <c r="A408" t="s">
        <v>623</v>
      </c>
      <c r="B408" t="s">
        <v>59</v>
      </c>
      <c r="C408">
        <v>20</v>
      </c>
      <c r="D408" t="s">
        <v>60</v>
      </c>
      <c r="E408" t="s">
        <v>61</v>
      </c>
      <c r="F408" s="1">
        <v>330005046417</v>
      </c>
      <c r="G408" t="s">
        <v>624</v>
      </c>
      <c r="H408" t="s">
        <v>625</v>
      </c>
      <c r="I408" t="s">
        <v>62</v>
      </c>
      <c r="K408" s="10" t="s">
        <v>50</v>
      </c>
      <c r="L408">
        <f>Tabela1[[#This Row],[vlCaptEst]]+Tabela1[[#This Row],[vlLancEstTrat]]+Tabela1[[#This Row],[vlLancEstNTrat]]+Tabela1[[#This Row],[vlConsEst]]</f>
        <v>5730.5686763411677</v>
      </c>
      <c r="M408">
        <v>0</v>
      </c>
      <c r="N408">
        <f>Tabela1[[#This Row],[VALOR_anual]]+Tabela1[[#This Row],[AJUSTE_exerc]]</f>
        <v>5730.5686763411677</v>
      </c>
      <c r="Q408" t="s">
        <v>51</v>
      </c>
      <c r="R408" t="s">
        <v>52</v>
      </c>
      <c r="S408">
        <v>107271</v>
      </c>
      <c r="T408">
        <v>351360</v>
      </c>
      <c r="U408">
        <v>0</v>
      </c>
      <c r="V408">
        <v>47851.03</v>
      </c>
      <c r="W408">
        <v>1086.24</v>
      </c>
      <c r="X408">
        <v>98</v>
      </c>
      <c r="Y408">
        <v>5.7568725668020709E-2</v>
      </c>
      <c r="Z408">
        <v>2470.1776701875629</v>
      </c>
      <c r="AA408">
        <v>505.6768040669146</v>
      </c>
      <c r="AB408">
        <v>0</v>
      </c>
      <c r="AC408">
        <v>2754.7142020866904</v>
      </c>
      <c r="AD408" t="s">
        <v>626</v>
      </c>
      <c r="AE408" t="s">
        <v>627</v>
      </c>
      <c r="AF408" s="10">
        <v>40907</v>
      </c>
      <c r="AG408" s="10">
        <v>42734</v>
      </c>
      <c r="AH408" t="s">
        <v>628</v>
      </c>
      <c r="AI408" t="s">
        <v>629</v>
      </c>
      <c r="AJ408">
        <v>23825410</v>
      </c>
      <c r="AK408" t="s">
        <v>75</v>
      </c>
      <c r="AL408" t="s">
        <v>47</v>
      </c>
      <c r="AM408">
        <v>37814498</v>
      </c>
      <c r="AN408" t="s">
        <v>630</v>
      </c>
    </row>
    <row r="409" spans="1:40" x14ac:dyDescent="0.25">
      <c r="A409" t="s">
        <v>631</v>
      </c>
      <c r="B409" t="s">
        <v>59</v>
      </c>
      <c r="C409">
        <v>20</v>
      </c>
      <c r="D409" t="s">
        <v>60</v>
      </c>
      <c r="E409" t="s">
        <v>61</v>
      </c>
      <c r="F409" s="1">
        <v>330005047308</v>
      </c>
      <c r="G409" t="s">
        <v>632</v>
      </c>
      <c r="H409" t="s">
        <v>633</v>
      </c>
      <c r="I409" t="s">
        <v>62</v>
      </c>
      <c r="K409" s="10" t="s">
        <v>634</v>
      </c>
      <c r="L409">
        <f>Tabela1[[#This Row],[vlCaptEst]]+Tabela1[[#This Row],[vlLancEstTrat]]+Tabela1[[#This Row],[vlLancEstNTrat]]+Tabela1[[#This Row],[vlConsEst]]</f>
        <v>26896.450580185076</v>
      </c>
      <c r="M409">
        <v>0</v>
      </c>
      <c r="N409">
        <f>Tabela1[[#This Row],[VALOR_anual]]+Tabela1[[#This Row],[AJUSTE_exerc]]</f>
        <v>26896.450580185076</v>
      </c>
      <c r="Q409" t="s">
        <v>635</v>
      </c>
      <c r="R409" t="s">
        <v>636</v>
      </c>
      <c r="S409">
        <v>352165</v>
      </c>
      <c r="T409">
        <v>26352</v>
      </c>
      <c r="U409">
        <v>0</v>
      </c>
      <c r="V409">
        <v>325813</v>
      </c>
      <c r="W409">
        <v>262.8</v>
      </c>
      <c r="X409">
        <v>98</v>
      </c>
      <c r="Y409">
        <v>5.7568725668020709E-2</v>
      </c>
      <c r="Z409">
        <v>8109.4791236573865</v>
      </c>
      <c r="AA409">
        <v>30.335387007008503</v>
      </c>
      <c r="AB409">
        <v>0</v>
      </c>
      <c r="AC409">
        <v>18756.636069520682</v>
      </c>
      <c r="AD409" t="s">
        <v>637</v>
      </c>
      <c r="AE409" t="s">
        <v>638</v>
      </c>
      <c r="AF409" s="10">
        <v>39610</v>
      </c>
      <c r="AG409" s="10">
        <v>41436</v>
      </c>
      <c r="AH409" t="s">
        <v>639</v>
      </c>
      <c r="AI409" t="s">
        <v>91</v>
      </c>
      <c r="AJ409">
        <v>23575330</v>
      </c>
      <c r="AK409" t="s">
        <v>64</v>
      </c>
      <c r="AL409" t="s">
        <v>47</v>
      </c>
      <c r="AM409">
        <v>33058265</v>
      </c>
      <c r="AN409" t="s">
        <v>640</v>
      </c>
    </row>
    <row r="410" spans="1:40" x14ac:dyDescent="0.25">
      <c r="A410" t="s">
        <v>641</v>
      </c>
      <c r="B410" t="s">
        <v>59</v>
      </c>
      <c r="C410">
        <v>20</v>
      </c>
      <c r="D410" t="s">
        <v>60</v>
      </c>
      <c r="E410" t="s">
        <v>61</v>
      </c>
      <c r="F410" s="1">
        <v>330040181481</v>
      </c>
      <c r="G410" t="s">
        <v>642</v>
      </c>
      <c r="H410" t="s">
        <v>643</v>
      </c>
      <c r="I410" t="s">
        <v>42</v>
      </c>
      <c r="K410" s="10" t="s">
        <v>43</v>
      </c>
      <c r="L410">
        <f>Tabela1[[#This Row],[vlCaptEst]]+Tabela1[[#This Row],[vlLancEstTrat]]+Tabela1[[#This Row],[vlLancEstNTrat]]+Tabela1[[#This Row],[vlConsEst]]</f>
        <v>21785.851585980257</v>
      </c>
      <c r="M410">
        <v>0</v>
      </c>
      <c r="N410">
        <f>Tabela1[[#This Row],[VALOR_anual]]+Tabela1[[#This Row],[AJUSTE_exerc]]</f>
        <v>21785.851585980257</v>
      </c>
      <c r="Q410" t="s">
        <v>51</v>
      </c>
      <c r="R410" t="s">
        <v>52</v>
      </c>
      <c r="S410">
        <v>630720</v>
      </c>
      <c r="T410">
        <v>0</v>
      </c>
      <c r="U410">
        <v>0</v>
      </c>
      <c r="V410">
        <v>126144</v>
      </c>
      <c r="W410">
        <v>0</v>
      </c>
      <c r="X410">
        <v>0</v>
      </c>
      <c r="Y410">
        <v>5.7568725668020709E-2</v>
      </c>
      <c r="Z410">
        <v>14523.904538144843</v>
      </c>
      <c r="AA410">
        <v>0</v>
      </c>
      <c r="AB410">
        <v>0</v>
      </c>
      <c r="AC410">
        <v>7261.9470478354151</v>
      </c>
      <c r="AD410">
        <v>0</v>
      </c>
      <c r="AE410" t="s">
        <v>335</v>
      </c>
      <c r="AF410" s="10">
        <v>0</v>
      </c>
      <c r="AG410" s="10">
        <v>0</v>
      </c>
      <c r="AH410" t="s">
        <v>102</v>
      </c>
      <c r="AI410" t="s">
        <v>68</v>
      </c>
      <c r="AJ410" t="s">
        <v>103</v>
      </c>
      <c r="AK410" t="s">
        <v>64</v>
      </c>
      <c r="AL410" t="s">
        <v>47</v>
      </c>
      <c r="AM410">
        <v>999304487</v>
      </c>
      <c r="AN410" t="s">
        <v>104</v>
      </c>
    </row>
    <row r="411" spans="1:40" x14ac:dyDescent="0.25">
      <c r="A411" t="s">
        <v>644</v>
      </c>
      <c r="B411" t="s">
        <v>59</v>
      </c>
      <c r="C411">
        <v>20</v>
      </c>
      <c r="D411" t="s">
        <v>60</v>
      </c>
      <c r="E411" t="s">
        <v>61</v>
      </c>
      <c r="F411" s="1">
        <v>330005047146</v>
      </c>
      <c r="G411" t="s">
        <v>645</v>
      </c>
      <c r="H411" t="s">
        <v>646</v>
      </c>
      <c r="I411" t="s">
        <v>62</v>
      </c>
      <c r="K411" s="10" t="s">
        <v>50</v>
      </c>
      <c r="L411">
        <f>Tabela1[[#This Row],[vlCaptEst]]+Tabela1[[#This Row],[vlLancEstTrat]]+Tabela1[[#This Row],[vlLancEstNTrat]]+Tabela1[[#This Row],[vlConsEst]]</f>
        <v>288.00343327135789</v>
      </c>
      <c r="M411">
        <v>0</v>
      </c>
      <c r="N411">
        <f>Tabela1[[#This Row],[VALOR_anual]]+Tabela1[[#This Row],[AJUSTE_exerc]]</f>
        <v>288.00343327135789</v>
      </c>
      <c r="Q411" t="s">
        <v>51</v>
      </c>
      <c r="R411" t="s">
        <v>52</v>
      </c>
      <c r="S411">
        <v>8424</v>
      </c>
      <c r="T411">
        <v>0</v>
      </c>
      <c r="U411">
        <v>0</v>
      </c>
      <c r="V411">
        <v>1632.96</v>
      </c>
      <c r="W411">
        <v>0</v>
      </c>
      <c r="X411">
        <v>0</v>
      </c>
      <c r="Y411">
        <v>5.7568725668020709E-2</v>
      </c>
      <c r="Z411">
        <v>193.98983973466335</v>
      </c>
      <c r="AA411">
        <v>0</v>
      </c>
      <c r="AB411">
        <v>0</v>
      </c>
      <c r="AC411">
        <v>94.013593536694529</v>
      </c>
      <c r="AD411" t="s">
        <v>647</v>
      </c>
      <c r="AE411" t="s">
        <v>648</v>
      </c>
      <c r="AF411" s="10">
        <v>40262</v>
      </c>
      <c r="AG411" s="10">
        <v>42087</v>
      </c>
      <c r="AH411" t="s">
        <v>649</v>
      </c>
      <c r="AI411" t="s">
        <v>91</v>
      </c>
      <c r="AJ411">
        <v>23065480</v>
      </c>
      <c r="AK411" t="s">
        <v>64</v>
      </c>
      <c r="AL411" t="s">
        <v>47</v>
      </c>
      <c r="AM411">
        <v>24136222</v>
      </c>
      <c r="AN411" t="s">
        <v>650</v>
      </c>
    </row>
    <row r="412" spans="1:40" x14ac:dyDescent="0.25">
      <c r="A412" t="s">
        <v>651</v>
      </c>
      <c r="B412" t="s">
        <v>59</v>
      </c>
      <c r="C412">
        <v>20</v>
      </c>
      <c r="D412" t="s">
        <v>60</v>
      </c>
      <c r="E412" t="s">
        <v>61</v>
      </c>
      <c r="F412" s="1">
        <v>330005049866</v>
      </c>
      <c r="G412" t="s">
        <v>652</v>
      </c>
      <c r="H412" t="s">
        <v>653</v>
      </c>
      <c r="I412" t="s">
        <v>62</v>
      </c>
      <c r="K412" s="10" t="s">
        <v>50</v>
      </c>
      <c r="L412">
        <f>Tabela1[[#This Row],[vlCaptEst]]+Tabela1[[#This Row],[vlLancEstTrat]]+Tabela1[[#This Row],[vlLancEstNTrat]]+Tabela1[[#This Row],[vlConsEst]]</f>
        <v>35.316447111085296</v>
      </c>
      <c r="M412">
        <v>0</v>
      </c>
      <c r="N412">
        <f>Tabela1[[#This Row],[VALOR_anual]]+Tabela1[[#This Row],[AJUSTE_exerc]]</f>
        <v>35.316447111085296</v>
      </c>
      <c r="Q412" t="s">
        <v>387</v>
      </c>
      <c r="R412" t="s">
        <v>52</v>
      </c>
      <c r="S412">
        <v>561.6</v>
      </c>
      <c r="T412">
        <v>0</v>
      </c>
      <c r="U412">
        <v>0</v>
      </c>
      <c r="V412">
        <v>388.8</v>
      </c>
      <c r="W412">
        <v>0</v>
      </c>
      <c r="X412">
        <v>0</v>
      </c>
      <c r="Y412">
        <v>5.7568725668020709E-2</v>
      </c>
      <c r="Z412">
        <v>12.927782827771614</v>
      </c>
      <c r="AA412">
        <v>0</v>
      </c>
      <c r="AB412">
        <v>0</v>
      </c>
      <c r="AC412">
        <v>22.38866428331368</v>
      </c>
      <c r="AD412" t="s">
        <v>654</v>
      </c>
      <c r="AE412" t="s">
        <v>52</v>
      </c>
      <c r="AF412" s="10">
        <v>0</v>
      </c>
      <c r="AG412" s="10">
        <v>0</v>
      </c>
      <c r="AH412" t="s">
        <v>655</v>
      </c>
      <c r="AI412" t="s">
        <v>63</v>
      </c>
      <c r="AJ412">
        <v>23078450</v>
      </c>
      <c r="AK412" t="s">
        <v>64</v>
      </c>
      <c r="AL412" t="s">
        <v>47</v>
      </c>
      <c r="AM412">
        <v>33648001</v>
      </c>
      <c r="AN412" t="s">
        <v>656</v>
      </c>
    </row>
    <row r="413" spans="1:40" x14ac:dyDescent="0.25">
      <c r="A413" t="s">
        <v>657</v>
      </c>
      <c r="B413" t="s">
        <v>59</v>
      </c>
      <c r="C413">
        <v>20</v>
      </c>
      <c r="D413" t="s">
        <v>60</v>
      </c>
      <c r="E413" t="s">
        <v>61</v>
      </c>
      <c r="F413" s="1">
        <v>330005097755</v>
      </c>
      <c r="G413" t="s">
        <v>658</v>
      </c>
      <c r="H413" t="s">
        <v>659</v>
      </c>
      <c r="I413" t="s">
        <v>49</v>
      </c>
      <c r="K413" s="10" t="s">
        <v>50</v>
      </c>
      <c r="L413">
        <f>Tabela1[[#This Row],[vlCaptEst]]+Tabela1[[#This Row],[vlLancEstTrat]]+Tabela1[[#This Row],[vlLancEstNTrat]]+Tabela1[[#This Row],[vlConsEst]]</f>
        <v>863.37330889929649</v>
      </c>
      <c r="M413">
        <v>0</v>
      </c>
      <c r="N413">
        <f>Tabela1[[#This Row],[VALOR_anual]]+Tabela1[[#This Row],[AJUSTE_exerc]]</f>
        <v>863.37330889929649</v>
      </c>
      <c r="Q413" t="s">
        <v>51</v>
      </c>
      <c r="R413" t="s">
        <v>52</v>
      </c>
      <c r="S413">
        <v>11497.5</v>
      </c>
      <c r="T413">
        <v>0</v>
      </c>
      <c r="U413">
        <v>0</v>
      </c>
      <c r="V413">
        <v>10398.299999999999</v>
      </c>
      <c r="W413">
        <v>0</v>
      </c>
      <c r="X413">
        <v>0</v>
      </c>
      <c r="Y413">
        <v>5.7568725668020709E-2</v>
      </c>
      <c r="Z413">
        <v>264.75848611899949</v>
      </c>
      <c r="AA413">
        <v>0</v>
      </c>
      <c r="AB413">
        <v>0</v>
      </c>
      <c r="AC413">
        <v>598.614822780297</v>
      </c>
      <c r="AD413" t="s">
        <v>660</v>
      </c>
      <c r="AE413" t="s">
        <v>661</v>
      </c>
      <c r="AF413" s="10">
        <v>40309</v>
      </c>
      <c r="AG413" s="10">
        <v>42134</v>
      </c>
      <c r="AH413" t="s">
        <v>352</v>
      </c>
      <c r="AI413" t="s">
        <v>353</v>
      </c>
      <c r="AJ413">
        <v>25225030</v>
      </c>
      <c r="AK413" t="s">
        <v>76</v>
      </c>
      <c r="AL413" t="s">
        <v>47</v>
      </c>
      <c r="AM413">
        <v>32276679</v>
      </c>
      <c r="AN413" t="s">
        <v>354</v>
      </c>
    </row>
    <row r="414" spans="1:40" s="4" customFormat="1" x14ac:dyDescent="0.25">
      <c r="A414" t="s">
        <v>662</v>
      </c>
      <c r="B414" t="s">
        <v>59</v>
      </c>
      <c r="C414">
        <v>20</v>
      </c>
      <c r="D414" t="s">
        <v>60</v>
      </c>
      <c r="E414" t="s">
        <v>61</v>
      </c>
      <c r="F414" s="1">
        <v>330005047499</v>
      </c>
      <c r="G414" t="s">
        <v>663</v>
      </c>
      <c r="H414" t="s">
        <v>664</v>
      </c>
      <c r="I414" t="s">
        <v>62</v>
      </c>
      <c r="J414"/>
      <c r="K414" s="10" t="s">
        <v>50</v>
      </c>
      <c r="L414">
        <f>Tabela1[[#This Row],[vlCaptEst]]+Tabela1[[#This Row],[vlLancEstTrat]]+Tabela1[[#This Row],[vlLancEstNTrat]]+Tabela1[[#This Row],[vlConsEst]]</f>
        <v>2599.6747904195463</v>
      </c>
      <c r="M414">
        <v>0</v>
      </c>
      <c r="N414">
        <f>Tabela1[[#This Row],[VALOR_anual]]+Tabela1[[#This Row],[AJUSTE_exerc]]</f>
        <v>2599.6747904195463</v>
      </c>
      <c r="O414"/>
      <c r="P414"/>
      <c r="Q414" t="s">
        <v>51</v>
      </c>
      <c r="R414" t="s">
        <v>52</v>
      </c>
      <c r="S414">
        <v>51027</v>
      </c>
      <c r="T414">
        <v>0</v>
      </c>
      <c r="U414">
        <v>0</v>
      </c>
      <c r="V414">
        <v>24747</v>
      </c>
      <c r="W414">
        <v>0</v>
      </c>
      <c r="X414">
        <v>0</v>
      </c>
      <c r="Y414">
        <v>5.7568725668020709E-2</v>
      </c>
      <c r="Z414">
        <v>1175.0289458095097</v>
      </c>
      <c r="AA414">
        <v>0</v>
      </c>
      <c r="AB414">
        <v>0</v>
      </c>
      <c r="AC414">
        <v>1424.6458446100366</v>
      </c>
      <c r="AD414" t="s">
        <v>665</v>
      </c>
      <c r="AE414" t="s">
        <v>666</v>
      </c>
      <c r="AF414" s="10">
        <v>41816</v>
      </c>
      <c r="AG414" s="10">
        <v>43642</v>
      </c>
      <c r="AH414" t="s">
        <v>667</v>
      </c>
      <c r="AI414" t="s">
        <v>113</v>
      </c>
      <c r="AJ414">
        <v>23065480</v>
      </c>
      <c r="AK414" t="s">
        <v>64</v>
      </c>
      <c r="AL414" t="s">
        <v>47</v>
      </c>
      <c r="AM414">
        <v>24140633</v>
      </c>
      <c r="AN414" t="s">
        <v>668</v>
      </c>
    </row>
    <row r="415" spans="1:40" s="4" customFormat="1" x14ac:dyDescent="0.25">
      <c r="A415" t="s">
        <v>669</v>
      </c>
      <c r="B415" t="s">
        <v>59</v>
      </c>
      <c r="C415">
        <v>20</v>
      </c>
      <c r="D415" t="s">
        <v>60</v>
      </c>
      <c r="E415" t="s">
        <v>61</v>
      </c>
      <c r="F415" s="1">
        <v>330005049602</v>
      </c>
      <c r="G415" t="s">
        <v>670</v>
      </c>
      <c r="H415" t="s">
        <v>671</v>
      </c>
      <c r="I415" t="s">
        <v>49</v>
      </c>
      <c r="J415"/>
      <c r="K415" s="10" t="s">
        <v>50</v>
      </c>
      <c r="L415">
        <f>Tabela1[[#This Row],[vlCaptEst]]+Tabela1[[#This Row],[vlLancEstTrat]]+Tabela1[[#This Row],[vlLancEstNTrat]]+Tabela1[[#This Row],[vlConsEst]]</f>
        <v>7625.0527542063974</v>
      </c>
      <c r="M415">
        <v>0</v>
      </c>
      <c r="N415">
        <f>Tabela1[[#This Row],[VALOR_anual]]+Tabela1[[#This Row],[AJUSTE_exerc]]</f>
        <v>7625.0527542063974</v>
      </c>
      <c r="O415"/>
      <c r="P415"/>
      <c r="Q415" t="s">
        <v>51</v>
      </c>
      <c r="R415" t="s">
        <v>52</v>
      </c>
      <c r="S415">
        <v>220752</v>
      </c>
      <c r="T415">
        <v>0</v>
      </c>
      <c r="U415">
        <v>0</v>
      </c>
      <c r="V415">
        <v>44150.400000000001</v>
      </c>
      <c r="W415">
        <v>0</v>
      </c>
      <c r="X415">
        <v>0</v>
      </c>
      <c r="Y415">
        <v>5.7568725668020709E-2</v>
      </c>
      <c r="Z415">
        <v>5083.3650219795936</v>
      </c>
      <c r="AA415">
        <v>0</v>
      </c>
      <c r="AB415">
        <v>0</v>
      </c>
      <c r="AC415">
        <v>2541.6877322268033</v>
      </c>
      <c r="AD415" t="s">
        <v>672</v>
      </c>
      <c r="AE415" t="s">
        <v>673</v>
      </c>
      <c r="AF415" s="10">
        <v>0</v>
      </c>
      <c r="AG415" s="10">
        <v>0</v>
      </c>
      <c r="AH415" t="s">
        <v>674</v>
      </c>
      <c r="AI415" t="s">
        <v>129</v>
      </c>
      <c r="AJ415">
        <v>20081000</v>
      </c>
      <c r="AK415" t="s">
        <v>64</v>
      </c>
      <c r="AL415" t="s">
        <v>47</v>
      </c>
      <c r="AM415">
        <v>22637671</v>
      </c>
      <c r="AN415" t="s">
        <v>675</v>
      </c>
    </row>
    <row r="416" spans="1:40" x14ac:dyDescent="0.25">
      <c r="A416" t="s">
        <v>676</v>
      </c>
      <c r="B416" t="s">
        <v>59</v>
      </c>
      <c r="C416">
        <v>20</v>
      </c>
      <c r="D416" t="s">
        <v>60</v>
      </c>
      <c r="E416" t="s">
        <v>61</v>
      </c>
      <c r="F416" s="1">
        <v>330031425039</v>
      </c>
      <c r="G416" t="s">
        <v>677</v>
      </c>
      <c r="H416" t="s">
        <v>678</v>
      </c>
      <c r="I416" t="s">
        <v>49</v>
      </c>
      <c r="K416" s="10" t="s">
        <v>50</v>
      </c>
      <c r="L416">
        <f>Tabela1[[#This Row],[vlCaptEst]]+Tabela1[[#This Row],[vlLancEstTrat]]+Tabela1[[#This Row],[vlLancEstNTrat]]+Tabela1[[#This Row],[vlConsEst]]</f>
        <v>117.23765574102737</v>
      </c>
      <c r="M416">
        <v>0</v>
      </c>
      <c r="N416">
        <f>Tabela1[[#This Row],[VALOR_anual]]+Tabela1[[#This Row],[AJUSTE_exerc]]</f>
        <v>117.23765574102737</v>
      </c>
      <c r="Q416" t="s">
        <v>51</v>
      </c>
      <c r="R416" t="s">
        <v>52</v>
      </c>
      <c r="S416">
        <v>3394.5</v>
      </c>
      <c r="T416">
        <v>0</v>
      </c>
      <c r="U416">
        <v>0</v>
      </c>
      <c r="V416">
        <v>678.9</v>
      </c>
      <c r="W416">
        <v>0</v>
      </c>
      <c r="X416">
        <v>0</v>
      </c>
      <c r="Y416">
        <v>5.7568725668020709E-2</v>
      </c>
      <c r="Z416">
        <v>78.161917985355828</v>
      </c>
      <c r="AA416">
        <v>0</v>
      </c>
      <c r="AB416">
        <v>0</v>
      </c>
      <c r="AC416">
        <v>39.07573775567154</v>
      </c>
      <c r="AD416" t="s">
        <v>679</v>
      </c>
      <c r="AE416" t="s">
        <v>335</v>
      </c>
      <c r="AF416" s="10">
        <v>0</v>
      </c>
      <c r="AG416" s="10">
        <v>0</v>
      </c>
      <c r="AH416" t="s">
        <v>680</v>
      </c>
      <c r="AI416" t="s">
        <v>65</v>
      </c>
      <c r="AJ416">
        <v>23080300</v>
      </c>
      <c r="AK416" t="s">
        <v>64</v>
      </c>
      <c r="AL416" t="s">
        <v>47</v>
      </c>
      <c r="AM416">
        <v>33942527</v>
      </c>
      <c r="AN416" t="s">
        <v>681</v>
      </c>
    </row>
    <row r="417" spans="1:40" x14ac:dyDescent="0.25">
      <c r="A417" t="s">
        <v>689</v>
      </c>
      <c r="B417" t="s">
        <v>59</v>
      </c>
      <c r="C417">
        <v>20</v>
      </c>
      <c r="D417" t="s">
        <v>60</v>
      </c>
      <c r="E417" t="s">
        <v>61</v>
      </c>
      <c r="F417" s="1">
        <v>330028022247</v>
      </c>
      <c r="G417" t="s">
        <v>690</v>
      </c>
      <c r="H417" t="s">
        <v>691</v>
      </c>
      <c r="I417" t="s">
        <v>62</v>
      </c>
      <c r="K417" s="10" t="s">
        <v>220</v>
      </c>
      <c r="L417">
        <f>Tabela1[[#This Row],[vlCaptEst]]+Tabela1[[#This Row],[vlLancEstTrat]]+Tabela1[[#This Row],[vlLancEstNTrat]]+Tabela1[[#This Row],[vlConsEst]]</f>
        <v>178.23214644943931</v>
      </c>
      <c r="M417">
        <v>0</v>
      </c>
      <c r="N417">
        <f>Tabela1[[#This Row],[VALOR_anual]]+Tabela1[[#This Row],[AJUSTE_exerc]]</f>
        <v>178.23214644943931</v>
      </c>
      <c r="Q417" t="s">
        <v>51</v>
      </c>
      <c r="R417" t="s">
        <v>52</v>
      </c>
      <c r="S417">
        <v>4680</v>
      </c>
      <c r="T417">
        <v>0</v>
      </c>
      <c r="U417">
        <v>0</v>
      </c>
      <c r="V417">
        <v>1224</v>
      </c>
      <c r="W417">
        <v>0</v>
      </c>
      <c r="X417">
        <v>0</v>
      </c>
      <c r="Y417">
        <v>5.7568725668020709E-2</v>
      </c>
      <c r="Z417">
        <v>107.76633181147257</v>
      </c>
      <c r="AA417">
        <v>0</v>
      </c>
      <c r="AB417">
        <v>0</v>
      </c>
      <c r="AC417">
        <v>70.465814637966744</v>
      </c>
      <c r="AD417" t="s">
        <v>692</v>
      </c>
      <c r="AE417" t="s">
        <v>693</v>
      </c>
      <c r="AF417" s="10">
        <v>44148</v>
      </c>
      <c r="AG417" s="10">
        <v>45974</v>
      </c>
      <c r="AH417" t="s">
        <v>694</v>
      </c>
      <c r="AI417" t="s">
        <v>65</v>
      </c>
      <c r="AJ417" t="s">
        <v>695</v>
      </c>
      <c r="AK417" t="s">
        <v>64</v>
      </c>
      <c r="AL417" t="s">
        <v>47</v>
      </c>
      <c r="AM417" t="s">
        <v>696</v>
      </c>
      <c r="AN417" t="s">
        <v>697</v>
      </c>
    </row>
    <row r="418" spans="1:40" x14ac:dyDescent="0.25">
      <c r="A418" t="s">
        <v>698</v>
      </c>
      <c r="B418" t="s">
        <v>59</v>
      </c>
      <c r="C418">
        <v>20</v>
      </c>
      <c r="D418" t="s">
        <v>60</v>
      </c>
      <c r="E418" t="s">
        <v>61</v>
      </c>
      <c r="F418" s="1">
        <v>330029927405</v>
      </c>
      <c r="G418" t="s">
        <v>699</v>
      </c>
      <c r="H418" t="s">
        <v>700</v>
      </c>
      <c r="I418" t="s">
        <v>49</v>
      </c>
      <c r="K418" s="10" t="s">
        <v>50</v>
      </c>
      <c r="L418">
        <f>Tabela1[[#This Row],[vlCaptEst]]+Tabela1[[#This Row],[vlLancEstTrat]]+Tabela1[[#This Row],[vlLancEstNTrat]]+Tabela1[[#This Row],[vlConsEst]]</f>
        <v>242.08787503734192</v>
      </c>
      <c r="M418">
        <v>0</v>
      </c>
      <c r="N418">
        <f>Tabela1[[#This Row],[VALOR_anual]]+Tabela1[[#This Row],[AJUSTE_exerc]]</f>
        <v>242.08787503734192</v>
      </c>
      <c r="Q418" t="s">
        <v>51</v>
      </c>
      <c r="R418" t="s">
        <v>52</v>
      </c>
      <c r="S418">
        <v>7008</v>
      </c>
      <c r="T418">
        <v>0</v>
      </c>
      <c r="U418">
        <v>0</v>
      </c>
      <c r="V418">
        <v>1402</v>
      </c>
      <c r="W418">
        <v>0</v>
      </c>
      <c r="X418">
        <v>0</v>
      </c>
      <c r="Y418">
        <v>5.7568725668020709E-2</v>
      </c>
      <c r="Z418">
        <v>161.37799339287761</v>
      </c>
      <c r="AA418">
        <v>0</v>
      </c>
      <c r="AB418">
        <v>0</v>
      </c>
      <c r="AC418">
        <v>80.709881644464289</v>
      </c>
      <c r="AD418" t="s">
        <v>701</v>
      </c>
      <c r="AE418" t="s">
        <v>702</v>
      </c>
      <c r="AF418" s="10">
        <v>40066</v>
      </c>
      <c r="AG418" s="10">
        <v>41892</v>
      </c>
      <c r="AH418" t="s">
        <v>703</v>
      </c>
      <c r="AI418" t="s">
        <v>704</v>
      </c>
      <c r="AJ418">
        <v>26210000</v>
      </c>
      <c r="AK418" t="s">
        <v>186</v>
      </c>
      <c r="AL418" t="s">
        <v>47</v>
      </c>
      <c r="AM418" t="s">
        <v>705</v>
      </c>
      <c r="AN418" t="s">
        <v>706</v>
      </c>
    </row>
    <row r="419" spans="1:40" x14ac:dyDescent="0.25">
      <c r="A419" s="6" t="s">
        <v>707</v>
      </c>
      <c r="B419" s="6" t="s">
        <v>59</v>
      </c>
      <c r="C419" s="6">
        <v>20</v>
      </c>
      <c r="D419" s="6" t="s">
        <v>60</v>
      </c>
      <c r="E419" s="6" t="s">
        <v>61</v>
      </c>
      <c r="F419" s="7">
        <v>330005270724</v>
      </c>
      <c r="G419" s="6" t="s">
        <v>708</v>
      </c>
      <c r="H419" s="6" t="s">
        <v>709</v>
      </c>
      <c r="I419" s="6" t="s">
        <v>49</v>
      </c>
      <c r="J419" s="6"/>
      <c r="K419" s="20" t="s">
        <v>66</v>
      </c>
      <c r="L419" s="6">
        <f>Tabela1[[#This Row],[vlCaptEst]]+Tabela1[[#This Row],[vlLancEstTrat]]+Tabela1[[#This Row],[vlLancEstNTrat]]+Tabela1[[#This Row],[vlConsEst]]</f>
        <v>5697.6017858829491</v>
      </c>
      <c r="M419" s="6">
        <v>0</v>
      </c>
      <c r="N419" s="6">
        <f>Tabela1[[#This Row],[VALOR_anual]]+Tabela1[[#This Row],[AJUSTE_exerc]]</f>
        <v>5697.6017858829491</v>
      </c>
      <c r="O419" s="6"/>
      <c r="P419" s="6"/>
      <c r="Q419" s="6" t="s">
        <v>710</v>
      </c>
      <c r="R419" s="6" t="s">
        <v>52</v>
      </c>
      <c r="S419" s="6">
        <v>164950.79999999999</v>
      </c>
      <c r="T419" s="6">
        <v>131960.64000000001</v>
      </c>
      <c r="U419" s="6">
        <v>0</v>
      </c>
      <c r="V419" s="6">
        <v>32990.160000000003</v>
      </c>
      <c r="W419" s="6">
        <v>0</v>
      </c>
      <c r="X419" s="6">
        <v>99</v>
      </c>
      <c r="Y419" s="6">
        <v>5.7568725668020709E-2</v>
      </c>
      <c r="Z419" s="6">
        <v>3798.3977097639618</v>
      </c>
      <c r="AA419" s="6">
        <v>0</v>
      </c>
      <c r="AB419" s="6">
        <v>0</v>
      </c>
      <c r="AC419" s="6">
        <v>1899.2040761189874</v>
      </c>
      <c r="AD419" s="6" t="s">
        <v>711</v>
      </c>
      <c r="AE419" s="6" t="s">
        <v>712</v>
      </c>
      <c r="AF419" s="20">
        <v>43434</v>
      </c>
      <c r="AG419" s="20">
        <v>45260</v>
      </c>
      <c r="AH419" s="6" t="s">
        <v>713</v>
      </c>
      <c r="AI419" s="6" t="s">
        <v>714</v>
      </c>
      <c r="AJ419" s="6" t="s">
        <v>715</v>
      </c>
      <c r="AK419" s="6" t="s">
        <v>425</v>
      </c>
      <c r="AL419" s="6" t="s">
        <v>47</v>
      </c>
      <c r="AM419" s="6" t="s">
        <v>716</v>
      </c>
      <c r="AN419" s="6" t="s">
        <v>717</v>
      </c>
    </row>
    <row r="420" spans="1:40" s="4" customFormat="1" x14ac:dyDescent="0.25">
      <c r="A420" s="6" t="s">
        <v>718</v>
      </c>
      <c r="B420" s="6" t="s">
        <v>59</v>
      </c>
      <c r="C420" s="6">
        <v>20</v>
      </c>
      <c r="D420" s="6" t="s">
        <v>60</v>
      </c>
      <c r="E420" s="6" t="s">
        <v>61</v>
      </c>
      <c r="F420" s="7">
        <v>330005088411</v>
      </c>
      <c r="G420" s="6" t="s">
        <v>719</v>
      </c>
      <c r="H420" s="6" t="s">
        <v>720</v>
      </c>
      <c r="I420" s="6" t="s">
        <v>49</v>
      </c>
      <c r="J420" s="6"/>
      <c r="K420" s="20" t="s">
        <v>50</v>
      </c>
      <c r="L420" s="6">
        <f>Tabela1[[#This Row],[vlCaptEst]]+Tabela1[[#This Row],[vlLancEstTrat]]+Tabela1[[#This Row],[vlLancEstNTrat]]+Tabela1[[#This Row],[vlConsEst]]</f>
        <v>8132.9015928679619</v>
      </c>
      <c r="M420" s="6">
        <v>0</v>
      </c>
      <c r="N420" s="6">
        <f>Tabela1[[#This Row],[VALOR_anual]]+Tabela1[[#This Row],[AJUSTE_exerc]]</f>
        <v>8132.9015928679619</v>
      </c>
      <c r="O420" s="6"/>
      <c r="P420" s="6"/>
      <c r="Q420" s="6" t="s">
        <v>721</v>
      </c>
      <c r="R420" s="6" t="s">
        <v>52</v>
      </c>
      <c r="S420" s="6">
        <v>163480.64000000001</v>
      </c>
      <c r="T420" s="6">
        <v>0</v>
      </c>
      <c r="U420" s="6">
        <v>0</v>
      </c>
      <c r="V420" s="6">
        <v>75880.639999999999</v>
      </c>
      <c r="W420" s="6">
        <v>111</v>
      </c>
      <c r="X420" s="6">
        <v>96</v>
      </c>
      <c r="Y420" s="6">
        <v>5.7568725668020709E-2</v>
      </c>
      <c r="Z420" s="6">
        <v>3764.5432090146601</v>
      </c>
      <c r="AA420" s="6">
        <v>0</v>
      </c>
      <c r="AB420" s="6">
        <v>0</v>
      </c>
      <c r="AC420" s="6">
        <v>4368.3583838533013</v>
      </c>
      <c r="AD420" s="6" t="s">
        <v>722</v>
      </c>
      <c r="AE420" s="6" t="s">
        <v>723</v>
      </c>
      <c r="AF420" s="20">
        <v>40294</v>
      </c>
      <c r="AG420" s="20">
        <v>42119</v>
      </c>
      <c r="AH420" s="6" t="s">
        <v>724</v>
      </c>
      <c r="AI420" s="6" t="s">
        <v>205</v>
      </c>
      <c r="AJ420" s="6">
        <v>22640102</v>
      </c>
      <c r="AK420" s="6" t="s">
        <v>64</v>
      </c>
      <c r="AL420" s="6" t="s">
        <v>47</v>
      </c>
      <c r="AM420" s="6">
        <v>33854592</v>
      </c>
      <c r="AN420" s="6" t="s">
        <v>717</v>
      </c>
    </row>
    <row r="421" spans="1:40" x14ac:dyDescent="0.25">
      <c r="A421" t="s">
        <v>725</v>
      </c>
      <c r="B421" t="s">
        <v>59</v>
      </c>
      <c r="C421">
        <v>20</v>
      </c>
      <c r="D421" t="s">
        <v>60</v>
      </c>
      <c r="E421" t="s">
        <v>61</v>
      </c>
      <c r="F421" s="1">
        <v>330005704902</v>
      </c>
      <c r="G421" t="s">
        <v>726</v>
      </c>
      <c r="H421" t="s">
        <v>727</v>
      </c>
      <c r="I421" t="s">
        <v>49</v>
      </c>
      <c r="K421" s="10" t="s">
        <v>50</v>
      </c>
      <c r="L421">
        <f>Tabela1[[#This Row],[vlCaptEst]]+Tabela1[[#This Row],[vlLancEstTrat]]+Tabela1[[#This Row],[vlLancEstNTrat]]+Tabela1[[#This Row],[vlConsEst]]</f>
        <v>94.055363432745466</v>
      </c>
      <c r="M421">
        <v>0</v>
      </c>
      <c r="N421">
        <f>Tabela1[[#This Row],[VALOR_anual]]+Tabela1[[#This Row],[AJUSTE_exerc]]</f>
        <v>94.055363432745466</v>
      </c>
      <c r="Q421" t="s">
        <v>728</v>
      </c>
      <c r="R421" t="s">
        <v>52</v>
      </c>
      <c r="S421">
        <v>0</v>
      </c>
      <c r="T421">
        <v>163374</v>
      </c>
      <c r="U421">
        <v>0</v>
      </c>
      <c r="V421">
        <v>0</v>
      </c>
      <c r="W421">
        <v>477.05200000000002</v>
      </c>
      <c r="X421">
        <v>99</v>
      </c>
      <c r="Y421">
        <v>5.7568725668020709E-2</v>
      </c>
      <c r="Z421">
        <v>0</v>
      </c>
      <c r="AA421">
        <v>94.055363432745466</v>
      </c>
      <c r="AB421">
        <v>0</v>
      </c>
      <c r="AC421">
        <v>0</v>
      </c>
      <c r="AD421" t="s">
        <v>729</v>
      </c>
      <c r="AE421" t="s">
        <v>730</v>
      </c>
      <c r="AF421" s="10">
        <v>40505</v>
      </c>
      <c r="AG421" s="10">
        <v>42330</v>
      </c>
      <c r="AH421" t="s">
        <v>731</v>
      </c>
      <c r="AI421" t="s">
        <v>732</v>
      </c>
      <c r="AJ421">
        <v>22410060</v>
      </c>
      <c r="AK421" t="s">
        <v>64</v>
      </c>
      <c r="AL421" t="s">
        <v>47</v>
      </c>
      <c r="AM421">
        <v>22679496</v>
      </c>
      <c r="AN421" t="s">
        <v>733</v>
      </c>
    </row>
    <row r="422" spans="1:40" x14ac:dyDescent="0.25">
      <c r="A422" t="s">
        <v>734</v>
      </c>
      <c r="B422" t="s">
        <v>59</v>
      </c>
      <c r="C422">
        <v>20</v>
      </c>
      <c r="D422" t="s">
        <v>60</v>
      </c>
      <c r="E422" t="s">
        <v>61</v>
      </c>
      <c r="F422" s="1">
        <v>330005823677</v>
      </c>
      <c r="G422" t="s">
        <v>735</v>
      </c>
      <c r="H422" t="s">
        <v>736</v>
      </c>
      <c r="I422" t="s">
        <v>62</v>
      </c>
      <c r="K422" s="10" t="s">
        <v>254</v>
      </c>
      <c r="L422">
        <f>Tabela1[[#This Row],[vlCaptEst]]+Tabela1[[#This Row],[vlLancEstTrat]]+Tabela1[[#This Row],[vlLancEstNTrat]]+Tabela1[[#This Row],[vlConsEst]]</f>
        <v>2087.0328561861343</v>
      </c>
      <c r="M422">
        <v>0</v>
      </c>
      <c r="N422">
        <f>Tabela1[[#This Row],[VALOR_anual]]+Tabela1[[#This Row],[AJUSTE_exerc]]</f>
        <v>2087.0328561861343</v>
      </c>
      <c r="Q422" t="s">
        <v>51</v>
      </c>
      <c r="R422" t="s">
        <v>52</v>
      </c>
      <c r="S422">
        <v>57213.75</v>
      </c>
      <c r="T422">
        <v>44352</v>
      </c>
      <c r="U422">
        <v>0</v>
      </c>
      <c r="V422">
        <v>12861.75</v>
      </c>
      <c r="W422">
        <v>1234</v>
      </c>
      <c r="X422">
        <v>99</v>
      </c>
      <c r="Y422">
        <v>5.7568725668020709E-2</v>
      </c>
      <c r="Z422">
        <v>1317.4956187653158</v>
      </c>
      <c r="AA422">
        <v>29.103175073505234</v>
      </c>
      <c r="AB422">
        <v>0</v>
      </c>
      <c r="AC422">
        <v>740.43406234731333</v>
      </c>
      <c r="AD422" t="s">
        <v>737</v>
      </c>
      <c r="AE422" t="s">
        <v>738</v>
      </c>
      <c r="AF422" s="10">
        <v>43623</v>
      </c>
      <c r="AG422" s="10">
        <v>45450</v>
      </c>
      <c r="AH422" t="s">
        <v>739</v>
      </c>
      <c r="AI422" t="s">
        <v>65</v>
      </c>
      <c r="AJ422">
        <v>23095842</v>
      </c>
      <c r="AK422" t="s">
        <v>64</v>
      </c>
      <c r="AL422" t="s">
        <v>47</v>
      </c>
      <c r="AM422">
        <v>26098901</v>
      </c>
      <c r="AN422" t="s">
        <v>740</v>
      </c>
    </row>
    <row r="423" spans="1:40" x14ac:dyDescent="0.25">
      <c r="A423" t="s">
        <v>741</v>
      </c>
      <c r="B423" t="s">
        <v>59</v>
      </c>
      <c r="C423">
        <v>20</v>
      </c>
      <c r="D423" t="s">
        <v>60</v>
      </c>
      <c r="E423" t="s">
        <v>61</v>
      </c>
      <c r="F423" s="1">
        <v>330005826269</v>
      </c>
      <c r="G423" t="s">
        <v>742</v>
      </c>
      <c r="H423" t="s">
        <v>743</v>
      </c>
      <c r="I423" t="s">
        <v>72</v>
      </c>
      <c r="K423" s="10" t="s">
        <v>50</v>
      </c>
      <c r="L423">
        <f>Tabela1[[#This Row],[vlCaptEst]]+Tabela1[[#This Row],[vlLancEstTrat]]+Tabela1[[#This Row],[vlLancEstNTrat]]+Tabela1[[#This Row],[vlConsEst]]</f>
        <v>2973.7033246078527</v>
      </c>
      <c r="M423">
        <v>0</v>
      </c>
      <c r="N423">
        <f>Tabela1[[#This Row],[VALOR_anual]]+Tabela1[[#This Row],[AJUSTE_exerc]]</f>
        <v>2973.7033246078527</v>
      </c>
      <c r="Q423" t="s">
        <v>744</v>
      </c>
      <c r="R423" t="s">
        <v>52</v>
      </c>
      <c r="S423">
        <v>38982</v>
      </c>
      <c r="T423">
        <v>0</v>
      </c>
      <c r="U423">
        <v>0</v>
      </c>
      <c r="V423">
        <v>36062</v>
      </c>
      <c r="W423">
        <v>0</v>
      </c>
      <c r="X423">
        <v>0</v>
      </c>
      <c r="Y423">
        <v>5.7568725668020709E-2</v>
      </c>
      <c r="Z423">
        <v>897.66639355713323</v>
      </c>
      <c r="AA423">
        <v>0</v>
      </c>
      <c r="AB423">
        <v>0</v>
      </c>
      <c r="AC423">
        <v>2076.0369310507194</v>
      </c>
      <c r="AD423" t="s">
        <v>745</v>
      </c>
      <c r="AE423" t="s">
        <v>746</v>
      </c>
      <c r="AF423" s="10">
        <v>44103</v>
      </c>
      <c r="AG423" s="10">
        <v>45929</v>
      </c>
      <c r="AH423" t="s">
        <v>747</v>
      </c>
      <c r="AI423" t="s">
        <v>748</v>
      </c>
      <c r="AJ423">
        <v>23826580</v>
      </c>
      <c r="AK423" t="s">
        <v>75</v>
      </c>
      <c r="AL423" t="s">
        <v>47</v>
      </c>
      <c r="AM423">
        <v>26883591</v>
      </c>
      <c r="AN423" t="s">
        <v>749</v>
      </c>
    </row>
    <row r="424" spans="1:40" x14ac:dyDescent="0.25">
      <c r="A424" t="s">
        <v>750</v>
      </c>
      <c r="B424" t="s">
        <v>59</v>
      </c>
      <c r="C424">
        <v>20</v>
      </c>
      <c r="D424" t="s">
        <v>60</v>
      </c>
      <c r="E424" t="s">
        <v>61</v>
      </c>
      <c r="F424" s="1">
        <v>700000007212</v>
      </c>
      <c r="G424" t="s">
        <v>751</v>
      </c>
      <c r="H424" t="s">
        <v>752</v>
      </c>
      <c r="I424" t="s">
        <v>62</v>
      </c>
      <c r="K424" s="10" t="s">
        <v>50</v>
      </c>
      <c r="L424">
        <f>Tabela1[[#This Row],[vlCaptEst]]+Tabela1[[#This Row],[vlLancEstTrat]]+Tabela1[[#This Row],[vlLancEstNTrat]]+Tabela1[[#This Row],[vlConsEst]]</f>
        <v>627.37339621138176</v>
      </c>
      <c r="M424">
        <v>0</v>
      </c>
      <c r="N424">
        <f>Tabela1[[#This Row],[VALOR_anual]]+Tabela1[[#This Row],[AJUSTE_exerc]]</f>
        <v>627.37339621138176</v>
      </c>
      <c r="Q424" t="s">
        <v>51</v>
      </c>
      <c r="R424" t="s">
        <v>52</v>
      </c>
      <c r="S424">
        <v>18163.2</v>
      </c>
      <c r="T424">
        <v>0</v>
      </c>
      <c r="U424">
        <v>0</v>
      </c>
      <c r="V424">
        <v>3632.64</v>
      </c>
      <c r="W424">
        <v>0</v>
      </c>
      <c r="X424">
        <v>0</v>
      </c>
      <c r="Y424">
        <v>5.7568725668020709E-2</v>
      </c>
      <c r="Z424">
        <v>418.25241163225871</v>
      </c>
      <c r="AA424">
        <v>0</v>
      </c>
      <c r="AB424">
        <v>0</v>
      </c>
      <c r="AC424">
        <v>209.12098457912299</v>
      </c>
      <c r="AD424" t="s">
        <v>753</v>
      </c>
      <c r="AE424" t="s">
        <v>754</v>
      </c>
      <c r="AF424" s="10">
        <v>40409</v>
      </c>
      <c r="AG424" s="10">
        <v>42234</v>
      </c>
      <c r="AH424" t="s">
        <v>755</v>
      </c>
      <c r="AI424" t="s">
        <v>756</v>
      </c>
      <c r="AJ424">
        <v>23890000</v>
      </c>
      <c r="AK424" t="s">
        <v>73</v>
      </c>
      <c r="AL424" t="s">
        <v>47</v>
      </c>
      <c r="AM424">
        <v>37132368</v>
      </c>
      <c r="AN424" t="s">
        <v>757</v>
      </c>
    </row>
    <row r="425" spans="1:40" x14ac:dyDescent="0.25">
      <c r="A425" t="s">
        <v>758</v>
      </c>
      <c r="B425" t="s">
        <v>59</v>
      </c>
      <c r="C425">
        <v>20</v>
      </c>
      <c r="D425" t="s">
        <v>60</v>
      </c>
      <c r="E425" t="s">
        <v>61</v>
      </c>
      <c r="F425" s="1">
        <v>330005705631</v>
      </c>
      <c r="G425" t="s">
        <v>759</v>
      </c>
      <c r="H425" t="s">
        <v>760</v>
      </c>
      <c r="I425" t="s">
        <v>62</v>
      </c>
      <c r="K425" s="10" t="s">
        <v>50</v>
      </c>
      <c r="L425">
        <f>Tabela1[[#This Row],[vlCaptEst]]+Tabela1[[#This Row],[vlLancEstTrat]]+Tabela1[[#This Row],[vlLancEstNTrat]]+Tabela1[[#This Row],[vlConsEst]]</f>
        <v>2625.1439845366181</v>
      </c>
      <c r="M425">
        <v>0</v>
      </c>
      <c r="N425">
        <f>Tabela1[[#This Row],[VALOR_anual]]+Tabela1[[#This Row],[AJUSTE_exerc]]</f>
        <v>2625.1439845366181</v>
      </c>
      <c r="Q425" t="s">
        <v>744</v>
      </c>
      <c r="R425" t="s">
        <v>52</v>
      </c>
      <c r="S425">
        <v>28320</v>
      </c>
      <c r="T425">
        <v>0</v>
      </c>
      <c r="U425">
        <v>5952</v>
      </c>
      <c r="V425">
        <v>22368</v>
      </c>
      <c r="W425">
        <v>345.6</v>
      </c>
      <c r="X425">
        <v>0</v>
      </c>
      <c r="Y425">
        <v>5.7568725668020709E-2</v>
      </c>
      <c r="Z425">
        <v>652.1429445696001</v>
      </c>
      <c r="AA425">
        <v>342.64889978002412</v>
      </c>
      <c r="AB425">
        <v>342.64889978002412</v>
      </c>
      <c r="AC425">
        <v>1287.7032404069698</v>
      </c>
      <c r="AD425" t="s">
        <v>761</v>
      </c>
      <c r="AE425" t="s">
        <v>762</v>
      </c>
      <c r="AF425" s="10">
        <v>40445</v>
      </c>
      <c r="AG425" s="10">
        <v>42270</v>
      </c>
      <c r="AH425" t="s">
        <v>763</v>
      </c>
      <c r="AI425" t="s">
        <v>764</v>
      </c>
      <c r="AJ425">
        <v>28800000</v>
      </c>
      <c r="AK425" t="s">
        <v>156</v>
      </c>
      <c r="AL425" t="s">
        <v>47</v>
      </c>
      <c r="AM425">
        <v>21990650</v>
      </c>
      <c r="AN425" t="s">
        <v>765</v>
      </c>
    </row>
    <row r="426" spans="1:40" x14ac:dyDescent="0.25">
      <c r="A426" t="s">
        <v>766</v>
      </c>
      <c r="B426" t="s">
        <v>59</v>
      </c>
      <c r="C426">
        <v>20</v>
      </c>
      <c r="D426" t="s">
        <v>60</v>
      </c>
      <c r="E426" t="s">
        <v>61</v>
      </c>
      <c r="F426" s="1">
        <v>330005797498</v>
      </c>
      <c r="G426" t="s">
        <v>767</v>
      </c>
      <c r="H426" t="s">
        <v>768</v>
      </c>
      <c r="I426" t="s">
        <v>49</v>
      </c>
      <c r="K426" s="10" t="s">
        <v>298</v>
      </c>
      <c r="L426">
        <f>Tabela1[[#This Row],[vlCaptEst]]+Tabela1[[#This Row],[vlLancEstTrat]]+Tabela1[[#This Row],[vlLancEstNTrat]]+Tabela1[[#This Row],[vlConsEst]]</f>
        <v>663.83851546386836</v>
      </c>
      <c r="M426">
        <v>0</v>
      </c>
      <c r="N426">
        <f>Tabela1[[#This Row],[VALOR_anual]]+Tabela1[[#This Row],[AJUSTE_exerc]]</f>
        <v>663.83851546386836</v>
      </c>
      <c r="Q426" t="s">
        <v>51</v>
      </c>
      <c r="R426" t="s">
        <v>52</v>
      </c>
      <c r="S426">
        <v>18374.400000000001</v>
      </c>
      <c r="T426">
        <v>0</v>
      </c>
      <c r="U426">
        <v>0</v>
      </c>
      <c r="V426">
        <v>4181.76</v>
      </c>
      <c r="W426">
        <v>0</v>
      </c>
      <c r="X426">
        <v>0</v>
      </c>
      <c r="Y426">
        <v>5.7568725668020709E-2</v>
      </c>
      <c r="Z426">
        <v>423.10816204818269</v>
      </c>
      <c r="AA426">
        <v>0</v>
      </c>
      <c r="AB426">
        <v>0</v>
      </c>
      <c r="AC426">
        <v>240.73035341568573</v>
      </c>
      <c r="AD426" t="s">
        <v>769</v>
      </c>
      <c r="AE426" t="s">
        <v>770</v>
      </c>
      <c r="AF426" s="10">
        <v>40595</v>
      </c>
      <c r="AG426" s="10">
        <v>42420</v>
      </c>
      <c r="AH426" t="s">
        <v>771</v>
      </c>
      <c r="AI426" t="s">
        <v>772</v>
      </c>
      <c r="AJ426">
        <v>23890000</v>
      </c>
      <c r="AK426" t="s">
        <v>73</v>
      </c>
      <c r="AL426" t="s">
        <v>47</v>
      </c>
      <c r="AM426">
        <v>35270250</v>
      </c>
      <c r="AN426" t="s">
        <v>773</v>
      </c>
    </row>
    <row r="427" spans="1:40" x14ac:dyDescent="0.25">
      <c r="A427" t="s">
        <v>774</v>
      </c>
      <c r="B427" t="s">
        <v>59</v>
      </c>
      <c r="C427">
        <v>20</v>
      </c>
      <c r="D427" t="s">
        <v>60</v>
      </c>
      <c r="E427" t="s">
        <v>61</v>
      </c>
      <c r="F427" s="1">
        <v>330005789711</v>
      </c>
      <c r="G427" t="s">
        <v>775</v>
      </c>
      <c r="H427" t="s">
        <v>776</v>
      </c>
      <c r="I427" t="s">
        <v>49</v>
      </c>
      <c r="K427" s="10" t="s">
        <v>50</v>
      </c>
      <c r="L427">
        <f>Tabela1[[#This Row],[vlCaptEst]]+Tabela1[[#This Row],[vlLancEstTrat]]+Tabela1[[#This Row],[vlLancEstNTrat]]+Tabela1[[#This Row],[vlConsEst]]</f>
        <v>327.78925925989574</v>
      </c>
      <c r="M427">
        <v>0</v>
      </c>
      <c r="N427">
        <f>Tabela1[[#This Row],[VALOR_anual]]+Tabela1[[#This Row],[AJUSTE_exerc]]</f>
        <v>327.78925925989574</v>
      </c>
      <c r="Q427" t="s">
        <v>51</v>
      </c>
      <c r="R427" t="s">
        <v>52</v>
      </c>
      <c r="S427">
        <v>6570</v>
      </c>
      <c r="T427">
        <v>0</v>
      </c>
      <c r="U427">
        <v>0</v>
      </c>
      <c r="V427">
        <v>3066</v>
      </c>
      <c r="W427">
        <v>0</v>
      </c>
      <c r="X427">
        <v>0</v>
      </c>
      <c r="Y427">
        <v>5.7568725668020709E-2</v>
      </c>
      <c r="Z427">
        <v>151.29056349657117</v>
      </c>
      <c r="AA427">
        <v>0</v>
      </c>
      <c r="AB427">
        <v>0</v>
      </c>
      <c r="AC427">
        <v>176.49869576332455</v>
      </c>
      <c r="AD427" t="s">
        <v>777</v>
      </c>
      <c r="AE427" t="s">
        <v>778</v>
      </c>
      <c r="AF427" s="10">
        <v>40591</v>
      </c>
      <c r="AG427" s="10">
        <v>42416</v>
      </c>
      <c r="AH427" t="s">
        <v>779</v>
      </c>
      <c r="AI427" t="s">
        <v>65</v>
      </c>
      <c r="AJ427">
        <v>23078450</v>
      </c>
      <c r="AK427" t="s">
        <v>64</v>
      </c>
      <c r="AL427" t="s">
        <v>47</v>
      </c>
      <c r="AM427">
        <v>25808425</v>
      </c>
      <c r="AN427" t="s">
        <v>780</v>
      </c>
    </row>
    <row r="428" spans="1:40" x14ac:dyDescent="0.25">
      <c r="A428" t="s">
        <v>781</v>
      </c>
      <c r="B428" t="s">
        <v>59</v>
      </c>
      <c r="C428">
        <v>20</v>
      </c>
      <c r="D428" t="s">
        <v>60</v>
      </c>
      <c r="E428" t="s">
        <v>61</v>
      </c>
      <c r="F428" s="1">
        <v>330005697787</v>
      </c>
      <c r="G428" t="s">
        <v>782</v>
      </c>
      <c r="H428" t="s">
        <v>783</v>
      </c>
      <c r="I428" t="s">
        <v>62</v>
      </c>
      <c r="K428" s="10" t="s">
        <v>50</v>
      </c>
      <c r="L428">
        <f>Tabela1[[#This Row],[vlCaptEst]]+Tabela1[[#This Row],[vlLancEstTrat]]+Tabela1[[#This Row],[vlLancEstNTrat]]+Tabela1[[#This Row],[vlConsEst]]</f>
        <v>328.83350666116968</v>
      </c>
      <c r="M428">
        <v>0</v>
      </c>
      <c r="N428">
        <f>Tabela1[[#This Row],[VALOR_anual]]+Tabela1[[#This Row],[AJUSTE_exerc]]</f>
        <v>328.83350666116968</v>
      </c>
      <c r="Q428" t="s">
        <v>51</v>
      </c>
      <c r="R428" t="s">
        <v>52</v>
      </c>
      <c r="S428">
        <v>4200</v>
      </c>
      <c r="T428">
        <v>0</v>
      </c>
      <c r="U428">
        <v>0</v>
      </c>
      <c r="V428">
        <v>4032</v>
      </c>
      <c r="W428">
        <v>0</v>
      </c>
      <c r="X428">
        <v>0</v>
      </c>
      <c r="Y428">
        <v>5.7568725668020709E-2</v>
      </c>
      <c r="Z428">
        <v>96.718194305994089</v>
      </c>
      <c r="AA428">
        <v>0</v>
      </c>
      <c r="AB428">
        <v>0</v>
      </c>
      <c r="AC428">
        <v>232.1153123551756</v>
      </c>
      <c r="AD428" t="s">
        <v>784</v>
      </c>
      <c r="AE428" t="s">
        <v>785</v>
      </c>
      <c r="AF428" s="10">
        <v>40659</v>
      </c>
      <c r="AG428" s="10">
        <v>42484</v>
      </c>
      <c r="AH428" t="s">
        <v>786</v>
      </c>
      <c r="AI428" t="s">
        <v>787</v>
      </c>
      <c r="AJ428">
        <v>12850000</v>
      </c>
      <c r="AK428" t="s">
        <v>788</v>
      </c>
      <c r="AL428" t="s">
        <v>218</v>
      </c>
      <c r="AM428">
        <v>31163232</v>
      </c>
      <c r="AN428" t="s">
        <v>789</v>
      </c>
    </row>
    <row r="429" spans="1:40" x14ac:dyDescent="0.25">
      <c r="A429" t="s">
        <v>790</v>
      </c>
      <c r="B429" t="s">
        <v>59</v>
      </c>
      <c r="C429">
        <v>20</v>
      </c>
      <c r="D429" t="s">
        <v>60</v>
      </c>
      <c r="E429" t="s">
        <v>61</v>
      </c>
      <c r="F429" s="1">
        <v>330005722560</v>
      </c>
      <c r="G429" t="s">
        <v>791</v>
      </c>
      <c r="H429" t="s">
        <v>792</v>
      </c>
      <c r="I429" t="s">
        <v>110</v>
      </c>
      <c r="K429" s="10" t="s">
        <v>50</v>
      </c>
      <c r="L429">
        <f>Tabela1[[#This Row],[vlCaptEst]]+Tabela1[[#This Row],[vlLancEstTrat]]+Tabela1[[#This Row],[vlLancEstNTrat]]+Tabela1[[#This Row],[vlConsEst]]</f>
        <v>1025.4091781549769</v>
      </c>
      <c r="M429">
        <v>0</v>
      </c>
      <c r="N429">
        <f>Tabela1[[#This Row],[VALOR_anual]]+Tabela1[[#This Row],[AJUSTE_exerc]]</f>
        <v>1025.4091781549769</v>
      </c>
      <c r="Q429" t="s">
        <v>51</v>
      </c>
      <c r="R429" t="s">
        <v>52</v>
      </c>
      <c r="S429">
        <v>13140</v>
      </c>
      <c r="T429">
        <v>0</v>
      </c>
      <c r="U429">
        <v>0</v>
      </c>
      <c r="V429">
        <v>12556</v>
      </c>
      <c r="W429">
        <v>0</v>
      </c>
      <c r="X429">
        <v>0</v>
      </c>
      <c r="Y429">
        <v>5.7568725668020709E-2</v>
      </c>
      <c r="Z429">
        <v>302.58112699314233</v>
      </c>
      <c r="AA429">
        <v>0</v>
      </c>
      <c r="AB429">
        <v>0</v>
      </c>
      <c r="AC429">
        <v>722.82805116183442</v>
      </c>
      <c r="AD429" t="s">
        <v>793</v>
      </c>
      <c r="AE429" t="s">
        <v>794</v>
      </c>
      <c r="AF429" s="10">
        <v>40438</v>
      </c>
      <c r="AG429" s="10">
        <v>42263</v>
      </c>
      <c r="AH429" t="s">
        <v>795</v>
      </c>
      <c r="AI429" t="s">
        <v>796</v>
      </c>
      <c r="AJ429">
        <v>23030145</v>
      </c>
      <c r="AK429" t="s">
        <v>64</v>
      </c>
      <c r="AL429" t="s">
        <v>47</v>
      </c>
      <c r="AM429">
        <v>78311597</v>
      </c>
      <c r="AN429" t="s">
        <v>797</v>
      </c>
    </row>
    <row r="430" spans="1:40" x14ac:dyDescent="0.25">
      <c r="A430" t="s">
        <v>798</v>
      </c>
      <c r="B430" t="s">
        <v>59</v>
      </c>
      <c r="C430">
        <v>20</v>
      </c>
      <c r="D430" t="s">
        <v>60</v>
      </c>
      <c r="E430" t="s">
        <v>61</v>
      </c>
      <c r="F430" s="1">
        <v>330005806748</v>
      </c>
      <c r="G430" t="s">
        <v>799</v>
      </c>
      <c r="H430" t="s">
        <v>800</v>
      </c>
      <c r="I430" t="s">
        <v>49</v>
      </c>
      <c r="K430" s="10" t="s">
        <v>50</v>
      </c>
      <c r="L430">
        <f>Tabela1[[#This Row],[vlCaptEst]]+Tabela1[[#This Row],[vlLancEstTrat]]+Tabela1[[#This Row],[vlLancEstNTrat]]+Tabela1[[#This Row],[vlConsEst]]</f>
        <v>292.50413957084862</v>
      </c>
      <c r="M430">
        <v>0</v>
      </c>
      <c r="N430">
        <f>Tabela1[[#This Row],[VALOR_anual]]+Tabela1[[#This Row],[AJUSTE_exerc]]</f>
        <v>292.50413957084862</v>
      </c>
      <c r="Q430" t="s">
        <v>51</v>
      </c>
      <c r="R430" t="s">
        <v>52</v>
      </c>
      <c r="S430">
        <v>8322</v>
      </c>
      <c r="T430">
        <v>0</v>
      </c>
      <c r="U430">
        <v>0</v>
      </c>
      <c r="V430">
        <v>1752</v>
      </c>
      <c r="W430">
        <v>0</v>
      </c>
      <c r="X430">
        <v>0</v>
      </c>
      <c r="Y430">
        <v>5.7568725668020709E-2</v>
      </c>
      <c r="Z430">
        <v>191.64028308179695</v>
      </c>
      <c r="AA430">
        <v>0</v>
      </c>
      <c r="AB430">
        <v>0</v>
      </c>
      <c r="AC430">
        <v>100.86385648905168</v>
      </c>
      <c r="AD430" t="s">
        <v>801</v>
      </c>
      <c r="AE430" t="s">
        <v>802</v>
      </c>
      <c r="AF430" s="10">
        <v>42825</v>
      </c>
      <c r="AG430" s="10">
        <v>44651</v>
      </c>
      <c r="AH430" t="s">
        <v>803</v>
      </c>
      <c r="AI430" t="s">
        <v>67</v>
      </c>
      <c r="AJ430">
        <v>23078001</v>
      </c>
      <c r="AK430" t="s">
        <v>64</v>
      </c>
      <c r="AL430" t="s">
        <v>47</v>
      </c>
      <c r="AM430" t="s">
        <v>804</v>
      </c>
      <c r="AN430" t="s">
        <v>805</v>
      </c>
    </row>
    <row r="431" spans="1:40" x14ac:dyDescent="0.25">
      <c r="A431" t="s">
        <v>806</v>
      </c>
      <c r="B431" t="s">
        <v>59</v>
      </c>
      <c r="C431">
        <v>20</v>
      </c>
      <c r="D431" t="s">
        <v>60</v>
      </c>
      <c r="E431" t="s">
        <v>61</v>
      </c>
      <c r="F431" s="1">
        <v>330005202303</v>
      </c>
      <c r="G431" t="s">
        <v>807</v>
      </c>
      <c r="H431" t="s">
        <v>808</v>
      </c>
      <c r="I431" t="s">
        <v>62</v>
      </c>
      <c r="K431" s="10" t="s">
        <v>50</v>
      </c>
      <c r="L431">
        <f>Tabela1[[#This Row],[vlCaptEst]]+Tabela1[[#This Row],[vlLancEstTrat]]+Tabela1[[#This Row],[vlLancEstNTrat]]+Tabela1[[#This Row],[vlConsEst]]</f>
        <v>1186.5052247495103</v>
      </c>
      <c r="M431">
        <v>0</v>
      </c>
      <c r="N431">
        <f>Tabela1[[#This Row],[VALOR_anual]]+Tabela1[[#This Row],[AJUSTE_exerc]]</f>
        <v>1186.5052247495103</v>
      </c>
      <c r="Q431" t="s">
        <v>51</v>
      </c>
      <c r="R431" t="s">
        <v>52</v>
      </c>
      <c r="S431">
        <v>15000</v>
      </c>
      <c r="T431">
        <v>0</v>
      </c>
      <c r="U431">
        <v>0</v>
      </c>
      <c r="V431">
        <v>14610</v>
      </c>
      <c r="W431">
        <v>0</v>
      </c>
      <c r="X431">
        <v>0</v>
      </c>
      <c r="Y431">
        <v>5.7568725668020709E-2</v>
      </c>
      <c r="Z431">
        <v>345.41615539340006</v>
      </c>
      <c r="AA431">
        <v>0</v>
      </c>
      <c r="AB431">
        <v>0</v>
      </c>
      <c r="AC431">
        <v>841.08906935611026</v>
      </c>
      <c r="AD431" t="s">
        <v>809</v>
      </c>
      <c r="AE431" t="s">
        <v>810</v>
      </c>
      <c r="AF431" s="10">
        <v>42704</v>
      </c>
      <c r="AG431" s="10">
        <v>44530</v>
      </c>
      <c r="AH431" t="s">
        <v>811</v>
      </c>
      <c r="AI431" t="s">
        <v>113</v>
      </c>
      <c r="AJ431">
        <v>23520241</v>
      </c>
      <c r="AK431" t="s">
        <v>64</v>
      </c>
      <c r="AL431" t="s">
        <v>47</v>
      </c>
      <c r="AM431" t="s">
        <v>812</v>
      </c>
      <c r="AN431" t="s">
        <v>813</v>
      </c>
    </row>
    <row r="432" spans="1:40" x14ac:dyDescent="0.25">
      <c r="A432" t="s">
        <v>814</v>
      </c>
      <c r="B432" t="s">
        <v>59</v>
      </c>
      <c r="C432">
        <v>20</v>
      </c>
      <c r="D432" t="s">
        <v>60</v>
      </c>
      <c r="E432" t="s">
        <v>61</v>
      </c>
      <c r="F432" s="1">
        <v>330005088845</v>
      </c>
      <c r="G432" t="s">
        <v>815</v>
      </c>
      <c r="H432" t="s">
        <v>816</v>
      </c>
      <c r="I432" t="s">
        <v>62</v>
      </c>
      <c r="K432" s="10" t="s">
        <v>50</v>
      </c>
      <c r="L432">
        <f>Tabela1[[#This Row],[vlCaptEst]]+Tabela1[[#This Row],[vlLancEstTrat]]+Tabela1[[#This Row],[vlLancEstNTrat]]+Tabela1[[#This Row],[vlConsEst]]</f>
        <v>9329.9119464742871</v>
      </c>
      <c r="M432">
        <v>0</v>
      </c>
      <c r="N432">
        <f>Tabela1[[#This Row],[VALOR_anual]]+Tabela1[[#This Row],[AJUSTE_exerc]]</f>
        <v>9329.9119464742871</v>
      </c>
      <c r="Q432" t="s">
        <v>817</v>
      </c>
      <c r="R432" t="s">
        <v>52</v>
      </c>
      <c r="S432">
        <v>118800</v>
      </c>
      <c r="T432">
        <v>4890.24</v>
      </c>
      <c r="U432">
        <v>0</v>
      </c>
      <c r="V432">
        <v>113909.75999999999</v>
      </c>
      <c r="W432">
        <v>53.792000000000002</v>
      </c>
      <c r="X432">
        <v>87</v>
      </c>
      <c r="Y432">
        <v>5.7568725668020709E-2</v>
      </c>
      <c r="Z432">
        <v>2735.6671294874536</v>
      </c>
      <c r="AA432">
        <v>36.600871414652261</v>
      </c>
      <c r="AB432">
        <v>0</v>
      </c>
      <c r="AC432">
        <v>6557.6439455721811</v>
      </c>
      <c r="AD432" t="s">
        <v>818</v>
      </c>
      <c r="AE432" t="s">
        <v>819</v>
      </c>
      <c r="AF432" s="10">
        <v>40505</v>
      </c>
      <c r="AG432" s="10">
        <v>42331</v>
      </c>
      <c r="AH432" t="s">
        <v>820</v>
      </c>
      <c r="AI432" t="s">
        <v>821</v>
      </c>
      <c r="AJ432">
        <v>26360720</v>
      </c>
      <c r="AK432" t="s">
        <v>70</v>
      </c>
      <c r="AL432" t="s">
        <v>47</v>
      </c>
      <c r="AM432" t="s">
        <v>822</v>
      </c>
      <c r="AN432" t="s">
        <v>823</v>
      </c>
    </row>
    <row r="433" spans="1:40" x14ac:dyDescent="0.25">
      <c r="A433" t="s">
        <v>824</v>
      </c>
      <c r="B433" t="s">
        <v>59</v>
      </c>
      <c r="C433">
        <v>20</v>
      </c>
      <c r="D433" t="s">
        <v>60</v>
      </c>
      <c r="E433" t="s">
        <v>61</v>
      </c>
      <c r="F433" s="1">
        <v>330005321493</v>
      </c>
      <c r="G433" t="s">
        <v>825</v>
      </c>
      <c r="H433" t="s">
        <v>826</v>
      </c>
      <c r="I433" t="s">
        <v>49</v>
      </c>
      <c r="K433" s="10" t="s">
        <v>50</v>
      </c>
      <c r="L433">
        <f>Tabela1[[#This Row],[vlCaptEst]]+Tabela1[[#This Row],[vlLancEstTrat]]+Tabela1[[#This Row],[vlLancEstNTrat]]+Tabela1[[#This Row],[vlConsEst]]</f>
        <v>843.17756415865802</v>
      </c>
      <c r="M433">
        <v>0</v>
      </c>
      <c r="N433">
        <f>Tabela1[[#This Row],[VALOR_anual]]+Tabela1[[#This Row],[AJUSTE_exerc]]</f>
        <v>843.17756415865802</v>
      </c>
      <c r="Q433" t="s">
        <v>51</v>
      </c>
      <c r="R433" t="s">
        <v>52</v>
      </c>
      <c r="S433">
        <v>24411</v>
      </c>
      <c r="T433">
        <v>0</v>
      </c>
      <c r="U433">
        <v>0</v>
      </c>
      <c r="V433">
        <v>4882</v>
      </c>
      <c r="W433">
        <v>0</v>
      </c>
      <c r="X433">
        <v>0</v>
      </c>
      <c r="Y433">
        <v>5.7568725668020709E-2</v>
      </c>
      <c r="Z433">
        <v>562.12881857978482</v>
      </c>
      <c r="AA433">
        <v>0</v>
      </c>
      <c r="AB433">
        <v>0</v>
      </c>
      <c r="AC433">
        <v>281.04874557887325</v>
      </c>
      <c r="AD433" t="s">
        <v>827</v>
      </c>
      <c r="AE433" t="s">
        <v>828</v>
      </c>
      <c r="AF433" s="10">
        <v>42542</v>
      </c>
      <c r="AG433" s="10">
        <v>44368</v>
      </c>
      <c r="AH433" t="s">
        <v>829</v>
      </c>
      <c r="AI433" t="s">
        <v>63</v>
      </c>
      <c r="AJ433">
        <v>23012000</v>
      </c>
      <c r="AK433" t="s">
        <v>64</v>
      </c>
      <c r="AL433" t="s">
        <v>47</v>
      </c>
      <c r="AM433" t="s">
        <v>830</v>
      </c>
      <c r="AN433" t="s">
        <v>231</v>
      </c>
    </row>
    <row r="434" spans="1:40" x14ac:dyDescent="0.25">
      <c r="A434" t="s">
        <v>831</v>
      </c>
      <c r="B434" t="s">
        <v>59</v>
      </c>
      <c r="C434">
        <v>20</v>
      </c>
      <c r="D434" t="s">
        <v>60</v>
      </c>
      <c r="E434" t="s">
        <v>61</v>
      </c>
      <c r="F434" s="1">
        <v>330005948968</v>
      </c>
      <c r="G434" t="s">
        <v>832</v>
      </c>
      <c r="H434" t="s">
        <v>833</v>
      </c>
      <c r="I434" t="s">
        <v>72</v>
      </c>
      <c r="K434" s="10" t="s">
        <v>50</v>
      </c>
      <c r="L434">
        <f>Tabela1[[#This Row],[vlCaptEst]]+Tabela1[[#This Row],[vlLancEstTrat]]+Tabela1[[#This Row],[vlLancEstNTrat]]+Tabela1[[#This Row],[vlConsEst]]</f>
        <v>9278.8900184480408</v>
      </c>
      <c r="M434">
        <v>0</v>
      </c>
      <c r="N434">
        <f>Tabela1[[#This Row],[VALOR_anual]]+Tabela1[[#This Row],[AJUSTE_exerc]]</f>
        <v>9278.8900184480408</v>
      </c>
      <c r="Q434" t="s">
        <v>51</v>
      </c>
      <c r="R434" t="s">
        <v>52</v>
      </c>
      <c r="S434">
        <v>117871</v>
      </c>
      <c r="T434">
        <v>0</v>
      </c>
      <c r="U434">
        <v>0</v>
      </c>
      <c r="V434">
        <v>114031</v>
      </c>
      <c r="W434">
        <v>0</v>
      </c>
      <c r="X434">
        <v>0</v>
      </c>
      <c r="Y434">
        <v>5.7568725668020709E-2</v>
      </c>
      <c r="Z434">
        <v>2714.2705002353505</v>
      </c>
      <c r="AA434">
        <v>0</v>
      </c>
      <c r="AB434">
        <v>0</v>
      </c>
      <c r="AC434">
        <v>6564.6195182126912</v>
      </c>
      <c r="AD434" t="s">
        <v>834</v>
      </c>
      <c r="AE434" t="s">
        <v>835</v>
      </c>
      <c r="AF434" s="10">
        <v>40742</v>
      </c>
      <c r="AG434" s="10">
        <v>42484</v>
      </c>
      <c r="AH434" t="s">
        <v>836</v>
      </c>
      <c r="AI434" t="s">
        <v>837</v>
      </c>
      <c r="AJ434">
        <v>23835090</v>
      </c>
      <c r="AK434" t="s">
        <v>75</v>
      </c>
      <c r="AL434" t="s">
        <v>47</v>
      </c>
      <c r="AM434">
        <v>26874910</v>
      </c>
      <c r="AN434" t="s">
        <v>838</v>
      </c>
    </row>
    <row r="435" spans="1:40" x14ac:dyDescent="0.25">
      <c r="A435" t="s">
        <v>839</v>
      </c>
      <c r="B435" t="s">
        <v>59</v>
      </c>
      <c r="C435">
        <v>20</v>
      </c>
      <c r="D435" t="s">
        <v>60</v>
      </c>
      <c r="E435" t="s">
        <v>61</v>
      </c>
      <c r="F435" s="1">
        <v>330005047570</v>
      </c>
      <c r="G435" t="s">
        <v>840</v>
      </c>
      <c r="H435" t="s">
        <v>841</v>
      </c>
      <c r="I435" t="s">
        <v>49</v>
      </c>
      <c r="K435" s="10" t="s">
        <v>50</v>
      </c>
      <c r="L435">
        <f>Tabela1[[#This Row],[vlCaptEst]]+Tabela1[[#This Row],[vlLancEstTrat]]+Tabela1[[#This Row],[vlLancEstNTrat]]+Tabela1[[#This Row],[vlConsEst]]</f>
        <v>824.77792494821097</v>
      </c>
      <c r="M435">
        <v>0</v>
      </c>
      <c r="N435">
        <f>Tabela1[[#This Row],[VALOR_anual]]+Tabela1[[#This Row],[AJUSTE_exerc]]</f>
        <v>824.77792494821097</v>
      </c>
      <c r="Q435" t="s">
        <v>51</v>
      </c>
      <c r="R435" t="s">
        <v>52</v>
      </c>
      <c r="S435">
        <v>23790.7</v>
      </c>
      <c r="T435">
        <v>0</v>
      </c>
      <c r="U435">
        <v>0</v>
      </c>
      <c r="V435">
        <v>4810.7</v>
      </c>
      <c r="W435">
        <v>0</v>
      </c>
      <c r="X435">
        <v>0</v>
      </c>
      <c r="Y435">
        <v>5.7568725668020709E-2</v>
      </c>
      <c r="Z435">
        <v>547.83307165634437</v>
      </c>
      <c r="AA435">
        <v>0</v>
      </c>
      <c r="AB435">
        <v>0</v>
      </c>
      <c r="AC435">
        <v>276.94485329186659</v>
      </c>
      <c r="AD435" t="s">
        <v>842</v>
      </c>
      <c r="AE435" t="s">
        <v>843</v>
      </c>
      <c r="AF435" s="10">
        <v>40409</v>
      </c>
      <c r="AG435" s="10">
        <v>42234</v>
      </c>
      <c r="AH435" t="s">
        <v>844</v>
      </c>
      <c r="AI435" t="s">
        <v>845</v>
      </c>
      <c r="AJ435">
        <v>26373270</v>
      </c>
      <c r="AK435" t="s">
        <v>70</v>
      </c>
      <c r="AL435" t="s">
        <v>47</v>
      </c>
      <c r="AM435" t="s">
        <v>846</v>
      </c>
      <c r="AN435" t="s">
        <v>847</v>
      </c>
    </row>
    <row r="436" spans="1:40" s="4" customFormat="1" x14ac:dyDescent="0.25">
      <c r="A436" t="s">
        <v>848</v>
      </c>
      <c r="B436" t="s">
        <v>59</v>
      </c>
      <c r="C436">
        <v>20</v>
      </c>
      <c r="D436" t="s">
        <v>60</v>
      </c>
      <c r="E436" t="s">
        <v>61</v>
      </c>
      <c r="F436" s="1">
        <v>330005196656</v>
      </c>
      <c r="G436" t="s">
        <v>849</v>
      </c>
      <c r="H436" t="s">
        <v>850</v>
      </c>
      <c r="I436" t="s">
        <v>62</v>
      </c>
      <c r="J436"/>
      <c r="K436" s="10" t="s">
        <v>50</v>
      </c>
      <c r="L436">
        <f>Tabela1[[#This Row],[vlCaptEst]]+Tabela1[[#This Row],[vlLancEstTrat]]+Tabela1[[#This Row],[vlLancEstNTrat]]+Tabela1[[#This Row],[vlConsEst]]</f>
        <v>804.67616247368733</v>
      </c>
      <c r="M436">
        <v>0</v>
      </c>
      <c r="N436">
        <f>Tabela1[[#This Row],[VALOR_anual]]+Tabela1[[#This Row],[AJUSTE_exerc]]</f>
        <v>804.67616247368733</v>
      </c>
      <c r="O436"/>
      <c r="P436"/>
      <c r="Q436" t="s">
        <v>51</v>
      </c>
      <c r="R436" t="s">
        <v>52</v>
      </c>
      <c r="S436">
        <v>22464</v>
      </c>
      <c r="T436">
        <v>0</v>
      </c>
      <c r="U436">
        <v>0</v>
      </c>
      <c r="V436">
        <v>4992</v>
      </c>
      <c r="W436">
        <v>0</v>
      </c>
      <c r="X436">
        <v>0</v>
      </c>
      <c r="Y436">
        <v>5.7568725668020709E-2</v>
      </c>
      <c r="Z436">
        <v>517.28883516908104</v>
      </c>
      <c r="AA436">
        <v>0</v>
      </c>
      <c r="AB436">
        <v>0</v>
      </c>
      <c r="AC436">
        <v>287.38732730460623</v>
      </c>
      <c r="AD436" t="s">
        <v>851</v>
      </c>
      <c r="AE436" t="s">
        <v>852</v>
      </c>
      <c r="AF436" s="10">
        <v>42590</v>
      </c>
      <c r="AG436" s="10">
        <v>44416</v>
      </c>
      <c r="AH436" t="s">
        <v>853</v>
      </c>
      <c r="AI436" t="s">
        <v>854</v>
      </c>
      <c r="AJ436">
        <v>23065480</v>
      </c>
      <c r="AK436" t="s">
        <v>64</v>
      </c>
      <c r="AL436" t="s">
        <v>47</v>
      </c>
      <c r="AM436">
        <v>32183613</v>
      </c>
      <c r="AN436" t="s">
        <v>855</v>
      </c>
    </row>
    <row r="437" spans="1:40" x14ac:dyDescent="0.25">
      <c r="A437" t="s">
        <v>856</v>
      </c>
      <c r="B437" t="s">
        <v>59</v>
      </c>
      <c r="C437">
        <v>20</v>
      </c>
      <c r="D437" t="s">
        <v>60</v>
      </c>
      <c r="E437" t="s">
        <v>61</v>
      </c>
      <c r="F437" s="1">
        <v>330005938067</v>
      </c>
      <c r="G437" t="s">
        <v>857</v>
      </c>
      <c r="H437" t="s">
        <v>858</v>
      </c>
      <c r="I437" t="s">
        <v>49</v>
      </c>
      <c r="K437" s="10" t="s">
        <v>50</v>
      </c>
      <c r="L437">
        <f>Tabela1[[#This Row],[vlCaptEst]]+Tabela1[[#This Row],[vlLancEstTrat]]+Tabela1[[#This Row],[vlLancEstNTrat]]+Tabela1[[#This Row],[vlConsEst]]</f>
        <v>791.75882211992825</v>
      </c>
      <c r="M437">
        <v>0</v>
      </c>
      <c r="N437">
        <f>Tabela1[[#This Row],[VALOR_anual]]+Tabela1[[#This Row],[AJUSTE_exerc]]</f>
        <v>791.75882211992825</v>
      </c>
      <c r="Q437" t="s">
        <v>51</v>
      </c>
      <c r="R437" t="s">
        <v>52</v>
      </c>
      <c r="S437">
        <v>22922</v>
      </c>
      <c r="T437">
        <v>0</v>
      </c>
      <c r="U437">
        <v>0</v>
      </c>
      <c r="V437">
        <v>4584.3999999999996</v>
      </c>
      <c r="W437">
        <v>0</v>
      </c>
      <c r="X437">
        <v>0</v>
      </c>
      <c r="Y437">
        <v>5.7568725668020709E-2</v>
      </c>
      <c r="Z437">
        <v>527.83573392194796</v>
      </c>
      <c r="AA437">
        <v>0</v>
      </c>
      <c r="AB437">
        <v>0</v>
      </c>
      <c r="AC437">
        <v>263.92308819798035</v>
      </c>
      <c r="AD437" t="s">
        <v>859</v>
      </c>
      <c r="AE437" t="s">
        <v>860</v>
      </c>
      <c r="AF437" s="10">
        <v>40731</v>
      </c>
      <c r="AG437" s="10">
        <v>42556</v>
      </c>
      <c r="AH437" t="s">
        <v>861</v>
      </c>
      <c r="AI437" t="s">
        <v>862</v>
      </c>
      <c r="AJ437">
        <v>23824590</v>
      </c>
      <c r="AK437" t="s">
        <v>75</v>
      </c>
      <c r="AL437" t="s">
        <v>47</v>
      </c>
      <c r="AM437" t="s">
        <v>863</v>
      </c>
      <c r="AN437" t="s">
        <v>864</v>
      </c>
    </row>
    <row r="438" spans="1:40" x14ac:dyDescent="0.25">
      <c r="A438" t="s">
        <v>865</v>
      </c>
      <c r="B438" t="s">
        <v>59</v>
      </c>
      <c r="C438">
        <v>20</v>
      </c>
      <c r="D438" t="s">
        <v>60</v>
      </c>
      <c r="E438" t="s">
        <v>61</v>
      </c>
      <c r="F438" s="1">
        <v>330005916098</v>
      </c>
      <c r="G438" t="s">
        <v>866</v>
      </c>
      <c r="H438" t="s">
        <v>867</v>
      </c>
      <c r="I438" t="s">
        <v>49</v>
      </c>
      <c r="K438" s="10" t="s">
        <v>50</v>
      </c>
      <c r="L438">
        <f>Tabela1[[#This Row],[vlCaptEst]]+Tabela1[[#This Row],[vlLancEstTrat]]+Tabela1[[#This Row],[vlLancEstNTrat]]+Tabela1[[#This Row],[vlConsEst]]</f>
        <v>113.46792262242838</v>
      </c>
      <c r="M438">
        <v>0</v>
      </c>
      <c r="N438">
        <f>Tabela1[[#This Row],[VALOR_anual]]+Tabela1[[#This Row],[AJUSTE_exerc]]</f>
        <v>113.46792262242838</v>
      </c>
      <c r="Q438" t="s">
        <v>51</v>
      </c>
      <c r="R438" t="s">
        <v>52</v>
      </c>
      <c r="S438">
        <v>3285</v>
      </c>
      <c r="T438">
        <v>0</v>
      </c>
      <c r="U438">
        <v>0</v>
      </c>
      <c r="V438">
        <v>657</v>
      </c>
      <c r="W438">
        <v>0</v>
      </c>
      <c r="X438">
        <v>0</v>
      </c>
      <c r="Y438">
        <v>5.7568725668020709E-2</v>
      </c>
      <c r="Z438">
        <v>75.645281748285583</v>
      </c>
      <c r="AA438">
        <v>0</v>
      </c>
      <c r="AB438">
        <v>0</v>
      </c>
      <c r="AC438">
        <v>37.822640874142792</v>
      </c>
      <c r="AD438" t="s">
        <v>868</v>
      </c>
      <c r="AE438" t="s">
        <v>869</v>
      </c>
      <c r="AF438" s="10">
        <v>40731</v>
      </c>
      <c r="AG438" s="10">
        <v>42556</v>
      </c>
      <c r="AH438" t="s">
        <v>870</v>
      </c>
      <c r="AI438" t="s">
        <v>167</v>
      </c>
      <c r="AJ438">
        <v>23570295</v>
      </c>
      <c r="AK438" t="s">
        <v>64</v>
      </c>
      <c r="AL438" t="s">
        <v>47</v>
      </c>
      <c r="AM438" t="s">
        <v>871</v>
      </c>
      <c r="AN438" t="s">
        <v>206</v>
      </c>
    </row>
    <row r="439" spans="1:40" x14ac:dyDescent="0.25">
      <c r="A439" t="s">
        <v>872</v>
      </c>
      <c r="B439" t="s">
        <v>59</v>
      </c>
      <c r="C439">
        <v>20</v>
      </c>
      <c r="D439" t="s">
        <v>60</v>
      </c>
      <c r="E439" t="s">
        <v>61</v>
      </c>
      <c r="F439" s="1">
        <v>330005805261</v>
      </c>
      <c r="G439" t="s">
        <v>873</v>
      </c>
      <c r="H439" t="s">
        <v>874</v>
      </c>
      <c r="I439" t="s">
        <v>49</v>
      </c>
      <c r="K439" s="10" t="s">
        <v>50</v>
      </c>
      <c r="L439">
        <f>Tabela1[[#This Row],[vlCaptEst]]+Tabela1[[#This Row],[vlLancEstTrat]]+Tabela1[[#This Row],[vlLancEstNTrat]]+Tabela1[[#This Row],[vlConsEst]]</f>
        <v>694.63337132743754</v>
      </c>
      <c r="M439">
        <v>0</v>
      </c>
      <c r="N439">
        <f>Tabela1[[#This Row],[VALOR_anual]]+Tabela1[[#This Row],[AJUSTE_exerc]]</f>
        <v>694.63337132743754</v>
      </c>
      <c r="Q439" t="s">
        <v>51</v>
      </c>
      <c r="R439" t="s">
        <v>52</v>
      </c>
      <c r="S439">
        <v>20069.16</v>
      </c>
      <c r="T439">
        <v>0</v>
      </c>
      <c r="U439">
        <v>0</v>
      </c>
      <c r="V439">
        <v>4038.36</v>
      </c>
      <c r="W439">
        <v>0</v>
      </c>
      <c r="X439">
        <v>0</v>
      </c>
      <c r="Y439">
        <v>5.7568725668020709E-2</v>
      </c>
      <c r="Z439">
        <v>462.14212990780328</v>
      </c>
      <c r="AA439">
        <v>0</v>
      </c>
      <c r="AB439">
        <v>0</v>
      </c>
      <c r="AC439">
        <v>232.49124141963421</v>
      </c>
      <c r="AD439" t="s">
        <v>875</v>
      </c>
      <c r="AE439" t="s">
        <v>876</v>
      </c>
      <c r="AF439" s="10">
        <v>40800</v>
      </c>
      <c r="AG439" s="10">
        <v>42627</v>
      </c>
      <c r="AH439" t="s">
        <v>877</v>
      </c>
      <c r="AI439" t="s">
        <v>878</v>
      </c>
      <c r="AJ439">
        <v>23065480</v>
      </c>
      <c r="AK439" t="s">
        <v>64</v>
      </c>
      <c r="AL439" t="s">
        <v>47</v>
      </c>
      <c r="AM439" t="s">
        <v>879</v>
      </c>
      <c r="AN439" t="s">
        <v>880</v>
      </c>
    </row>
    <row r="440" spans="1:40" x14ac:dyDescent="0.25">
      <c r="A440" t="s">
        <v>881</v>
      </c>
      <c r="B440" t="s">
        <v>59</v>
      </c>
      <c r="C440">
        <v>20</v>
      </c>
      <c r="D440" t="s">
        <v>60</v>
      </c>
      <c r="E440" t="s">
        <v>61</v>
      </c>
      <c r="F440" s="1">
        <v>330040205330</v>
      </c>
      <c r="G440" t="s">
        <v>882</v>
      </c>
      <c r="H440" t="s">
        <v>883</v>
      </c>
      <c r="I440" t="s">
        <v>42</v>
      </c>
      <c r="K440" s="10" t="s">
        <v>43</v>
      </c>
      <c r="L440">
        <f>Tabela1[[#This Row],[vlCaptEst]]+Tabela1[[#This Row],[vlLancEstTrat]]+Tabela1[[#This Row],[vlLancEstNTrat]]+Tabela1[[#This Row],[vlConsEst]]</f>
        <v>225725.58339172829</v>
      </c>
      <c r="M440">
        <v>0</v>
      </c>
      <c r="N440">
        <f>Tabela1[[#This Row],[VALOR_anual]]+Tabela1[[#This Row],[AJUSTE_exerc]]</f>
        <v>225725.58339172829</v>
      </c>
      <c r="Q440" t="s">
        <v>51</v>
      </c>
      <c r="R440" t="s">
        <v>52</v>
      </c>
      <c r="S440">
        <v>6534960</v>
      </c>
      <c r="T440">
        <v>0</v>
      </c>
      <c r="U440">
        <v>0</v>
      </c>
      <c r="V440">
        <v>1306992</v>
      </c>
      <c r="W440">
        <v>0</v>
      </c>
      <c r="X440">
        <v>0</v>
      </c>
      <c r="Y440">
        <v>5.7568725668020709E-2</v>
      </c>
      <c r="Z440">
        <v>150483.72574197687</v>
      </c>
      <c r="AA440">
        <v>0</v>
      </c>
      <c r="AB440">
        <v>0</v>
      </c>
      <c r="AC440">
        <v>75241.857649751415</v>
      </c>
      <c r="AD440">
        <v>0</v>
      </c>
      <c r="AE440" t="s">
        <v>335</v>
      </c>
      <c r="AF440" s="10">
        <v>0</v>
      </c>
      <c r="AG440" s="10">
        <v>0</v>
      </c>
      <c r="AH440" t="s">
        <v>102</v>
      </c>
      <c r="AI440" t="s">
        <v>68</v>
      </c>
      <c r="AJ440" t="s">
        <v>103</v>
      </c>
      <c r="AK440" t="s">
        <v>64</v>
      </c>
      <c r="AL440" t="s">
        <v>47</v>
      </c>
      <c r="AM440">
        <v>999304487</v>
      </c>
      <c r="AN440" t="s">
        <v>104</v>
      </c>
    </row>
    <row r="441" spans="1:40" x14ac:dyDescent="0.25">
      <c r="A441" t="s">
        <v>884</v>
      </c>
      <c r="B441" t="s">
        <v>59</v>
      </c>
      <c r="C441">
        <v>20</v>
      </c>
      <c r="D441" t="s">
        <v>60</v>
      </c>
      <c r="E441" t="s">
        <v>61</v>
      </c>
      <c r="F441" s="1">
        <v>330031530843</v>
      </c>
      <c r="G441" t="s">
        <v>41</v>
      </c>
      <c r="H441" t="s">
        <v>885</v>
      </c>
      <c r="I441" t="s">
        <v>42</v>
      </c>
      <c r="K441" s="10" t="s">
        <v>43</v>
      </c>
      <c r="L441">
        <f>Tabela1[[#This Row],[vlCaptEst]]+Tabela1[[#This Row],[vlLancEstTrat]]+Tabela1[[#This Row],[vlLancEstNTrat]]+Tabela1[[#This Row],[vlConsEst]]</f>
        <v>44032.723863070431</v>
      </c>
      <c r="M441">
        <v>0</v>
      </c>
      <c r="N441">
        <f>Tabela1[[#This Row],[VALOR_anual]]+Tabela1[[#This Row],[AJUSTE_exerc]]</f>
        <v>44032.723863070431</v>
      </c>
      <c r="Q441" t="s">
        <v>886</v>
      </c>
      <c r="R441" t="s">
        <v>887</v>
      </c>
      <c r="S441">
        <v>1274787.1739999999</v>
      </c>
      <c r="T441">
        <v>0</v>
      </c>
      <c r="U441">
        <v>0</v>
      </c>
      <c r="V441">
        <v>254957.43479999999</v>
      </c>
      <c r="W441">
        <v>0</v>
      </c>
      <c r="X441">
        <v>0</v>
      </c>
      <c r="Y441">
        <v>5.7568725668020709E-2</v>
      </c>
      <c r="Z441">
        <v>29355.149242046955</v>
      </c>
      <c r="AA441">
        <v>0</v>
      </c>
      <c r="AB441">
        <v>0</v>
      </c>
      <c r="AC441">
        <v>14677.574621023476</v>
      </c>
      <c r="AD441" t="s">
        <v>888</v>
      </c>
      <c r="AE441" t="s">
        <v>335</v>
      </c>
      <c r="AF441" s="10" t="s">
        <v>424</v>
      </c>
      <c r="AG441" s="10" t="s">
        <v>424</v>
      </c>
      <c r="AH441" t="s">
        <v>44</v>
      </c>
      <c r="AI441" t="s">
        <v>68</v>
      </c>
      <c r="AJ441">
        <v>20210030</v>
      </c>
      <c r="AK441" t="s">
        <v>64</v>
      </c>
      <c r="AL441" t="s">
        <v>47</v>
      </c>
      <c r="AM441">
        <v>23323600</v>
      </c>
      <c r="AN441" t="s">
        <v>48</v>
      </c>
    </row>
    <row r="442" spans="1:40" x14ac:dyDescent="0.25">
      <c r="A442" t="s">
        <v>889</v>
      </c>
      <c r="B442" t="s">
        <v>59</v>
      </c>
      <c r="C442">
        <v>20</v>
      </c>
      <c r="D442" t="s">
        <v>60</v>
      </c>
      <c r="E442" t="s">
        <v>61</v>
      </c>
      <c r="F442" s="1">
        <v>330031519521</v>
      </c>
      <c r="G442" t="s">
        <v>41</v>
      </c>
      <c r="H442" t="s">
        <v>890</v>
      </c>
      <c r="I442" t="s">
        <v>42</v>
      </c>
      <c r="K442" s="10" t="s">
        <v>43</v>
      </c>
      <c r="L442">
        <f>Tabela1[[#This Row],[vlCaptEst]]+Tabela1[[#This Row],[vlLancEstTrat]]+Tabela1[[#This Row],[vlLancEstNTrat]]+Tabela1[[#This Row],[vlConsEst]]</f>
        <v>191660.99050776422</v>
      </c>
      <c r="M442">
        <v>-6.3210460783486697</v>
      </c>
      <c r="N442">
        <f>Tabela1[[#This Row],[VALOR_anual]]+Tabela1[[#This Row],[AJUSTE_exerc]]</f>
        <v>191654.66946168587</v>
      </c>
      <c r="Q442" t="s">
        <v>891</v>
      </c>
      <c r="R442" t="s">
        <v>52</v>
      </c>
      <c r="S442">
        <v>5548759</v>
      </c>
      <c r="T442">
        <v>0</v>
      </c>
      <c r="U442">
        <v>0</v>
      </c>
      <c r="V442">
        <v>1109751.8</v>
      </c>
      <c r="W442">
        <v>0</v>
      </c>
      <c r="X442">
        <v>0</v>
      </c>
      <c r="Y442">
        <v>5.7568725668020709E-2</v>
      </c>
      <c r="Z442">
        <v>127773.99715266748</v>
      </c>
      <c r="AA442">
        <v>0</v>
      </c>
      <c r="AB442">
        <v>0</v>
      </c>
      <c r="AC442">
        <v>63886.993355096733</v>
      </c>
      <c r="AD442" t="s">
        <v>423</v>
      </c>
      <c r="AE442" t="s">
        <v>335</v>
      </c>
      <c r="AF442" s="10" t="s">
        <v>424</v>
      </c>
      <c r="AG442" s="10" t="s">
        <v>424</v>
      </c>
      <c r="AH442" t="s">
        <v>44</v>
      </c>
      <c r="AI442" t="s">
        <v>115</v>
      </c>
      <c r="AJ442">
        <v>20210030</v>
      </c>
      <c r="AK442" t="s">
        <v>425</v>
      </c>
      <c r="AL442" t="s">
        <v>47</v>
      </c>
      <c r="AM442" t="s">
        <v>105</v>
      </c>
      <c r="AN442" t="s">
        <v>48</v>
      </c>
    </row>
    <row r="443" spans="1:40" x14ac:dyDescent="0.25">
      <c r="A443" t="s">
        <v>892</v>
      </c>
      <c r="B443" t="s">
        <v>59</v>
      </c>
      <c r="C443">
        <v>20</v>
      </c>
      <c r="D443" t="s">
        <v>60</v>
      </c>
      <c r="E443" t="s">
        <v>61</v>
      </c>
      <c r="F443" s="1">
        <v>330006010432</v>
      </c>
      <c r="G443" t="s">
        <v>893</v>
      </c>
      <c r="H443" t="s">
        <v>894</v>
      </c>
      <c r="I443" t="s">
        <v>62</v>
      </c>
      <c r="K443" s="10" t="s">
        <v>50</v>
      </c>
      <c r="L443">
        <f>Tabela1[[#This Row],[vlCaptEst]]+Tabela1[[#This Row],[vlLancEstTrat]]+Tabela1[[#This Row],[vlLancEstNTrat]]+Tabela1[[#This Row],[vlConsEst]]</f>
        <v>309.30608025734659</v>
      </c>
      <c r="M443">
        <v>0</v>
      </c>
      <c r="N443">
        <f>Tabela1[[#This Row],[VALOR_anual]]+Tabela1[[#This Row],[AJUSTE_exerc]]</f>
        <v>309.30608025734659</v>
      </c>
      <c r="Q443" t="s">
        <v>51</v>
      </c>
      <c r="R443" t="s">
        <v>52</v>
      </c>
      <c r="S443">
        <v>4672</v>
      </c>
      <c r="T443">
        <v>0</v>
      </c>
      <c r="U443">
        <v>0</v>
      </c>
      <c r="V443">
        <v>3504</v>
      </c>
      <c r="W443">
        <v>0</v>
      </c>
      <c r="X443">
        <v>0</v>
      </c>
      <c r="Y443">
        <v>5.7568725668020709E-2</v>
      </c>
      <c r="Z443">
        <v>107.58880975325599</v>
      </c>
      <c r="AA443">
        <v>0</v>
      </c>
      <c r="AB443">
        <v>0</v>
      </c>
      <c r="AC443">
        <v>201.71727050409064</v>
      </c>
      <c r="AD443" t="s">
        <v>895</v>
      </c>
      <c r="AE443" t="s">
        <v>896</v>
      </c>
      <c r="AF443" s="10">
        <v>40848</v>
      </c>
      <c r="AG443" s="10">
        <v>42675</v>
      </c>
      <c r="AH443" t="s">
        <v>897</v>
      </c>
      <c r="AI443" t="s">
        <v>898</v>
      </c>
      <c r="AJ443">
        <v>26600000</v>
      </c>
      <c r="AK443" t="s">
        <v>899</v>
      </c>
      <c r="AL443" t="s">
        <v>47</v>
      </c>
      <c r="AM443" t="s">
        <v>900</v>
      </c>
      <c r="AN443" t="s">
        <v>901</v>
      </c>
    </row>
    <row r="444" spans="1:40" x14ac:dyDescent="0.25">
      <c r="A444" t="s">
        <v>902</v>
      </c>
      <c r="B444" t="s">
        <v>59</v>
      </c>
      <c r="C444">
        <v>20</v>
      </c>
      <c r="D444" t="s">
        <v>60</v>
      </c>
      <c r="E444" t="s">
        <v>61</v>
      </c>
      <c r="F444" s="1">
        <v>330006181598</v>
      </c>
      <c r="G444" t="s">
        <v>903</v>
      </c>
      <c r="H444" t="s">
        <v>904</v>
      </c>
      <c r="I444" t="s">
        <v>62</v>
      </c>
      <c r="K444" s="10" t="s">
        <v>50</v>
      </c>
      <c r="L444">
        <f>Tabela1[[#This Row],[vlCaptEst]]+Tabela1[[#This Row],[vlLancEstTrat]]+Tabela1[[#This Row],[vlLancEstNTrat]]+Tabela1[[#This Row],[vlConsEst]]</f>
        <v>672.47444147240412</v>
      </c>
      <c r="M444">
        <v>0</v>
      </c>
      <c r="N444">
        <f>Tabela1[[#This Row],[VALOR_anual]]+Tabela1[[#This Row],[AJUSTE_exerc]]</f>
        <v>672.47444147240412</v>
      </c>
      <c r="Q444" t="s">
        <v>51</v>
      </c>
      <c r="R444" t="s">
        <v>52</v>
      </c>
      <c r="S444">
        <v>19468.8</v>
      </c>
      <c r="T444">
        <v>0</v>
      </c>
      <c r="U444">
        <v>0</v>
      </c>
      <c r="V444">
        <v>3893.76</v>
      </c>
      <c r="W444">
        <v>0</v>
      </c>
      <c r="X444">
        <v>0</v>
      </c>
      <c r="Y444">
        <v>5.7568725668020709E-2</v>
      </c>
      <c r="Z444">
        <v>448.31629431493604</v>
      </c>
      <c r="AA444">
        <v>0</v>
      </c>
      <c r="AB444">
        <v>0</v>
      </c>
      <c r="AC444">
        <v>224.15814715746802</v>
      </c>
      <c r="AD444" t="s">
        <v>905</v>
      </c>
      <c r="AE444" t="s">
        <v>906</v>
      </c>
      <c r="AF444" s="10">
        <v>42787</v>
      </c>
      <c r="AG444" s="10">
        <v>44613</v>
      </c>
      <c r="AH444" t="s">
        <v>907</v>
      </c>
      <c r="AI444" t="s">
        <v>908</v>
      </c>
      <c r="AJ444">
        <v>26410050</v>
      </c>
      <c r="AK444" t="s">
        <v>909</v>
      </c>
      <c r="AL444" t="s">
        <v>47</v>
      </c>
      <c r="AM444" t="s">
        <v>910</v>
      </c>
      <c r="AN444" t="s">
        <v>911</v>
      </c>
    </row>
    <row r="445" spans="1:40" x14ac:dyDescent="0.25">
      <c r="A445" t="s">
        <v>912</v>
      </c>
      <c r="B445" t="s">
        <v>59</v>
      </c>
      <c r="C445">
        <v>20</v>
      </c>
      <c r="D445" t="s">
        <v>60</v>
      </c>
      <c r="E445" t="s">
        <v>61</v>
      </c>
      <c r="F445" s="1">
        <v>330005730822</v>
      </c>
      <c r="G445" t="s">
        <v>913</v>
      </c>
      <c r="H445" t="s">
        <v>914</v>
      </c>
      <c r="I445" t="s">
        <v>62</v>
      </c>
      <c r="K445" s="10" t="s">
        <v>50</v>
      </c>
      <c r="L445">
        <f>Tabela1[[#This Row],[vlCaptEst]]+Tabela1[[#This Row],[vlLancEstTrat]]+Tabela1[[#This Row],[vlLancEstNTrat]]+Tabela1[[#This Row],[vlConsEst]]</f>
        <v>220.17956455861423</v>
      </c>
      <c r="M445">
        <v>0</v>
      </c>
      <c r="N445">
        <f>Tabela1[[#This Row],[VALOR_anual]]+Tabela1[[#This Row],[AJUSTE_exerc]]</f>
        <v>220.17956455861423</v>
      </c>
      <c r="Q445" t="s">
        <v>51</v>
      </c>
      <c r="R445" t="s">
        <v>52</v>
      </c>
      <c r="S445">
        <v>6371.04</v>
      </c>
      <c r="T445">
        <v>0</v>
      </c>
      <c r="U445">
        <v>0</v>
      </c>
      <c r="V445">
        <v>1276.08</v>
      </c>
      <c r="W445">
        <v>0</v>
      </c>
      <c r="X445">
        <v>0</v>
      </c>
      <c r="Y445">
        <v>5.7568725668020709E-2</v>
      </c>
      <c r="Z445">
        <v>146.71675987899124</v>
      </c>
      <c r="AA445">
        <v>0</v>
      </c>
      <c r="AB445">
        <v>0</v>
      </c>
      <c r="AC445">
        <v>73.462804679623005</v>
      </c>
      <c r="AD445" t="s">
        <v>915</v>
      </c>
      <c r="AE445" t="s">
        <v>916</v>
      </c>
      <c r="AF445" s="10">
        <v>40962</v>
      </c>
      <c r="AG445" s="10">
        <v>42789</v>
      </c>
      <c r="AH445" t="s">
        <v>917</v>
      </c>
      <c r="AI445" t="s">
        <v>113</v>
      </c>
      <c r="AJ445">
        <v>23565190</v>
      </c>
      <c r="AK445" t="s">
        <v>64</v>
      </c>
      <c r="AL445" t="s">
        <v>47</v>
      </c>
      <c r="AM445" t="s">
        <v>918</v>
      </c>
      <c r="AN445" t="s">
        <v>919</v>
      </c>
    </row>
    <row r="446" spans="1:40" x14ac:dyDescent="0.25">
      <c r="A446" t="s">
        <v>920</v>
      </c>
      <c r="B446" t="s">
        <v>59</v>
      </c>
      <c r="C446">
        <v>20</v>
      </c>
      <c r="D446" t="s">
        <v>60</v>
      </c>
      <c r="E446" t="s">
        <v>61</v>
      </c>
      <c r="F446" s="1">
        <v>330006423869</v>
      </c>
      <c r="G446" t="s">
        <v>921</v>
      </c>
      <c r="H446" t="s">
        <v>922</v>
      </c>
      <c r="I446" t="s">
        <v>49</v>
      </c>
      <c r="K446" s="10" t="s">
        <v>50</v>
      </c>
      <c r="L446">
        <f>Tabela1[[#This Row],[vlCaptEst]]+Tabela1[[#This Row],[vlLancEstTrat]]+Tabela1[[#This Row],[vlLancEstNTrat]]+Tabela1[[#This Row],[vlConsEst]]</f>
        <v>218.5818660346651</v>
      </c>
      <c r="M446">
        <v>0</v>
      </c>
      <c r="N446">
        <f>Tabela1[[#This Row],[VALOR_anual]]+Tabela1[[#This Row],[AJUSTE_exerc]]</f>
        <v>218.5818660346651</v>
      </c>
      <c r="Q446" t="s">
        <v>51</v>
      </c>
      <c r="R446" t="s">
        <v>52</v>
      </c>
      <c r="S446">
        <v>3624.45</v>
      </c>
      <c r="T446">
        <v>0</v>
      </c>
      <c r="U446">
        <v>0</v>
      </c>
      <c r="V446">
        <v>2346.9499999999998</v>
      </c>
      <c r="W446">
        <v>0</v>
      </c>
      <c r="X446">
        <v>0</v>
      </c>
      <c r="Y446">
        <v>5.7568725668020709E-2</v>
      </c>
      <c r="Z446">
        <v>83.466694783827549</v>
      </c>
      <c r="AA446">
        <v>0</v>
      </c>
      <c r="AB446">
        <v>0</v>
      </c>
      <c r="AC446">
        <v>135.11517125083753</v>
      </c>
      <c r="AD446" t="s">
        <v>923</v>
      </c>
      <c r="AE446" t="s">
        <v>924</v>
      </c>
      <c r="AF446" s="10">
        <v>40973</v>
      </c>
      <c r="AG446" s="10">
        <v>42799</v>
      </c>
      <c r="AH446" t="s">
        <v>925</v>
      </c>
      <c r="AI446" t="s">
        <v>878</v>
      </c>
      <c r="AJ446">
        <v>23585125</v>
      </c>
      <c r="AK446" t="s">
        <v>64</v>
      </c>
      <c r="AL446" t="s">
        <v>47</v>
      </c>
      <c r="AM446" t="s">
        <v>926</v>
      </c>
      <c r="AN446" t="s">
        <v>927</v>
      </c>
    </row>
    <row r="447" spans="1:40" x14ac:dyDescent="0.25">
      <c r="A447" t="s">
        <v>928</v>
      </c>
      <c r="B447" t="s">
        <v>59</v>
      </c>
      <c r="C447">
        <v>20</v>
      </c>
      <c r="D447" t="s">
        <v>60</v>
      </c>
      <c r="E447" t="s">
        <v>61</v>
      </c>
      <c r="F447" s="1">
        <v>330005727600</v>
      </c>
      <c r="G447" t="s">
        <v>929</v>
      </c>
      <c r="H447" t="s">
        <v>930</v>
      </c>
      <c r="I447" t="s">
        <v>49</v>
      </c>
      <c r="K447" s="10" t="s">
        <v>50</v>
      </c>
      <c r="L447">
        <f>Tabela1[[#This Row],[vlCaptEst]]+Tabela1[[#This Row],[vlLancEstTrat]]+Tabela1[[#This Row],[vlLancEstNTrat]]+Tabela1[[#This Row],[vlConsEst]]</f>
        <v>33.635208795034217</v>
      </c>
      <c r="M447">
        <v>0</v>
      </c>
      <c r="N447">
        <f>Tabela1[[#This Row],[VALOR_anual]]+Tabela1[[#This Row],[AJUSTE_exerc]]</f>
        <v>33.635208795034217</v>
      </c>
      <c r="Q447" t="s">
        <v>51</v>
      </c>
      <c r="R447" t="s">
        <v>52</v>
      </c>
      <c r="S447">
        <v>975.24</v>
      </c>
      <c r="T447">
        <v>0</v>
      </c>
      <c r="U447">
        <v>0</v>
      </c>
      <c r="V447">
        <v>194.04</v>
      </c>
      <c r="W447">
        <v>0</v>
      </c>
      <c r="X447">
        <v>0</v>
      </c>
      <c r="Y447">
        <v>5.7568725668020709E-2</v>
      </c>
      <c r="Z447">
        <v>22.461761601402856</v>
      </c>
      <c r="AA447">
        <v>0</v>
      </c>
      <c r="AB447">
        <v>0</v>
      </c>
      <c r="AC447">
        <v>11.173447193631361</v>
      </c>
      <c r="AD447" t="s">
        <v>931</v>
      </c>
      <c r="AE447" t="s">
        <v>932</v>
      </c>
      <c r="AF447" s="10">
        <v>40856</v>
      </c>
      <c r="AG447" s="10">
        <v>42683</v>
      </c>
      <c r="AH447" t="s">
        <v>933</v>
      </c>
      <c r="AI447" t="s">
        <v>934</v>
      </c>
      <c r="AJ447">
        <v>26410050</v>
      </c>
      <c r="AK447" t="s">
        <v>909</v>
      </c>
      <c r="AL447" t="s">
        <v>47</v>
      </c>
      <c r="AM447" t="s">
        <v>935</v>
      </c>
      <c r="AN447" t="s">
        <v>936</v>
      </c>
    </row>
    <row r="448" spans="1:40" s="4" customFormat="1" x14ac:dyDescent="0.25">
      <c r="A448" t="s">
        <v>937</v>
      </c>
      <c r="B448" t="s">
        <v>59</v>
      </c>
      <c r="C448">
        <v>20</v>
      </c>
      <c r="D448" t="s">
        <v>60</v>
      </c>
      <c r="E448" t="s">
        <v>61</v>
      </c>
      <c r="F448" s="1">
        <v>330006605975</v>
      </c>
      <c r="G448" t="s">
        <v>938</v>
      </c>
      <c r="H448" t="s">
        <v>939</v>
      </c>
      <c r="I448" t="s">
        <v>49</v>
      </c>
      <c r="J448"/>
      <c r="K448" s="10" t="s">
        <v>50</v>
      </c>
      <c r="L448">
        <f>Tabela1[[#This Row],[vlCaptEst]]+Tabela1[[#This Row],[vlLancEstTrat]]+Tabela1[[#This Row],[vlLancEstNTrat]]+Tabela1[[#This Row],[vlConsEst]]</f>
        <v>136.14897617809876</v>
      </c>
      <c r="M448">
        <v>0</v>
      </c>
      <c r="N448">
        <f>Tabela1[[#This Row],[VALOR_anual]]+Tabela1[[#This Row],[AJUSTE_exerc]]</f>
        <v>136.14897617809876</v>
      </c>
      <c r="O448"/>
      <c r="P448"/>
      <c r="Q448" t="s">
        <v>51</v>
      </c>
      <c r="R448" t="s">
        <v>52</v>
      </c>
      <c r="S448">
        <v>1898</v>
      </c>
      <c r="T448">
        <v>0</v>
      </c>
      <c r="U448">
        <v>0</v>
      </c>
      <c r="V448">
        <v>1606</v>
      </c>
      <c r="W448">
        <v>0</v>
      </c>
      <c r="X448">
        <v>0</v>
      </c>
      <c r="Y448">
        <v>5.7568725668020709E-2</v>
      </c>
      <c r="Z448">
        <v>43.70175374331518</v>
      </c>
      <c r="AA448">
        <v>0</v>
      </c>
      <c r="AB448">
        <v>0</v>
      </c>
      <c r="AC448">
        <v>92.447222434783583</v>
      </c>
      <c r="AD448" t="s">
        <v>940</v>
      </c>
      <c r="AE448" t="s">
        <v>941</v>
      </c>
      <c r="AF448" s="10">
        <v>41101</v>
      </c>
      <c r="AG448" s="10">
        <v>42927</v>
      </c>
      <c r="AH448" t="s">
        <v>942</v>
      </c>
      <c r="AI448" t="s">
        <v>67</v>
      </c>
      <c r="AJ448">
        <v>26387310</v>
      </c>
      <c r="AK448" t="s">
        <v>70</v>
      </c>
      <c r="AL448" t="s">
        <v>47</v>
      </c>
      <c r="AM448" t="s">
        <v>943</v>
      </c>
      <c r="AN448" t="s">
        <v>944</v>
      </c>
    </row>
    <row r="449" spans="1:40" x14ac:dyDescent="0.25">
      <c r="A449" t="s">
        <v>945</v>
      </c>
      <c r="B449" t="s">
        <v>59</v>
      </c>
      <c r="C449">
        <v>20</v>
      </c>
      <c r="D449" t="s">
        <v>60</v>
      </c>
      <c r="E449" t="s">
        <v>61</v>
      </c>
      <c r="F449" s="1">
        <v>330006602879</v>
      </c>
      <c r="G449" t="s">
        <v>946</v>
      </c>
      <c r="H449" t="s">
        <v>947</v>
      </c>
      <c r="I449" t="s">
        <v>49</v>
      </c>
      <c r="K449" s="10" t="s">
        <v>50</v>
      </c>
      <c r="L449">
        <f>Tabela1[[#This Row],[vlCaptEst]]+Tabela1[[#This Row],[vlLancEstTrat]]+Tabela1[[#This Row],[vlLancEstNTrat]]+Tabela1[[#This Row],[vlConsEst]]</f>
        <v>73.964043432234519</v>
      </c>
      <c r="M449">
        <v>0</v>
      </c>
      <c r="N449">
        <f>Tabela1[[#This Row],[VALOR_anual]]+Tabela1[[#This Row],[AJUSTE_exerc]]</f>
        <v>73.964043432234519</v>
      </c>
      <c r="Q449" t="s">
        <v>51</v>
      </c>
      <c r="R449" t="s">
        <v>52</v>
      </c>
      <c r="S449">
        <v>1752</v>
      </c>
      <c r="T449">
        <v>0</v>
      </c>
      <c r="U449">
        <v>0</v>
      </c>
      <c r="V449">
        <v>584</v>
      </c>
      <c r="W449">
        <v>0</v>
      </c>
      <c r="X449">
        <v>0</v>
      </c>
      <c r="Y449">
        <v>5.7568725668020709E-2</v>
      </c>
      <c r="Z449">
        <v>40.339277111213029</v>
      </c>
      <c r="AA449">
        <v>0</v>
      </c>
      <c r="AB449">
        <v>0</v>
      </c>
      <c r="AC449">
        <v>33.624766321021482</v>
      </c>
      <c r="AD449" t="s">
        <v>948</v>
      </c>
      <c r="AE449" t="s">
        <v>949</v>
      </c>
      <c r="AF449" s="10">
        <v>41085</v>
      </c>
      <c r="AG449" s="10">
        <v>42911</v>
      </c>
      <c r="AH449" t="s">
        <v>950</v>
      </c>
      <c r="AI449" t="s">
        <v>65</v>
      </c>
      <c r="AJ449">
        <v>23092000</v>
      </c>
      <c r="AK449" t="s">
        <v>64</v>
      </c>
      <c r="AL449" t="s">
        <v>47</v>
      </c>
      <c r="AM449">
        <v>24137354</v>
      </c>
      <c r="AN449" t="s">
        <v>209</v>
      </c>
    </row>
    <row r="450" spans="1:40" x14ac:dyDescent="0.25">
      <c r="A450" t="s">
        <v>951</v>
      </c>
      <c r="B450" t="s">
        <v>59</v>
      </c>
      <c r="C450">
        <v>20</v>
      </c>
      <c r="D450" t="s">
        <v>60</v>
      </c>
      <c r="E450" t="s">
        <v>61</v>
      </c>
      <c r="F450" s="1">
        <v>330006573402</v>
      </c>
      <c r="G450" t="s">
        <v>952</v>
      </c>
      <c r="H450" t="s">
        <v>953</v>
      </c>
      <c r="I450" t="s">
        <v>49</v>
      </c>
      <c r="K450" s="10" t="s">
        <v>50</v>
      </c>
      <c r="L450">
        <f>Tabela1[[#This Row],[vlCaptEst]]+Tabela1[[#This Row],[vlLancEstTrat]]+Tabela1[[#This Row],[vlLancEstNTrat]]+Tabela1[[#This Row],[vlConsEst]]</f>
        <v>123.10632613618702</v>
      </c>
      <c r="M450">
        <v>0</v>
      </c>
      <c r="N450">
        <f>Tabela1[[#This Row],[VALOR_anual]]+Tabela1[[#This Row],[AJUSTE_exerc]]</f>
        <v>123.10632613618702</v>
      </c>
      <c r="Q450" t="s">
        <v>51</v>
      </c>
      <c r="R450" t="s">
        <v>52</v>
      </c>
      <c r="S450">
        <v>3564</v>
      </c>
      <c r="T450">
        <v>0</v>
      </c>
      <c r="U450">
        <v>0</v>
      </c>
      <c r="V450">
        <v>712.8</v>
      </c>
      <c r="W450">
        <v>0</v>
      </c>
      <c r="X450">
        <v>0</v>
      </c>
      <c r="Y450">
        <v>5.7568725668020709E-2</v>
      </c>
      <c r="Z450">
        <v>82.067403266120436</v>
      </c>
      <c r="AA450">
        <v>0</v>
      </c>
      <c r="AB450">
        <v>0</v>
      </c>
      <c r="AC450">
        <v>41.038922870066578</v>
      </c>
      <c r="AD450" t="s">
        <v>954</v>
      </c>
      <c r="AE450" t="s">
        <v>955</v>
      </c>
      <c r="AF450" s="10">
        <v>41064</v>
      </c>
      <c r="AG450" s="10">
        <v>42890</v>
      </c>
      <c r="AH450" t="s">
        <v>956</v>
      </c>
      <c r="AI450" t="s">
        <v>113</v>
      </c>
      <c r="AJ450">
        <v>23550740</v>
      </c>
      <c r="AK450" t="s">
        <v>64</v>
      </c>
      <c r="AL450" t="s">
        <v>47</v>
      </c>
      <c r="AM450" t="s">
        <v>957</v>
      </c>
      <c r="AN450" t="s">
        <v>231</v>
      </c>
    </row>
    <row r="451" spans="1:40" x14ac:dyDescent="0.25">
      <c r="A451" t="s">
        <v>958</v>
      </c>
      <c r="B451" t="s">
        <v>59</v>
      </c>
      <c r="C451">
        <v>20</v>
      </c>
      <c r="D451" t="s">
        <v>60</v>
      </c>
      <c r="E451" t="s">
        <v>61</v>
      </c>
      <c r="F451" s="1">
        <v>330006012567</v>
      </c>
      <c r="G451" t="s">
        <v>959</v>
      </c>
      <c r="H451" t="s">
        <v>960</v>
      </c>
      <c r="I451" t="s">
        <v>49</v>
      </c>
      <c r="K451" s="10" t="s">
        <v>50</v>
      </c>
      <c r="L451">
        <f>Tabela1[[#This Row],[vlCaptEst]]+Tabela1[[#This Row],[vlLancEstTrat]]+Tabela1[[#This Row],[vlLancEstNTrat]]+Tabela1[[#This Row],[vlConsEst]]</f>
        <v>1441.1971659202291</v>
      </c>
      <c r="M451">
        <v>0</v>
      </c>
      <c r="N451">
        <f>Tabela1[[#This Row],[VALOR_anual]]+Tabela1[[#This Row],[AJUSTE_exerc]]</f>
        <v>1441.1971659202291</v>
      </c>
      <c r="Q451" t="s">
        <v>51</v>
      </c>
      <c r="R451" t="s">
        <v>52</v>
      </c>
      <c r="S451">
        <v>38796</v>
      </c>
      <c r="T451">
        <v>0</v>
      </c>
      <c r="U451">
        <v>0</v>
      </c>
      <c r="V451">
        <v>9516</v>
      </c>
      <c r="W451">
        <v>0</v>
      </c>
      <c r="X451">
        <v>0</v>
      </c>
      <c r="Y451">
        <v>5.7568725668020709E-2</v>
      </c>
      <c r="Z451">
        <v>893.3745367378973</v>
      </c>
      <c r="AA451">
        <v>0</v>
      </c>
      <c r="AB451">
        <v>0</v>
      </c>
      <c r="AC451">
        <v>547.82262918233164</v>
      </c>
      <c r="AD451" t="s">
        <v>961</v>
      </c>
      <c r="AE451" t="s">
        <v>962</v>
      </c>
      <c r="AF451" s="10">
        <v>40840</v>
      </c>
      <c r="AG451" s="10">
        <v>42667</v>
      </c>
      <c r="AH451" t="s">
        <v>963</v>
      </c>
      <c r="AI451" t="s">
        <v>964</v>
      </c>
      <c r="AJ451">
        <v>23815970</v>
      </c>
      <c r="AK451" t="s">
        <v>75</v>
      </c>
      <c r="AL451" t="s">
        <v>47</v>
      </c>
      <c r="AM451">
        <v>78951085</v>
      </c>
      <c r="AN451" t="s">
        <v>965</v>
      </c>
    </row>
    <row r="452" spans="1:40" x14ac:dyDescent="0.25">
      <c r="A452" t="s">
        <v>966</v>
      </c>
      <c r="B452" t="s">
        <v>59</v>
      </c>
      <c r="C452">
        <v>20</v>
      </c>
      <c r="D452" t="s">
        <v>60</v>
      </c>
      <c r="E452" t="s">
        <v>61</v>
      </c>
      <c r="F452" s="1">
        <v>330006386998</v>
      </c>
      <c r="G452" t="s">
        <v>967</v>
      </c>
      <c r="H452" t="s">
        <v>968</v>
      </c>
      <c r="I452" t="s">
        <v>49</v>
      </c>
      <c r="K452" s="10" t="s">
        <v>50</v>
      </c>
      <c r="L452">
        <f>Tabela1[[#This Row],[vlCaptEst]]+Tabela1[[#This Row],[vlLancEstTrat]]+Tabela1[[#This Row],[vlLancEstNTrat]]+Tabela1[[#This Row],[vlConsEst]]</f>
        <v>517.28883516908104</v>
      </c>
      <c r="M452">
        <v>0</v>
      </c>
      <c r="N452">
        <f>Tabela1[[#This Row],[VALOR_anual]]+Tabela1[[#This Row],[AJUSTE_exerc]]</f>
        <v>517.28883516908104</v>
      </c>
      <c r="Q452" t="s">
        <v>51</v>
      </c>
      <c r="R452" t="s">
        <v>52</v>
      </c>
      <c r="S452">
        <v>9984</v>
      </c>
      <c r="T452">
        <v>0</v>
      </c>
      <c r="U452">
        <v>0</v>
      </c>
      <c r="V452">
        <v>4992</v>
      </c>
      <c r="W452">
        <v>0</v>
      </c>
      <c r="X452">
        <v>0</v>
      </c>
      <c r="Y452">
        <v>5.7568725668020709E-2</v>
      </c>
      <c r="Z452">
        <v>229.90150786447478</v>
      </c>
      <c r="AA452">
        <v>0</v>
      </c>
      <c r="AB452">
        <v>0</v>
      </c>
      <c r="AC452">
        <v>287.38732730460623</v>
      </c>
      <c r="AD452" t="s">
        <v>969</v>
      </c>
      <c r="AE452" t="s">
        <v>970</v>
      </c>
      <c r="AF452" s="10">
        <v>40962</v>
      </c>
      <c r="AG452" s="10">
        <v>42789</v>
      </c>
      <c r="AH452" t="s">
        <v>971</v>
      </c>
      <c r="AI452" t="s">
        <v>113</v>
      </c>
      <c r="AJ452">
        <v>23520660</v>
      </c>
      <c r="AK452" t="s">
        <v>64</v>
      </c>
      <c r="AL452" t="s">
        <v>47</v>
      </c>
      <c r="AM452" t="s">
        <v>972</v>
      </c>
      <c r="AN452" t="s">
        <v>973</v>
      </c>
    </row>
    <row r="453" spans="1:40" x14ac:dyDescent="0.25">
      <c r="A453" t="s">
        <v>974</v>
      </c>
      <c r="B453" t="s">
        <v>59</v>
      </c>
      <c r="C453">
        <v>20</v>
      </c>
      <c r="D453" t="s">
        <v>60</v>
      </c>
      <c r="E453" t="s">
        <v>61</v>
      </c>
      <c r="F453" s="1">
        <v>330005048975</v>
      </c>
      <c r="G453" t="s">
        <v>975</v>
      </c>
      <c r="H453" t="s">
        <v>976</v>
      </c>
      <c r="I453" t="s">
        <v>49</v>
      </c>
      <c r="K453" s="10" t="s">
        <v>50</v>
      </c>
      <c r="L453">
        <f>Tabela1[[#This Row],[vlCaptEst]]+Tabela1[[#This Row],[vlLancEstTrat]]+Tabela1[[#This Row],[vlLancEstNTrat]]+Tabela1[[#This Row],[vlConsEst]]</f>
        <v>103.47447499223659</v>
      </c>
      <c r="M453">
        <v>0</v>
      </c>
      <c r="N453">
        <f>Tabela1[[#This Row],[VALOR_anual]]+Tabela1[[#This Row],[AJUSTE_exerc]]</f>
        <v>103.47447499223659</v>
      </c>
      <c r="Q453" t="s">
        <v>387</v>
      </c>
      <c r="R453" t="s">
        <v>52</v>
      </c>
      <c r="S453">
        <v>2978.4</v>
      </c>
      <c r="T453">
        <v>0</v>
      </c>
      <c r="U453">
        <v>0</v>
      </c>
      <c r="V453">
        <v>606</v>
      </c>
      <c r="W453">
        <v>0</v>
      </c>
      <c r="X453">
        <v>0</v>
      </c>
      <c r="Y453">
        <v>5.7568725668020709E-2</v>
      </c>
      <c r="Z453">
        <v>68.586169315673629</v>
      </c>
      <c r="AA453">
        <v>0</v>
      </c>
      <c r="AB453">
        <v>0</v>
      </c>
      <c r="AC453">
        <v>34.888305676562965</v>
      </c>
      <c r="AD453" t="s">
        <v>977</v>
      </c>
      <c r="AE453" t="s">
        <v>978</v>
      </c>
      <c r="AF453" s="10">
        <v>40984</v>
      </c>
      <c r="AG453" s="10">
        <v>42810</v>
      </c>
      <c r="AH453" t="s">
        <v>979</v>
      </c>
      <c r="AI453" t="s">
        <v>67</v>
      </c>
      <c r="AJ453">
        <v>26373270</v>
      </c>
      <c r="AK453" t="s">
        <v>70</v>
      </c>
      <c r="AL453" t="s">
        <v>47</v>
      </c>
      <c r="AM453" t="s">
        <v>980</v>
      </c>
      <c r="AN453" t="s">
        <v>981</v>
      </c>
    </row>
    <row r="454" spans="1:40" x14ac:dyDescent="0.25">
      <c r="A454" t="s">
        <v>982</v>
      </c>
      <c r="B454" t="s">
        <v>59</v>
      </c>
      <c r="C454">
        <v>20</v>
      </c>
      <c r="D454" t="s">
        <v>60</v>
      </c>
      <c r="E454" t="s">
        <v>61</v>
      </c>
      <c r="F454" s="1">
        <v>330005051330</v>
      </c>
      <c r="G454" t="s">
        <v>983</v>
      </c>
      <c r="H454" t="s">
        <v>984</v>
      </c>
      <c r="I454" t="s">
        <v>62</v>
      </c>
      <c r="K454" s="10" t="s">
        <v>50</v>
      </c>
      <c r="L454">
        <f>Tabela1[[#This Row],[vlCaptEst]]+Tabela1[[#This Row],[vlLancEstTrat]]+Tabela1[[#This Row],[vlLancEstNTrat]]+Tabela1[[#This Row],[vlConsEst]]</f>
        <v>10738.883637591203</v>
      </c>
      <c r="M454">
        <v>0</v>
      </c>
      <c r="N454">
        <f>Tabela1[[#This Row],[VALOR_anual]]+Tabela1[[#This Row],[AJUSTE_exerc]]</f>
        <v>10738.883637591203</v>
      </c>
      <c r="Q454" t="s">
        <v>51</v>
      </c>
      <c r="R454" t="s">
        <v>52</v>
      </c>
      <c r="S454">
        <v>153300</v>
      </c>
      <c r="T454">
        <v>0</v>
      </c>
      <c r="U454">
        <v>0</v>
      </c>
      <c r="V454">
        <v>125220</v>
      </c>
      <c r="W454">
        <v>38.880000000000003</v>
      </c>
      <c r="X454">
        <v>0</v>
      </c>
      <c r="Y454">
        <v>5.7568725668020709E-2</v>
      </c>
      <c r="Z454">
        <v>3530.1201099026689</v>
      </c>
      <c r="AA454">
        <v>0</v>
      </c>
      <c r="AB454">
        <v>0</v>
      </c>
      <c r="AC454">
        <v>7208.7635276885339</v>
      </c>
      <c r="AD454" t="s">
        <v>985</v>
      </c>
      <c r="AE454" t="s">
        <v>986</v>
      </c>
      <c r="AF454" s="10">
        <v>43039</v>
      </c>
      <c r="AG454" s="10">
        <v>44865</v>
      </c>
      <c r="AH454" t="s">
        <v>987</v>
      </c>
      <c r="AI454" t="s">
        <v>988</v>
      </c>
      <c r="AJ454">
        <v>26390410</v>
      </c>
      <c r="AK454" t="s">
        <v>70</v>
      </c>
      <c r="AL454" t="s">
        <v>47</v>
      </c>
      <c r="AM454">
        <v>26631330</v>
      </c>
      <c r="AN454" t="s">
        <v>989</v>
      </c>
    </row>
    <row r="455" spans="1:40" s="4" customFormat="1" x14ac:dyDescent="0.25">
      <c r="A455" t="s">
        <v>990</v>
      </c>
      <c r="B455" t="s">
        <v>59</v>
      </c>
      <c r="C455">
        <v>20</v>
      </c>
      <c r="D455" t="s">
        <v>60</v>
      </c>
      <c r="E455" t="s">
        <v>61</v>
      </c>
      <c r="F455" s="1">
        <v>330026256089</v>
      </c>
      <c r="G455" t="s">
        <v>991</v>
      </c>
      <c r="H455" t="s">
        <v>992</v>
      </c>
      <c r="I455" t="s">
        <v>62</v>
      </c>
      <c r="J455"/>
      <c r="K455" s="10" t="s">
        <v>66</v>
      </c>
      <c r="L455">
        <f>Tabela1[[#This Row],[vlCaptEst]]+Tabela1[[#This Row],[vlLancEstTrat]]+Tabela1[[#This Row],[vlLancEstNTrat]]+Tabela1[[#This Row],[vlConsEst]]</f>
        <v>141.28667339236662</v>
      </c>
      <c r="M455">
        <v>0</v>
      </c>
      <c r="N455">
        <f>Tabela1[[#This Row],[VALOR_anual]]+Tabela1[[#This Row],[AJUSTE_exerc]]</f>
        <v>141.28667339236662</v>
      </c>
      <c r="O455"/>
      <c r="P455"/>
      <c r="Q455" t="s">
        <v>51</v>
      </c>
      <c r="R455" t="s">
        <v>52</v>
      </c>
      <c r="S455">
        <v>1752.96</v>
      </c>
      <c r="T455">
        <v>0</v>
      </c>
      <c r="U455">
        <v>0</v>
      </c>
      <c r="V455">
        <v>1752.96</v>
      </c>
      <c r="W455">
        <v>0</v>
      </c>
      <c r="X455">
        <v>0</v>
      </c>
      <c r="Y455">
        <v>5.7568725668020709E-2</v>
      </c>
      <c r="Z455">
        <v>40.370604533251246</v>
      </c>
      <c r="AA455">
        <v>0</v>
      </c>
      <c r="AB455">
        <v>0</v>
      </c>
      <c r="AC455">
        <v>100.91606885911538</v>
      </c>
      <c r="AD455" t="s">
        <v>993</v>
      </c>
      <c r="AE455" t="s">
        <v>994</v>
      </c>
      <c r="AF455" s="10">
        <v>43448</v>
      </c>
      <c r="AG455" s="10">
        <v>45274</v>
      </c>
      <c r="AH455" t="s">
        <v>995</v>
      </c>
      <c r="AI455" t="s">
        <v>996</v>
      </c>
      <c r="AJ455" t="s">
        <v>997</v>
      </c>
      <c r="AK455" t="s">
        <v>186</v>
      </c>
      <c r="AL455" t="s">
        <v>47</v>
      </c>
      <c r="AM455" t="s">
        <v>998</v>
      </c>
      <c r="AN455" t="s">
        <v>999</v>
      </c>
    </row>
    <row r="456" spans="1:40" x14ac:dyDescent="0.25">
      <c r="A456" t="s">
        <v>1006</v>
      </c>
      <c r="B456" t="s">
        <v>59</v>
      </c>
      <c r="C456">
        <v>20</v>
      </c>
      <c r="D456" t="s">
        <v>60</v>
      </c>
      <c r="E456" t="s">
        <v>61</v>
      </c>
      <c r="F456" s="1">
        <v>330006858598</v>
      </c>
      <c r="G456" t="s">
        <v>1007</v>
      </c>
      <c r="H456" t="s">
        <v>1008</v>
      </c>
      <c r="I456" t="s">
        <v>49</v>
      </c>
      <c r="K456" s="10" t="s">
        <v>50</v>
      </c>
      <c r="L456">
        <f>Tabela1[[#This Row],[vlCaptEst]]+Tabela1[[#This Row],[vlLancEstTrat]]+Tabela1[[#This Row],[vlLancEstNTrat]]+Tabela1[[#This Row],[vlConsEst]]</f>
        <v>1132.1521475132008</v>
      </c>
      <c r="M456">
        <v>0</v>
      </c>
      <c r="N456">
        <f>Tabela1[[#This Row],[VALOR_anual]]+Tabela1[[#This Row],[AJUSTE_exerc]]</f>
        <v>1132.1521475132008</v>
      </c>
      <c r="Q456" t="s">
        <v>51</v>
      </c>
      <c r="R456" t="s">
        <v>52</v>
      </c>
      <c r="S456">
        <v>26937</v>
      </c>
      <c r="T456">
        <v>0</v>
      </c>
      <c r="U456">
        <v>0</v>
      </c>
      <c r="V456">
        <v>8891.4</v>
      </c>
      <c r="W456">
        <v>0</v>
      </c>
      <c r="X456">
        <v>0</v>
      </c>
      <c r="Y456">
        <v>5.7568725668020709E-2</v>
      </c>
      <c r="Z456">
        <v>620.29339883074431</v>
      </c>
      <c r="AA456">
        <v>0</v>
      </c>
      <c r="AB456">
        <v>0</v>
      </c>
      <c r="AC456">
        <v>511.85874868245639</v>
      </c>
      <c r="AD456" t="s">
        <v>1009</v>
      </c>
      <c r="AE456" t="s">
        <v>1010</v>
      </c>
      <c r="AF456" s="10">
        <v>41178</v>
      </c>
      <c r="AG456" s="10">
        <v>43004</v>
      </c>
      <c r="AH456" t="s">
        <v>1011</v>
      </c>
      <c r="AI456" t="s">
        <v>1012</v>
      </c>
      <c r="AJ456">
        <v>20921060</v>
      </c>
      <c r="AK456" t="s">
        <v>64</v>
      </c>
      <c r="AL456" t="s">
        <v>47</v>
      </c>
      <c r="AM456">
        <v>78951085</v>
      </c>
      <c r="AN456" t="s">
        <v>1013</v>
      </c>
    </row>
    <row r="457" spans="1:40" x14ac:dyDescent="0.25">
      <c r="A457" t="s">
        <v>1014</v>
      </c>
      <c r="B457" t="s">
        <v>59</v>
      </c>
      <c r="C457">
        <v>20</v>
      </c>
      <c r="D457" t="s">
        <v>60</v>
      </c>
      <c r="E457" t="s">
        <v>61</v>
      </c>
      <c r="F457" s="1">
        <v>330006755438</v>
      </c>
      <c r="G457" t="s">
        <v>1015</v>
      </c>
      <c r="H457" t="s">
        <v>1016</v>
      </c>
      <c r="I457" t="s">
        <v>49</v>
      </c>
      <c r="K457" s="10" t="s">
        <v>50</v>
      </c>
      <c r="L457">
        <f>Tabela1[[#This Row],[vlCaptEst]]+Tabela1[[#This Row],[vlLancEstTrat]]+Tabela1[[#This Row],[vlLancEstNTrat]]+Tabela1[[#This Row],[vlConsEst]]</f>
        <v>30798.510729473506</v>
      </c>
      <c r="M457">
        <v>0</v>
      </c>
      <c r="N457">
        <f>Tabela1[[#This Row],[VALOR_anual]]+Tabela1[[#This Row],[AJUSTE_exerc]]</f>
        <v>30798.510729473506</v>
      </c>
      <c r="Q457" t="s">
        <v>51</v>
      </c>
      <c r="R457" t="s">
        <v>52</v>
      </c>
      <c r="S457">
        <v>389017</v>
      </c>
      <c r="T457">
        <v>0</v>
      </c>
      <c r="U457">
        <v>0</v>
      </c>
      <c r="V457">
        <v>379380</v>
      </c>
      <c r="W457">
        <v>0</v>
      </c>
      <c r="X457">
        <v>0</v>
      </c>
      <c r="Y457">
        <v>5.7568725668020709E-2</v>
      </c>
      <c r="Z457">
        <v>8958.0867743026702</v>
      </c>
      <c r="AA457">
        <v>0</v>
      </c>
      <c r="AB457">
        <v>0</v>
      </c>
      <c r="AC457">
        <v>21840.423955170838</v>
      </c>
      <c r="AD457" t="s">
        <v>1017</v>
      </c>
      <c r="AE457" t="s">
        <v>1018</v>
      </c>
      <c r="AF457" s="10">
        <v>42753</v>
      </c>
      <c r="AG457" s="10">
        <v>43483</v>
      </c>
      <c r="AH457" t="s">
        <v>1019</v>
      </c>
      <c r="AI457" t="s">
        <v>1020</v>
      </c>
      <c r="AJ457">
        <v>23575310</v>
      </c>
      <c r="AK457" t="s">
        <v>113</v>
      </c>
      <c r="AL457" t="s">
        <v>47</v>
      </c>
      <c r="AM457" t="s">
        <v>1021</v>
      </c>
      <c r="AN457" t="s">
        <v>1022</v>
      </c>
    </row>
    <row r="458" spans="1:40" x14ac:dyDescent="0.25">
      <c r="A458" t="s">
        <v>1023</v>
      </c>
      <c r="B458" t="s">
        <v>59</v>
      </c>
      <c r="C458">
        <v>20</v>
      </c>
      <c r="D458" t="s">
        <v>60</v>
      </c>
      <c r="E458" t="s">
        <v>61</v>
      </c>
      <c r="F458" s="1">
        <v>330006888900</v>
      </c>
      <c r="G458" t="s">
        <v>1024</v>
      </c>
      <c r="H458" t="s">
        <v>1025</v>
      </c>
      <c r="I458" t="s">
        <v>1933</v>
      </c>
      <c r="K458" s="10" t="s">
        <v>1026</v>
      </c>
      <c r="L458">
        <f>Tabela1[[#This Row],[vlCaptEst]]+Tabela1[[#This Row],[vlLancEstTrat]]+Tabela1[[#This Row],[vlLancEstNTrat]]+Tabela1[[#This Row],[vlConsEst]]</f>
        <v>1216.3707004259456</v>
      </c>
      <c r="M458">
        <v>0</v>
      </c>
      <c r="N458">
        <f>Tabela1[[#This Row],[VALOR_anual]]+Tabela1[[#This Row],[AJUSTE_exerc]]</f>
        <v>1216.3707004259456</v>
      </c>
      <c r="Q458" t="s">
        <v>1027</v>
      </c>
      <c r="R458" t="s">
        <v>52</v>
      </c>
      <c r="S458">
        <v>0</v>
      </c>
      <c r="T458">
        <v>105645.6</v>
      </c>
      <c r="U458">
        <v>0</v>
      </c>
      <c r="V458">
        <v>0</v>
      </c>
      <c r="W458">
        <v>210238.68599999999</v>
      </c>
      <c r="X458">
        <v>80</v>
      </c>
      <c r="Y458">
        <v>5.7568725668020709E-2</v>
      </c>
      <c r="Z458">
        <v>0</v>
      </c>
      <c r="AA458">
        <v>1216.3707004259456</v>
      </c>
      <c r="AB458">
        <v>0</v>
      </c>
      <c r="AC458">
        <v>0</v>
      </c>
      <c r="AD458" t="s">
        <v>1028</v>
      </c>
      <c r="AE458" t="s">
        <v>1029</v>
      </c>
      <c r="AF458" s="10">
        <v>44762</v>
      </c>
      <c r="AG458" s="10">
        <v>46588</v>
      </c>
      <c r="AH458" t="s">
        <v>1030</v>
      </c>
      <c r="AI458" t="s">
        <v>85</v>
      </c>
      <c r="AJ458">
        <v>20040004</v>
      </c>
      <c r="AK458" t="s">
        <v>64</v>
      </c>
      <c r="AL458" t="s">
        <v>47</v>
      </c>
      <c r="AM458" t="s">
        <v>1031</v>
      </c>
      <c r="AN458" t="s">
        <v>1032</v>
      </c>
    </row>
    <row r="459" spans="1:40" x14ac:dyDescent="0.25">
      <c r="A459" t="s">
        <v>1033</v>
      </c>
      <c r="B459" t="s">
        <v>59</v>
      </c>
      <c r="C459">
        <v>20</v>
      </c>
      <c r="D459" t="s">
        <v>60</v>
      </c>
      <c r="E459" t="s">
        <v>61</v>
      </c>
      <c r="F459" s="1">
        <v>330006447296</v>
      </c>
      <c r="G459" t="s">
        <v>83</v>
      </c>
      <c r="H459" t="s">
        <v>1034</v>
      </c>
      <c r="I459" t="s">
        <v>49</v>
      </c>
      <c r="K459" s="10" t="s">
        <v>50</v>
      </c>
      <c r="L459">
        <f>Tabela1[[#This Row],[vlCaptEst]]+Tabela1[[#This Row],[vlLancEstTrat]]+Tabela1[[#This Row],[vlLancEstNTrat]]+Tabela1[[#This Row],[vlConsEst]]</f>
        <v>1378.6676315319442</v>
      </c>
      <c r="M459">
        <v>0</v>
      </c>
      <c r="N459">
        <f>Tabela1[[#This Row],[VALOR_anual]]+Tabela1[[#This Row],[AJUSTE_exerc]]</f>
        <v>1378.6676315319442</v>
      </c>
      <c r="Q459" t="s">
        <v>51</v>
      </c>
      <c r="R459" t="s">
        <v>52</v>
      </c>
      <c r="S459">
        <v>19710</v>
      </c>
      <c r="T459">
        <v>0</v>
      </c>
      <c r="U459">
        <v>0</v>
      </c>
      <c r="V459">
        <v>16064.18</v>
      </c>
      <c r="W459">
        <v>0</v>
      </c>
      <c r="X459">
        <v>0</v>
      </c>
      <c r="Y459">
        <v>5.7568725668020709E-2</v>
      </c>
      <c r="Z459">
        <v>453.87169048971344</v>
      </c>
      <c r="AA459">
        <v>0</v>
      </c>
      <c r="AB459">
        <v>0</v>
      </c>
      <c r="AC459">
        <v>924.79594104223077</v>
      </c>
      <c r="AD459" t="s">
        <v>1035</v>
      </c>
      <c r="AE459" t="s">
        <v>1036</v>
      </c>
      <c r="AF459" s="10">
        <v>41208</v>
      </c>
      <c r="AG459" s="10">
        <v>43034</v>
      </c>
      <c r="AH459" t="s">
        <v>1037</v>
      </c>
      <c r="AI459" t="s">
        <v>129</v>
      </c>
      <c r="AJ459">
        <v>27135350</v>
      </c>
      <c r="AK459" t="s">
        <v>86</v>
      </c>
      <c r="AL459" t="s">
        <v>47</v>
      </c>
      <c r="AM459" t="s">
        <v>1038</v>
      </c>
      <c r="AN459" t="s">
        <v>1039</v>
      </c>
    </row>
    <row r="460" spans="1:40" x14ac:dyDescent="0.25">
      <c r="A460" t="s">
        <v>1047</v>
      </c>
      <c r="B460" t="s">
        <v>59</v>
      </c>
      <c r="C460">
        <v>20</v>
      </c>
      <c r="D460" t="s">
        <v>60</v>
      </c>
      <c r="E460" t="s">
        <v>61</v>
      </c>
      <c r="F460" s="1">
        <v>330005051259</v>
      </c>
      <c r="G460" t="s">
        <v>1048</v>
      </c>
      <c r="H460" t="s">
        <v>1049</v>
      </c>
      <c r="I460" t="s">
        <v>49</v>
      </c>
      <c r="K460" s="10" t="s">
        <v>50</v>
      </c>
      <c r="L460">
        <f>Tabela1[[#This Row],[vlCaptEst]]+Tabela1[[#This Row],[vlLancEstTrat]]+Tabela1[[#This Row],[vlLancEstNTrat]]+Tabela1[[#This Row],[vlConsEst]]</f>
        <v>2691.547676783629</v>
      </c>
      <c r="M460">
        <v>0</v>
      </c>
      <c r="N460">
        <f>Tabela1[[#This Row],[VALOR_anual]]+Tabela1[[#This Row],[AJUSTE_exerc]]</f>
        <v>2691.547676783629</v>
      </c>
      <c r="Q460" t="s">
        <v>250</v>
      </c>
      <c r="R460" t="s">
        <v>52</v>
      </c>
      <c r="S460">
        <v>55632</v>
      </c>
      <c r="T460">
        <v>37507.68</v>
      </c>
      <c r="U460">
        <v>0</v>
      </c>
      <c r="V460">
        <v>18124.32</v>
      </c>
      <c r="W460">
        <v>2992.42</v>
      </c>
      <c r="X460">
        <v>83</v>
      </c>
      <c r="Y460">
        <v>5.7568725668020709E-2</v>
      </c>
      <c r="Z460">
        <v>1281.0722694088799</v>
      </c>
      <c r="AA460">
        <v>367.07384649582201</v>
      </c>
      <c r="AB460">
        <v>0</v>
      </c>
      <c r="AC460">
        <v>1043.4015608789271</v>
      </c>
      <c r="AD460" t="s">
        <v>1050</v>
      </c>
      <c r="AE460" t="s">
        <v>1051</v>
      </c>
      <c r="AF460" s="10">
        <v>41270</v>
      </c>
      <c r="AG460" s="10">
        <v>43096</v>
      </c>
      <c r="AH460" t="s">
        <v>1052</v>
      </c>
      <c r="AI460" t="s">
        <v>1053</v>
      </c>
      <c r="AJ460">
        <v>26061055</v>
      </c>
      <c r="AK460" t="s">
        <v>186</v>
      </c>
      <c r="AL460" t="s">
        <v>47</v>
      </c>
      <c r="AM460">
        <v>27659955</v>
      </c>
      <c r="AN460" t="s">
        <v>1054</v>
      </c>
    </row>
    <row r="461" spans="1:40" x14ac:dyDescent="0.25">
      <c r="A461" t="s">
        <v>1055</v>
      </c>
      <c r="B461" t="s">
        <v>59</v>
      </c>
      <c r="C461">
        <v>20</v>
      </c>
      <c r="D461" t="s">
        <v>60</v>
      </c>
      <c r="E461" t="s">
        <v>61</v>
      </c>
      <c r="F461" s="1">
        <v>330006926267</v>
      </c>
      <c r="G461" t="s">
        <v>1015</v>
      </c>
      <c r="H461" t="s">
        <v>1056</v>
      </c>
      <c r="I461" t="s">
        <v>49</v>
      </c>
      <c r="K461" s="10" t="s">
        <v>50</v>
      </c>
      <c r="L461">
        <f>Tabela1[[#This Row],[vlCaptEst]]+Tabela1[[#This Row],[vlLancEstTrat]]+Tabela1[[#This Row],[vlLancEstNTrat]]+Tabela1[[#This Row],[vlConsEst]]</f>
        <v>35511.261906266962</v>
      </c>
      <c r="M461">
        <v>0</v>
      </c>
      <c r="N461">
        <f>Tabela1[[#This Row],[VALOR_anual]]+Tabela1[[#This Row],[AJUSTE_exerc]]</f>
        <v>35511.261906266962</v>
      </c>
      <c r="Q461" t="s">
        <v>51</v>
      </c>
      <c r="R461" t="s">
        <v>52</v>
      </c>
      <c r="S461">
        <v>440737.5</v>
      </c>
      <c r="T461">
        <v>0</v>
      </c>
      <c r="U461">
        <v>0</v>
      </c>
      <c r="V461">
        <v>440555</v>
      </c>
      <c r="W461">
        <v>0</v>
      </c>
      <c r="X461">
        <v>0</v>
      </c>
      <c r="Y461">
        <v>5.7568725668020709E-2</v>
      </c>
      <c r="Z461">
        <v>10149.071820403646</v>
      </c>
      <c r="AA461">
        <v>0</v>
      </c>
      <c r="AB461">
        <v>0</v>
      </c>
      <c r="AC461">
        <v>25362.190085863316</v>
      </c>
      <c r="AD461" t="s">
        <v>1057</v>
      </c>
      <c r="AE461" t="s">
        <v>1058</v>
      </c>
      <c r="AF461" s="10">
        <v>42368</v>
      </c>
      <c r="AG461" s="10">
        <v>43099</v>
      </c>
      <c r="AH461" t="s">
        <v>1059</v>
      </c>
      <c r="AI461" t="s">
        <v>113</v>
      </c>
      <c r="AJ461">
        <v>25575310</v>
      </c>
      <c r="AK461" t="s">
        <v>64</v>
      </c>
      <c r="AL461" t="s">
        <v>47</v>
      </c>
      <c r="AM461" t="s">
        <v>1060</v>
      </c>
      <c r="AN461" t="s">
        <v>1022</v>
      </c>
    </row>
    <row r="462" spans="1:40" x14ac:dyDescent="0.25">
      <c r="A462" t="s">
        <v>1061</v>
      </c>
      <c r="B462" t="s">
        <v>59</v>
      </c>
      <c r="C462">
        <v>20</v>
      </c>
      <c r="D462" t="s">
        <v>60</v>
      </c>
      <c r="E462" t="s">
        <v>61</v>
      </c>
      <c r="F462" s="1">
        <v>330007463198</v>
      </c>
      <c r="G462" t="s">
        <v>1062</v>
      </c>
      <c r="H462" t="s">
        <v>1063</v>
      </c>
      <c r="I462" t="s">
        <v>49</v>
      </c>
      <c r="K462" s="10" t="s">
        <v>50</v>
      </c>
      <c r="L462">
        <f>Tabela1[[#This Row],[vlCaptEst]]+Tabela1[[#This Row],[vlLancEstTrat]]+Tabela1[[#This Row],[vlLancEstNTrat]]+Tabela1[[#This Row],[vlConsEst]]</f>
        <v>427.96391246410656</v>
      </c>
      <c r="M462">
        <v>0</v>
      </c>
      <c r="N462">
        <f>Tabela1[[#This Row],[VALOR_anual]]+Tabela1[[#This Row],[AJUSTE_exerc]]</f>
        <v>427.96391246410656</v>
      </c>
      <c r="Q462" t="s">
        <v>51</v>
      </c>
      <c r="R462" t="s">
        <v>52</v>
      </c>
      <c r="S462">
        <v>5895</v>
      </c>
      <c r="T462">
        <v>0</v>
      </c>
      <c r="U462">
        <v>0</v>
      </c>
      <c r="V462">
        <v>5076</v>
      </c>
      <c r="W462">
        <v>0</v>
      </c>
      <c r="X462">
        <v>0</v>
      </c>
      <c r="Y462">
        <v>5.7568725668020709E-2</v>
      </c>
      <c r="Z462">
        <v>135.75216216561466</v>
      </c>
      <c r="AA462">
        <v>0</v>
      </c>
      <c r="AB462">
        <v>0</v>
      </c>
      <c r="AC462">
        <v>292.21175029849189</v>
      </c>
      <c r="AD462" t="s">
        <v>1064</v>
      </c>
      <c r="AE462" t="s">
        <v>1065</v>
      </c>
      <c r="AF462" s="10">
        <v>41431</v>
      </c>
      <c r="AG462" s="10">
        <v>43257</v>
      </c>
      <c r="AH462" t="s">
        <v>1066</v>
      </c>
      <c r="AI462" t="s">
        <v>1067</v>
      </c>
      <c r="AJ462">
        <v>26377380</v>
      </c>
      <c r="AK462" t="s">
        <v>70</v>
      </c>
      <c r="AL462" t="s">
        <v>47</v>
      </c>
      <c r="AM462" t="s">
        <v>1068</v>
      </c>
      <c r="AN462" t="s">
        <v>1069</v>
      </c>
    </row>
    <row r="463" spans="1:40" x14ac:dyDescent="0.25">
      <c r="A463" t="s">
        <v>1070</v>
      </c>
      <c r="B463" t="s">
        <v>59</v>
      </c>
      <c r="C463">
        <v>20</v>
      </c>
      <c r="D463" t="s">
        <v>60</v>
      </c>
      <c r="E463" t="s">
        <v>61</v>
      </c>
      <c r="F463" s="1">
        <v>330007468904</v>
      </c>
      <c r="G463" t="s">
        <v>1071</v>
      </c>
      <c r="H463" t="s">
        <v>1072</v>
      </c>
      <c r="I463" t="s">
        <v>49</v>
      </c>
      <c r="K463" s="10" t="s">
        <v>50</v>
      </c>
      <c r="L463">
        <f>Tabela1[[#This Row],[vlCaptEst]]+Tabela1[[#This Row],[vlLancEstTrat]]+Tabela1[[#This Row],[vlLancEstNTrat]]+Tabela1[[#This Row],[vlConsEst]]</f>
        <v>107.75588933745982</v>
      </c>
      <c r="M463">
        <v>0</v>
      </c>
      <c r="N463">
        <f>Tabela1[[#This Row],[VALOR_anual]]+Tabela1[[#This Row],[AJUSTE_exerc]]</f>
        <v>107.75588933745982</v>
      </c>
      <c r="Q463" t="s">
        <v>51</v>
      </c>
      <c r="R463" t="s">
        <v>52</v>
      </c>
      <c r="S463">
        <v>3109.8</v>
      </c>
      <c r="T463">
        <v>0</v>
      </c>
      <c r="U463">
        <v>0</v>
      </c>
      <c r="V463">
        <v>627.79999999999995</v>
      </c>
      <c r="W463">
        <v>0</v>
      </c>
      <c r="X463">
        <v>0</v>
      </c>
      <c r="Y463">
        <v>5.7568725668020709E-2</v>
      </c>
      <c r="Z463">
        <v>71.614486779368107</v>
      </c>
      <c r="AA463">
        <v>0</v>
      </c>
      <c r="AB463">
        <v>0</v>
      </c>
      <c r="AC463">
        <v>36.141402558091713</v>
      </c>
      <c r="AD463" t="s">
        <v>1073</v>
      </c>
      <c r="AE463" t="s">
        <v>1074</v>
      </c>
      <c r="AF463" s="10">
        <v>41477</v>
      </c>
      <c r="AG463" s="10">
        <v>43303</v>
      </c>
      <c r="AH463" t="s">
        <v>1075</v>
      </c>
      <c r="AI463" t="s">
        <v>1076</v>
      </c>
      <c r="AJ463">
        <v>20720012</v>
      </c>
      <c r="AK463" t="s">
        <v>64</v>
      </c>
      <c r="AL463" t="s">
        <v>47</v>
      </c>
      <c r="AM463">
        <v>25919895</v>
      </c>
      <c r="AN463" s="11" t="s">
        <v>12985</v>
      </c>
    </row>
    <row r="464" spans="1:40" x14ac:dyDescent="0.25">
      <c r="A464" t="s">
        <v>1077</v>
      </c>
      <c r="B464" t="s">
        <v>59</v>
      </c>
      <c r="C464">
        <v>20</v>
      </c>
      <c r="D464" t="s">
        <v>60</v>
      </c>
      <c r="E464" t="s">
        <v>61</v>
      </c>
      <c r="F464" s="1">
        <v>330006014691</v>
      </c>
      <c r="G464" t="s">
        <v>1078</v>
      </c>
      <c r="H464" t="s">
        <v>1079</v>
      </c>
      <c r="I464" t="s">
        <v>62</v>
      </c>
      <c r="K464" s="10" t="s">
        <v>50</v>
      </c>
      <c r="L464">
        <f>Tabela1[[#This Row],[vlCaptEst]]+Tabela1[[#This Row],[vlLancEstTrat]]+Tabela1[[#This Row],[vlLancEstNTrat]]+Tabela1[[#This Row],[vlConsEst]]</f>
        <v>3560.3615146435623</v>
      </c>
      <c r="M464">
        <v>0</v>
      </c>
      <c r="N464">
        <f>Tabela1[[#This Row],[VALOR_anual]]+Tabela1[[#This Row],[AJUSTE_exerc]]</f>
        <v>3560.3615146435623</v>
      </c>
      <c r="Q464" t="s">
        <v>51</v>
      </c>
      <c r="R464" t="s">
        <v>52</v>
      </c>
      <c r="S464">
        <v>53535.24</v>
      </c>
      <c r="T464">
        <v>0</v>
      </c>
      <c r="U464">
        <v>0</v>
      </c>
      <c r="V464">
        <v>40431.24</v>
      </c>
      <c r="W464">
        <v>0</v>
      </c>
      <c r="X464">
        <v>0</v>
      </c>
      <c r="Y464">
        <v>5.7568725668020709E-2</v>
      </c>
      <c r="Z464">
        <v>1232.786269573972</v>
      </c>
      <c r="AA464">
        <v>0</v>
      </c>
      <c r="AB464">
        <v>0</v>
      </c>
      <c r="AC464">
        <v>2327.5752450695904</v>
      </c>
      <c r="AD464" t="s">
        <v>1080</v>
      </c>
      <c r="AE464" t="s">
        <v>1081</v>
      </c>
      <c r="AF464" s="10">
        <v>42916</v>
      </c>
      <c r="AG464" s="10">
        <v>44742</v>
      </c>
      <c r="AH464" t="s">
        <v>1082</v>
      </c>
      <c r="AI464" t="s">
        <v>1083</v>
      </c>
      <c r="AJ464">
        <v>23890000</v>
      </c>
      <c r="AK464" t="s">
        <v>73</v>
      </c>
      <c r="AL464" t="s">
        <v>47</v>
      </c>
      <c r="AM464">
        <v>26829400</v>
      </c>
      <c r="AN464" t="s">
        <v>1084</v>
      </c>
    </row>
    <row r="465" spans="1:40" s="4" customFormat="1" x14ac:dyDescent="0.25">
      <c r="A465" t="s">
        <v>1085</v>
      </c>
      <c r="B465" t="s">
        <v>59</v>
      </c>
      <c r="C465">
        <v>20</v>
      </c>
      <c r="D465" t="s">
        <v>60</v>
      </c>
      <c r="E465" t="s">
        <v>61</v>
      </c>
      <c r="F465" s="1">
        <v>330022495682</v>
      </c>
      <c r="G465" t="s">
        <v>1086</v>
      </c>
      <c r="H465" t="s">
        <v>1087</v>
      </c>
      <c r="I465" t="s">
        <v>49</v>
      </c>
      <c r="J465">
        <v>2024</v>
      </c>
      <c r="K465" s="10" t="s">
        <v>50</v>
      </c>
      <c r="L465">
        <f>Tabela1[[#This Row],[vlCaptEst]]+Tabela1[[#This Row],[vlLancEstTrat]]+Tabela1[[#This Row],[vlLancEstNTrat]]+Tabela1[[#This Row],[vlConsEst]]</f>
        <v>1125.8553356835189</v>
      </c>
      <c r="M465">
        <v>-527.7563349093449</v>
      </c>
      <c r="N465">
        <f>Tabela1[[#This Row],[VALOR_anual]]+Tabela1[[#This Row],[AJUSTE_exerc]]</f>
        <v>598.09900077417399</v>
      </c>
      <c r="O465"/>
      <c r="P465"/>
      <c r="Q465" t="s">
        <v>51</v>
      </c>
      <c r="R465" t="s">
        <v>1088</v>
      </c>
      <c r="S465">
        <v>18250</v>
      </c>
      <c r="T465">
        <v>478296</v>
      </c>
      <c r="U465">
        <v>0</v>
      </c>
      <c r="V465">
        <v>3650</v>
      </c>
      <c r="W465">
        <v>1406</v>
      </c>
      <c r="X465">
        <v>25.3</v>
      </c>
      <c r="Y465">
        <v>5.7568725668020709E-2</v>
      </c>
      <c r="Z465">
        <v>420.25736664270477</v>
      </c>
      <c r="AA465">
        <v>495.47450695646796</v>
      </c>
      <c r="AB465">
        <v>0</v>
      </c>
      <c r="AC465">
        <v>210.12346208434602</v>
      </c>
      <c r="AD465" t="s">
        <v>1089</v>
      </c>
      <c r="AE465" t="s">
        <v>1090</v>
      </c>
      <c r="AF465" s="10">
        <v>45153</v>
      </c>
      <c r="AG465" s="10">
        <v>48806</v>
      </c>
      <c r="AH465" t="s">
        <v>1091</v>
      </c>
      <c r="AI465" t="s">
        <v>1092</v>
      </c>
      <c r="AJ465">
        <v>23890000</v>
      </c>
      <c r="AK465" t="s">
        <v>73</v>
      </c>
      <c r="AL465" t="s">
        <v>47</v>
      </c>
      <c r="AM465">
        <v>35755707</v>
      </c>
      <c r="AN465" t="s">
        <v>1093</v>
      </c>
    </row>
    <row r="466" spans="1:40" x14ac:dyDescent="0.25">
      <c r="A466" t="s">
        <v>1094</v>
      </c>
      <c r="B466" t="s">
        <v>59</v>
      </c>
      <c r="C466">
        <v>20</v>
      </c>
      <c r="D466" t="s">
        <v>60</v>
      </c>
      <c r="E466" t="s">
        <v>61</v>
      </c>
      <c r="F466" s="1">
        <v>330028998309</v>
      </c>
      <c r="G466" t="s">
        <v>1095</v>
      </c>
      <c r="H466" t="s">
        <v>1096</v>
      </c>
      <c r="I466" t="s">
        <v>49</v>
      </c>
      <c r="K466" s="10" t="s">
        <v>1097</v>
      </c>
      <c r="L466">
        <f>Tabela1[[#This Row],[vlCaptEst]]+Tabela1[[#This Row],[vlLancEstTrat]]+Tabela1[[#This Row],[vlLancEstNTrat]]+Tabela1[[#This Row],[vlConsEst]]</f>
        <v>1997.0291726703319</v>
      </c>
      <c r="M466">
        <v>0</v>
      </c>
      <c r="N466">
        <f>Tabela1[[#This Row],[VALOR_anual]]+Tabela1[[#This Row],[AJUSTE_exerc]]</f>
        <v>1997.0291726703319</v>
      </c>
      <c r="Q466" t="s">
        <v>51</v>
      </c>
      <c r="R466" t="s">
        <v>52</v>
      </c>
      <c r="S466">
        <v>0</v>
      </c>
      <c r="T466">
        <v>788400</v>
      </c>
      <c r="U466">
        <v>0</v>
      </c>
      <c r="V466">
        <v>0</v>
      </c>
      <c r="W466">
        <v>7884</v>
      </c>
      <c r="X466">
        <v>96</v>
      </c>
      <c r="Y466">
        <v>5.7568725668020709E-2</v>
      </c>
      <c r="Z466">
        <v>0</v>
      </c>
      <c r="AA466">
        <v>1997.0291726703319</v>
      </c>
      <c r="AB466">
        <v>0</v>
      </c>
      <c r="AC466">
        <v>0</v>
      </c>
      <c r="AD466" t="s">
        <v>1098</v>
      </c>
      <c r="AE466" t="s">
        <v>1099</v>
      </c>
      <c r="AF466" s="10">
        <v>41530</v>
      </c>
      <c r="AG466" s="10">
        <v>43356</v>
      </c>
      <c r="AH466" t="s">
        <v>1100</v>
      </c>
      <c r="AI466" t="s">
        <v>113</v>
      </c>
      <c r="AJ466">
        <v>23565160</v>
      </c>
      <c r="AK466" t="s">
        <v>64</v>
      </c>
      <c r="AL466" t="s">
        <v>47</v>
      </c>
      <c r="AM466">
        <v>24143750</v>
      </c>
      <c r="AN466" t="s">
        <v>1101</v>
      </c>
    </row>
    <row r="467" spans="1:40" x14ac:dyDescent="0.25">
      <c r="A467" t="s">
        <v>1102</v>
      </c>
      <c r="B467" t="s">
        <v>59</v>
      </c>
      <c r="C467">
        <v>20</v>
      </c>
      <c r="D467" t="s">
        <v>60</v>
      </c>
      <c r="E467" t="s">
        <v>61</v>
      </c>
      <c r="F467" s="1">
        <v>330005050449</v>
      </c>
      <c r="G467" t="s">
        <v>1103</v>
      </c>
      <c r="H467" t="s">
        <v>1104</v>
      </c>
      <c r="I467" t="s">
        <v>62</v>
      </c>
      <c r="K467" s="10" t="s">
        <v>1105</v>
      </c>
      <c r="L467">
        <f>Tabela1[[#This Row],[vlCaptEst]]+Tabela1[[#This Row],[vlLancEstTrat]]+Tabela1[[#This Row],[vlLancEstNTrat]]+Tabela1[[#This Row],[vlConsEst]]</f>
        <v>40.318392163187553</v>
      </c>
      <c r="M467">
        <v>-883.04</v>
      </c>
      <c r="N467">
        <v>0</v>
      </c>
      <c r="O467">
        <v>-842.72</v>
      </c>
      <c r="Q467" t="s">
        <v>11553</v>
      </c>
      <c r="R467" t="s">
        <v>52</v>
      </c>
      <c r="S467">
        <v>0</v>
      </c>
      <c r="T467">
        <v>21035.52</v>
      </c>
      <c r="U467">
        <v>0</v>
      </c>
      <c r="V467">
        <v>0</v>
      </c>
      <c r="W467">
        <v>1234</v>
      </c>
      <c r="X467">
        <v>97</v>
      </c>
      <c r="Y467">
        <v>5.7568725668020709E-2</v>
      </c>
      <c r="Z467">
        <v>0</v>
      </c>
      <c r="AA467">
        <v>40.318392163187553</v>
      </c>
      <c r="AB467">
        <v>0</v>
      </c>
      <c r="AC467">
        <v>0</v>
      </c>
      <c r="AD467" t="s">
        <v>1106</v>
      </c>
      <c r="AE467" t="s">
        <v>1107</v>
      </c>
      <c r="AF467" s="10">
        <v>44298</v>
      </c>
      <c r="AG467" s="10">
        <v>46124</v>
      </c>
      <c r="AH467" t="s">
        <v>1108</v>
      </c>
      <c r="AI467" t="s">
        <v>113</v>
      </c>
      <c r="AJ467">
        <v>23565160</v>
      </c>
      <c r="AK467" t="s">
        <v>64</v>
      </c>
      <c r="AL467" t="s">
        <v>47</v>
      </c>
      <c r="AM467" t="s">
        <v>1109</v>
      </c>
      <c r="AN467" t="s">
        <v>1110</v>
      </c>
    </row>
    <row r="468" spans="1:40" x14ac:dyDescent="0.25">
      <c r="A468" t="s">
        <v>1111</v>
      </c>
      <c r="B468" t="s">
        <v>59</v>
      </c>
      <c r="C468">
        <v>20</v>
      </c>
      <c r="D468" t="s">
        <v>60</v>
      </c>
      <c r="E468" t="s">
        <v>61</v>
      </c>
      <c r="F468" s="1">
        <v>330007198770</v>
      </c>
      <c r="G468" t="s">
        <v>13628</v>
      </c>
      <c r="H468" t="s">
        <v>13629</v>
      </c>
      <c r="I468" t="s">
        <v>49</v>
      </c>
      <c r="K468" s="10" t="s">
        <v>50</v>
      </c>
      <c r="L468">
        <f>Tabela1[[#This Row],[vlCaptEst]]+Tabela1[[#This Row],[vlLancEstTrat]]+Tabela1[[#This Row],[vlLancEstNTrat]]+Tabela1[[#This Row],[vlConsEst]]</f>
        <v>710.50593182680154</v>
      </c>
      <c r="M468">
        <v>0</v>
      </c>
      <c r="N468">
        <f>Tabela1[[#This Row],[VALOR_anual]]+Tabela1[[#This Row],[AJUSTE_exerc]]</f>
        <v>710.50593182680154</v>
      </c>
      <c r="Q468" t="s">
        <v>13627</v>
      </c>
      <c r="R468" t="s">
        <v>52</v>
      </c>
      <c r="S468">
        <v>15257</v>
      </c>
      <c r="T468">
        <v>10020</v>
      </c>
      <c r="U468">
        <v>0</v>
      </c>
      <c r="V468">
        <v>5237</v>
      </c>
      <c r="W468">
        <v>2811.96</v>
      </c>
      <c r="X468">
        <v>90</v>
      </c>
      <c r="Y468">
        <v>5.7568725668020709E-2</v>
      </c>
      <c r="Z468">
        <v>351.33703815862344</v>
      </c>
      <c r="AA468">
        <v>57.684226446373486</v>
      </c>
      <c r="AB468">
        <v>0</v>
      </c>
      <c r="AC468">
        <v>301.48466722180467</v>
      </c>
      <c r="AD468" t="s">
        <v>1112</v>
      </c>
      <c r="AE468" t="s">
        <v>1113</v>
      </c>
      <c r="AF468" s="10">
        <v>41786</v>
      </c>
      <c r="AG468" s="10">
        <v>43612</v>
      </c>
      <c r="AH468" t="s">
        <v>1114</v>
      </c>
      <c r="AI468" t="s">
        <v>1115</v>
      </c>
      <c r="AJ468">
        <v>23890000</v>
      </c>
      <c r="AK468" t="s">
        <v>73</v>
      </c>
      <c r="AL468" t="s">
        <v>47</v>
      </c>
      <c r="AM468">
        <v>24312438</v>
      </c>
      <c r="AN468" t="s">
        <v>1116</v>
      </c>
    </row>
    <row r="469" spans="1:40" x14ac:dyDescent="0.25">
      <c r="A469" t="s">
        <v>1117</v>
      </c>
      <c r="B469" t="s">
        <v>59</v>
      </c>
      <c r="C469">
        <v>20</v>
      </c>
      <c r="D469" t="s">
        <v>60</v>
      </c>
      <c r="E469" t="s">
        <v>61</v>
      </c>
      <c r="F469" s="1">
        <v>330008241580</v>
      </c>
      <c r="G469" t="s">
        <v>1118</v>
      </c>
      <c r="H469" t="s">
        <v>1119</v>
      </c>
      <c r="I469" t="s">
        <v>49</v>
      </c>
      <c r="K469" s="10" t="s">
        <v>50</v>
      </c>
      <c r="L469">
        <f>Tabela1[[#This Row],[vlCaptEst]]+Tabela1[[#This Row],[vlLancEstTrat]]+Tabela1[[#This Row],[vlLancEstNTrat]]+Tabela1[[#This Row],[vlConsEst]]</f>
        <v>782.68431220285765</v>
      </c>
      <c r="M469">
        <v>0</v>
      </c>
      <c r="N469">
        <f>Tabela1[[#This Row],[VALOR_anual]]+Tabela1[[#This Row],[AJUSTE_exerc]]</f>
        <v>782.68431220285765</v>
      </c>
      <c r="Q469" t="s">
        <v>51</v>
      </c>
      <c r="R469" t="s">
        <v>52</v>
      </c>
      <c r="S469">
        <v>22600.799999999999</v>
      </c>
      <c r="T469">
        <v>0</v>
      </c>
      <c r="U469">
        <v>0</v>
      </c>
      <c r="V469">
        <v>4555.2</v>
      </c>
      <c r="W469">
        <v>0</v>
      </c>
      <c r="X469">
        <v>0</v>
      </c>
      <c r="Y469">
        <v>5.7568725668020709E-2</v>
      </c>
      <c r="Z469">
        <v>520.44246232092837</v>
      </c>
      <c r="AA469">
        <v>0</v>
      </c>
      <c r="AB469">
        <v>0</v>
      </c>
      <c r="AC469">
        <v>262.24184988192928</v>
      </c>
      <c r="AD469" t="s">
        <v>1120</v>
      </c>
      <c r="AE469" t="s">
        <v>1121</v>
      </c>
      <c r="AF469" s="10">
        <v>41855</v>
      </c>
      <c r="AG469" s="10">
        <v>43681</v>
      </c>
      <c r="AH469" t="s">
        <v>1122</v>
      </c>
      <c r="AI469" t="s">
        <v>1123</v>
      </c>
      <c r="AJ469">
        <v>23585127</v>
      </c>
      <c r="AK469" t="s">
        <v>64</v>
      </c>
      <c r="AL469" t="s">
        <v>47</v>
      </c>
      <c r="AM469" t="s">
        <v>1124</v>
      </c>
      <c r="AN469" t="s">
        <v>1125</v>
      </c>
    </row>
    <row r="470" spans="1:40" x14ac:dyDescent="0.25">
      <c r="A470" t="s">
        <v>1126</v>
      </c>
      <c r="B470" t="s">
        <v>59</v>
      </c>
      <c r="C470">
        <v>20</v>
      </c>
      <c r="D470" t="s">
        <v>60</v>
      </c>
      <c r="E470" t="s">
        <v>61</v>
      </c>
      <c r="F470" s="1">
        <v>330005198519</v>
      </c>
      <c r="G470" t="s">
        <v>1127</v>
      </c>
      <c r="H470" t="s">
        <v>1128</v>
      </c>
      <c r="I470" t="s">
        <v>62</v>
      </c>
      <c r="K470" s="10" t="s">
        <v>50</v>
      </c>
      <c r="L470">
        <f>Tabela1[[#This Row],[vlCaptEst]]+Tabela1[[#This Row],[vlLancEstTrat]]+Tabela1[[#This Row],[vlLancEstNTrat]]+Tabela1[[#This Row],[vlConsEst]]</f>
        <v>2768.1954360371374</v>
      </c>
      <c r="M470">
        <v>0</v>
      </c>
      <c r="N470">
        <f>Tabela1[[#This Row],[VALOR_anual]]+Tabela1[[#This Row],[AJUSTE_exerc]]</f>
        <v>2768.1954360371374</v>
      </c>
      <c r="Q470" t="s">
        <v>51</v>
      </c>
      <c r="R470" t="s">
        <v>52</v>
      </c>
      <c r="S470">
        <v>36918</v>
      </c>
      <c r="T470">
        <v>0</v>
      </c>
      <c r="U470">
        <v>0</v>
      </c>
      <c r="V470">
        <v>33318</v>
      </c>
      <c r="W470">
        <v>0</v>
      </c>
      <c r="X470">
        <v>0</v>
      </c>
      <c r="Y470">
        <v>5.7568725668020709E-2</v>
      </c>
      <c r="Z470">
        <v>850.12180937712992</v>
      </c>
      <c r="AA470">
        <v>0</v>
      </c>
      <c r="AB470">
        <v>0</v>
      </c>
      <c r="AC470">
        <v>1918.0736266600077</v>
      </c>
      <c r="AD470" t="s">
        <v>1129</v>
      </c>
      <c r="AE470" t="s">
        <v>1130</v>
      </c>
      <c r="AF470" s="10">
        <v>41858</v>
      </c>
      <c r="AG470" s="10">
        <v>43684</v>
      </c>
      <c r="AH470" t="s">
        <v>1131</v>
      </c>
      <c r="AI470" t="s">
        <v>63</v>
      </c>
      <c r="AJ470">
        <v>23017325</v>
      </c>
      <c r="AK470" t="s">
        <v>64</v>
      </c>
      <c r="AL470" t="s">
        <v>47</v>
      </c>
      <c r="AM470" t="s">
        <v>1132</v>
      </c>
      <c r="AN470" t="s">
        <v>1133</v>
      </c>
    </row>
    <row r="471" spans="1:40" x14ac:dyDescent="0.25">
      <c r="A471" t="s">
        <v>1134</v>
      </c>
      <c r="B471" t="s">
        <v>59</v>
      </c>
      <c r="C471">
        <v>20</v>
      </c>
      <c r="D471" t="s">
        <v>60</v>
      </c>
      <c r="E471" t="s">
        <v>61</v>
      </c>
      <c r="F471" s="1">
        <v>330008245810</v>
      </c>
      <c r="G471" t="s">
        <v>1135</v>
      </c>
      <c r="H471" t="s">
        <v>1136</v>
      </c>
      <c r="I471" t="s">
        <v>49</v>
      </c>
      <c r="K471" s="10" t="s">
        <v>50</v>
      </c>
      <c r="L471">
        <f>Tabela1[[#This Row],[vlCaptEst]]+Tabela1[[#This Row],[vlLancEstTrat]]+Tabela1[[#This Row],[vlLancEstNTrat]]+Tabela1[[#This Row],[vlConsEst]]</f>
        <v>776.62767727546873</v>
      </c>
      <c r="M471">
        <v>0</v>
      </c>
      <c r="N471">
        <f>Tabela1[[#This Row],[VALOR_anual]]+Tabela1[[#This Row],[AJUSTE_exerc]]</f>
        <v>776.62767727546873</v>
      </c>
      <c r="Q471" t="s">
        <v>51</v>
      </c>
      <c r="R471" t="s">
        <v>52</v>
      </c>
      <c r="S471">
        <v>22484</v>
      </c>
      <c r="T471">
        <v>0</v>
      </c>
      <c r="U471">
        <v>0</v>
      </c>
      <c r="V471">
        <v>4496.8</v>
      </c>
      <c r="W471">
        <v>0</v>
      </c>
      <c r="X471">
        <v>0</v>
      </c>
      <c r="Y471">
        <v>5.7568725668020709E-2</v>
      </c>
      <c r="Z471">
        <v>517.74830402564157</v>
      </c>
      <c r="AA471">
        <v>0</v>
      </c>
      <c r="AB471">
        <v>0</v>
      </c>
      <c r="AC471">
        <v>258.87937324982715</v>
      </c>
      <c r="AD471" t="s">
        <v>1137</v>
      </c>
      <c r="AE471" t="s">
        <v>1138</v>
      </c>
      <c r="AF471" s="10">
        <v>41865</v>
      </c>
      <c r="AG471" s="10">
        <v>43691</v>
      </c>
      <c r="AH471" t="s">
        <v>1139</v>
      </c>
      <c r="AI471" t="s">
        <v>63</v>
      </c>
      <c r="AJ471">
        <v>23052000</v>
      </c>
      <c r="AK471" t="s">
        <v>64</v>
      </c>
      <c r="AL471" t="s">
        <v>47</v>
      </c>
      <c r="AM471" t="s">
        <v>1124</v>
      </c>
      <c r="AN471" t="s">
        <v>1125</v>
      </c>
    </row>
    <row r="472" spans="1:40" x14ac:dyDescent="0.25">
      <c r="A472" t="s">
        <v>1140</v>
      </c>
      <c r="B472" t="s">
        <v>59</v>
      </c>
      <c r="C472">
        <v>20</v>
      </c>
      <c r="D472" t="s">
        <v>60</v>
      </c>
      <c r="E472" t="s">
        <v>61</v>
      </c>
      <c r="F472" s="1">
        <v>330007793490</v>
      </c>
      <c r="G472" t="s">
        <v>1141</v>
      </c>
      <c r="H472" t="s">
        <v>1142</v>
      </c>
      <c r="I472" t="s">
        <v>49</v>
      </c>
      <c r="K472" s="10" t="s">
        <v>50</v>
      </c>
      <c r="L472">
        <f>Tabela1[[#This Row],[vlCaptEst]]+Tabela1[[#This Row],[vlLancEstTrat]]+Tabela1[[#This Row],[vlLancEstNTrat]]+Tabela1[[#This Row],[vlConsEst]]</f>
        <v>192.16240678243392</v>
      </c>
      <c r="M472">
        <v>0</v>
      </c>
      <c r="N472">
        <f>Tabela1[[#This Row],[VALOR_anual]]+Tabela1[[#This Row],[AJUSTE_exerc]]</f>
        <v>192.16240678243392</v>
      </c>
      <c r="Q472" t="s">
        <v>51</v>
      </c>
      <c r="R472" t="s">
        <v>52</v>
      </c>
      <c r="S472">
        <v>4392</v>
      </c>
      <c r="T472">
        <v>0</v>
      </c>
      <c r="U472">
        <v>0</v>
      </c>
      <c r="V472">
        <v>1581.12</v>
      </c>
      <c r="W472">
        <v>0</v>
      </c>
      <c r="X472">
        <v>0</v>
      </c>
      <c r="Y472">
        <v>5.7568725668020709E-2</v>
      </c>
      <c r="Z472">
        <v>101.13536081338292</v>
      </c>
      <c r="AA472">
        <v>0</v>
      </c>
      <c r="AB472">
        <v>0</v>
      </c>
      <c r="AC472">
        <v>91.027045969051002</v>
      </c>
      <c r="AD472" t="s">
        <v>1143</v>
      </c>
      <c r="AE472" t="s">
        <v>1144</v>
      </c>
      <c r="AF472" s="10">
        <v>41696</v>
      </c>
      <c r="AG472" s="10">
        <v>43522</v>
      </c>
      <c r="AH472">
        <v>0</v>
      </c>
      <c r="AI472">
        <v>0</v>
      </c>
      <c r="AJ472">
        <v>0</v>
      </c>
      <c r="AK472" t="s">
        <v>75</v>
      </c>
      <c r="AL472">
        <v>0</v>
      </c>
      <c r="AM472">
        <v>78339510</v>
      </c>
      <c r="AN472" t="s">
        <v>1145</v>
      </c>
    </row>
    <row r="473" spans="1:40" x14ac:dyDescent="0.25">
      <c r="A473" t="s">
        <v>1146</v>
      </c>
      <c r="B473" t="s">
        <v>59</v>
      </c>
      <c r="C473">
        <v>20</v>
      </c>
      <c r="D473" t="s">
        <v>60</v>
      </c>
      <c r="E473" t="s">
        <v>61</v>
      </c>
      <c r="F473" s="1">
        <v>330008792977</v>
      </c>
      <c r="G473" t="s">
        <v>1147</v>
      </c>
      <c r="H473" t="s">
        <v>1148</v>
      </c>
      <c r="I473" t="s">
        <v>49</v>
      </c>
      <c r="K473" s="10" t="s">
        <v>50</v>
      </c>
      <c r="L473">
        <f>Tabela1[[#This Row],[vlCaptEst]]+Tabela1[[#This Row],[vlLancEstTrat]]+Tabela1[[#This Row],[vlLancEstNTrat]]+Tabela1[[#This Row],[vlConsEst]]</f>
        <v>16137.674029599606</v>
      </c>
      <c r="M473">
        <v>0</v>
      </c>
      <c r="N473">
        <f>Tabela1[[#This Row],[VALOR_anual]]+Tabela1[[#This Row],[AJUSTE_exerc]]</f>
        <v>16137.674029599606</v>
      </c>
      <c r="Q473" t="s">
        <v>51</v>
      </c>
      <c r="R473" t="s">
        <v>52</v>
      </c>
      <c r="S473">
        <v>0</v>
      </c>
      <c r="T473">
        <v>0</v>
      </c>
      <c r="U473">
        <v>140160</v>
      </c>
      <c r="V473">
        <v>0</v>
      </c>
      <c r="W473">
        <v>52560</v>
      </c>
      <c r="X473">
        <v>0</v>
      </c>
      <c r="Y473">
        <v>5.7568725668020709E-2</v>
      </c>
      <c r="Z473">
        <v>0</v>
      </c>
      <c r="AA473">
        <v>8068.837014799803</v>
      </c>
      <c r="AB473">
        <v>8068.837014799803</v>
      </c>
      <c r="AC473">
        <v>0</v>
      </c>
      <c r="AD473" t="s">
        <v>1149</v>
      </c>
      <c r="AE473" t="s">
        <v>1150</v>
      </c>
      <c r="AF473" s="10">
        <v>42146</v>
      </c>
      <c r="AG473" s="10">
        <v>43973</v>
      </c>
      <c r="AH473" t="s">
        <v>1151</v>
      </c>
      <c r="AI473" t="s">
        <v>129</v>
      </c>
      <c r="AJ473">
        <v>20040004</v>
      </c>
      <c r="AK473" t="s">
        <v>64</v>
      </c>
      <c r="AL473" t="s">
        <v>47</v>
      </c>
      <c r="AM473" t="s">
        <v>1152</v>
      </c>
      <c r="AN473" t="s">
        <v>1153</v>
      </c>
    </row>
    <row r="474" spans="1:40" x14ac:dyDescent="0.25">
      <c r="A474" t="s">
        <v>1161</v>
      </c>
      <c r="B474" t="s">
        <v>59</v>
      </c>
      <c r="C474">
        <v>20</v>
      </c>
      <c r="D474" t="s">
        <v>60</v>
      </c>
      <c r="E474" t="s">
        <v>61</v>
      </c>
      <c r="F474" s="1">
        <v>330008943428</v>
      </c>
      <c r="G474" t="s">
        <v>1162</v>
      </c>
      <c r="H474" t="s">
        <v>1163</v>
      </c>
      <c r="I474" t="s">
        <v>49</v>
      </c>
      <c r="K474" s="10" t="s">
        <v>50</v>
      </c>
      <c r="L474">
        <f>Tabela1[[#This Row],[vlCaptEst]]+Tabela1[[#This Row],[vlLancEstTrat]]+Tabela1[[#This Row],[vlLancEstNTrat]]+Tabela1[[#This Row],[vlConsEst]]</f>
        <v>2601.3455862615847</v>
      </c>
      <c r="M474">
        <v>0</v>
      </c>
      <c r="N474">
        <f>Tabela1[[#This Row],[VALOR_anual]]+Tabela1[[#This Row],[AJUSTE_exerc]]</f>
        <v>2601.3455862615847</v>
      </c>
      <c r="Q474" t="s">
        <v>51</v>
      </c>
      <c r="R474" t="s">
        <v>52</v>
      </c>
      <c r="S474">
        <v>33580</v>
      </c>
      <c r="T474">
        <v>0</v>
      </c>
      <c r="U474">
        <v>0</v>
      </c>
      <c r="V474">
        <v>31755</v>
      </c>
      <c r="W474">
        <v>0</v>
      </c>
      <c r="X474">
        <v>0</v>
      </c>
      <c r="Y474">
        <v>5.7568725668020709E-2</v>
      </c>
      <c r="Z474">
        <v>773.25475816935375</v>
      </c>
      <c r="AA474">
        <v>0</v>
      </c>
      <c r="AB474">
        <v>0</v>
      </c>
      <c r="AC474">
        <v>1828.0908280922308</v>
      </c>
      <c r="AD474" t="s">
        <v>1164</v>
      </c>
      <c r="AE474" t="s">
        <v>1165</v>
      </c>
      <c r="AF474" s="10">
        <v>42241</v>
      </c>
      <c r="AG474" s="10">
        <v>44068</v>
      </c>
      <c r="AH474" t="s">
        <v>1166</v>
      </c>
      <c r="AI474" t="s">
        <v>1167</v>
      </c>
      <c r="AJ474">
        <v>23812035</v>
      </c>
      <c r="AK474" t="s">
        <v>75</v>
      </c>
      <c r="AL474" t="s">
        <v>47</v>
      </c>
      <c r="AM474">
        <v>26882063</v>
      </c>
      <c r="AN474" t="s">
        <v>1168</v>
      </c>
    </row>
    <row r="475" spans="1:40" x14ac:dyDescent="0.25">
      <c r="A475" t="s">
        <v>1175</v>
      </c>
      <c r="B475" t="s">
        <v>59</v>
      </c>
      <c r="C475">
        <v>20</v>
      </c>
      <c r="D475" t="s">
        <v>60</v>
      </c>
      <c r="E475" t="s">
        <v>61</v>
      </c>
      <c r="F475" s="1">
        <v>330009198688</v>
      </c>
      <c r="G475" t="s">
        <v>1176</v>
      </c>
      <c r="H475" t="s">
        <v>1177</v>
      </c>
      <c r="I475" t="s">
        <v>49</v>
      </c>
      <c r="K475" s="10" t="s">
        <v>50</v>
      </c>
      <c r="L475">
        <f>Tabela1[[#This Row],[vlCaptEst]]+Tabela1[[#This Row],[vlLancEstTrat]]+Tabela1[[#This Row],[vlLancEstNTrat]]+Tabela1[[#This Row],[vlConsEst]]</f>
        <v>5065.5458594979973</v>
      </c>
      <c r="M475">
        <v>5207.54</v>
      </c>
      <c r="N475">
        <f>Tabela1[[#This Row],[VALOR_anual]]+Tabela1[[#This Row],[AJUSTE_exerc]]</f>
        <v>10273.085859497998</v>
      </c>
      <c r="Q475" t="s">
        <v>51</v>
      </c>
      <c r="R475" t="s">
        <v>52</v>
      </c>
      <c r="S475">
        <v>62955.199999999997</v>
      </c>
      <c r="T475">
        <v>0</v>
      </c>
      <c r="U475">
        <v>0</v>
      </c>
      <c r="V475">
        <v>62809.2</v>
      </c>
      <c r="W475">
        <v>0</v>
      </c>
      <c r="X475">
        <v>0</v>
      </c>
      <c r="Y475">
        <v>5.7568725668020709E-2</v>
      </c>
      <c r="Z475">
        <v>1449.700255270151</v>
      </c>
      <c r="AA475">
        <v>0</v>
      </c>
      <c r="AB475">
        <v>0</v>
      </c>
      <c r="AC475">
        <v>3615.8456042278463</v>
      </c>
      <c r="AD475" t="s">
        <v>1178</v>
      </c>
      <c r="AE475" t="s">
        <v>1179</v>
      </c>
      <c r="AF475" s="10">
        <v>42327</v>
      </c>
      <c r="AG475" s="10">
        <v>43058</v>
      </c>
      <c r="AH475" t="s">
        <v>1180</v>
      </c>
      <c r="AI475" t="s">
        <v>1181</v>
      </c>
      <c r="AJ475">
        <v>22740020</v>
      </c>
      <c r="AK475" t="s">
        <v>64</v>
      </c>
      <c r="AL475" t="s">
        <v>47</v>
      </c>
      <c r="AM475" t="s">
        <v>1182</v>
      </c>
      <c r="AN475" t="s">
        <v>1183</v>
      </c>
    </row>
    <row r="476" spans="1:40" x14ac:dyDescent="0.25">
      <c r="A476" t="s">
        <v>1184</v>
      </c>
      <c r="B476" t="s">
        <v>59</v>
      </c>
      <c r="C476">
        <v>20</v>
      </c>
      <c r="D476" t="s">
        <v>60</v>
      </c>
      <c r="E476" t="s">
        <v>61</v>
      </c>
      <c r="F476" s="1">
        <v>330009234234</v>
      </c>
      <c r="G476" t="s">
        <v>1185</v>
      </c>
      <c r="H476" t="s">
        <v>1186</v>
      </c>
      <c r="I476" t="s">
        <v>62</v>
      </c>
      <c r="K476" s="10" t="s">
        <v>50</v>
      </c>
      <c r="L476">
        <f>Tabela1[[#This Row],[vlCaptEst]]+Tabela1[[#This Row],[vlLancEstTrat]]+Tabela1[[#This Row],[vlLancEstNTrat]]+Tabela1[[#This Row],[vlConsEst]]</f>
        <v>13010.988460705121</v>
      </c>
      <c r="M476">
        <v>0</v>
      </c>
      <c r="N476">
        <f>Tabela1[[#This Row],[VALOR_anual]]+Tabela1[[#This Row],[AJUSTE_exerc]]</f>
        <v>13010.988460705121</v>
      </c>
      <c r="Q476" t="s">
        <v>51</v>
      </c>
      <c r="R476" t="s">
        <v>52</v>
      </c>
      <c r="S476">
        <v>175200</v>
      </c>
      <c r="T476">
        <v>0</v>
      </c>
      <c r="U476">
        <v>0</v>
      </c>
      <c r="V476">
        <v>155928</v>
      </c>
      <c r="W476">
        <v>0</v>
      </c>
      <c r="X476">
        <v>0</v>
      </c>
      <c r="Y476">
        <v>5.7568725668020709E-2</v>
      </c>
      <c r="Z476">
        <v>4034.4080649258899</v>
      </c>
      <c r="AA476">
        <v>0</v>
      </c>
      <c r="AB476">
        <v>0</v>
      </c>
      <c r="AC476">
        <v>8976.5803957792305</v>
      </c>
      <c r="AD476" t="s">
        <v>1187</v>
      </c>
      <c r="AE476" t="s">
        <v>1188</v>
      </c>
      <c r="AF476" s="10">
        <v>42367</v>
      </c>
      <c r="AG476" s="10">
        <v>44194</v>
      </c>
      <c r="AH476" t="s">
        <v>1189</v>
      </c>
      <c r="AI476">
        <v>0</v>
      </c>
      <c r="AJ476">
        <v>23830040</v>
      </c>
      <c r="AK476" t="s">
        <v>75</v>
      </c>
      <c r="AL476" t="s">
        <v>47</v>
      </c>
      <c r="AM476">
        <v>39239930</v>
      </c>
      <c r="AN476" t="s">
        <v>838</v>
      </c>
    </row>
    <row r="477" spans="1:40" x14ac:dyDescent="0.25">
      <c r="A477" t="s">
        <v>1190</v>
      </c>
      <c r="B477" t="s">
        <v>59</v>
      </c>
      <c r="C477">
        <v>20</v>
      </c>
      <c r="D477" t="s">
        <v>60</v>
      </c>
      <c r="E477" t="s">
        <v>61</v>
      </c>
      <c r="F477" s="1">
        <v>330009105183</v>
      </c>
      <c r="G477" t="s">
        <v>1191</v>
      </c>
      <c r="H477" t="s">
        <v>1192</v>
      </c>
      <c r="I477" t="s">
        <v>72</v>
      </c>
      <c r="K477" s="10" t="s">
        <v>50</v>
      </c>
      <c r="L477">
        <f>Tabela1[[#This Row],[vlCaptEst]]+Tabela1[[#This Row],[vlLancEstTrat]]+Tabela1[[#This Row],[vlLancEstNTrat]]+Tabela1[[#This Row],[vlConsEst]]</f>
        <v>274.26113747059253</v>
      </c>
      <c r="M477">
        <v>0</v>
      </c>
      <c r="N477">
        <f>Tabela1[[#This Row],[VALOR_anual]]+Tabela1[[#This Row],[AJUSTE_exerc]]</f>
        <v>274.26113747059253</v>
      </c>
      <c r="Q477" t="s">
        <v>51</v>
      </c>
      <c r="R477" t="s">
        <v>52</v>
      </c>
      <c r="S477">
        <v>7919.2079999999996</v>
      </c>
      <c r="T477">
        <v>0</v>
      </c>
      <c r="U477">
        <v>0</v>
      </c>
      <c r="V477">
        <v>1596.4079999999999</v>
      </c>
      <c r="W477">
        <v>0</v>
      </c>
      <c r="X477">
        <v>0</v>
      </c>
      <c r="Y477">
        <v>5.7568725668020709E-2</v>
      </c>
      <c r="Z477">
        <v>182.35692368447144</v>
      </c>
      <c r="AA477">
        <v>0</v>
      </c>
      <c r="AB477">
        <v>0</v>
      </c>
      <c r="AC477">
        <v>91.904213786121119</v>
      </c>
      <c r="AD477" t="s">
        <v>1193</v>
      </c>
      <c r="AE477" t="s">
        <v>1194</v>
      </c>
      <c r="AF477" s="10">
        <v>42402</v>
      </c>
      <c r="AG477" s="10">
        <v>44229</v>
      </c>
      <c r="AH477" t="s">
        <v>1195</v>
      </c>
      <c r="AI477" t="s">
        <v>1196</v>
      </c>
      <c r="AJ477">
        <v>22730050</v>
      </c>
      <c r="AK477" t="s">
        <v>64</v>
      </c>
      <c r="AL477" t="s">
        <v>47</v>
      </c>
      <c r="AM477">
        <v>26778390</v>
      </c>
      <c r="AN477" t="s">
        <v>297</v>
      </c>
    </row>
    <row r="478" spans="1:40" x14ac:dyDescent="0.25">
      <c r="A478" t="s">
        <v>1197</v>
      </c>
      <c r="B478" t="s">
        <v>59</v>
      </c>
      <c r="C478">
        <v>20</v>
      </c>
      <c r="D478" t="s">
        <v>60</v>
      </c>
      <c r="E478" t="s">
        <v>61</v>
      </c>
      <c r="F478" s="1">
        <v>330001259181</v>
      </c>
      <c r="G478" t="s">
        <v>1198</v>
      </c>
      <c r="H478" t="s">
        <v>1199</v>
      </c>
      <c r="I478" t="s">
        <v>49</v>
      </c>
      <c r="K478" s="10" t="s">
        <v>50</v>
      </c>
      <c r="L478">
        <f>Tabela1[[#This Row],[vlCaptEst]]+Tabela1[[#This Row],[vlLancEstTrat]]+Tabela1[[#This Row],[vlLancEstNTrat]]+Tabela1[[#This Row],[vlConsEst]]</f>
        <v>17048.759002263112</v>
      </c>
      <c r="M478">
        <v>0</v>
      </c>
      <c r="N478">
        <f>Tabela1[[#This Row],[VALOR_anual]]+Tabela1[[#This Row],[AJUSTE_exerc]]</f>
        <v>17048.759002263112</v>
      </c>
      <c r="Q478" t="s">
        <v>51</v>
      </c>
      <c r="R478" t="s">
        <v>52</v>
      </c>
      <c r="S478">
        <v>227833</v>
      </c>
      <c r="T478">
        <v>0</v>
      </c>
      <c r="U478">
        <v>0</v>
      </c>
      <c r="V478">
        <v>205013</v>
      </c>
      <c r="W478">
        <v>0</v>
      </c>
      <c r="X478">
        <v>0</v>
      </c>
      <c r="Y478">
        <v>5.7568725668020709E-2</v>
      </c>
      <c r="Z478">
        <v>5246.4242536885231</v>
      </c>
      <c r="AA478">
        <v>0</v>
      </c>
      <c r="AB478">
        <v>0</v>
      </c>
      <c r="AC478">
        <v>11802.334748574589</v>
      </c>
      <c r="AD478" t="s">
        <v>1200</v>
      </c>
      <c r="AE478" t="s">
        <v>1201</v>
      </c>
      <c r="AF478" s="10">
        <v>42436</v>
      </c>
      <c r="AG478" s="10">
        <v>43166</v>
      </c>
      <c r="AH478" t="s">
        <v>1202</v>
      </c>
      <c r="AI478" t="s">
        <v>1203</v>
      </c>
      <c r="AJ478">
        <v>21620242</v>
      </c>
      <c r="AK478" t="s">
        <v>64</v>
      </c>
      <c r="AL478" t="s">
        <v>47</v>
      </c>
      <c r="AM478" t="s">
        <v>1204</v>
      </c>
      <c r="AN478" t="s">
        <v>1183</v>
      </c>
    </row>
    <row r="479" spans="1:40" x14ac:dyDescent="0.25">
      <c r="A479" t="s">
        <v>1205</v>
      </c>
      <c r="B479" t="s">
        <v>59</v>
      </c>
      <c r="C479">
        <v>20</v>
      </c>
      <c r="D479" t="s">
        <v>60</v>
      </c>
      <c r="E479" t="s">
        <v>61</v>
      </c>
      <c r="F479" s="1">
        <v>330009516302</v>
      </c>
      <c r="G479" t="s">
        <v>1206</v>
      </c>
      <c r="H479" t="s">
        <v>1207</v>
      </c>
      <c r="I479" t="s">
        <v>49</v>
      </c>
      <c r="K479" s="10" t="s">
        <v>50</v>
      </c>
      <c r="L479">
        <f>Tabela1[[#This Row],[vlCaptEst]]+Tabela1[[#This Row],[vlLancEstTrat]]+Tabela1[[#This Row],[vlLancEstNTrat]]+Tabela1[[#This Row],[vlConsEst]]</f>
        <v>27496.224517580791</v>
      </c>
      <c r="M479">
        <v>0</v>
      </c>
      <c r="N479">
        <f>Tabela1[[#This Row],[VALOR_anual]]+Tabela1[[#This Row],[AJUSTE_exerc]]</f>
        <v>27496.224517580791</v>
      </c>
      <c r="Q479" t="s">
        <v>51</v>
      </c>
      <c r="R479" t="s">
        <v>52</v>
      </c>
      <c r="S479">
        <v>341786</v>
      </c>
      <c r="T479">
        <v>0</v>
      </c>
      <c r="U479">
        <v>0</v>
      </c>
      <c r="V479">
        <v>340910</v>
      </c>
      <c r="W479">
        <v>0</v>
      </c>
      <c r="X479">
        <v>0</v>
      </c>
      <c r="Y479">
        <v>5.7568725668020709E-2</v>
      </c>
      <c r="Z479">
        <v>7870.4717784538025</v>
      </c>
      <c r="AA479">
        <v>0</v>
      </c>
      <c r="AB479">
        <v>0</v>
      </c>
      <c r="AC479">
        <v>19625.752739126987</v>
      </c>
      <c r="AD479" t="s">
        <v>1208</v>
      </c>
      <c r="AE479" t="s">
        <v>1209</v>
      </c>
      <c r="AF479" s="10">
        <v>42536</v>
      </c>
      <c r="AG479" s="10">
        <v>44362</v>
      </c>
      <c r="AH479" t="s">
        <v>1210</v>
      </c>
      <c r="AI479" t="s">
        <v>748</v>
      </c>
      <c r="AJ479">
        <v>23826580</v>
      </c>
      <c r="AK479" t="s">
        <v>75</v>
      </c>
      <c r="AL479" t="s">
        <v>47</v>
      </c>
      <c r="AM479">
        <v>21636958</v>
      </c>
      <c r="AN479" t="s">
        <v>1211</v>
      </c>
    </row>
    <row r="480" spans="1:40" x14ac:dyDescent="0.25">
      <c r="A480" t="s">
        <v>1212</v>
      </c>
      <c r="B480" t="s">
        <v>59</v>
      </c>
      <c r="C480">
        <v>20</v>
      </c>
      <c r="D480" t="s">
        <v>60</v>
      </c>
      <c r="E480" t="s">
        <v>61</v>
      </c>
      <c r="F480" s="1">
        <v>330005729492</v>
      </c>
      <c r="G480" t="s">
        <v>1213</v>
      </c>
      <c r="H480" t="s">
        <v>1214</v>
      </c>
      <c r="I480" t="s">
        <v>49</v>
      </c>
      <c r="K480" s="10" t="s">
        <v>50</v>
      </c>
      <c r="L480">
        <f>Tabela1[[#This Row],[vlCaptEst]]+Tabela1[[#This Row],[vlLancEstTrat]]+Tabela1[[#This Row],[vlLancEstNTrat]]+Tabela1[[#This Row],[vlConsEst]]</f>
        <v>32785.849286260018</v>
      </c>
      <c r="M480">
        <v>0</v>
      </c>
      <c r="N480">
        <f>Tabela1[[#This Row],[VALOR_anual]]+Tabela1[[#This Row],[AJUSTE_exerc]]</f>
        <v>32785.849286260018</v>
      </c>
      <c r="Q480" t="s">
        <v>51</v>
      </c>
      <c r="R480" t="s">
        <v>52</v>
      </c>
      <c r="S480">
        <v>739519</v>
      </c>
      <c r="T480">
        <v>555472</v>
      </c>
      <c r="U480">
        <v>0</v>
      </c>
      <c r="V480">
        <v>184047</v>
      </c>
      <c r="W480">
        <v>26964.545999999998</v>
      </c>
      <c r="X480">
        <v>84</v>
      </c>
      <c r="Y480">
        <v>5.7568725668020709E-2</v>
      </c>
      <c r="Z480">
        <v>17029.27334575534</v>
      </c>
      <c r="AA480">
        <v>5161.2241082185792</v>
      </c>
      <c r="AB480">
        <v>0</v>
      </c>
      <c r="AC480">
        <v>10595.351832286096</v>
      </c>
      <c r="AD480" t="s">
        <v>1215</v>
      </c>
      <c r="AE480" t="s">
        <v>1216</v>
      </c>
      <c r="AF480" s="10">
        <v>42550</v>
      </c>
      <c r="AG480" s="10">
        <v>43280</v>
      </c>
      <c r="AH480" t="s">
        <v>1217</v>
      </c>
      <c r="AI480" t="s">
        <v>129</v>
      </c>
      <c r="AJ480">
        <v>20091020</v>
      </c>
      <c r="AK480" t="s">
        <v>64</v>
      </c>
      <c r="AL480" t="s">
        <v>47</v>
      </c>
      <c r="AM480">
        <v>997424972</v>
      </c>
      <c r="AN480" t="s">
        <v>1218</v>
      </c>
    </row>
    <row r="481" spans="1:40" s="6" customFormat="1" x14ac:dyDescent="0.25">
      <c r="A481" s="6" t="s">
        <v>1219</v>
      </c>
      <c r="B481" s="6" t="s">
        <v>59</v>
      </c>
      <c r="C481" s="6">
        <v>20</v>
      </c>
      <c r="D481" s="6" t="s">
        <v>60</v>
      </c>
      <c r="E481" s="6" t="s">
        <v>61</v>
      </c>
      <c r="F481" s="7">
        <v>330008887250</v>
      </c>
      <c r="G481" s="6" t="s">
        <v>1220</v>
      </c>
      <c r="H481" s="6" t="s">
        <v>1221</v>
      </c>
      <c r="I481" s="6" t="s">
        <v>1933</v>
      </c>
      <c r="K481" s="20" t="s">
        <v>50</v>
      </c>
      <c r="L481" s="6">
        <f>Tabela1[[#This Row],[vlCaptEst]]+Tabela1[[#This Row],[vlLancEstTrat]]+Tabela1[[#This Row],[vlLancEstNTrat]]+Tabela1[[#This Row],[vlConsEst]]</f>
        <v>605.16225398628467</v>
      </c>
      <c r="M481" s="6">
        <v>0</v>
      </c>
      <c r="N481" s="6">
        <f>Tabela1[[#This Row],[VALOR_anual]]+Tabela1[[#This Row],[AJUSTE_exerc]]</f>
        <v>605.16225398628467</v>
      </c>
      <c r="Q481" s="6" t="s">
        <v>51</v>
      </c>
      <c r="R481" s="6" t="s">
        <v>52</v>
      </c>
      <c r="S481" s="6">
        <v>0</v>
      </c>
      <c r="T481" s="6">
        <v>52560</v>
      </c>
      <c r="U481" s="6">
        <v>0</v>
      </c>
      <c r="V481" s="6">
        <v>0</v>
      </c>
      <c r="W481" s="6">
        <v>3952.8</v>
      </c>
      <c r="X481" s="6">
        <v>80</v>
      </c>
      <c r="Y481" s="6">
        <v>5.7568725668020709E-2</v>
      </c>
      <c r="Z481" s="6">
        <v>0</v>
      </c>
      <c r="AA481" s="6">
        <v>605.16225398628467</v>
      </c>
      <c r="AB481" s="6">
        <v>0</v>
      </c>
      <c r="AC481" s="6">
        <v>0</v>
      </c>
      <c r="AD481" s="6" t="s">
        <v>1222</v>
      </c>
      <c r="AE481" s="6" t="s">
        <v>1223</v>
      </c>
      <c r="AF481" s="20">
        <v>42235</v>
      </c>
      <c r="AG481" s="20">
        <v>43696</v>
      </c>
      <c r="AH481" s="6" t="s">
        <v>1224</v>
      </c>
      <c r="AI481" s="6" t="s">
        <v>129</v>
      </c>
      <c r="AJ481" s="6">
        <v>23815310</v>
      </c>
      <c r="AK481" s="6" t="s">
        <v>75</v>
      </c>
      <c r="AL481" s="6" t="s">
        <v>47</v>
      </c>
      <c r="AM481" s="6">
        <v>26888633</v>
      </c>
      <c r="AN481" s="6" t="s">
        <v>1225</v>
      </c>
    </row>
    <row r="482" spans="1:40" s="6" customFormat="1" x14ac:dyDescent="0.25">
      <c r="A482" s="6" t="s">
        <v>1226</v>
      </c>
      <c r="B482" s="6" t="s">
        <v>59</v>
      </c>
      <c r="C482" s="6">
        <v>20</v>
      </c>
      <c r="D482" s="6" t="s">
        <v>60</v>
      </c>
      <c r="E482" s="6" t="s">
        <v>61</v>
      </c>
      <c r="F482" s="7">
        <v>330009570501</v>
      </c>
      <c r="G482" s="6" t="s">
        <v>1220</v>
      </c>
      <c r="H482" s="6" t="s">
        <v>1221</v>
      </c>
      <c r="I482" s="6" t="s">
        <v>1933</v>
      </c>
      <c r="K482" s="20" t="s">
        <v>50</v>
      </c>
      <c r="L482" s="6">
        <f>Tabela1[[#This Row],[vlCaptEst]]+Tabela1[[#This Row],[vlLancEstTrat]]+Tabela1[[#This Row],[vlLancEstNTrat]]+Tabela1[[#This Row],[vlConsEst]]</f>
        <v>605.16225398628467</v>
      </c>
      <c r="M482" s="6">
        <v>0</v>
      </c>
      <c r="N482" s="6">
        <f>Tabela1[[#This Row],[VALOR_anual]]+Tabela1[[#This Row],[AJUSTE_exerc]]</f>
        <v>605.16225398628467</v>
      </c>
      <c r="Q482" s="6" t="s">
        <v>51</v>
      </c>
      <c r="R482" s="6" t="s">
        <v>52</v>
      </c>
      <c r="S482" s="6">
        <v>0</v>
      </c>
      <c r="T482" s="6">
        <v>52560</v>
      </c>
      <c r="U482" s="6">
        <v>0</v>
      </c>
      <c r="V482" s="6">
        <v>0</v>
      </c>
      <c r="W482" s="6">
        <v>3952.8</v>
      </c>
      <c r="X482" s="6">
        <v>80</v>
      </c>
      <c r="Y482" s="6">
        <v>5.7568725668020709E-2</v>
      </c>
      <c r="Z482" s="6">
        <v>0</v>
      </c>
      <c r="AA482" s="6">
        <v>605.16225398628467</v>
      </c>
      <c r="AB482" s="6">
        <v>0</v>
      </c>
      <c r="AC482" s="6">
        <v>0</v>
      </c>
      <c r="AD482" s="6" t="s">
        <v>1227</v>
      </c>
      <c r="AE482" s="6" t="s">
        <v>1228</v>
      </c>
      <c r="AF482" s="20">
        <v>42541</v>
      </c>
      <c r="AG482" s="20">
        <v>44367</v>
      </c>
      <c r="AH482" s="6" t="s">
        <v>1229</v>
      </c>
      <c r="AI482" s="6" t="s">
        <v>129</v>
      </c>
      <c r="AJ482" s="6">
        <v>23815310</v>
      </c>
      <c r="AK482" s="6" t="s">
        <v>75</v>
      </c>
      <c r="AL482" s="6" t="s">
        <v>47</v>
      </c>
      <c r="AM482" s="6">
        <v>26888633</v>
      </c>
      <c r="AN482" s="6" t="s">
        <v>1225</v>
      </c>
    </row>
    <row r="483" spans="1:40" x14ac:dyDescent="0.25">
      <c r="A483" t="s">
        <v>1230</v>
      </c>
      <c r="B483" t="s">
        <v>59</v>
      </c>
      <c r="C483">
        <v>20</v>
      </c>
      <c r="D483" t="s">
        <v>60</v>
      </c>
      <c r="E483" t="s">
        <v>61</v>
      </c>
      <c r="F483" s="1">
        <v>330026576075</v>
      </c>
      <c r="G483" t="s">
        <v>1231</v>
      </c>
      <c r="H483" t="s">
        <v>1232</v>
      </c>
      <c r="I483" t="s">
        <v>49</v>
      </c>
      <c r="K483" s="10" t="s">
        <v>50</v>
      </c>
      <c r="L483">
        <f>Tabela1[[#This Row],[vlCaptEst]]+Tabela1[[#This Row],[vlLancEstTrat]]+Tabela1[[#This Row],[vlLancEstNTrat]]+Tabela1[[#This Row],[vlConsEst]]</f>
        <v>1794.4747477978735</v>
      </c>
      <c r="M483">
        <v>-443.47</v>
      </c>
      <c r="N483">
        <f>Tabela1[[#This Row],[VALOR_anual]]+Tabela1[[#This Row],[AJUSTE_exerc]]</f>
        <v>1351.0047477978735</v>
      </c>
      <c r="Q483" t="s">
        <v>12983</v>
      </c>
      <c r="R483" t="s">
        <v>52</v>
      </c>
      <c r="S483">
        <v>23177.5</v>
      </c>
      <c r="T483">
        <v>0</v>
      </c>
      <c r="U483">
        <v>0</v>
      </c>
      <c r="V483">
        <v>21900</v>
      </c>
      <c r="W483">
        <v>0</v>
      </c>
      <c r="X483">
        <v>0</v>
      </c>
      <c r="Y483">
        <v>5.7568725668020709E-2</v>
      </c>
      <c r="Z483">
        <v>533.71965566821996</v>
      </c>
      <c r="AA483">
        <v>0</v>
      </c>
      <c r="AB483">
        <v>0</v>
      </c>
      <c r="AC483">
        <v>1260.7550921296536</v>
      </c>
      <c r="AD483" t="s">
        <v>1233</v>
      </c>
      <c r="AE483" t="s">
        <v>1234</v>
      </c>
      <c r="AF483" s="10">
        <v>45198</v>
      </c>
      <c r="AG483" s="10">
        <v>47025</v>
      </c>
      <c r="AH483" t="s">
        <v>1235</v>
      </c>
      <c r="AI483" t="s">
        <v>65</v>
      </c>
      <c r="AJ483">
        <v>23017320</v>
      </c>
      <c r="AK483" t="s">
        <v>64</v>
      </c>
      <c r="AL483" t="s">
        <v>47</v>
      </c>
      <c r="AM483" t="s">
        <v>1236</v>
      </c>
      <c r="AN483" t="s">
        <v>1237</v>
      </c>
    </row>
    <row r="484" spans="1:40" x14ac:dyDescent="0.25">
      <c r="A484" t="s">
        <v>1238</v>
      </c>
      <c r="B484" t="s">
        <v>59</v>
      </c>
      <c r="C484">
        <v>20</v>
      </c>
      <c r="D484" t="s">
        <v>60</v>
      </c>
      <c r="E484" t="s">
        <v>61</v>
      </c>
      <c r="F484" s="1">
        <v>330009622838</v>
      </c>
      <c r="G484" t="s">
        <v>1239</v>
      </c>
      <c r="H484" t="s">
        <v>1240</v>
      </c>
      <c r="I484" t="s">
        <v>49</v>
      </c>
      <c r="K484" s="10" t="s">
        <v>50</v>
      </c>
      <c r="L484">
        <f>Tabela1[[#This Row],[vlCaptEst]]+Tabela1[[#This Row],[vlLancEstTrat]]+Tabela1[[#This Row],[vlLancEstNTrat]]+Tabela1[[#This Row],[vlConsEst]]</f>
        <v>264.63317643084667</v>
      </c>
      <c r="M484">
        <v>0</v>
      </c>
      <c r="N484">
        <f>Tabela1[[#This Row],[VALOR_anual]]+Tabela1[[#This Row],[AJUSTE_exerc]]</f>
        <v>264.63317643084667</v>
      </c>
      <c r="Q484" t="s">
        <v>51</v>
      </c>
      <c r="R484" t="s">
        <v>52</v>
      </c>
      <c r="S484">
        <v>7647</v>
      </c>
      <c r="T484">
        <v>0</v>
      </c>
      <c r="U484">
        <v>0</v>
      </c>
      <c r="V484">
        <v>1538</v>
      </c>
      <c r="W484">
        <v>111</v>
      </c>
      <c r="X484">
        <v>67</v>
      </c>
      <c r="Y484">
        <v>5.7568725668020709E-2</v>
      </c>
      <c r="Z484">
        <v>176.09143927682769</v>
      </c>
      <c r="AA484">
        <v>0</v>
      </c>
      <c r="AB484">
        <v>0</v>
      </c>
      <c r="AC484">
        <v>88.541737154018989</v>
      </c>
      <c r="AD484" t="s">
        <v>1241</v>
      </c>
      <c r="AE484" t="s">
        <v>1242</v>
      </c>
      <c r="AF484" s="10">
        <v>42571</v>
      </c>
      <c r="AG484" s="10">
        <v>44397</v>
      </c>
      <c r="AH484" t="s">
        <v>1243</v>
      </c>
      <c r="AI484" t="s">
        <v>129</v>
      </c>
      <c r="AJ484">
        <v>20040005</v>
      </c>
      <c r="AK484" t="s">
        <v>64</v>
      </c>
      <c r="AL484" t="s">
        <v>47</v>
      </c>
      <c r="AM484">
        <v>41088140</v>
      </c>
      <c r="AN484" t="s">
        <v>1244</v>
      </c>
    </row>
    <row r="485" spans="1:40" x14ac:dyDescent="0.25">
      <c r="A485" t="s">
        <v>1245</v>
      </c>
      <c r="B485" t="s">
        <v>59</v>
      </c>
      <c r="C485">
        <v>20</v>
      </c>
      <c r="D485" t="s">
        <v>60</v>
      </c>
      <c r="E485" t="s">
        <v>61</v>
      </c>
      <c r="F485" s="1">
        <v>330009748696</v>
      </c>
      <c r="G485" t="s">
        <v>1246</v>
      </c>
      <c r="H485" t="s">
        <v>1247</v>
      </c>
      <c r="I485" t="s">
        <v>49</v>
      </c>
      <c r="K485" s="10" t="s">
        <v>50</v>
      </c>
      <c r="L485">
        <f>Tabela1[[#This Row],[vlCaptEst]]+Tabela1[[#This Row],[vlLancEstTrat]]+Tabela1[[#This Row],[vlLancEstNTrat]]+Tabela1[[#This Row],[vlConsEst]]</f>
        <v>470.68407365022426</v>
      </c>
      <c r="M485">
        <v>0</v>
      </c>
      <c r="N485">
        <f>Tabela1[[#This Row],[VALOR_anual]]+Tabela1[[#This Row],[AJUSTE_exerc]]</f>
        <v>470.68407365022426</v>
      </c>
      <c r="Q485" t="s">
        <v>51</v>
      </c>
      <c r="R485" t="s">
        <v>52</v>
      </c>
      <c r="S485">
        <v>11680</v>
      </c>
      <c r="T485">
        <v>0</v>
      </c>
      <c r="U485">
        <v>0</v>
      </c>
      <c r="V485">
        <v>3504</v>
      </c>
      <c r="W485">
        <v>0</v>
      </c>
      <c r="X485">
        <v>0</v>
      </c>
      <c r="Y485">
        <v>5.7568725668020709E-2</v>
      </c>
      <c r="Z485">
        <v>268.9668031461336</v>
      </c>
      <c r="AA485">
        <v>0</v>
      </c>
      <c r="AB485">
        <v>0</v>
      </c>
      <c r="AC485">
        <v>201.71727050409064</v>
      </c>
      <c r="AD485" t="s">
        <v>1248</v>
      </c>
      <c r="AE485" t="s">
        <v>1249</v>
      </c>
      <c r="AF485" s="10">
        <v>42613</v>
      </c>
      <c r="AG485" s="10">
        <v>42613</v>
      </c>
      <c r="AH485" t="s">
        <v>1250</v>
      </c>
      <c r="AI485" t="s">
        <v>1251</v>
      </c>
      <c r="AJ485">
        <v>20271000</v>
      </c>
      <c r="AK485" t="s">
        <v>64</v>
      </c>
      <c r="AL485" t="s">
        <v>47</v>
      </c>
      <c r="AM485">
        <v>25680572</v>
      </c>
      <c r="AN485" t="s">
        <v>1252</v>
      </c>
    </row>
    <row r="486" spans="1:40" x14ac:dyDescent="0.25">
      <c r="A486" t="s">
        <v>1258</v>
      </c>
      <c r="B486" t="s">
        <v>59</v>
      </c>
      <c r="C486">
        <v>20</v>
      </c>
      <c r="D486" t="s">
        <v>60</v>
      </c>
      <c r="E486" t="s">
        <v>61</v>
      </c>
      <c r="F486" s="1">
        <v>330009853481</v>
      </c>
      <c r="G486" t="s">
        <v>866</v>
      </c>
      <c r="H486" t="s">
        <v>1259</v>
      </c>
      <c r="I486" t="s">
        <v>62</v>
      </c>
      <c r="K486" s="10">
        <v>45575</v>
      </c>
      <c r="L486">
        <f>Tabela1[[#This Row],[vlCaptEst]]+Tabela1[[#This Row],[vlLancEstTrat]]+Tabela1[[#This Row],[vlLancEstNTrat]]+Tabela1[[#This Row],[vlConsEst]]</f>
        <v>3903.2557400636697</v>
      </c>
      <c r="M486">
        <v>1529.75</v>
      </c>
      <c r="N486">
        <f>Tabela1[[#This Row],[VALOR_anual]]+Tabela1[[#This Row],[AJUSTE_exerc]]</f>
        <v>5433.0057400636697</v>
      </c>
      <c r="Q486" t="s">
        <v>51</v>
      </c>
      <c r="R486">
        <v>0</v>
      </c>
      <c r="S486">
        <v>48442.8</v>
      </c>
      <c r="T486">
        <v>0</v>
      </c>
      <c r="U486">
        <v>0</v>
      </c>
      <c r="V486">
        <v>48424.55</v>
      </c>
      <c r="W486">
        <v>0</v>
      </c>
      <c r="X486">
        <v>0</v>
      </c>
      <c r="Y486">
        <v>5.7568725668020709E-2</v>
      </c>
      <c r="Z486">
        <v>1115.5161055163176</v>
      </c>
      <c r="AA486">
        <v>0</v>
      </c>
      <c r="AB486">
        <v>0</v>
      </c>
      <c r="AC486">
        <v>2787.7396345473521</v>
      </c>
      <c r="AD486" t="s">
        <v>1260</v>
      </c>
      <c r="AE486" t="s">
        <v>1261</v>
      </c>
      <c r="AF486" s="10">
        <v>45358</v>
      </c>
      <c r="AG486" s="10">
        <v>47184</v>
      </c>
      <c r="AH486" t="s">
        <v>1262</v>
      </c>
      <c r="AI486" t="s">
        <v>113</v>
      </c>
      <c r="AJ486" t="s">
        <v>1263</v>
      </c>
      <c r="AK486" t="s">
        <v>95</v>
      </c>
      <c r="AL486">
        <v>0</v>
      </c>
      <c r="AM486" t="s">
        <v>1264</v>
      </c>
      <c r="AN486" t="s">
        <v>268</v>
      </c>
    </row>
    <row r="487" spans="1:40" x14ac:dyDescent="0.25">
      <c r="A487" t="s">
        <v>1265</v>
      </c>
      <c r="B487" t="s">
        <v>59</v>
      </c>
      <c r="C487">
        <v>20</v>
      </c>
      <c r="D487" t="s">
        <v>60</v>
      </c>
      <c r="E487" t="s">
        <v>61</v>
      </c>
      <c r="F487" s="1">
        <v>330009564960</v>
      </c>
      <c r="G487" t="s">
        <v>1266</v>
      </c>
      <c r="H487" t="s">
        <v>1267</v>
      </c>
      <c r="I487" t="s">
        <v>49</v>
      </c>
      <c r="K487" s="10" t="s">
        <v>50</v>
      </c>
      <c r="L487">
        <f>Tabela1[[#This Row],[vlCaptEst]]+Tabela1[[#This Row],[vlLancEstTrat]]+Tabela1[[#This Row],[vlLancEstNTrat]]+Tabela1[[#This Row],[vlConsEst]]</f>
        <v>423.69294059289609</v>
      </c>
      <c r="M487">
        <v>0</v>
      </c>
      <c r="N487">
        <f>Tabela1[[#This Row],[VALOR_anual]]+Tabela1[[#This Row],[AJUSTE_exerc]]</f>
        <v>423.69294059289609</v>
      </c>
      <c r="Q487" t="s">
        <v>51</v>
      </c>
      <c r="R487" t="s">
        <v>52</v>
      </c>
      <c r="S487">
        <v>0</v>
      </c>
      <c r="T487">
        <v>146029</v>
      </c>
      <c r="U487">
        <v>0</v>
      </c>
      <c r="V487">
        <v>0</v>
      </c>
      <c r="W487">
        <v>1752.35</v>
      </c>
      <c r="X487">
        <v>95</v>
      </c>
      <c r="Y487">
        <v>5.7568725668020709E-2</v>
      </c>
      <c r="Z487">
        <v>0</v>
      </c>
      <c r="AA487">
        <v>423.69294059289609</v>
      </c>
      <c r="AB487">
        <v>0</v>
      </c>
      <c r="AC487">
        <v>0</v>
      </c>
      <c r="AD487" t="s">
        <v>1268</v>
      </c>
      <c r="AE487" t="s">
        <v>1269</v>
      </c>
      <c r="AF487" s="10">
        <v>42592</v>
      </c>
      <c r="AG487" s="10">
        <v>44418</v>
      </c>
      <c r="AH487" t="s">
        <v>1270</v>
      </c>
      <c r="AI487" t="s">
        <v>63</v>
      </c>
      <c r="AJ487">
        <v>23078900</v>
      </c>
      <c r="AK487" t="s">
        <v>64</v>
      </c>
      <c r="AL487" t="s">
        <v>47</v>
      </c>
      <c r="AM487">
        <v>24312438</v>
      </c>
      <c r="AN487" t="s">
        <v>1271</v>
      </c>
    </row>
    <row r="488" spans="1:40" x14ac:dyDescent="0.25">
      <c r="A488" t="s">
        <v>1272</v>
      </c>
      <c r="B488" t="s">
        <v>59</v>
      </c>
      <c r="C488">
        <v>20</v>
      </c>
      <c r="D488" t="s">
        <v>60</v>
      </c>
      <c r="E488" t="s">
        <v>61</v>
      </c>
      <c r="F488" s="1">
        <v>330009853562</v>
      </c>
      <c r="G488" t="s">
        <v>1273</v>
      </c>
      <c r="H488" t="s">
        <v>1274</v>
      </c>
      <c r="I488" t="s">
        <v>62</v>
      </c>
      <c r="K488" s="10" t="s">
        <v>50</v>
      </c>
      <c r="L488">
        <f>Tabela1[[#This Row],[vlCaptEst]]+Tabela1[[#This Row],[vlLancEstTrat]]+Tabela1[[#This Row],[vlLancEstNTrat]]+Tabela1[[#This Row],[vlConsEst]]</f>
        <v>7218.4959134684068</v>
      </c>
      <c r="M488">
        <v>0</v>
      </c>
      <c r="N488">
        <f>Tabela1[[#This Row],[VALOR_anual]]+Tabela1[[#This Row],[AJUSTE_exerc]]</f>
        <v>7218.4959134684068</v>
      </c>
      <c r="Q488" t="s">
        <v>51</v>
      </c>
      <c r="R488" t="s">
        <v>52</v>
      </c>
      <c r="S488">
        <v>100740</v>
      </c>
      <c r="T488">
        <v>0</v>
      </c>
      <c r="U488">
        <v>0</v>
      </c>
      <c r="V488">
        <v>85093.18</v>
      </c>
      <c r="W488">
        <v>0</v>
      </c>
      <c r="X488">
        <v>0</v>
      </c>
      <c r="Y488">
        <v>5.7568725668020709E-2</v>
      </c>
      <c r="Z488">
        <v>2319.7851594560871</v>
      </c>
      <c r="AA488">
        <v>0</v>
      </c>
      <c r="AB488">
        <v>0</v>
      </c>
      <c r="AC488">
        <v>4898.7107540123197</v>
      </c>
      <c r="AD488" t="s">
        <v>1275</v>
      </c>
      <c r="AE488" t="s">
        <v>1276</v>
      </c>
      <c r="AF488" s="10">
        <v>42691</v>
      </c>
      <c r="AG488" s="10">
        <v>44517</v>
      </c>
      <c r="AH488" t="s">
        <v>1277</v>
      </c>
      <c r="AI488" t="s">
        <v>1278</v>
      </c>
      <c r="AJ488">
        <v>23892270</v>
      </c>
      <c r="AK488" t="s">
        <v>73</v>
      </c>
      <c r="AL488" t="s">
        <v>47</v>
      </c>
      <c r="AM488">
        <v>34929644</v>
      </c>
      <c r="AN488" t="s">
        <v>1279</v>
      </c>
    </row>
    <row r="489" spans="1:40" x14ac:dyDescent="0.25">
      <c r="A489" t="s">
        <v>1280</v>
      </c>
      <c r="B489" t="s">
        <v>59</v>
      </c>
      <c r="C489">
        <v>20</v>
      </c>
      <c r="D489" t="s">
        <v>60</v>
      </c>
      <c r="E489" t="s">
        <v>61</v>
      </c>
      <c r="F489" s="1">
        <v>330009772996</v>
      </c>
      <c r="G489" t="s">
        <v>1281</v>
      </c>
      <c r="H489" t="s">
        <v>1282</v>
      </c>
      <c r="I489" t="s">
        <v>49</v>
      </c>
      <c r="K489" s="10" t="s">
        <v>66</v>
      </c>
      <c r="L489">
        <f>Tabela1[[#This Row],[vlCaptEst]]+Tabela1[[#This Row],[vlLancEstTrat]]+Tabela1[[#This Row],[vlLancEstNTrat]]+Tabela1[[#This Row],[vlConsEst]]</f>
        <v>260.55605237346174</v>
      </c>
      <c r="M489">
        <v>-40.01</v>
      </c>
      <c r="N489">
        <f>Tabela1[[#This Row],[VALOR_anual]]+Tabela1[[#This Row],[AJUSTE_exerc]]</f>
        <v>220.54605237346175</v>
      </c>
      <c r="Q489" t="s">
        <v>51</v>
      </c>
      <c r="R489" t="s">
        <v>52</v>
      </c>
      <c r="S489">
        <v>5840</v>
      </c>
      <c r="T489">
        <v>0</v>
      </c>
      <c r="U489">
        <v>0</v>
      </c>
      <c r="V489">
        <v>2190</v>
      </c>
      <c r="W489">
        <v>0</v>
      </c>
      <c r="X489">
        <v>0</v>
      </c>
      <c r="Y489">
        <v>5.7568725668020709E-2</v>
      </c>
      <c r="Z489">
        <v>134.48054316049638</v>
      </c>
      <c r="AA489">
        <v>0</v>
      </c>
      <c r="AB489">
        <v>0</v>
      </c>
      <c r="AC489">
        <v>126.07550921296536</v>
      </c>
      <c r="AD489" t="s">
        <v>1283</v>
      </c>
      <c r="AE489" t="s">
        <v>1284</v>
      </c>
      <c r="AF489" s="10">
        <v>45358</v>
      </c>
      <c r="AG489" s="10">
        <v>47184</v>
      </c>
      <c r="AH489" t="s">
        <v>1285</v>
      </c>
      <c r="AI489">
        <v>0</v>
      </c>
      <c r="AJ489" t="s">
        <v>1286</v>
      </c>
      <c r="AK489" t="s">
        <v>1287</v>
      </c>
      <c r="AL489" t="s">
        <v>47</v>
      </c>
      <c r="AM489" t="s">
        <v>1288</v>
      </c>
      <c r="AN489" t="s">
        <v>268</v>
      </c>
    </row>
    <row r="490" spans="1:40" x14ac:dyDescent="0.25">
      <c r="A490" t="s">
        <v>1289</v>
      </c>
      <c r="B490" t="s">
        <v>59</v>
      </c>
      <c r="C490">
        <v>20</v>
      </c>
      <c r="D490" t="s">
        <v>60</v>
      </c>
      <c r="E490" t="s">
        <v>61</v>
      </c>
      <c r="F490" s="1">
        <v>330009909029</v>
      </c>
      <c r="G490" t="s">
        <v>1290</v>
      </c>
      <c r="H490" t="s">
        <v>1291</v>
      </c>
      <c r="I490" t="s">
        <v>49</v>
      </c>
      <c r="K490" s="10" t="s">
        <v>50</v>
      </c>
      <c r="L490">
        <f>Tabela1[[#This Row],[vlCaptEst]]+Tabela1[[#This Row],[vlLancEstTrat]]+Tabela1[[#This Row],[vlLancEstNTrat]]+Tabela1[[#This Row],[vlConsEst]]</f>
        <v>272.32927977823573</v>
      </c>
      <c r="M490">
        <v>0</v>
      </c>
      <c r="N490">
        <f>Tabela1[[#This Row],[VALOR_anual]]+Tabela1[[#This Row],[AJUSTE_exerc]]</f>
        <v>272.32927977823573</v>
      </c>
      <c r="Q490" t="s">
        <v>51</v>
      </c>
      <c r="R490" t="s">
        <v>52</v>
      </c>
      <c r="S490">
        <v>0</v>
      </c>
      <c r="T490">
        <v>18921.599999999999</v>
      </c>
      <c r="U490">
        <v>0</v>
      </c>
      <c r="V490">
        <v>0</v>
      </c>
      <c r="W490">
        <v>283.82400000000001</v>
      </c>
      <c r="X490">
        <v>75</v>
      </c>
      <c r="Y490">
        <v>5.7568725668020709E-2</v>
      </c>
      <c r="Z490">
        <v>0</v>
      </c>
      <c r="AA490">
        <v>272.32927977823573</v>
      </c>
      <c r="AB490">
        <v>0</v>
      </c>
      <c r="AC490">
        <v>0</v>
      </c>
      <c r="AD490" t="s">
        <v>1292</v>
      </c>
      <c r="AE490" t="s">
        <v>1293</v>
      </c>
      <c r="AF490" s="10">
        <v>42782</v>
      </c>
      <c r="AG490" s="10">
        <v>44608</v>
      </c>
      <c r="AH490" t="s">
        <v>1294</v>
      </c>
      <c r="AI490" t="s">
        <v>1295</v>
      </c>
      <c r="AJ490">
        <v>22410002</v>
      </c>
      <c r="AK490" t="s">
        <v>64</v>
      </c>
      <c r="AL490" t="s">
        <v>47</v>
      </c>
      <c r="AM490">
        <v>25124584</v>
      </c>
      <c r="AN490" t="s">
        <v>1296</v>
      </c>
    </row>
    <row r="491" spans="1:40" x14ac:dyDescent="0.25">
      <c r="A491" t="s">
        <v>1297</v>
      </c>
      <c r="B491" t="s">
        <v>59</v>
      </c>
      <c r="C491">
        <v>20</v>
      </c>
      <c r="D491" t="s">
        <v>60</v>
      </c>
      <c r="E491" t="s">
        <v>61</v>
      </c>
      <c r="F491" s="1">
        <v>330005890781</v>
      </c>
      <c r="G491" t="s">
        <v>1298</v>
      </c>
      <c r="H491" t="s">
        <v>1299</v>
      </c>
      <c r="I491" t="s">
        <v>49</v>
      </c>
      <c r="K491" s="10" t="s">
        <v>50</v>
      </c>
      <c r="L491">
        <f>Tabela1[[#This Row],[vlCaptEst]]+Tabela1[[#This Row],[vlLancEstTrat]]+Tabela1[[#This Row],[vlLancEstNTrat]]+Tabela1[[#This Row],[vlConsEst]]</f>
        <v>259.05689530804375</v>
      </c>
      <c r="M491">
        <v>0</v>
      </c>
      <c r="N491">
        <f>Tabela1[[#This Row],[VALOR_anual]]+Tabela1[[#This Row],[AJUSTE_exerc]]</f>
        <v>259.05689530804375</v>
      </c>
      <c r="Q491" t="s">
        <v>51</v>
      </c>
      <c r="R491" t="s">
        <v>52</v>
      </c>
      <c r="S491">
        <v>9000</v>
      </c>
      <c r="T491">
        <v>0</v>
      </c>
      <c r="U491">
        <v>0</v>
      </c>
      <c r="V491">
        <v>900</v>
      </c>
      <c r="W491">
        <v>0</v>
      </c>
      <c r="X491">
        <v>0</v>
      </c>
      <c r="Y491">
        <v>5.7568725668020709E-2</v>
      </c>
      <c r="Z491">
        <v>207.24133925682989</v>
      </c>
      <c r="AA491">
        <v>0</v>
      </c>
      <c r="AB491">
        <v>0</v>
      </c>
      <c r="AC491">
        <v>51.815556051213839</v>
      </c>
      <c r="AD491" t="s">
        <v>1300</v>
      </c>
      <c r="AE491" t="s">
        <v>1301</v>
      </c>
      <c r="AF491" s="10">
        <v>42858</v>
      </c>
      <c r="AG491" s="10">
        <v>44684</v>
      </c>
      <c r="AH491" t="s">
        <v>1302</v>
      </c>
      <c r="AI491" t="s">
        <v>1303</v>
      </c>
      <c r="AJ491">
        <v>26435290</v>
      </c>
      <c r="AK491" t="s">
        <v>909</v>
      </c>
      <c r="AL491" t="s">
        <v>47</v>
      </c>
      <c r="AM491" t="s">
        <v>1304</v>
      </c>
      <c r="AN491" t="s">
        <v>1305</v>
      </c>
    </row>
    <row r="492" spans="1:40" x14ac:dyDescent="0.25">
      <c r="A492" t="s">
        <v>1312</v>
      </c>
      <c r="B492" t="s">
        <v>59</v>
      </c>
      <c r="C492">
        <v>20</v>
      </c>
      <c r="D492" t="s">
        <v>60</v>
      </c>
      <c r="E492" t="s">
        <v>61</v>
      </c>
      <c r="F492" s="1">
        <v>330005712921</v>
      </c>
      <c r="G492" t="s">
        <v>1313</v>
      </c>
      <c r="H492" t="s">
        <v>1314</v>
      </c>
      <c r="I492" t="s">
        <v>49</v>
      </c>
      <c r="K492" s="10" t="s">
        <v>50</v>
      </c>
      <c r="L492">
        <f>Tabela1[[#This Row],[vlCaptEst]]+Tabela1[[#This Row],[vlLancEstTrat]]+Tabela1[[#This Row],[vlLancEstNTrat]]+Tabela1[[#This Row],[vlConsEst]]</f>
        <v>3994.0687878146764</v>
      </c>
      <c r="M492">
        <v>0</v>
      </c>
      <c r="N492">
        <f>Tabela1[[#This Row],[VALOR_anual]]+Tabela1[[#This Row],[AJUSTE_exerc]]</f>
        <v>3994.0687878146764</v>
      </c>
      <c r="Q492" t="s">
        <v>12984</v>
      </c>
      <c r="R492" t="s">
        <v>1315</v>
      </c>
      <c r="S492">
        <v>173448</v>
      </c>
      <c r="T492">
        <v>88038</v>
      </c>
      <c r="U492">
        <v>0</v>
      </c>
      <c r="V492">
        <v>0</v>
      </c>
      <c r="W492">
        <v>0</v>
      </c>
      <c r="X492">
        <v>99</v>
      </c>
      <c r="Y492">
        <v>5.7568725668020709E-2</v>
      </c>
      <c r="Z492">
        <v>3994.0687878146764</v>
      </c>
      <c r="AA492">
        <v>0</v>
      </c>
      <c r="AB492">
        <v>0</v>
      </c>
      <c r="AC492">
        <v>0</v>
      </c>
      <c r="AD492" t="s">
        <v>1316</v>
      </c>
      <c r="AE492" t="s">
        <v>1317</v>
      </c>
      <c r="AF492" s="10">
        <v>42639</v>
      </c>
      <c r="AG492" s="10">
        <v>44465</v>
      </c>
      <c r="AH492" t="s">
        <v>1318</v>
      </c>
      <c r="AI492">
        <v>0</v>
      </c>
      <c r="AJ492">
        <v>23860000</v>
      </c>
      <c r="AK492" t="s">
        <v>425</v>
      </c>
      <c r="AL492" t="s">
        <v>47</v>
      </c>
      <c r="AM492">
        <v>22276826</v>
      </c>
      <c r="AN492" t="s">
        <v>1319</v>
      </c>
    </row>
    <row r="493" spans="1:40" x14ac:dyDescent="0.25">
      <c r="A493" t="s">
        <v>1320</v>
      </c>
      <c r="B493" t="s">
        <v>59</v>
      </c>
      <c r="C493">
        <v>20</v>
      </c>
      <c r="D493" t="s">
        <v>60</v>
      </c>
      <c r="E493" t="s">
        <v>61</v>
      </c>
      <c r="F493" s="1">
        <v>330010330306</v>
      </c>
      <c r="G493" t="s">
        <v>1321</v>
      </c>
      <c r="H493" t="s">
        <v>1322</v>
      </c>
      <c r="I493" t="s">
        <v>49</v>
      </c>
      <c r="K493" s="10" t="s">
        <v>50</v>
      </c>
      <c r="L493">
        <f>Tabela1[[#This Row],[vlCaptEst]]+Tabela1[[#This Row],[vlLancEstTrat]]+Tabela1[[#This Row],[vlLancEstNTrat]]+Tabela1[[#This Row],[vlConsEst]]</f>
        <v>2108.6801048145435</v>
      </c>
      <c r="M493">
        <v>0</v>
      </c>
      <c r="N493">
        <f>Tabela1[[#This Row],[VALOR_anual]]+Tabela1[[#This Row],[AJUSTE_exerc]]</f>
        <v>2108.6801048145435</v>
      </c>
      <c r="Q493" t="s">
        <v>51</v>
      </c>
      <c r="R493" t="s">
        <v>52</v>
      </c>
      <c r="S493">
        <v>26208</v>
      </c>
      <c r="T493">
        <v>0</v>
      </c>
      <c r="U493">
        <v>0</v>
      </c>
      <c r="V493">
        <v>26145.599999999999</v>
      </c>
      <c r="W493">
        <v>0</v>
      </c>
      <c r="X493">
        <v>0</v>
      </c>
      <c r="Y493">
        <v>5.7568725668020709E-2</v>
      </c>
      <c r="Z493">
        <v>603.50190061825901</v>
      </c>
      <c r="AA493">
        <v>0</v>
      </c>
      <c r="AB493">
        <v>0</v>
      </c>
      <c r="AC493">
        <v>1505.1782041962845</v>
      </c>
      <c r="AD493" t="s">
        <v>1323</v>
      </c>
      <c r="AE493" t="s">
        <v>1324</v>
      </c>
      <c r="AF493" s="10">
        <v>42895</v>
      </c>
      <c r="AG493" s="10">
        <v>43625</v>
      </c>
      <c r="AH493" t="s">
        <v>1325</v>
      </c>
      <c r="AI493" t="s">
        <v>796</v>
      </c>
      <c r="AJ493">
        <v>23032160</v>
      </c>
      <c r="AK493" t="s">
        <v>64</v>
      </c>
      <c r="AL493" t="s">
        <v>47</v>
      </c>
      <c r="AM493" t="s">
        <v>1326</v>
      </c>
      <c r="AN493" t="s">
        <v>1327</v>
      </c>
    </row>
    <row r="494" spans="1:40" x14ac:dyDescent="0.25">
      <c r="A494" t="s">
        <v>1328</v>
      </c>
      <c r="B494" t="s">
        <v>59</v>
      </c>
      <c r="C494">
        <v>20</v>
      </c>
      <c r="D494" t="s">
        <v>60</v>
      </c>
      <c r="E494" t="s">
        <v>61</v>
      </c>
      <c r="F494" s="1">
        <v>330010121227</v>
      </c>
      <c r="G494" t="s">
        <v>1329</v>
      </c>
      <c r="H494" t="s">
        <v>1330</v>
      </c>
      <c r="I494" t="s">
        <v>49</v>
      </c>
      <c r="K494" s="10" t="s">
        <v>50</v>
      </c>
      <c r="L494">
        <f>Tabela1[[#This Row],[vlCaptEst]]+Tabela1[[#This Row],[vlLancEstTrat]]+Tabela1[[#This Row],[vlLancEstNTrat]]+Tabela1[[#This Row],[vlConsEst]]</f>
        <v>315.94749372944904</v>
      </c>
      <c r="M494">
        <v>0</v>
      </c>
      <c r="N494">
        <f>Tabela1[[#This Row],[VALOR_anual]]+Tabela1[[#This Row],[AJUSTE_exerc]]</f>
        <v>315.94749372944904</v>
      </c>
      <c r="Q494" t="s">
        <v>51</v>
      </c>
      <c r="R494" t="s">
        <v>52</v>
      </c>
      <c r="S494">
        <v>9139.6</v>
      </c>
      <c r="T494">
        <v>0</v>
      </c>
      <c r="U494">
        <v>0</v>
      </c>
      <c r="V494">
        <v>1832.3</v>
      </c>
      <c r="W494">
        <v>0</v>
      </c>
      <c r="X494">
        <v>0</v>
      </c>
      <c r="Y494">
        <v>5.7568725668020709E-2</v>
      </c>
      <c r="Z494">
        <v>210.46806372676645</v>
      </c>
      <c r="AA494">
        <v>0</v>
      </c>
      <c r="AB494">
        <v>0</v>
      </c>
      <c r="AC494">
        <v>105.47943000268259</v>
      </c>
      <c r="AD494" t="s">
        <v>1331</v>
      </c>
      <c r="AE494" t="s">
        <v>1332</v>
      </c>
      <c r="AF494" s="10">
        <v>42914</v>
      </c>
      <c r="AG494" s="10">
        <v>44740</v>
      </c>
      <c r="AH494" t="s">
        <v>1333</v>
      </c>
      <c r="AI494" t="s">
        <v>63</v>
      </c>
      <c r="AJ494">
        <v>23097000</v>
      </c>
      <c r="AK494" t="s">
        <v>64</v>
      </c>
      <c r="AL494" t="s">
        <v>47</v>
      </c>
      <c r="AM494" t="s">
        <v>1334</v>
      </c>
      <c r="AN494" t="s">
        <v>1335</v>
      </c>
    </row>
    <row r="495" spans="1:40" x14ac:dyDescent="0.25">
      <c r="A495" t="s">
        <v>1336</v>
      </c>
      <c r="B495" t="s">
        <v>59</v>
      </c>
      <c r="C495">
        <v>20</v>
      </c>
      <c r="D495" t="s">
        <v>60</v>
      </c>
      <c r="E495" t="s">
        <v>61</v>
      </c>
      <c r="F495" s="1">
        <v>330010354671</v>
      </c>
      <c r="G495" t="s">
        <v>1337</v>
      </c>
      <c r="H495" t="s">
        <v>1338</v>
      </c>
      <c r="I495" t="s">
        <v>72</v>
      </c>
      <c r="K495" s="10" t="s">
        <v>50</v>
      </c>
      <c r="L495">
        <f>Tabela1[[#This Row],[vlCaptEst]]+Tabela1[[#This Row],[vlLancEstTrat]]+Tabela1[[#This Row],[vlLancEstNTrat]]+Tabela1[[#This Row],[vlConsEst]]</f>
        <v>408.69754791060211</v>
      </c>
      <c r="M495">
        <v>0</v>
      </c>
      <c r="N495">
        <f>Tabela1[[#This Row],[VALOR_anual]]+Tabela1[[#This Row],[AJUSTE_exerc]]</f>
        <v>408.69754791060211</v>
      </c>
      <c r="Q495" t="s">
        <v>51</v>
      </c>
      <c r="R495" t="s">
        <v>52</v>
      </c>
      <c r="S495">
        <v>11832.15</v>
      </c>
      <c r="T495">
        <v>0</v>
      </c>
      <c r="U495">
        <v>0</v>
      </c>
      <c r="V495">
        <v>2366.4299999999998</v>
      </c>
      <c r="W495">
        <v>0</v>
      </c>
      <c r="X495">
        <v>0</v>
      </c>
      <c r="Y495">
        <v>5.7568725668020709E-2</v>
      </c>
      <c r="Z495">
        <v>272.46503194040139</v>
      </c>
      <c r="AA495">
        <v>0</v>
      </c>
      <c r="AB495">
        <v>0</v>
      </c>
      <c r="AC495">
        <v>136.23251597020069</v>
      </c>
      <c r="AD495" t="s">
        <v>1339</v>
      </c>
      <c r="AE495" t="s">
        <v>1340</v>
      </c>
      <c r="AF495" s="10">
        <v>42916</v>
      </c>
      <c r="AG495" s="10">
        <v>44742</v>
      </c>
      <c r="AH495" t="s">
        <v>1341</v>
      </c>
      <c r="AI495" t="s">
        <v>1342</v>
      </c>
      <c r="AJ495">
        <v>23890000</v>
      </c>
      <c r="AK495" t="s">
        <v>73</v>
      </c>
      <c r="AL495" t="s">
        <v>47</v>
      </c>
      <c r="AM495" t="s">
        <v>1343</v>
      </c>
      <c r="AN495" t="s">
        <v>1344</v>
      </c>
    </row>
    <row r="496" spans="1:40" x14ac:dyDescent="0.25">
      <c r="A496" t="s">
        <v>1345</v>
      </c>
      <c r="B496" t="s">
        <v>59</v>
      </c>
      <c r="C496">
        <v>20</v>
      </c>
      <c r="D496" t="s">
        <v>60</v>
      </c>
      <c r="E496" t="s">
        <v>61</v>
      </c>
      <c r="F496" s="1">
        <v>330010118439</v>
      </c>
      <c r="G496" t="s">
        <v>1346</v>
      </c>
      <c r="H496" t="s">
        <v>1347</v>
      </c>
      <c r="I496" t="s">
        <v>49</v>
      </c>
      <c r="K496" s="10" t="s">
        <v>50</v>
      </c>
      <c r="L496">
        <f>Tabela1[[#This Row],[vlCaptEst]]+Tabela1[[#This Row],[vlLancEstTrat]]+Tabela1[[#This Row],[vlLancEstNTrat]]+Tabela1[[#This Row],[vlConsEst]]</f>
        <v>498.00158566755096</v>
      </c>
      <c r="M496">
        <v>0</v>
      </c>
      <c r="N496">
        <f>Tabela1[[#This Row],[VALOR_anual]]+Tabela1[[#This Row],[AJUSTE_exerc]]</f>
        <v>498.00158566755096</v>
      </c>
      <c r="Q496" t="s">
        <v>51</v>
      </c>
      <c r="R496" t="s">
        <v>52</v>
      </c>
      <c r="S496">
        <v>12045</v>
      </c>
      <c r="T496">
        <v>0</v>
      </c>
      <c r="U496">
        <v>0</v>
      </c>
      <c r="V496">
        <v>3832.5</v>
      </c>
      <c r="W496">
        <v>0</v>
      </c>
      <c r="X496">
        <v>0</v>
      </c>
      <c r="Y496">
        <v>5.7568725668020709E-2</v>
      </c>
      <c r="Z496">
        <v>277.36255225237619</v>
      </c>
      <c r="AA496">
        <v>0</v>
      </c>
      <c r="AB496">
        <v>0</v>
      </c>
      <c r="AC496">
        <v>220.63903341517477</v>
      </c>
      <c r="AD496" t="s">
        <v>1348</v>
      </c>
      <c r="AE496" t="s">
        <v>1349</v>
      </c>
      <c r="AF496" s="10">
        <v>43037</v>
      </c>
      <c r="AG496" s="10">
        <v>44863</v>
      </c>
      <c r="AH496" t="s">
        <v>1350</v>
      </c>
      <c r="AI496" t="s">
        <v>129</v>
      </c>
      <c r="AJ496">
        <v>20040915</v>
      </c>
      <c r="AK496" t="s">
        <v>64</v>
      </c>
      <c r="AL496" t="s">
        <v>47</v>
      </c>
      <c r="AM496">
        <v>39742282</v>
      </c>
      <c r="AN496" t="s">
        <v>1351</v>
      </c>
    </row>
    <row r="497" spans="1:40" s="4" customFormat="1" x14ac:dyDescent="0.25">
      <c r="A497" t="s">
        <v>1352</v>
      </c>
      <c r="B497" t="s">
        <v>59</v>
      </c>
      <c r="C497">
        <v>20</v>
      </c>
      <c r="D497" t="s">
        <v>60</v>
      </c>
      <c r="E497" t="s">
        <v>61</v>
      </c>
      <c r="F497" s="1">
        <v>330010373706</v>
      </c>
      <c r="G497" t="s">
        <v>1353</v>
      </c>
      <c r="H497" t="s">
        <v>1354</v>
      </c>
      <c r="I497" t="s">
        <v>62</v>
      </c>
      <c r="J497"/>
      <c r="K497" s="10" t="s">
        <v>1355</v>
      </c>
      <c r="L497">
        <f>Tabela1[[#This Row],[vlCaptEst]]+Tabela1[[#This Row],[vlLancEstTrat]]+Tabela1[[#This Row],[vlLancEstNTrat]]+Tabela1[[#This Row],[vlConsEst]]</f>
        <v>498.52950559167778</v>
      </c>
      <c r="M497">
        <v>153.34</v>
      </c>
      <c r="N497">
        <f>Tabela1[[#This Row],[VALOR_anual]]+Tabela1[[#This Row],[AJUSTE_exerc]]</f>
        <v>651.86950559167781</v>
      </c>
      <c r="O497"/>
      <c r="P497"/>
      <c r="Q497" t="s">
        <v>51</v>
      </c>
      <c r="R497" t="s">
        <v>52</v>
      </c>
      <c r="S497">
        <v>6185.52</v>
      </c>
      <c r="T497">
        <v>100564.79999999999</v>
      </c>
      <c r="U497">
        <v>0</v>
      </c>
      <c r="V497">
        <v>6185.52</v>
      </c>
      <c r="W497">
        <v>0</v>
      </c>
      <c r="X497">
        <v>0</v>
      </c>
      <c r="Y497">
        <v>5.7568725668020709E-2</v>
      </c>
      <c r="Z497">
        <v>142.43700159762221</v>
      </c>
      <c r="AA497">
        <v>0</v>
      </c>
      <c r="AB497">
        <v>0</v>
      </c>
      <c r="AC497">
        <v>356.09250399405556</v>
      </c>
      <c r="AD497" t="s">
        <v>1356</v>
      </c>
      <c r="AE497" t="s">
        <v>1357</v>
      </c>
      <c r="AF497" s="10">
        <v>43062</v>
      </c>
      <c r="AG497" s="10">
        <v>44888</v>
      </c>
      <c r="AH497" t="s">
        <v>1358</v>
      </c>
      <c r="AI497" t="s">
        <v>1359</v>
      </c>
      <c r="AJ497">
        <v>0</v>
      </c>
      <c r="AK497" t="s">
        <v>909</v>
      </c>
      <c r="AL497" t="s">
        <v>47</v>
      </c>
      <c r="AM497" t="s">
        <v>1360</v>
      </c>
      <c r="AN497" t="s">
        <v>1361</v>
      </c>
    </row>
    <row r="498" spans="1:40" x14ac:dyDescent="0.25">
      <c r="A498" t="s">
        <v>1362</v>
      </c>
      <c r="B498" t="s">
        <v>59</v>
      </c>
      <c r="C498">
        <v>20</v>
      </c>
      <c r="D498" t="s">
        <v>60</v>
      </c>
      <c r="E498" t="s">
        <v>61</v>
      </c>
      <c r="F498" s="1">
        <v>330027371809</v>
      </c>
      <c r="G498" t="s">
        <v>240</v>
      </c>
      <c r="H498" t="s">
        <v>1363</v>
      </c>
      <c r="I498" t="s">
        <v>49</v>
      </c>
      <c r="K498" s="10" t="s">
        <v>241</v>
      </c>
      <c r="L498">
        <f>Tabela1[[#This Row],[vlCaptEst]]+Tabela1[[#This Row],[vlLancEstTrat]]+Tabela1[[#This Row],[vlLancEstNTrat]]+Tabela1[[#This Row],[vlConsEst]]</f>
        <v>2992.1969460844148</v>
      </c>
      <c r="M498">
        <v>0</v>
      </c>
      <c r="N498">
        <f>Tabela1[[#This Row],[VALOR_anual]]+Tabela1[[#This Row],[AJUSTE_exerc]]</f>
        <v>2992.1969460844148</v>
      </c>
      <c r="Q498" t="s">
        <v>51</v>
      </c>
      <c r="R498" t="s">
        <v>52</v>
      </c>
      <c r="S498">
        <v>38690</v>
      </c>
      <c r="T498">
        <v>0</v>
      </c>
      <c r="U498">
        <v>0</v>
      </c>
      <c r="V498">
        <v>36500</v>
      </c>
      <c r="W498">
        <v>0</v>
      </c>
      <c r="X498">
        <v>0</v>
      </c>
      <c r="Y498">
        <v>5.7568725668020709E-2</v>
      </c>
      <c r="Z498">
        <v>890.93099781891624</v>
      </c>
      <c r="AA498">
        <v>0</v>
      </c>
      <c r="AB498">
        <v>0</v>
      </c>
      <c r="AC498">
        <v>2101.2659482654985</v>
      </c>
      <c r="AD498" t="s">
        <v>1364</v>
      </c>
      <c r="AE498" t="s">
        <v>1365</v>
      </c>
      <c r="AF498" s="10">
        <v>43131</v>
      </c>
      <c r="AG498" s="10">
        <v>43861</v>
      </c>
      <c r="AH498" t="s">
        <v>1366</v>
      </c>
      <c r="AI498" t="s">
        <v>243</v>
      </c>
      <c r="AJ498">
        <v>21370541</v>
      </c>
      <c r="AK498" t="s">
        <v>64</v>
      </c>
      <c r="AL498" t="s">
        <v>47</v>
      </c>
      <c r="AM498">
        <v>33521778</v>
      </c>
      <c r="AN498" t="s">
        <v>1367</v>
      </c>
    </row>
    <row r="499" spans="1:40" x14ac:dyDescent="0.25">
      <c r="A499" t="s">
        <v>1368</v>
      </c>
      <c r="B499" t="s">
        <v>59</v>
      </c>
      <c r="C499">
        <v>20</v>
      </c>
      <c r="D499" t="s">
        <v>60</v>
      </c>
      <c r="E499" t="s">
        <v>61</v>
      </c>
      <c r="F499" s="1">
        <v>330003612636</v>
      </c>
      <c r="G499" t="s">
        <v>1369</v>
      </c>
      <c r="H499" t="s">
        <v>1370</v>
      </c>
      <c r="I499" t="s">
        <v>49</v>
      </c>
      <c r="K499" s="10" t="s">
        <v>241</v>
      </c>
      <c r="L499">
        <f>Tabela1[[#This Row],[vlCaptEst]]+Tabela1[[#This Row],[vlLancEstTrat]]+Tabela1[[#This Row],[vlLancEstNTrat]]+Tabela1[[#This Row],[vlConsEst]]</f>
        <v>712.97035569380819</v>
      </c>
      <c r="M499">
        <v>0</v>
      </c>
      <c r="N499">
        <f>Tabela1[[#This Row],[VALOR_anual]]+Tabela1[[#This Row],[AJUSTE_exerc]]</f>
        <v>712.97035569380819</v>
      </c>
      <c r="Q499" t="s">
        <v>51</v>
      </c>
      <c r="R499" t="s">
        <v>52</v>
      </c>
      <c r="S499">
        <v>17971.2</v>
      </c>
      <c r="T499">
        <v>0</v>
      </c>
      <c r="U499">
        <v>0</v>
      </c>
      <c r="V499">
        <v>5196.2</v>
      </c>
      <c r="W499">
        <v>0</v>
      </c>
      <c r="X499">
        <v>0</v>
      </c>
      <c r="Y499">
        <v>5.7568725668020709E-2</v>
      </c>
      <c r="Z499">
        <v>413.83524512486991</v>
      </c>
      <c r="AA499">
        <v>0</v>
      </c>
      <c r="AB499">
        <v>0</v>
      </c>
      <c r="AC499">
        <v>299.13511056893822</v>
      </c>
      <c r="AD499" t="s">
        <v>1371</v>
      </c>
      <c r="AE499" t="s">
        <v>1372</v>
      </c>
      <c r="AF499" s="10">
        <v>43159</v>
      </c>
      <c r="AG499" s="10">
        <v>44985</v>
      </c>
      <c r="AH499" t="s">
        <v>1373</v>
      </c>
      <c r="AI499" t="s">
        <v>111</v>
      </c>
      <c r="AJ499">
        <v>23810095</v>
      </c>
      <c r="AK499" t="s">
        <v>1374</v>
      </c>
      <c r="AL499" t="s">
        <v>47</v>
      </c>
      <c r="AM499">
        <v>30719579</v>
      </c>
      <c r="AN499" t="s">
        <v>1375</v>
      </c>
    </row>
    <row r="500" spans="1:40" x14ac:dyDescent="0.25">
      <c r="A500" t="s">
        <v>1376</v>
      </c>
      <c r="B500" t="s">
        <v>59</v>
      </c>
      <c r="C500">
        <v>20</v>
      </c>
      <c r="D500" t="s">
        <v>60</v>
      </c>
      <c r="E500" t="s">
        <v>61</v>
      </c>
      <c r="F500" s="1">
        <v>330009814826</v>
      </c>
      <c r="G500" t="s">
        <v>1015</v>
      </c>
      <c r="H500" t="s">
        <v>1377</v>
      </c>
      <c r="I500" t="s">
        <v>49</v>
      </c>
      <c r="K500" s="10" t="s">
        <v>241</v>
      </c>
      <c r="L500">
        <f>Tabela1[[#This Row],[vlCaptEst]]+Tabela1[[#This Row],[vlLancEstTrat]]+Tabela1[[#This Row],[vlLancEstNTrat]]+Tabela1[[#This Row],[vlConsEst]]</f>
        <v>2798.885867160579</v>
      </c>
      <c r="M500">
        <v>0</v>
      </c>
      <c r="N500">
        <f>Tabela1[[#This Row],[VALOR_anual]]+Tabela1[[#This Row],[AJUSTE_exerc]]</f>
        <v>2798.885867160579</v>
      </c>
      <c r="Q500" t="s">
        <v>51</v>
      </c>
      <c r="R500" t="s">
        <v>52</v>
      </c>
      <c r="S500">
        <v>39420</v>
      </c>
      <c r="T500">
        <v>0</v>
      </c>
      <c r="U500">
        <v>0</v>
      </c>
      <c r="V500">
        <v>32850</v>
      </c>
      <c r="W500">
        <v>0</v>
      </c>
      <c r="X500">
        <v>0</v>
      </c>
      <c r="Y500">
        <v>5.7568725668020709E-2</v>
      </c>
      <c r="Z500">
        <v>907.74338097942689</v>
      </c>
      <c r="AA500">
        <v>0</v>
      </c>
      <c r="AB500">
        <v>0</v>
      </c>
      <c r="AC500">
        <v>1891.1424861811522</v>
      </c>
      <c r="AD500" t="s">
        <v>1378</v>
      </c>
      <c r="AE500" t="s">
        <v>1379</v>
      </c>
      <c r="AF500" s="10">
        <v>43164</v>
      </c>
      <c r="AG500" s="10">
        <v>43895</v>
      </c>
      <c r="AH500" t="s">
        <v>1019</v>
      </c>
      <c r="AI500" t="s">
        <v>113</v>
      </c>
      <c r="AJ500">
        <v>23575310</v>
      </c>
      <c r="AK500" t="s">
        <v>57</v>
      </c>
      <c r="AL500" t="s">
        <v>47</v>
      </c>
      <c r="AM500">
        <v>26883118</v>
      </c>
      <c r="AN500" t="s">
        <v>1022</v>
      </c>
    </row>
    <row r="501" spans="1:40" x14ac:dyDescent="0.25">
      <c r="A501" t="s">
        <v>1398</v>
      </c>
      <c r="B501" t="s">
        <v>59</v>
      </c>
      <c r="C501">
        <v>20</v>
      </c>
      <c r="D501" t="s">
        <v>60</v>
      </c>
      <c r="E501" t="s">
        <v>61</v>
      </c>
      <c r="F501" s="1">
        <v>330022480227</v>
      </c>
      <c r="G501" t="s">
        <v>1399</v>
      </c>
      <c r="H501" t="s">
        <v>1400</v>
      </c>
      <c r="I501" t="s">
        <v>49</v>
      </c>
      <c r="K501" s="10" t="s">
        <v>1401</v>
      </c>
      <c r="L501">
        <f>Tabela1[[#This Row],[vlCaptEst]]+Tabela1[[#This Row],[vlLancEstTrat]]+Tabela1[[#This Row],[vlLancEstNTrat]]+Tabela1[[#This Row],[vlConsEst]]</f>
        <v>517.41414485723385</v>
      </c>
      <c r="M501">
        <v>0</v>
      </c>
      <c r="N501">
        <f>Tabela1[[#This Row],[VALOR_anual]]+Tabela1[[#This Row],[AJUSTE_exerc]]</f>
        <v>517.41414485723385</v>
      </c>
      <c r="Q501" t="s">
        <v>51</v>
      </c>
      <c r="R501" t="s">
        <v>52</v>
      </c>
      <c r="S501">
        <v>14913.9</v>
      </c>
      <c r="T501">
        <v>0</v>
      </c>
      <c r="U501">
        <v>0</v>
      </c>
      <c r="V501">
        <v>3022.2</v>
      </c>
      <c r="W501">
        <v>0</v>
      </c>
      <c r="X501">
        <v>0</v>
      </c>
      <c r="Y501">
        <v>5.7568725668020709E-2</v>
      </c>
      <c r="Z501">
        <v>343.43208533097959</v>
      </c>
      <c r="AA501">
        <v>0</v>
      </c>
      <c r="AB501">
        <v>0</v>
      </c>
      <c r="AC501">
        <v>173.98205952625432</v>
      </c>
      <c r="AD501" t="s">
        <v>1402</v>
      </c>
      <c r="AE501" t="s">
        <v>1403</v>
      </c>
      <c r="AF501" s="10">
        <v>43326</v>
      </c>
      <c r="AG501" s="10">
        <v>45152</v>
      </c>
      <c r="AH501" t="s">
        <v>1404</v>
      </c>
      <c r="AI501" t="s">
        <v>91</v>
      </c>
      <c r="AJ501" t="s">
        <v>1405</v>
      </c>
      <c r="AK501" t="s">
        <v>95</v>
      </c>
      <c r="AL501" t="s">
        <v>47</v>
      </c>
      <c r="AM501" t="s">
        <v>1406</v>
      </c>
      <c r="AN501" t="s">
        <v>268</v>
      </c>
    </row>
    <row r="502" spans="1:40" x14ac:dyDescent="0.25">
      <c r="A502" t="s">
        <v>1407</v>
      </c>
      <c r="B502" t="s">
        <v>59</v>
      </c>
      <c r="C502">
        <v>20</v>
      </c>
      <c r="D502" t="s">
        <v>60</v>
      </c>
      <c r="E502" t="s">
        <v>61</v>
      </c>
      <c r="F502" s="1">
        <v>330005801355</v>
      </c>
      <c r="G502" t="s">
        <v>1015</v>
      </c>
      <c r="H502" t="s">
        <v>1408</v>
      </c>
      <c r="I502" t="s">
        <v>49</v>
      </c>
      <c r="K502" s="10" t="s">
        <v>261</v>
      </c>
      <c r="L502">
        <f>Tabela1[[#This Row],[vlCaptEst]]+Tabela1[[#This Row],[vlLancEstTrat]]+Tabela1[[#This Row],[vlLancEstNTrat]]+Tabela1[[#This Row],[vlConsEst]]</f>
        <v>8685.7679369984453</v>
      </c>
      <c r="M502">
        <v>0</v>
      </c>
      <c r="N502">
        <f>Tabela1[[#This Row],[VALOR_anual]]+Tabela1[[#This Row],[AJUSTE_exerc]]</f>
        <v>8685.7679369984453</v>
      </c>
      <c r="Q502" t="s">
        <v>51</v>
      </c>
      <c r="R502" t="s">
        <v>52</v>
      </c>
      <c r="S502">
        <v>110376</v>
      </c>
      <c r="T502">
        <v>0</v>
      </c>
      <c r="U502">
        <v>0</v>
      </c>
      <c r="V502">
        <v>106726</v>
      </c>
      <c r="W502">
        <v>0</v>
      </c>
      <c r="X502">
        <v>0</v>
      </c>
      <c r="Y502">
        <v>5.7568725668020709E-2</v>
      </c>
      <c r="Z502">
        <v>2541.6877322268033</v>
      </c>
      <c r="AA502">
        <v>0</v>
      </c>
      <c r="AB502">
        <v>0</v>
      </c>
      <c r="AC502">
        <v>6144.0802047716425</v>
      </c>
      <c r="AD502" t="s">
        <v>1409</v>
      </c>
      <c r="AE502" t="s">
        <v>1410</v>
      </c>
      <c r="AF502" s="10">
        <v>44260</v>
      </c>
      <c r="AG502" s="10">
        <v>46086</v>
      </c>
      <c r="AH502" t="s">
        <v>1411</v>
      </c>
      <c r="AI502" t="s">
        <v>1123</v>
      </c>
      <c r="AJ502" t="s">
        <v>246</v>
      </c>
      <c r="AK502" t="s">
        <v>95</v>
      </c>
      <c r="AL502" t="s">
        <v>47</v>
      </c>
      <c r="AM502" t="s">
        <v>1412</v>
      </c>
      <c r="AN502" t="s">
        <v>1022</v>
      </c>
    </row>
    <row r="503" spans="1:40" x14ac:dyDescent="0.25">
      <c r="A503" t="s">
        <v>1413</v>
      </c>
      <c r="B503" t="s">
        <v>59</v>
      </c>
      <c r="C503">
        <v>20</v>
      </c>
      <c r="D503" t="s">
        <v>60</v>
      </c>
      <c r="E503" t="s">
        <v>61</v>
      </c>
      <c r="F503" s="1">
        <v>330027074936</v>
      </c>
      <c r="G503" t="s">
        <v>1414</v>
      </c>
      <c r="H503" t="s">
        <v>1415</v>
      </c>
      <c r="I503" t="s">
        <v>49</v>
      </c>
      <c r="K503" s="10" t="s">
        <v>66</v>
      </c>
      <c r="L503">
        <f>Tabela1[[#This Row],[vlCaptEst]]+Tabela1[[#This Row],[vlLancEstTrat]]+Tabela1[[#This Row],[vlLancEstNTrat]]+Tabela1[[#This Row],[vlConsEst]]</f>
        <v>5196.8329446020225</v>
      </c>
      <c r="M503">
        <v>0</v>
      </c>
      <c r="N503">
        <f>Tabela1[[#This Row],[VALOR_anual]]+Tabela1[[#This Row],[AJUSTE_exerc]]</f>
        <v>5196.8329446020225</v>
      </c>
      <c r="Q503" t="s">
        <v>51</v>
      </c>
      <c r="R503" t="s">
        <v>52</v>
      </c>
      <c r="S503">
        <v>150453</v>
      </c>
      <c r="T503">
        <v>0</v>
      </c>
      <c r="U503">
        <v>0</v>
      </c>
      <c r="V503">
        <v>30090.6</v>
      </c>
      <c r="W503">
        <v>0</v>
      </c>
      <c r="X503">
        <v>0</v>
      </c>
      <c r="Y503">
        <v>5.7568725668020709E-2</v>
      </c>
      <c r="Z503">
        <v>3464.5518155766772</v>
      </c>
      <c r="AA503">
        <v>0</v>
      </c>
      <c r="AB503">
        <v>0</v>
      </c>
      <c r="AC503">
        <v>1732.2811290253451</v>
      </c>
      <c r="AD503" t="s">
        <v>1416</v>
      </c>
      <c r="AE503" t="s">
        <v>1417</v>
      </c>
      <c r="AF503" s="10">
        <v>43312</v>
      </c>
      <c r="AG503" s="10">
        <v>45138</v>
      </c>
      <c r="AH503" t="s">
        <v>1418</v>
      </c>
      <c r="AI503" t="s">
        <v>796</v>
      </c>
      <c r="AJ503" t="s">
        <v>1419</v>
      </c>
      <c r="AK503" t="s">
        <v>64</v>
      </c>
      <c r="AL503" t="s">
        <v>47</v>
      </c>
      <c r="AM503" t="s">
        <v>1420</v>
      </c>
      <c r="AN503" t="s">
        <v>1421</v>
      </c>
    </row>
    <row r="504" spans="1:40" x14ac:dyDescent="0.25">
      <c r="A504" t="s">
        <v>1422</v>
      </c>
      <c r="B504" t="s">
        <v>59</v>
      </c>
      <c r="C504">
        <v>20</v>
      </c>
      <c r="D504" t="s">
        <v>60</v>
      </c>
      <c r="E504" t="s">
        <v>61</v>
      </c>
      <c r="F504" s="1">
        <v>330022431951</v>
      </c>
      <c r="G504" t="s">
        <v>1423</v>
      </c>
      <c r="H504" t="s">
        <v>1424</v>
      </c>
      <c r="I504" t="s">
        <v>62</v>
      </c>
      <c r="K504" s="10" t="s">
        <v>66</v>
      </c>
      <c r="L504">
        <f>Tabela1[[#This Row],[vlCaptEst]]+Tabela1[[#This Row],[vlLancEstTrat]]+Tabela1[[#This Row],[vlLancEstNTrat]]+Tabela1[[#This Row],[vlConsEst]]</f>
        <v>19012.19473603446</v>
      </c>
      <c r="M504">
        <v>0</v>
      </c>
      <c r="N504">
        <f>Tabela1[[#This Row],[VALOR_anual]]+Tabela1[[#This Row],[AJUSTE_exerc]]</f>
        <v>19012.19473603446</v>
      </c>
      <c r="Q504" t="s">
        <v>51</v>
      </c>
      <c r="R504" t="s">
        <v>52</v>
      </c>
      <c r="S504">
        <v>264552</v>
      </c>
      <c r="T504">
        <v>40120.800000000003</v>
      </c>
      <c r="U504">
        <v>0</v>
      </c>
      <c r="V504">
        <v>224431.2</v>
      </c>
      <c r="W504">
        <v>0</v>
      </c>
      <c r="X504">
        <v>99</v>
      </c>
      <c r="Y504">
        <v>5.7568725668020709E-2</v>
      </c>
      <c r="Z504">
        <v>6091.9722594480727</v>
      </c>
      <c r="AA504">
        <v>0</v>
      </c>
      <c r="AB504">
        <v>0</v>
      </c>
      <c r="AC504">
        <v>12920.222476586387</v>
      </c>
      <c r="AD504" t="s">
        <v>1425</v>
      </c>
      <c r="AE504" t="s">
        <v>1426</v>
      </c>
      <c r="AF504" s="10">
        <v>43347</v>
      </c>
      <c r="AG504" s="10">
        <v>45173</v>
      </c>
      <c r="AH504" t="s">
        <v>1427</v>
      </c>
      <c r="AI504" t="s">
        <v>113</v>
      </c>
      <c r="AJ504" t="s">
        <v>1428</v>
      </c>
      <c r="AK504" t="s">
        <v>64</v>
      </c>
      <c r="AL504" t="s">
        <v>47</v>
      </c>
      <c r="AM504" t="s">
        <v>1429</v>
      </c>
      <c r="AN504" t="s">
        <v>1430</v>
      </c>
    </row>
    <row r="505" spans="1:40" x14ac:dyDescent="0.25">
      <c r="A505" t="s">
        <v>1431</v>
      </c>
      <c r="B505" t="s">
        <v>59</v>
      </c>
      <c r="C505">
        <v>20</v>
      </c>
      <c r="D505" t="s">
        <v>60</v>
      </c>
      <c r="E505" t="s">
        <v>61</v>
      </c>
      <c r="F505" s="1">
        <v>330027038891</v>
      </c>
      <c r="G505" t="s">
        <v>1432</v>
      </c>
      <c r="H505" t="s">
        <v>1433</v>
      </c>
      <c r="I505" t="s">
        <v>271</v>
      </c>
      <c r="K505" s="10" t="s">
        <v>1434</v>
      </c>
      <c r="L505">
        <f>Tabela1[[#This Row],[vlCaptEst]]+Tabela1[[#This Row],[vlLancEstTrat]]+Tabela1[[#This Row],[vlLancEstNTrat]]+Tabela1[[#This Row],[vlConsEst]]</f>
        <v>1869.2759455984756</v>
      </c>
      <c r="M505">
        <v>0</v>
      </c>
      <c r="N505">
        <f>Tabela1[[#This Row],[VALOR_anual]]+Tabela1[[#This Row],[AJUSTE_exerc]]</f>
        <v>1869.2759455984756</v>
      </c>
      <c r="Q505" t="s">
        <v>51</v>
      </c>
      <c r="R505" t="s">
        <v>52</v>
      </c>
      <c r="S505">
        <v>23214</v>
      </c>
      <c r="T505">
        <v>0</v>
      </c>
      <c r="U505">
        <v>0</v>
      </c>
      <c r="V505">
        <v>23184.799999999999</v>
      </c>
      <c r="W505">
        <v>0</v>
      </c>
      <c r="X505">
        <v>0</v>
      </c>
      <c r="Y505">
        <v>5.7568725668020709E-2</v>
      </c>
      <c r="Z505">
        <v>534.5502447121396</v>
      </c>
      <c r="AA505">
        <v>0</v>
      </c>
      <c r="AB505">
        <v>0</v>
      </c>
      <c r="AC505">
        <v>1334.725700886336</v>
      </c>
      <c r="AD505" t="s">
        <v>1435</v>
      </c>
      <c r="AE505" t="s">
        <v>1436</v>
      </c>
      <c r="AF505" s="10">
        <v>43329</v>
      </c>
      <c r="AG505" s="10">
        <v>44060</v>
      </c>
      <c r="AH505" t="s">
        <v>1437</v>
      </c>
      <c r="AI505" t="s">
        <v>1438</v>
      </c>
      <c r="AJ505" t="s">
        <v>1439</v>
      </c>
      <c r="AK505" t="s">
        <v>64</v>
      </c>
      <c r="AL505" t="s">
        <v>47</v>
      </c>
      <c r="AM505" t="s">
        <v>1440</v>
      </c>
      <c r="AN505" t="s">
        <v>1441</v>
      </c>
    </row>
    <row r="506" spans="1:40" x14ac:dyDescent="0.25">
      <c r="A506" t="s">
        <v>1442</v>
      </c>
      <c r="B506" t="s">
        <v>59</v>
      </c>
      <c r="C506">
        <v>20</v>
      </c>
      <c r="D506" t="s">
        <v>60</v>
      </c>
      <c r="E506" t="s">
        <v>61</v>
      </c>
      <c r="F506" s="1">
        <v>330027922538</v>
      </c>
      <c r="G506" t="s">
        <v>1443</v>
      </c>
      <c r="H506" t="s">
        <v>1444</v>
      </c>
      <c r="I506" t="s">
        <v>49</v>
      </c>
      <c r="K506" s="10" t="s">
        <v>66</v>
      </c>
      <c r="L506">
        <f>Tabela1[[#This Row],[vlCaptEst]]+Tabela1[[#This Row],[vlLancEstTrat]]+Tabela1[[#This Row],[vlLancEstNTrat]]+Tabela1[[#This Row],[vlConsEst]]</f>
        <v>756.45281748285583</v>
      </c>
      <c r="M506">
        <v>0</v>
      </c>
      <c r="N506">
        <f>Tabela1[[#This Row],[VALOR_anual]]+Tabela1[[#This Row],[AJUSTE_exerc]]</f>
        <v>756.45281748285583</v>
      </c>
      <c r="Q506" t="s">
        <v>250</v>
      </c>
      <c r="R506" t="s">
        <v>52</v>
      </c>
      <c r="S506">
        <v>21900</v>
      </c>
      <c r="T506">
        <v>0</v>
      </c>
      <c r="U506">
        <v>0</v>
      </c>
      <c r="V506">
        <v>4380</v>
      </c>
      <c r="W506">
        <v>0</v>
      </c>
      <c r="X506">
        <v>0</v>
      </c>
      <c r="Y506">
        <v>5.7568725668020709E-2</v>
      </c>
      <c r="Z506">
        <v>504.30883997124573</v>
      </c>
      <c r="AA506">
        <v>0</v>
      </c>
      <c r="AB506">
        <v>0</v>
      </c>
      <c r="AC506">
        <v>252.1439775116101</v>
      </c>
      <c r="AD506" t="s">
        <v>1445</v>
      </c>
      <c r="AE506" t="s">
        <v>1446</v>
      </c>
      <c r="AF506" s="10">
        <v>43433</v>
      </c>
      <c r="AG506" s="10">
        <v>45259</v>
      </c>
      <c r="AH506" t="s">
        <v>1447</v>
      </c>
      <c r="AI506" t="s">
        <v>1448</v>
      </c>
      <c r="AJ506" t="s">
        <v>1449</v>
      </c>
      <c r="AK506" t="s">
        <v>64</v>
      </c>
      <c r="AL506" t="s">
        <v>47</v>
      </c>
      <c r="AM506" t="s">
        <v>1450</v>
      </c>
      <c r="AN506" t="s">
        <v>1451</v>
      </c>
    </row>
    <row r="507" spans="1:40" x14ac:dyDescent="0.25">
      <c r="A507" t="s">
        <v>1452</v>
      </c>
      <c r="B507" t="s">
        <v>59</v>
      </c>
      <c r="C507">
        <v>20</v>
      </c>
      <c r="D507" t="s">
        <v>60</v>
      </c>
      <c r="E507" t="s">
        <v>61</v>
      </c>
      <c r="F507" s="1">
        <v>330027282962</v>
      </c>
      <c r="G507" t="s">
        <v>1453</v>
      </c>
      <c r="H507" t="s">
        <v>1454</v>
      </c>
      <c r="I507" t="s">
        <v>49</v>
      </c>
      <c r="K507" s="10" t="s">
        <v>1455</v>
      </c>
      <c r="L507">
        <f>Tabela1[[#This Row],[vlCaptEst]]+Tabela1[[#This Row],[vlLancEstTrat]]+Tabela1[[#This Row],[vlLancEstNTrat]]+Tabela1[[#This Row],[vlConsEst]]</f>
        <v>151.29056349657117</v>
      </c>
      <c r="M507">
        <v>0</v>
      </c>
      <c r="N507">
        <f>Tabela1[[#This Row],[VALOR_anual]]+Tabela1[[#This Row],[AJUSTE_exerc]]</f>
        <v>151.29056349657117</v>
      </c>
      <c r="Q507" t="s">
        <v>250</v>
      </c>
      <c r="R507" t="s">
        <v>52</v>
      </c>
      <c r="S507">
        <v>4380</v>
      </c>
      <c r="T507">
        <v>0</v>
      </c>
      <c r="U507">
        <v>0</v>
      </c>
      <c r="V507">
        <v>876</v>
      </c>
      <c r="W507">
        <v>0</v>
      </c>
      <c r="X507">
        <v>0</v>
      </c>
      <c r="Y507">
        <v>5.7568725668020709E-2</v>
      </c>
      <c r="Z507">
        <v>100.86385648905168</v>
      </c>
      <c r="AA507">
        <v>0</v>
      </c>
      <c r="AB507">
        <v>0</v>
      </c>
      <c r="AC507">
        <v>50.426707007519475</v>
      </c>
      <c r="AD507" t="s">
        <v>1456</v>
      </c>
      <c r="AE507" t="s">
        <v>1457</v>
      </c>
      <c r="AF507" s="10">
        <v>43417</v>
      </c>
      <c r="AG507" s="10">
        <v>45243</v>
      </c>
      <c r="AH507" t="s">
        <v>1458</v>
      </c>
      <c r="AI507" t="s">
        <v>129</v>
      </c>
      <c r="AJ507" t="s">
        <v>1459</v>
      </c>
      <c r="AK507" t="s">
        <v>70</v>
      </c>
      <c r="AL507" t="s">
        <v>47</v>
      </c>
      <c r="AM507" t="s">
        <v>1460</v>
      </c>
      <c r="AN507" t="s">
        <v>1461</v>
      </c>
    </row>
    <row r="508" spans="1:40" x14ac:dyDescent="0.25">
      <c r="A508" t="s">
        <v>1462</v>
      </c>
      <c r="B508" t="s">
        <v>59</v>
      </c>
      <c r="C508">
        <v>20</v>
      </c>
      <c r="D508" t="s">
        <v>60</v>
      </c>
      <c r="E508" t="s">
        <v>61</v>
      </c>
      <c r="F508" s="1">
        <v>330009772996</v>
      </c>
      <c r="G508" t="s">
        <v>1281</v>
      </c>
      <c r="H508" t="s">
        <v>1463</v>
      </c>
      <c r="I508" t="s">
        <v>62</v>
      </c>
      <c r="K508" s="10" t="s">
        <v>249</v>
      </c>
      <c r="L508">
        <f>Tabela1[[#This Row],[vlCaptEst]]+Tabela1[[#This Row],[vlLancEstTrat]]+Tabela1[[#This Row],[vlLancEstNTrat]]+Tabela1[[#This Row],[vlConsEst]]</f>
        <v>1210.3245079725693</v>
      </c>
      <c r="M508">
        <v>0</v>
      </c>
      <c r="N508">
        <f>Tabela1[[#This Row],[VALOR_anual]]+Tabela1[[#This Row],[AJUSTE_exerc]]</f>
        <v>1210.3245079725693</v>
      </c>
      <c r="Q508" t="s">
        <v>250</v>
      </c>
      <c r="R508" t="s">
        <v>52</v>
      </c>
      <c r="S508">
        <v>17520</v>
      </c>
      <c r="T508">
        <v>0</v>
      </c>
      <c r="U508">
        <v>0</v>
      </c>
      <c r="V508">
        <v>14016</v>
      </c>
      <c r="W508">
        <v>0</v>
      </c>
      <c r="X508">
        <v>0</v>
      </c>
      <c r="Y508">
        <v>5.7568725668020709E-2</v>
      </c>
      <c r="Z508">
        <v>403.44498348219406</v>
      </c>
      <c r="AA508">
        <v>0</v>
      </c>
      <c r="AB508">
        <v>0</v>
      </c>
      <c r="AC508">
        <v>806.87952449037539</v>
      </c>
      <c r="AD508" t="s">
        <v>1464</v>
      </c>
      <c r="AE508" t="s">
        <v>1465</v>
      </c>
      <c r="AF508" s="10">
        <v>43500</v>
      </c>
      <c r="AG508" s="10">
        <v>45326</v>
      </c>
      <c r="AH508" t="s">
        <v>1466</v>
      </c>
      <c r="AI508">
        <v>0</v>
      </c>
      <c r="AJ508" t="s">
        <v>1467</v>
      </c>
      <c r="AK508" t="s">
        <v>796</v>
      </c>
      <c r="AL508" t="s">
        <v>47</v>
      </c>
      <c r="AM508" t="s">
        <v>1288</v>
      </c>
      <c r="AN508" t="s">
        <v>268</v>
      </c>
    </row>
    <row r="509" spans="1:40" x14ac:dyDescent="0.25">
      <c r="A509" t="s">
        <v>1468</v>
      </c>
      <c r="B509" t="s">
        <v>59</v>
      </c>
      <c r="C509">
        <v>20</v>
      </c>
      <c r="D509" t="s">
        <v>60</v>
      </c>
      <c r="E509" t="s">
        <v>61</v>
      </c>
      <c r="F509" s="1">
        <v>330028399006</v>
      </c>
      <c r="G509" t="s">
        <v>1469</v>
      </c>
      <c r="H509" t="s">
        <v>1470</v>
      </c>
      <c r="I509" t="s">
        <v>49</v>
      </c>
      <c r="K509" s="10" t="s">
        <v>249</v>
      </c>
      <c r="L509">
        <f>Tabela1[[#This Row],[vlCaptEst]]+Tabela1[[#This Row],[vlLancEstTrat]]+Tabela1[[#This Row],[vlLancEstNTrat]]+Tabela1[[#This Row],[vlConsEst]]</f>
        <v>397.38834855480502</v>
      </c>
      <c r="M509">
        <v>0</v>
      </c>
      <c r="N509">
        <f>Tabela1[[#This Row],[VALOR_anual]]+Tabela1[[#This Row],[AJUSTE_exerc]]</f>
        <v>397.38834855480502</v>
      </c>
      <c r="Q509" t="s">
        <v>250</v>
      </c>
      <c r="R509" t="s">
        <v>52</v>
      </c>
      <c r="S509">
        <v>6964.2</v>
      </c>
      <c r="T509">
        <v>0</v>
      </c>
      <c r="U509">
        <v>0</v>
      </c>
      <c r="V509">
        <v>4117.2</v>
      </c>
      <c r="W509">
        <v>0</v>
      </c>
      <c r="X509">
        <v>0</v>
      </c>
      <c r="Y509">
        <v>5.7568725668020709E-2</v>
      </c>
      <c r="Z509">
        <v>160.36507341364185</v>
      </c>
      <c r="AA509">
        <v>0</v>
      </c>
      <c r="AB509">
        <v>0</v>
      </c>
      <c r="AC509">
        <v>237.02327514116317</v>
      </c>
      <c r="AD509" t="s">
        <v>1471</v>
      </c>
      <c r="AE509" t="s">
        <v>1472</v>
      </c>
      <c r="AF509" s="10">
        <v>43514</v>
      </c>
      <c r="AG509" s="10">
        <v>45340</v>
      </c>
      <c r="AH509" t="s">
        <v>1473</v>
      </c>
      <c r="AI509" t="s">
        <v>1474</v>
      </c>
      <c r="AJ509" t="s">
        <v>1475</v>
      </c>
      <c r="AK509" t="s">
        <v>899</v>
      </c>
      <c r="AL509" t="s">
        <v>47</v>
      </c>
      <c r="AM509" t="s">
        <v>1476</v>
      </c>
      <c r="AN509" t="s">
        <v>1477</v>
      </c>
    </row>
    <row r="510" spans="1:40" x14ac:dyDescent="0.25">
      <c r="A510" t="s">
        <v>1478</v>
      </c>
      <c r="B510" t="s">
        <v>59</v>
      </c>
      <c r="C510">
        <v>20</v>
      </c>
      <c r="D510" t="s">
        <v>60</v>
      </c>
      <c r="E510" t="s">
        <v>61</v>
      </c>
      <c r="F510" s="1">
        <v>330005704902</v>
      </c>
      <c r="G510" t="s">
        <v>726</v>
      </c>
      <c r="H510" t="s">
        <v>1479</v>
      </c>
      <c r="I510" t="s">
        <v>271</v>
      </c>
      <c r="K510" s="10" t="s">
        <v>249</v>
      </c>
      <c r="L510">
        <f>Tabela1[[#This Row],[vlCaptEst]]+Tabela1[[#This Row],[vlLancEstTrat]]+Tabela1[[#This Row],[vlLancEstNTrat]]+Tabela1[[#This Row],[vlConsEst]]</f>
        <v>87.862976343190908</v>
      </c>
      <c r="M510">
        <v>0</v>
      </c>
      <c r="N510">
        <f>Tabela1[[#This Row],[VALOR_anual]]+Tabela1[[#This Row],[AJUSTE_exerc]]</f>
        <v>87.862976343190908</v>
      </c>
      <c r="Q510" t="s">
        <v>250</v>
      </c>
      <c r="R510" t="s">
        <v>52</v>
      </c>
      <c r="S510">
        <v>0</v>
      </c>
      <c r="T510">
        <v>160658.4</v>
      </c>
      <c r="U510">
        <v>0</v>
      </c>
      <c r="V510">
        <v>0</v>
      </c>
      <c r="W510">
        <v>111</v>
      </c>
      <c r="X510">
        <v>99</v>
      </c>
      <c r="Y510">
        <v>5.7568725668020709E-2</v>
      </c>
      <c r="Z510">
        <v>0</v>
      </c>
      <c r="AA510">
        <v>87.862976343190908</v>
      </c>
      <c r="AB510">
        <v>0</v>
      </c>
      <c r="AC510">
        <v>0</v>
      </c>
      <c r="AD510" t="s">
        <v>1480</v>
      </c>
      <c r="AE510" t="s">
        <v>1481</v>
      </c>
      <c r="AF510" s="10">
        <v>43521</v>
      </c>
      <c r="AG510" s="10">
        <v>45347</v>
      </c>
      <c r="AH510" t="s">
        <v>1482</v>
      </c>
      <c r="AI510" t="s">
        <v>129</v>
      </c>
      <c r="AJ510" t="s">
        <v>1483</v>
      </c>
      <c r="AK510" t="s">
        <v>64</v>
      </c>
      <c r="AL510" t="s">
        <v>47</v>
      </c>
      <c r="AM510" t="s">
        <v>1484</v>
      </c>
      <c r="AN510" t="s">
        <v>1485</v>
      </c>
    </row>
    <row r="511" spans="1:40" x14ac:dyDescent="0.25">
      <c r="A511" t="s">
        <v>1486</v>
      </c>
      <c r="B511" t="s">
        <v>59</v>
      </c>
      <c r="C511">
        <v>20</v>
      </c>
      <c r="D511" t="s">
        <v>60</v>
      </c>
      <c r="E511" t="s">
        <v>61</v>
      </c>
      <c r="F511" s="1">
        <v>330026442206</v>
      </c>
      <c r="G511" t="s">
        <v>1487</v>
      </c>
      <c r="H511" t="s">
        <v>1488</v>
      </c>
      <c r="I511" t="s">
        <v>49</v>
      </c>
      <c r="K511" s="10" t="s">
        <v>249</v>
      </c>
      <c r="L511">
        <f>Tabela1[[#This Row],[vlCaptEst]]+Tabela1[[#This Row],[vlLancEstTrat]]+Tabela1[[#This Row],[vlLancEstNTrat]]+Tabela1[[#This Row],[vlConsEst]]</f>
        <v>3064.469308726586</v>
      </c>
      <c r="M511">
        <v>0</v>
      </c>
      <c r="N511">
        <f>Tabela1[[#This Row],[VALOR_anual]]+Tabela1[[#This Row],[AJUSTE_exerc]]</f>
        <v>3064.469308726586</v>
      </c>
      <c r="Q511" t="s">
        <v>250</v>
      </c>
      <c r="R511" t="s">
        <v>52</v>
      </c>
      <c r="S511">
        <v>81249</v>
      </c>
      <c r="T511">
        <v>0</v>
      </c>
      <c r="U511">
        <v>0</v>
      </c>
      <c r="V511">
        <v>20732</v>
      </c>
      <c r="W511">
        <v>0</v>
      </c>
      <c r="X511">
        <v>0</v>
      </c>
      <c r="Y511">
        <v>5.7568725668020709E-2</v>
      </c>
      <c r="Z511">
        <v>1870.9571839145269</v>
      </c>
      <c r="AA511">
        <v>0</v>
      </c>
      <c r="AB511">
        <v>0</v>
      </c>
      <c r="AC511">
        <v>1193.5121248120588</v>
      </c>
      <c r="AD511" t="s">
        <v>1489</v>
      </c>
      <c r="AE511" t="s">
        <v>1490</v>
      </c>
      <c r="AF511" s="10">
        <v>43522</v>
      </c>
      <c r="AG511" s="10">
        <v>45348</v>
      </c>
      <c r="AH511" t="s">
        <v>1491</v>
      </c>
      <c r="AI511" t="s">
        <v>1492</v>
      </c>
      <c r="AJ511" t="s">
        <v>1493</v>
      </c>
      <c r="AK511" t="s">
        <v>64</v>
      </c>
      <c r="AL511" t="s">
        <v>47</v>
      </c>
      <c r="AM511" t="s">
        <v>1494</v>
      </c>
      <c r="AN511" t="s">
        <v>1451</v>
      </c>
    </row>
    <row r="512" spans="1:40" x14ac:dyDescent="0.25">
      <c r="A512" t="s">
        <v>1495</v>
      </c>
      <c r="B512" t="s">
        <v>59</v>
      </c>
      <c r="C512">
        <v>20</v>
      </c>
      <c r="D512" t="s">
        <v>60</v>
      </c>
      <c r="E512" t="s">
        <v>61</v>
      </c>
      <c r="F512" s="1">
        <v>330026834546</v>
      </c>
      <c r="G512" t="s">
        <v>1496</v>
      </c>
      <c r="H512" t="s">
        <v>1497</v>
      </c>
      <c r="I512" t="s">
        <v>49</v>
      </c>
      <c r="K512" s="10" t="s">
        <v>298</v>
      </c>
      <c r="L512">
        <f>Tabela1[[#This Row],[vlCaptEst]]+Tabela1[[#This Row],[vlLancEstTrat]]+Tabela1[[#This Row],[vlLancEstNTrat]]+Tabela1[[#This Row],[vlConsEst]]</f>
        <v>279.88963096345924</v>
      </c>
      <c r="M512">
        <v>0</v>
      </c>
      <c r="N512">
        <f>Tabela1[[#This Row],[VALOR_anual]]+Tabela1[[#This Row],[AJUSTE_exerc]]</f>
        <v>279.88963096345924</v>
      </c>
      <c r="Q512" t="s">
        <v>250</v>
      </c>
      <c r="R512" t="s">
        <v>52</v>
      </c>
      <c r="S512">
        <v>8103</v>
      </c>
      <c r="T512">
        <v>0</v>
      </c>
      <c r="U512">
        <v>0</v>
      </c>
      <c r="V512">
        <v>1620.6</v>
      </c>
      <c r="W512">
        <v>0</v>
      </c>
      <c r="X512">
        <v>0</v>
      </c>
      <c r="Y512">
        <v>5.7568725668020709E-2</v>
      </c>
      <c r="Z512">
        <v>186.59656813364373</v>
      </c>
      <c r="AA512">
        <v>0</v>
      </c>
      <c r="AB512">
        <v>0</v>
      </c>
      <c r="AC512">
        <v>93.293062829815497</v>
      </c>
      <c r="AD512" t="s">
        <v>1498</v>
      </c>
      <c r="AE512" t="s">
        <v>1499</v>
      </c>
      <c r="AF512" s="10">
        <v>43564</v>
      </c>
      <c r="AG512" s="10">
        <v>45391</v>
      </c>
      <c r="AH512" t="s">
        <v>1500</v>
      </c>
      <c r="AI512" t="s">
        <v>113</v>
      </c>
      <c r="AJ512" t="s">
        <v>1501</v>
      </c>
      <c r="AK512" t="s">
        <v>75</v>
      </c>
      <c r="AL512" t="s">
        <v>47</v>
      </c>
      <c r="AM512" t="s">
        <v>1502</v>
      </c>
      <c r="AN512" t="s">
        <v>1503</v>
      </c>
    </row>
    <row r="513" spans="1:40" x14ac:dyDescent="0.25">
      <c r="A513" t="s">
        <v>1504</v>
      </c>
      <c r="B513" t="s">
        <v>59</v>
      </c>
      <c r="C513">
        <v>20</v>
      </c>
      <c r="D513" t="s">
        <v>60</v>
      </c>
      <c r="E513" t="s">
        <v>61</v>
      </c>
      <c r="F513" s="1">
        <v>330029804087</v>
      </c>
      <c r="G513" t="s">
        <v>1505</v>
      </c>
      <c r="H513" t="s">
        <v>1506</v>
      </c>
      <c r="I513" t="s">
        <v>49</v>
      </c>
      <c r="K513" s="10" t="s">
        <v>298</v>
      </c>
      <c r="L513">
        <f>Tabela1[[#This Row],[vlCaptEst]]+Tabela1[[#This Row],[vlLancEstTrat]]+Tabela1[[#This Row],[vlLancEstNTrat]]+Tabela1[[#This Row],[vlConsEst]]</f>
        <v>3025.8112699314233</v>
      </c>
      <c r="M513">
        <v>0</v>
      </c>
      <c r="N513">
        <f>Tabela1[[#This Row],[VALOR_anual]]+Tabela1[[#This Row],[AJUSTE_exerc]]</f>
        <v>3025.8112699314233</v>
      </c>
      <c r="Q513" t="s">
        <v>250</v>
      </c>
      <c r="R513" t="s">
        <v>52</v>
      </c>
      <c r="S513">
        <v>87600</v>
      </c>
      <c r="T513">
        <v>0</v>
      </c>
      <c r="U513">
        <v>0</v>
      </c>
      <c r="V513">
        <v>17520</v>
      </c>
      <c r="W513">
        <v>0</v>
      </c>
      <c r="X513">
        <v>0</v>
      </c>
      <c r="Y513">
        <v>5.7568725668020709E-2</v>
      </c>
      <c r="Z513">
        <v>2017.2144749369575</v>
      </c>
      <c r="AA513">
        <v>0</v>
      </c>
      <c r="AB513">
        <v>0</v>
      </c>
      <c r="AC513">
        <v>1008.5967949944659</v>
      </c>
      <c r="AD513" t="s">
        <v>1507</v>
      </c>
      <c r="AE513" t="s">
        <v>1508</v>
      </c>
      <c r="AF513" s="10">
        <v>43559</v>
      </c>
      <c r="AG513" s="10">
        <v>45386</v>
      </c>
      <c r="AH513" t="s">
        <v>1509</v>
      </c>
      <c r="AI513" t="s">
        <v>1510</v>
      </c>
      <c r="AJ513" t="s">
        <v>715</v>
      </c>
      <c r="AK513" t="s">
        <v>589</v>
      </c>
      <c r="AL513" t="s">
        <v>47</v>
      </c>
      <c r="AM513" t="s">
        <v>1511</v>
      </c>
      <c r="AN513" t="s">
        <v>99</v>
      </c>
    </row>
    <row r="514" spans="1:40" x14ac:dyDescent="0.25">
      <c r="A514" t="s">
        <v>1512</v>
      </c>
      <c r="B514" t="s">
        <v>59</v>
      </c>
      <c r="C514">
        <v>20</v>
      </c>
      <c r="D514" t="s">
        <v>60</v>
      </c>
      <c r="E514" t="s">
        <v>61</v>
      </c>
      <c r="F514" s="1">
        <v>330028010079</v>
      </c>
      <c r="G514" t="s">
        <v>1513</v>
      </c>
      <c r="H514" t="s">
        <v>1514</v>
      </c>
      <c r="I514" t="s">
        <v>62</v>
      </c>
      <c r="K514" s="10" t="s">
        <v>475</v>
      </c>
      <c r="L514">
        <f>Tabela1[[#This Row],[vlCaptEst]]+Tabela1[[#This Row],[vlLancEstTrat]]+Tabela1[[#This Row],[vlLancEstNTrat]]+Tabela1[[#This Row],[vlConsEst]]</f>
        <v>478.07734525124386</v>
      </c>
      <c r="M514">
        <v>0</v>
      </c>
      <c r="N514">
        <f>Tabela1[[#This Row],[VALOR_anual]]+Tabela1[[#This Row],[AJUSTE_exerc]]</f>
        <v>478.07734525124386</v>
      </c>
      <c r="Q514" t="s">
        <v>250</v>
      </c>
      <c r="R514" t="s">
        <v>52</v>
      </c>
      <c r="S514">
        <v>13840.8</v>
      </c>
      <c r="T514">
        <v>0</v>
      </c>
      <c r="U514">
        <v>0</v>
      </c>
      <c r="V514">
        <v>2768.16</v>
      </c>
      <c r="W514">
        <v>0</v>
      </c>
      <c r="X514">
        <v>0</v>
      </c>
      <c r="Y514">
        <v>5.7568725668020709E-2</v>
      </c>
      <c r="Z514">
        <v>318.72519181683776</v>
      </c>
      <c r="AA514">
        <v>0</v>
      </c>
      <c r="AB514">
        <v>0</v>
      </c>
      <c r="AC514">
        <v>159.35215343440612</v>
      </c>
      <c r="AD514" t="s">
        <v>1515</v>
      </c>
      <c r="AE514" t="s">
        <v>1516</v>
      </c>
      <c r="AF514" s="10">
        <v>43642</v>
      </c>
      <c r="AG514" s="10">
        <v>45469</v>
      </c>
      <c r="AH514" t="s">
        <v>1517</v>
      </c>
      <c r="AI514" t="s">
        <v>1518</v>
      </c>
      <c r="AJ514" t="s">
        <v>1519</v>
      </c>
      <c r="AK514" t="s">
        <v>95</v>
      </c>
      <c r="AL514" t="s">
        <v>47</v>
      </c>
      <c r="AM514" t="s">
        <v>1520</v>
      </c>
      <c r="AN514" t="s">
        <v>1521</v>
      </c>
    </row>
    <row r="515" spans="1:40" x14ac:dyDescent="0.25">
      <c r="A515" t="s">
        <v>1522</v>
      </c>
      <c r="B515" t="s">
        <v>59</v>
      </c>
      <c r="C515">
        <v>20</v>
      </c>
      <c r="D515" t="s">
        <v>60</v>
      </c>
      <c r="E515" t="s">
        <v>61</v>
      </c>
      <c r="F515" s="1">
        <v>330009246089</v>
      </c>
      <c r="G515" t="s">
        <v>1523</v>
      </c>
      <c r="H515" t="s">
        <v>1524</v>
      </c>
      <c r="I515" t="s">
        <v>49</v>
      </c>
      <c r="K515" s="10" t="s">
        <v>1525</v>
      </c>
      <c r="L515">
        <f>Tabela1[[#This Row],[vlCaptEst]]+Tabela1[[#This Row],[vlLancEstTrat]]+Tabela1[[#This Row],[vlLancEstNTrat]]+Tabela1[[#This Row],[vlConsEst]]</f>
        <v>3267.8782600207396</v>
      </c>
      <c r="M515">
        <v>0</v>
      </c>
      <c r="N515">
        <f>Tabela1[[#This Row],[VALOR_anual]]+Tabela1[[#This Row],[AJUSTE_exerc]]</f>
        <v>3267.8782600207396</v>
      </c>
      <c r="Q515" t="s">
        <v>51</v>
      </c>
      <c r="R515" t="s">
        <v>52</v>
      </c>
      <c r="S515">
        <v>47304</v>
      </c>
      <c r="T515">
        <v>0</v>
      </c>
      <c r="U515">
        <v>0</v>
      </c>
      <c r="V515">
        <v>37843.199999999997</v>
      </c>
      <c r="W515">
        <v>0</v>
      </c>
      <c r="X515">
        <v>0</v>
      </c>
      <c r="Y515">
        <v>5.7568725668020709E-2</v>
      </c>
      <c r="Z515">
        <v>1089.2857916909047</v>
      </c>
      <c r="AA515">
        <v>0</v>
      </c>
      <c r="AB515">
        <v>0</v>
      </c>
      <c r="AC515">
        <v>2178.5924683298349</v>
      </c>
      <c r="AD515" t="s">
        <v>1526</v>
      </c>
      <c r="AE515" t="s">
        <v>1527</v>
      </c>
      <c r="AF515" s="10">
        <v>43727</v>
      </c>
      <c r="AG515" s="10">
        <v>45554</v>
      </c>
      <c r="AH515" t="s">
        <v>1528</v>
      </c>
      <c r="AI515" t="s">
        <v>63</v>
      </c>
      <c r="AJ515" t="s">
        <v>1529</v>
      </c>
      <c r="AK515" t="s">
        <v>95</v>
      </c>
      <c r="AL515" t="s">
        <v>47</v>
      </c>
      <c r="AM515" t="s">
        <v>1530</v>
      </c>
      <c r="AN515" t="s">
        <v>1531</v>
      </c>
    </row>
    <row r="516" spans="1:40" x14ac:dyDescent="0.25">
      <c r="A516" t="s">
        <v>1532</v>
      </c>
      <c r="B516" t="s">
        <v>59</v>
      </c>
      <c r="C516">
        <v>20</v>
      </c>
      <c r="D516" t="s">
        <v>60</v>
      </c>
      <c r="E516" t="s">
        <v>61</v>
      </c>
      <c r="F516" s="1">
        <v>330009197959</v>
      </c>
      <c r="G516" t="s">
        <v>77</v>
      </c>
      <c r="H516" t="s">
        <v>1533</v>
      </c>
      <c r="I516" t="s">
        <v>42</v>
      </c>
      <c r="K516" s="10" t="s">
        <v>1534</v>
      </c>
      <c r="L516">
        <f>Tabela1[[#This Row],[vlCaptEst]]+Tabela1[[#This Row],[vlLancEstTrat]]+Tabela1[[#This Row],[vlLancEstNTrat]]+Tabela1[[#This Row],[vlConsEst]]</f>
        <v>919120.7070356831</v>
      </c>
      <c r="M516">
        <v>0</v>
      </c>
      <c r="N516">
        <f>Tabela1[[#This Row],[VALOR_anual]]+Tabela1[[#This Row],[AJUSTE_exerc]]</f>
        <v>919120.7070356831</v>
      </c>
      <c r="Q516" t="s">
        <v>1535</v>
      </c>
      <c r="R516" t="s">
        <v>1536</v>
      </c>
      <c r="S516">
        <v>26609376</v>
      </c>
      <c r="T516">
        <v>0</v>
      </c>
      <c r="U516">
        <v>0</v>
      </c>
      <c r="V516">
        <v>5321875.2</v>
      </c>
      <c r="W516">
        <v>0</v>
      </c>
      <c r="X516">
        <v>0</v>
      </c>
      <c r="Y516">
        <v>5.7568725668020709E-2</v>
      </c>
      <c r="Z516">
        <v>612747.14498543809</v>
      </c>
      <c r="AA516">
        <v>0</v>
      </c>
      <c r="AB516">
        <v>0</v>
      </c>
      <c r="AC516">
        <v>306373.562050245</v>
      </c>
      <c r="AD516" t="s">
        <v>1537</v>
      </c>
      <c r="AE516" t="s">
        <v>1538</v>
      </c>
      <c r="AF516" s="10">
        <v>39099</v>
      </c>
      <c r="AG516" s="10">
        <v>42752</v>
      </c>
      <c r="AH516" t="s">
        <v>78</v>
      </c>
      <c r="AI516" t="s">
        <v>79</v>
      </c>
      <c r="AJ516" t="s">
        <v>80</v>
      </c>
      <c r="AK516" t="s">
        <v>64</v>
      </c>
      <c r="AL516" t="s">
        <v>47</v>
      </c>
      <c r="AM516" t="s">
        <v>81</v>
      </c>
      <c r="AN516" t="s">
        <v>82</v>
      </c>
    </row>
    <row r="517" spans="1:40" x14ac:dyDescent="0.25">
      <c r="A517" t="s">
        <v>1539</v>
      </c>
      <c r="B517" t="s">
        <v>59</v>
      </c>
      <c r="C517">
        <v>20</v>
      </c>
      <c r="D517" t="s">
        <v>60</v>
      </c>
      <c r="E517" t="s">
        <v>61</v>
      </c>
      <c r="F517" s="1">
        <v>330007083522</v>
      </c>
      <c r="G517" t="s">
        <v>77</v>
      </c>
      <c r="H517" t="s">
        <v>1540</v>
      </c>
      <c r="I517" t="s">
        <v>42</v>
      </c>
      <c r="K517" s="10" t="s">
        <v>1534</v>
      </c>
      <c r="L517">
        <f>Tabela1[[#This Row],[vlCaptEst]]+Tabela1[[#This Row],[vlLancEstTrat]]+Tabela1[[#This Row],[vlLancEstNTrat]]+Tabela1[[#This Row],[vlConsEst]]</f>
        <v>633123.98311040539</v>
      </c>
      <c r="M517">
        <v>0</v>
      </c>
      <c r="N517">
        <f>Tabela1[[#This Row],[VALOR_anual]]+Tabela1[[#This Row],[AJUSTE_exerc]]</f>
        <v>633123.98311040539</v>
      </c>
      <c r="Q517" t="s">
        <v>1541</v>
      </c>
      <c r="R517" t="s">
        <v>1536</v>
      </c>
      <c r="S517">
        <v>18329512</v>
      </c>
      <c r="T517">
        <v>0</v>
      </c>
      <c r="U517">
        <v>0</v>
      </c>
      <c r="V517">
        <v>3665902.4</v>
      </c>
      <c r="W517">
        <v>0</v>
      </c>
      <c r="X517">
        <v>0</v>
      </c>
      <c r="Y517">
        <v>5.7568725668020709E-2</v>
      </c>
      <c r="Z517">
        <v>422082.64844528754</v>
      </c>
      <c r="AA517">
        <v>0</v>
      </c>
      <c r="AB517">
        <v>0</v>
      </c>
      <c r="AC517">
        <v>211041.33466511781</v>
      </c>
      <c r="AD517" t="s">
        <v>1537</v>
      </c>
      <c r="AE517" t="s">
        <v>1538</v>
      </c>
      <c r="AF517" s="10">
        <v>39099</v>
      </c>
      <c r="AG517" s="10">
        <v>42752</v>
      </c>
      <c r="AH517" t="s">
        <v>78</v>
      </c>
      <c r="AI517" t="s">
        <v>79</v>
      </c>
      <c r="AJ517" t="s">
        <v>80</v>
      </c>
      <c r="AK517" t="s">
        <v>64</v>
      </c>
      <c r="AL517" t="s">
        <v>47</v>
      </c>
      <c r="AM517" t="s">
        <v>81</v>
      </c>
      <c r="AN517" t="s">
        <v>82</v>
      </c>
    </row>
    <row r="518" spans="1:40" x14ac:dyDescent="0.25">
      <c r="A518" t="s">
        <v>1542</v>
      </c>
      <c r="B518" t="s">
        <v>59</v>
      </c>
      <c r="C518">
        <v>20</v>
      </c>
      <c r="D518" t="s">
        <v>60</v>
      </c>
      <c r="E518" t="s">
        <v>61</v>
      </c>
      <c r="F518" s="1">
        <v>330022715712</v>
      </c>
      <c r="G518" t="s">
        <v>248</v>
      </c>
      <c r="H518" t="s">
        <v>1543</v>
      </c>
      <c r="I518" t="s">
        <v>92</v>
      </c>
      <c r="K518" s="10" t="s">
        <v>261</v>
      </c>
      <c r="L518">
        <f>Tabela1[[#This Row],[vlCaptEst]]+Tabela1[[#This Row],[vlLancEstTrat]]+Tabela1[[#This Row],[vlLancEstNTrat]]+Tabela1[[#This Row],[vlConsEst]]</f>
        <v>3511.1983469915849</v>
      </c>
      <c r="M518">
        <v>0</v>
      </c>
      <c r="N518">
        <f>Tabela1[[#This Row],[VALOR_anual]]+Tabela1[[#This Row],[AJUSTE_exerc]]</f>
        <v>3511.1983469915849</v>
      </c>
      <c r="Q518" t="s">
        <v>51</v>
      </c>
      <c r="R518" t="s">
        <v>1544</v>
      </c>
      <c r="S518">
        <v>43800</v>
      </c>
      <c r="T518">
        <v>0</v>
      </c>
      <c r="U518">
        <v>0</v>
      </c>
      <c r="V518">
        <v>43471.5</v>
      </c>
      <c r="W518">
        <v>0</v>
      </c>
      <c r="X518">
        <v>0</v>
      </c>
      <c r="Y518">
        <v>5.7568725668020709E-2</v>
      </c>
      <c r="Z518">
        <v>1008.5967949944659</v>
      </c>
      <c r="AA518">
        <v>0</v>
      </c>
      <c r="AB518">
        <v>0</v>
      </c>
      <c r="AC518">
        <v>2502.6015519971193</v>
      </c>
      <c r="AD518" t="s">
        <v>1545</v>
      </c>
      <c r="AE518" t="s">
        <v>1546</v>
      </c>
      <c r="AF518" s="10">
        <v>44215</v>
      </c>
      <c r="AG518" s="10">
        <v>46041</v>
      </c>
      <c r="AH518" t="s">
        <v>1547</v>
      </c>
      <c r="AI518" t="s">
        <v>1548</v>
      </c>
      <c r="AJ518" t="s">
        <v>1549</v>
      </c>
      <c r="AK518" t="s">
        <v>95</v>
      </c>
      <c r="AL518" t="s">
        <v>47</v>
      </c>
      <c r="AM518" t="s">
        <v>1550</v>
      </c>
      <c r="AN518" t="s">
        <v>99</v>
      </c>
    </row>
    <row r="519" spans="1:40" x14ac:dyDescent="0.25">
      <c r="A519" t="s">
        <v>1551</v>
      </c>
      <c r="B519" t="s">
        <v>59</v>
      </c>
      <c r="C519">
        <v>20</v>
      </c>
      <c r="D519" t="s">
        <v>60</v>
      </c>
      <c r="E519" t="s">
        <v>61</v>
      </c>
      <c r="F519" s="1">
        <v>330039278299</v>
      </c>
      <c r="G519" t="s">
        <v>1552</v>
      </c>
      <c r="H519" t="s">
        <v>1553</v>
      </c>
      <c r="I519" t="s">
        <v>42</v>
      </c>
      <c r="K519" s="10" t="s">
        <v>1554</v>
      </c>
      <c r="L519">
        <f>Tabela1[[#This Row],[vlCaptEst]]+Tabela1[[#This Row],[vlLancEstTrat]]+Tabela1[[#This Row],[vlLancEstNTrat]]+Tabela1[[#This Row],[vlConsEst]]</f>
        <v>122842.93725992306</v>
      </c>
      <c r="M519">
        <v>-21771.227258037001</v>
      </c>
      <c r="N519">
        <f>Tabela1[[#This Row],[VALOR_anual]]+Tabela1[[#This Row],[AJUSTE_exerc]]</f>
        <v>101071.71000188605</v>
      </c>
      <c r="Q519" t="s">
        <v>51</v>
      </c>
      <c r="R519" t="s">
        <v>1555</v>
      </c>
      <c r="S519">
        <v>3468960</v>
      </c>
      <c r="T519">
        <v>0</v>
      </c>
      <c r="U519">
        <v>52472.400000000009</v>
      </c>
      <c r="V519">
        <v>693792</v>
      </c>
      <c r="W519">
        <v>0</v>
      </c>
      <c r="X519">
        <v>0</v>
      </c>
      <c r="Y519">
        <v>5.7568725668020709E-2</v>
      </c>
      <c r="Z519">
        <v>79881.448853611611</v>
      </c>
      <c r="AA519">
        <v>0</v>
      </c>
      <c r="AB519">
        <v>3020.7692007426504</v>
      </c>
      <c r="AC519">
        <v>39940.719205568799</v>
      </c>
      <c r="AD519" t="s">
        <v>1556</v>
      </c>
      <c r="AE519" t="s">
        <v>1557</v>
      </c>
      <c r="AF519" s="10">
        <v>45113</v>
      </c>
      <c r="AG519" s="10">
        <v>57167</v>
      </c>
      <c r="AH519" t="s">
        <v>1558</v>
      </c>
      <c r="AI519" t="s">
        <v>419</v>
      </c>
      <c r="AJ519" t="s">
        <v>1559</v>
      </c>
      <c r="AK519" t="s">
        <v>95</v>
      </c>
      <c r="AL519" t="s">
        <v>47</v>
      </c>
      <c r="AM519" t="s">
        <v>1560</v>
      </c>
      <c r="AN519" t="s">
        <v>1561</v>
      </c>
    </row>
    <row r="520" spans="1:40" x14ac:dyDescent="0.25">
      <c r="A520" t="s">
        <v>1562</v>
      </c>
      <c r="B520" t="s">
        <v>59</v>
      </c>
      <c r="C520">
        <v>20</v>
      </c>
      <c r="D520" t="s">
        <v>60</v>
      </c>
      <c r="E520" t="s">
        <v>61</v>
      </c>
      <c r="F520" s="1">
        <v>330031953566</v>
      </c>
      <c r="G520" t="s">
        <v>1563</v>
      </c>
      <c r="H520" t="s">
        <v>1564</v>
      </c>
      <c r="I520" t="s">
        <v>42</v>
      </c>
      <c r="K520" s="10" t="s">
        <v>1565</v>
      </c>
      <c r="L520">
        <f>Tabela1[[#This Row],[vlCaptEst]]+Tabela1[[#This Row],[vlLancEstTrat]]+Tabela1[[#This Row],[vlLancEstNTrat]]+Tabela1[[#This Row],[vlConsEst]]</f>
        <v>58095.586825157341</v>
      </c>
      <c r="M520">
        <v>0</v>
      </c>
      <c r="N520">
        <f>Tabela1[[#This Row],[VALOR_anual]]+Tabela1[[#This Row],[AJUSTE_exerc]]</f>
        <v>58095.586825157341</v>
      </c>
      <c r="Q520" t="s">
        <v>51</v>
      </c>
      <c r="R520" t="s">
        <v>1566</v>
      </c>
      <c r="S520">
        <v>0</v>
      </c>
      <c r="T520">
        <v>6307200</v>
      </c>
      <c r="U520">
        <v>0</v>
      </c>
      <c r="V520">
        <v>0</v>
      </c>
      <c r="W520">
        <v>1234</v>
      </c>
      <c r="X520">
        <v>84</v>
      </c>
      <c r="Y520">
        <v>5.7568725668020709E-2</v>
      </c>
      <c r="Z520">
        <v>0</v>
      </c>
      <c r="AA520">
        <v>58095.586825157341</v>
      </c>
      <c r="AB520">
        <v>0</v>
      </c>
      <c r="AC520">
        <v>0</v>
      </c>
      <c r="AD520" t="s">
        <v>1567</v>
      </c>
      <c r="AE520" t="s">
        <v>1568</v>
      </c>
      <c r="AF520" s="10">
        <v>44236</v>
      </c>
      <c r="AG520" s="10">
        <v>51934</v>
      </c>
      <c r="AH520" t="s">
        <v>1569</v>
      </c>
      <c r="AI520" t="s">
        <v>237</v>
      </c>
      <c r="AJ520" t="s">
        <v>1570</v>
      </c>
      <c r="AK520" t="s">
        <v>95</v>
      </c>
      <c r="AL520" t="s">
        <v>47</v>
      </c>
      <c r="AM520" t="s">
        <v>1571</v>
      </c>
      <c r="AN520" t="s">
        <v>1572</v>
      </c>
    </row>
    <row r="521" spans="1:40" x14ac:dyDescent="0.25">
      <c r="A521" t="s">
        <v>1573</v>
      </c>
      <c r="B521" t="s">
        <v>59</v>
      </c>
      <c r="C521">
        <v>20</v>
      </c>
      <c r="D521" t="s">
        <v>60</v>
      </c>
      <c r="E521" t="s">
        <v>61</v>
      </c>
      <c r="F521" s="1">
        <v>330032316896</v>
      </c>
      <c r="G521" t="s">
        <v>1574</v>
      </c>
      <c r="H521" t="s">
        <v>1575</v>
      </c>
      <c r="I521" t="s">
        <v>1933</v>
      </c>
      <c r="K521" s="10" t="s">
        <v>261</v>
      </c>
      <c r="L521">
        <f>Tabela1[[#This Row],[vlCaptEst]]+Tabela1[[#This Row],[vlLancEstTrat]]+Tabela1[[#This Row],[vlLancEstNTrat]]+Tabela1[[#This Row],[vlConsEst]]</f>
        <v>21.699460998472869</v>
      </c>
      <c r="M521">
        <v>0</v>
      </c>
      <c r="N521">
        <f>Tabela1[[#This Row],[VALOR_anual]]+Tabela1[[#This Row],[AJUSTE_exerc]]</f>
        <v>21.699460998472869</v>
      </c>
      <c r="Q521" t="s">
        <v>51</v>
      </c>
      <c r="R521" t="s">
        <v>262</v>
      </c>
      <c r="S521">
        <v>0</v>
      </c>
      <c r="T521">
        <v>3168</v>
      </c>
      <c r="U521">
        <v>0</v>
      </c>
      <c r="V521">
        <v>0</v>
      </c>
      <c r="W521">
        <v>1234</v>
      </c>
      <c r="X521">
        <v>88</v>
      </c>
      <c r="Y521">
        <v>5.7568725668020709E-2</v>
      </c>
      <c r="Z521">
        <v>0</v>
      </c>
      <c r="AA521">
        <v>21.699460998472869</v>
      </c>
      <c r="AB521">
        <v>0</v>
      </c>
      <c r="AC521">
        <v>0</v>
      </c>
      <c r="AD521" t="s">
        <v>1576</v>
      </c>
      <c r="AE521" t="s">
        <v>1577</v>
      </c>
      <c r="AF521" s="10">
        <v>44300</v>
      </c>
      <c r="AG521" s="10">
        <v>46126</v>
      </c>
      <c r="AH521" t="s">
        <v>1578</v>
      </c>
      <c r="AI521" t="s">
        <v>63</v>
      </c>
      <c r="AJ521" t="s">
        <v>695</v>
      </c>
      <c r="AK521" t="s">
        <v>95</v>
      </c>
      <c r="AL521" t="s">
        <v>47</v>
      </c>
      <c r="AM521" t="s">
        <v>1579</v>
      </c>
      <c r="AN521" t="s">
        <v>1580</v>
      </c>
    </row>
    <row r="522" spans="1:40" s="4" customFormat="1" x14ac:dyDescent="0.25">
      <c r="A522" t="s">
        <v>1581</v>
      </c>
      <c r="B522" t="s">
        <v>59</v>
      </c>
      <c r="C522">
        <v>20</v>
      </c>
      <c r="D522" t="s">
        <v>60</v>
      </c>
      <c r="E522" t="s">
        <v>61</v>
      </c>
      <c r="F522" s="1">
        <v>330032790962</v>
      </c>
      <c r="G522" t="s">
        <v>1582</v>
      </c>
      <c r="H522" t="s">
        <v>1583</v>
      </c>
      <c r="I522" t="s">
        <v>49</v>
      </c>
      <c r="J522"/>
      <c r="K522" s="10" t="s">
        <v>261</v>
      </c>
      <c r="L522">
        <f>Tabela1[[#This Row],[vlCaptEst]]+Tabela1[[#This Row],[vlLancEstTrat]]+Tabela1[[#This Row],[vlLancEstNTrat]]+Tabela1[[#This Row],[vlConsEst]]</f>
        <v>977.34247027433639</v>
      </c>
      <c r="M522">
        <v>0</v>
      </c>
      <c r="N522">
        <f>Tabela1[[#This Row],[VALOR_anual]]+Tabela1[[#This Row],[AJUSTE_exerc]]</f>
        <v>977.34247027433639</v>
      </c>
      <c r="O522"/>
      <c r="P522"/>
      <c r="Q522" t="s">
        <v>51</v>
      </c>
      <c r="R522" t="s">
        <v>262</v>
      </c>
      <c r="S522">
        <v>24265.200000000001</v>
      </c>
      <c r="T522">
        <v>0</v>
      </c>
      <c r="U522">
        <v>0</v>
      </c>
      <c r="V522">
        <v>7270.8</v>
      </c>
      <c r="W522">
        <v>0</v>
      </c>
      <c r="X522">
        <v>0</v>
      </c>
      <c r="Y522">
        <v>5.7568725668020709E-2</v>
      </c>
      <c r="Z522">
        <v>558.76634194768269</v>
      </c>
      <c r="AA522">
        <v>0</v>
      </c>
      <c r="AB522">
        <v>0</v>
      </c>
      <c r="AC522">
        <v>418.5761283266537</v>
      </c>
      <c r="AD522" t="s">
        <v>1584</v>
      </c>
      <c r="AE522" t="s">
        <v>1585</v>
      </c>
      <c r="AF522" s="10">
        <v>44256</v>
      </c>
      <c r="AG522" s="10">
        <v>46082</v>
      </c>
      <c r="AH522" t="s">
        <v>1586</v>
      </c>
      <c r="AI522" t="s">
        <v>1053</v>
      </c>
      <c r="AJ522" t="s">
        <v>1587</v>
      </c>
      <c r="AK522" t="s">
        <v>1588</v>
      </c>
      <c r="AL522" t="s">
        <v>47</v>
      </c>
      <c r="AM522" t="s">
        <v>1589</v>
      </c>
      <c r="AN522" t="s">
        <v>1590</v>
      </c>
    </row>
    <row r="523" spans="1:40" x14ac:dyDescent="0.25">
      <c r="A523" t="s">
        <v>1591</v>
      </c>
      <c r="B523" t="s">
        <v>59</v>
      </c>
      <c r="C523">
        <v>20</v>
      </c>
      <c r="D523" t="s">
        <v>60</v>
      </c>
      <c r="E523" t="s">
        <v>61</v>
      </c>
      <c r="F523" s="1">
        <v>330030854882</v>
      </c>
      <c r="G523" t="s">
        <v>1592</v>
      </c>
      <c r="H523" t="s">
        <v>1593</v>
      </c>
      <c r="I523" t="s">
        <v>271</v>
      </c>
      <c r="K523" s="10" t="s">
        <v>261</v>
      </c>
      <c r="L523">
        <f>Tabela1[[#This Row],[vlCaptEst]]+Tabela1[[#This Row],[vlLancEstTrat]]+Tabela1[[#This Row],[vlLancEstNTrat]]+Tabela1[[#This Row],[vlConsEst]]</f>
        <v>9584.259286002587</v>
      </c>
      <c r="M523">
        <v>0</v>
      </c>
      <c r="N523">
        <f>Tabela1[[#This Row],[VALOR_anual]]+Tabela1[[#This Row],[AJUSTE_exerc]]</f>
        <v>9584.259286002587</v>
      </c>
      <c r="Q523" t="s">
        <v>51</v>
      </c>
      <c r="R523" t="s">
        <v>262</v>
      </c>
      <c r="S523">
        <v>262143</v>
      </c>
      <c r="T523">
        <v>438000</v>
      </c>
      <c r="U523">
        <v>0</v>
      </c>
      <c r="V523">
        <v>52428.6</v>
      </c>
      <c r="W523">
        <v>1234</v>
      </c>
      <c r="X523">
        <v>98</v>
      </c>
      <c r="Y523">
        <v>5.7568725668020709E-2</v>
      </c>
      <c r="Z523">
        <v>6036.5018374924002</v>
      </c>
      <c r="AA523">
        <v>529.51697223799897</v>
      </c>
      <c r="AB523">
        <v>0</v>
      </c>
      <c r="AC523">
        <v>3018.2404762721872</v>
      </c>
      <c r="AD523" t="s">
        <v>1594</v>
      </c>
      <c r="AE523" t="s">
        <v>1595</v>
      </c>
      <c r="AF523" s="10">
        <v>44298</v>
      </c>
      <c r="AG523" s="10">
        <v>46124</v>
      </c>
      <c r="AH523" t="s">
        <v>1596</v>
      </c>
      <c r="AI523" t="s">
        <v>1278</v>
      </c>
      <c r="AJ523" t="s">
        <v>1597</v>
      </c>
      <c r="AK523" t="s">
        <v>98</v>
      </c>
      <c r="AL523" t="s">
        <v>47</v>
      </c>
      <c r="AM523" t="s">
        <v>1598</v>
      </c>
      <c r="AN523" t="s">
        <v>1599</v>
      </c>
    </row>
    <row r="524" spans="1:40" x14ac:dyDescent="0.25">
      <c r="A524" t="s">
        <v>1600</v>
      </c>
      <c r="B524" t="s">
        <v>59</v>
      </c>
      <c r="C524">
        <v>20</v>
      </c>
      <c r="D524" t="s">
        <v>60</v>
      </c>
      <c r="E524" t="s">
        <v>61</v>
      </c>
      <c r="F524" s="1">
        <v>330031633227</v>
      </c>
      <c r="G524" t="s">
        <v>1601</v>
      </c>
      <c r="H524" t="s">
        <v>1602</v>
      </c>
      <c r="I524" t="s">
        <v>271</v>
      </c>
      <c r="K524" s="10" t="s">
        <v>1603</v>
      </c>
      <c r="L524">
        <f>Tabela1[[#This Row],[vlCaptEst]]+Tabela1[[#This Row],[vlLancEstTrat]]+Tabela1[[#This Row],[vlLancEstNTrat]]+Tabela1[[#This Row],[vlConsEst]]</f>
        <v>692.45089425877484</v>
      </c>
      <c r="M524">
        <v>0</v>
      </c>
      <c r="N524">
        <f>Tabela1[[#This Row],[VALOR_anual]]+Tabela1[[#This Row],[AJUSTE_exerc]]</f>
        <v>692.45089425877484</v>
      </c>
      <c r="Q524" t="s">
        <v>51</v>
      </c>
      <c r="R524" t="s">
        <v>1604</v>
      </c>
      <c r="S524">
        <v>0</v>
      </c>
      <c r="T524">
        <v>33901.199999999997</v>
      </c>
      <c r="U524">
        <v>0</v>
      </c>
      <c r="V524">
        <v>0</v>
      </c>
      <c r="W524">
        <v>1234</v>
      </c>
      <c r="X524">
        <v>65</v>
      </c>
      <c r="Y524">
        <v>5.7568725668020709E-2</v>
      </c>
      <c r="Z524">
        <v>0</v>
      </c>
      <c r="AA524">
        <v>692.45089425877484</v>
      </c>
      <c r="AB524">
        <v>0</v>
      </c>
      <c r="AC524">
        <v>0</v>
      </c>
      <c r="AD524" t="s">
        <v>1605</v>
      </c>
      <c r="AE524" t="s">
        <v>1606</v>
      </c>
      <c r="AF524" s="10">
        <v>44298</v>
      </c>
      <c r="AG524" s="10">
        <v>46124</v>
      </c>
      <c r="AH524" t="s">
        <v>1607</v>
      </c>
      <c r="AI524" t="s">
        <v>70</v>
      </c>
      <c r="AJ524" t="s">
        <v>1608</v>
      </c>
      <c r="AK524" t="s">
        <v>70</v>
      </c>
      <c r="AL524" t="s">
        <v>47</v>
      </c>
      <c r="AM524" t="s">
        <v>1609</v>
      </c>
      <c r="AN524" t="s">
        <v>1610</v>
      </c>
    </row>
    <row r="525" spans="1:40" x14ac:dyDescent="0.25">
      <c r="A525" s="26" t="s">
        <v>1611</v>
      </c>
      <c r="B525" s="26" t="s">
        <v>59</v>
      </c>
      <c r="C525" s="26">
        <v>20</v>
      </c>
      <c r="D525" s="26" t="s">
        <v>60</v>
      </c>
      <c r="E525" s="26" t="s">
        <v>61</v>
      </c>
      <c r="F525" s="27">
        <v>330031964681</v>
      </c>
      <c r="G525" s="26" t="s">
        <v>1563</v>
      </c>
      <c r="H525" s="26" t="s">
        <v>1612</v>
      </c>
      <c r="I525" s="26" t="s">
        <v>42</v>
      </c>
      <c r="J525" s="26"/>
      <c r="K525" s="34" t="s">
        <v>155</v>
      </c>
      <c r="L525" s="26">
        <f>Tabela1[[#This Row],[vlCaptEst]]+Tabela1[[#This Row],[vlLancEstTrat]]+Tabela1[[#This Row],[vlLancEstNTrat]]+Tabela1[[#This Row],[vlConsEst]]</f>
        <v>7320.4457872547837</v>
      </c>
      <c r="M525" s="26">
        <v>0</v>
      </c>
      <c r="N525" s="26">
        <f>Tabela1[[#This Row],[VALOR_anual]]+Tabela1[[#This Row],[AJUSTE_exerc]]</f>
        <v>7320.4457872547837</v>
      </c>
      <c r="O525" s="26"/>
      <c r="P525" s="26"/>
      <c r="Q525" s="26" t="s">
        <v>13562</v>
      </c>
      <c r="R525" s="16" t="s">
        <v>503</v>
      </c>
      <c r="S525" s="16">
        <v>0</v>
      </c>
      <c r="T525" s="16">
        <v>635800.80000000005</v>
      </c>
      <c r="U525" s="16">
        <v>0</v>
      </c>
      <c r="V525" s="16">
        <v>0</v>
      </c>
      <c r="W525" s="16">
        <v>1234</v>
      </c>
      <c r="X525" s="16">
        <v>80</v>
      </c>
      <c r="Y525" s="16">
        <v>5.7568725668020709E-2</v>
      </c>
      <c r="Z525" s="16">
        <v>0</v>
      </c>
      <c r="AA525" s="16">
        <v>7320.4457872547837</v>
      </c>
      <c r="AB525" s="16">
        <v>0</v>
      </c>
      <c r="AC525" s="16">
        <v>0</v>
      </c>
      <c r="AD525" s="16" t="s">
        <v>1613</v>
      </c>
      <c r="AE525" s="16" t="s">
        <v>1614</v>
      </c>
      <c r="AF525" s="22">
        <v>44438</v>
      </c>
      <c r="AG525" s="22">
        <v>52200</v>
      </c>
      <c r="AH525" s="16" t="s">
        <v>1615</v>
      </c>
      <c r="AI525" s="16" t="s">
        <v>1616</v>
      </c>
      <c r="AJ525" s="16" t="s">
        <v>1617</v>
      </c>
      <c r="AK525" s="16" t="s">
        <v>95</v>
      </c>
      <c r="AL525" s="16" t="s">
        <v>47</v>
      </c>
      <c r="AM525" s="16" t="s">
        <v>1618</v>
      </c>
      <c r="AN525" s="16" t="s">
        <v>1572</v>
      </c>
    </row>
    <row r="526" spans="1:40" x14ac:dyDescent="0.25">
      <c r="A526" t="s">
        <v>1619</v>
      </c>
      <c r="B526" t="s">
        <v>59</v>
      </c>
      <c r="C526">
        <v>20</v>
      </c>
      <c r="D526" t="s">
        <v>60</v>
      </c>
      <c r="E526" t="s">
        <v>61</v>
      </c>
      <c r="F526" s="1">
        <v>330026446295</v>
      </c>
      <c r="G526" t="s">
        <v>1620</v>
      </c>
      <c r="H526" t="s">
        <v>1621</v>
      </c>
      <c r="I526" t="s">
        <v>62</v>
      </c>
      <c r="K526" s="10" t="s">
        <v>1622</v>
      </c>
      <c r="L526">
        <f>Tabela1[[#This Row],[vlCaptEst]]+Tabela1[[#This Row],[vlLancEstTrat]]+Tabela1[[#This Row],[vlLancEstNTrat]]+Tabela1[[#This Row],[vlConsEst]]</f>
        <v>10338.195467248372</v>
      </c>
      <c r="M526">
        <v>0</v>
      </c>
      <c r="N526">
        <f>Tabela1[[#This Row],[VALOR_anual]]+Tabela1[[#This Row],[AJUSTE_exerc]]</f>
        <v>10338.195467248372</v>
      </c>
      <c r="Q526" t="s">
        <v>51</v>
      </c>
      <c r="R526" t="s">
        <v>1623</v>
      </c>
      <c r="S526">
        <v>131400</v>
      </c>
      <c r="T526">
        <v>0</v>
      </c>
      <c r="U526">
        <v>0</v>
      </c>
      <c r="V526">
        <v>127020</v>
      </c>
      <c r="W526">
        <v>0</v>
      </c>
      <c r="X526">
        <v>0</v>
      </c>
      <c r="Y526">
        <v>5.7568725668020709E-2</v>
      </c>
      <c r="Z526">
        <v>3025.8112699314229</v>
      </c>
      <c r="AA526">
        <v>0</v>
      </c>
      <c r="AB526">
        <v>0</v>
      </c>
      <c r="AC526">
        <v>7312.3841973169483</v>
      </c>
      <c r="AD526" t="s">
        <v>1624</v>
      </c>
      <c r="AE526" t="s">
        <v>1625</v>
      </c>
      <c r="AF526" s="10">
        <v>44428</v>
      </c>
      <c r="AG526" s="10">
        <v>46254</v>
      </c>
      <c r="AH526" t="s">
        <v>1626</v>
      </c>
      <c r="AI526" t="s">
        <v>129</v>
      </c>
      <c r="AJ526" t="s">
        <v>1627</v>
      </c>
      <c r="AK526" t="s">
        <v>1628</v>
      </c>
      <c r="AL526" t="s">
        <v>47</v>
      </c>
      <c r="AM526" t="s">
        <v>1629</v>
      </c>
      <c r="AN526" t="s">
        <v>99</v>
      </c>
    </row>
    <row r="527" spans="1:40" x14ac:dyDescent="0.25">
      <c r="A527" t="s">
        <v>1630</v>
      </c>
      <c r="B527" t="s">
        <v>59</v>
      </c>
      <c r="C527">
        <v>20</v>
      </c>
      <c r="D527" t="s">
        <v>60</v>
      </c>
      <c r="E527" t="s">
        <v>61</v>
      </c>
      <c r="F527" s="1">
        <v>330038842409</v>
      </c>
      <c r="G527" t="s">
        <v>1631</v>
      </c>
      <c r="H527" t="s">
        <v>1632</v>
      </c>
      <c r="I527" t="s">
        <v>271</v>
      </c>
      <c r="K527" s="10" t="s">
        <v>1622</v>
      </c>
      <c r="L527">
        <f>Tabela1[[#This Row],[vlCaptEst]]+Tabela1[[#This Row],[vlLancEstTrat]]+Tabela1[[#This Row],[vlLancEstNTrat]]+Tabela1[[#This Row],[vlConsEst]]</f>
        <v>186.59656813364373</v>
      </c>
      <c r="M527">
        <v>0</v>
      </c>
      <c r="N527">
        <f>Tabela1[[#This Row],[VALOR_anual]]+Tabela1[[#This Row],[AJUSTE_exerc]]</f>
        <v>186.59656813364373</v>
      </c>
      <c r="Q527" t="s">
        <v>1633</v>
      </c>
      <c r="R527" t="s">
        <v>1623</v>
      </c>
      <c r="S527">
        <v>5402</v>
      </c>
      <c r="T527">
        <v>0</v>
      </c>
      <c r="U527">
        <v>0</v>
      </c>
      <c r="V527">
        <v>1080.4000000000001</v>
      </c>
      <c r="W527">
        <v>0</v>
      </c>
      <c r="X527">
        <v>0</v>
      </c>
      <c r="Y527">
        <v>5.7568725668020709E-2</v>
      </c>
      <c r="Z527">
        <v>124.39075043975399</v>
      </c>
      <c r="AA527">
        <v>0</v>
      </c>
      <c r="AB527">
        <v>0</v>
      </c>
      <c r="AC527">
        <v>62.205817693889735</v>
      </c>
      <c r="AD527" t="s">
        <v>1634</v>
      </c>
      <c r="AE527" t="s">
        <v>1635</v>
      </c>
      <c r="AF527" s="10">
        <v>44518</v>
      </c>
      <c r="AG527" s="10">
        <v>46344</v>
      </c>
      <c r="AH527" t="s">
        <v>1636</v>
      </c>
      <c r="AI527" t="s">
        <v>63</v>
      </c>
      <c r="AJ527" t="s">
        <v>1637</v>
      </c>
      <c r="AK527" t="s">
        <v>95</v>
      </c>
      <c r="AL527" t="s">
        <v>47</v>
      </c>
      <c r="AM527" t="s">
        <v>424</v>
      </c>
      <c r="AN527" t="s">
        <v>424</v>
      </c>
    </row>
    <row r="528" spans="1:40" x14ac:dyDescent="0.25">
      <c r="A528" t="s">
        <v>1638</v>
      </c>
      <c r="B528" t="s">
        <v>59</v>
      </c>
      <c r="C528">
        <v>20</v>
      </c>
      <c r="D528" t="s">
        <v>60</v>
      </c>
      <c r="E528" t="s">
        <v>61</v>
      </c>
      <c r="F528" s="1">
        <v>330033085090</v>
      </c>
      <c r="G528" t="s">
        <v>1563</v>
      </c>
      <c r="H528" t="s">
        <v>1639</v>
      </c>
      <c r="I528" t="s">
        <v>42</v>
      </c>
      <c r="K528" s="10" t="s">
        <v>1640</v>
      </c>
      <c r="L528">
        <f>Tabela1[[#This Row],[vlCaptEst]]+Tabela1[[#This Row],[vlLancEstTrat]]+Tabela1[[#This Row],[vlLancEstNTrat]]+Tabela1[[#This Row],[vlConsEst]]</f>
        <v>6436.4485921803262</v>
      </c>
      <c r="M528">
        <v>0</v>
      </c>
      <c r="N528">
        <f>Tabela1[[#This Row],[VALOR_anual]]+Tabela1[[#This Row],[AJUSTE_exerc]]</f>
        <v>6436.4485921803262</v>
      </c>
      <c r="Q528" t="s">
        <v>51</v>
      </c>
      <c r="R528" t="s">
        <v>1641</v>
      </c>
      <c r="S528">
        <v>0</v>
      </c>
      <c r="T528">
        <v>763171.2</v>
      </c>
      <c r="U528">
        <v>0</v>
      </c>
      <c r="V528">
        <v>0</v>
      </c>
      <c r="W528">
        <v>1234</v>
      </c>
      <c r="X528">
        <v>85</v>
      </c>
      <c r="Y528">
        <v>5.7568725668020709E-2</v>
      </c>
      <c r="Z528">
        <v>0</v>
      </c>
      <c r="AA528">
        <v>6436.4485921803262</v>
      </c>
      <c r="AB528">
        <v>0</v>
      </c>
      <c r="AC528">
        <v>0</v>
      </c>
      <c r="AD528" t="s">
        <v>1642</v>
      </c>
      <c r="AE528" t="s">
        <v>1643</v>
      </c>
      <c r="AF528" s="10">
        <v>44559</v>
      </c>
      <c r="AG528" s="10">
        <v>52199</v>
      </c>
      <c r="AH528" t="s">
        <v>1644</v>
      </c>
      <c r="AI528" t="s">
        <v>237</v>
      </c>
      <c r="AJ528" t="s">
        <v>1617</v>
      </c>
      <c r="AK528" t="s">
        <v>95</v>
      </c>
      <c r="AL528">
        <v>0</v>
      </c>
      <c r="AM528" t="s">
        <v>1645</v>
      </c>
      <c r="AN528" t="s">
        <v>1572</v>
      </c>
    </row>
    <row r="529" spans="1:40" x14ac:dyDescent="0.25">
      <c r="A529" t="s">
        <v>1646</v>
      </c>
      <c r="B529" t="s">
        <v>59</v>
      </c>
      <c r="C529">
        <v>20</v>
      </c>
      <c r="D529" t="s">
        <v>60</v>
      </c>
      <c r="E529" t="s">
        <v>61</v>
      </c>
      <c r="F529" s="1">
        <v>330031927727</v>
      </c>
      <c r="G529" t="s">
        <v>1563</v>
      </c>
      <c r="H529" t="s">
        <v>1647</v>
      </c>
      <c r="I529" t="s">
        <v>42</v>
      </c>
      <c r="K529" s="10" t="s">
        <v>1648</v>
      </c>
      <c r="L529">
        <f>Tabela1[[#This Row],[vlCaptEst]]+Tabela1[[#This Row],[vlLancEstTrat]]+Tabela1[[#This Row],[vlLancEstNTrat]]+Tabela1[[#This Row],[vlConsEst]]</f>
        <v>7260.1300573571989</v>
      </c>
      <c r="M529">
        <v>0</v>
      </c>
      <c r="N529">
        <f>Tabela1[[#This Row],[VALOR_anual]]+Tabela1[[#This Row],[AJUSTE_exerc]]</f>
        <v>7260.1300573571989</v>
      </c>
      <c r="Q529" t="s">
        <v>51</v>
      </c>
      <c r="R529" t="s">
        <v>1649</v>
      </c>
      <c r="S529">
        <v>0</v>
      </c>
      <c r="T529">
        <v>946080</v>
      </c>
      <c r="U529">
        <v>0</v>
      </c>
      <c r="V529">
        <v>0</v>
      </c>
      <c r="W529">
        <v>1234</v>
      </c>
      <c r="X529">
        <v>87</v>
      </c>
      <c r="Y529">
        <v>5.7568725668020709E-2</v>
      </c>
      <c r="Z529">
        <v>0</v>
      </c>
      <c r="AA529">
        <v>7260.1300573571989</v>
      </c>
      <c r="AB529">
        <v>0</v>
      </c>
      <c r="AC529">
        <v>0</v>
      </c>
      <c r="AD529" t="s">
        <v>1650</v>
      </c>
      <c r="AE529" t="s">
        <v>1651</v>
      </c>
      <c r="AF529" s="10">
        <v>44490</v>
      </c>
      <c r="AG529" s="10">
        <v>52130</v>
      </c>
      <c r="AH529" t="s">
        <v>1644</v>
      </c>
      <c r="AI529" t="s">
        <v>237</v>
      </c>
      <c r="AJ529" t="s">
        <v>1570</v>
      </c>
      <c r="AK529" t="s">
        <v>95</v>
      </c>
      <c r="AL529" t="s">
        <v>47</v>
      </c>
      <c r="AM529" t="s">
        <v>1652</v>
      </c>
      <c r="AN529" t="s">
        <v>1572</v>
      </c>
    </row>
    <row r="530" spans="1:40" x14ac:dyDescent="0.25">
      <c r="A530" t="s">
        <v>1653</v>
      </c>
      <c r="B530" t="s">
        <v>59</v>
      </c>
      <c r="C530">
        <v>20</v>
      </c>
      <c r="D530" t="s">
        <v>60</v>
      </c>
      <c r="E530" t="s">
        <v>61</v>
      </c>
      <c r="F530" s="1">
        <v>330030611637</v>
      </c>
      <c r="G530" t="s">
        <v>1563</v>
      </c>
      <c r="H530" t="s">
        <v>1654</v>
      </c>
      <c r="I530" t="s">
        <v>42</v>
      </c>
      <c r="K530" s="10" t="s">
        <v>1554</v>
      </c>
      <c r="L530">
        <f>Tabela1[[#This Row],[vlCaptEst]]+Tabela1[[#This Row],[vlLancEstTrat]]+Tabela1[[#This Row],[vlLancEstNTrat]]+Tabela1[[#This Row],[vlConsEst]]</f>
        <v>24286.343758226805</v>
      </c>
      <c r="M530">
        <v>0</v>
      </c>
      <c r="N530">
        <f>Tabela1[[#This Row],[VALOR_anual]]+Tabela1[[#This Row],[AJUSTE_exerc]]</f>
        <v>24286.343758226805</v>
      </c>
      <c r="Q530" t="s">
        <v>51</v>
      </c>
      <c r="R530" t="s">
        <v>1655</v>
      </c>
      <c r="S530">
        <v>0</v>
      </c>
      <c r="T530">
        <v>2079186</v>
      </c>
      <c r="U530">
        <v>0</v>
      </c>
      <c r="V530">
        <v>0</v>
      </c>
      <c r="W530">
        <v>1234</v>
      </c>
      <c r="X530">
        <v>80</v>
      </c>
      <c r="Y530">
        <v>5.7568725668020709E-2</v>
      </c>
      <c r="Z530">
        <v>0</v>
      </c>
      <c r="AA530">
        <v>24286.343758226805</v>
      </c>
      <c r="AB530">
        <v>0</v>
      </c>
      <c r="AC530">
        <v>0</v>
      </c>
      <c r="AD530" t="s">
        <v>1656</v>
      </c>
      <c r="AE530" t="s">
        <v>1657</v>
      </c>
      <c r="AF530" s="10">
        <v>44558</v>
      </c>
      <c r="AG530" s="10">
        <v>52014</v>
      </c>
      <c r="AH530" t="s">
        <v>1644</v>
      </c>
      <c r="AI530" t="s">
        <v>237</v>
      </c>
      <c r="AJ530" t="s">
        <v>1617</v>
      </c>
      <c r="AK530" t="s">
        <v>95</v>
      </c>
      <c r="AL530" t="s">
        <v>47</v>
      </c>
      <c r="AM530" t="s">
        <v>1645</v>
      </c>
      <c r="AN530" t="s">
        <v>1572</v>
      </c>
    </row>
    <row r="531" spans="1:40" x14ac:dyDescent="0.25">
      <c r="A531" t="s">
        <v>1658</v>
      </c>
      <c r="B531" t="s">
        <v>59</v>
      </c>
      <c r="C531">
        <v>20</v>
      </c>
      <c r="D531" t="s">
        <v>60</v>
      </c>
      <c r="E531" t="s">
        <v>61</v>
      </c>
      <c r="F531" s="1">
        <v>330030312133</v>
      </c>
      <c r="G531" t="s">
        <v>1659</v>
      </c>
      <c r="H531" t="s">
        <v>1660</v>
      </c>
      <c r="I531" t="s">
        <v>49</v>
      </c>
      <c r="K531" s="10" t="s">
        <v>1661</v>
      </c>
      <c r="L531">
        <f>Tabela1[[#This Row],[vlCaptEst]]+Tabela1[[#This Row],[vlLancEstTrat]]+Tabela1[[#This Row],[vlLancEstNTrat]]+Tabela1[[#This Row],[vlConsEst]]</f>
        <v>2018.8957132530086</v>
      </c>
      <c r="M531">
        <v>0</v>
      </c>
      <c r="N531">
        <f>Tabela1[[#This Row],[VALOR_anual]]+Tabela1[[#This Row],[AJUSTE_exerc]]</f>
        <v>2018.8957132530086</v>
      </c>
      <c r="Q531" t="s">
        <v>51</v>
      </c>
      <c r="R531" t="s">
        <v>1662</v>
      </c>
      <c r="S531">
        <v>35478</v>
      </c>
      <c r="T531">
        <v>0</v>
      </c>
      <c r="U531">
        <v>0</v>
      </c>
      <c r="V531">
        <v>20878</v>
      </c>
      <c r="W531">
        <v>0</v>
      </c>
      <c r="X531">
        <v>0</v>
      </c>
      <c r="Y531">
        <v>5.7568725668020709E-2</v>
      </c>
      <c r="Z531">
        <v>816.97739686069451</v>
      </c>
      <c r="AA531">
        <v>0</v>
      </c>
      <c r="AB531">
        <v>0</v>
      </c>
      <c r="AC531">
        <v>1201.918316392314</v>
      </c>
      <c r="AD531" t="s">
        <v>1663</v>
      </c>
      <c r="AE531" t="s">
        <v>1664</v>
      </c>
      <c r="AF531" s="10">
        <v>44641</v>
      </c>
      <c r="AG531" s="10">
        <v>46467</v>
      </c>
      <c r="AH531" t="s">
        <v>1665</v>
      </c>
      <c r="AI531" t="s">
        <v>1666</v>
      </c>
      <c r="AJ531" t="s">
        <v>1667</v>
      </c>
      <c r="AK531" t="s">
        <v>95</v>
      </c>
      <c r="AL531" t="s">
        <v>47</v>
      </c>
      <c r="AM531" t="s">
        <v>1450</v>
      </c>
      <c r="AN531" t="s">
        <v>1668</v>
      </c>
    </row>
    <row r="532" spans="1:40" x14ac:dyDescent="0.25">
      <c r="A532" t="s">
        <v>1669</v>
      </c>
      <c r="B532" t="s">
        <v>59</v>
      </c>
      <c r="C532">
        <v>20</v>
      </c>
      <c r="D532" t="s">
        <v>60</v>
      </c>
      <c r="E532" t="s">
        <v>61</v>
      </c>
      <c r="F532" s="1">
        <v>330037965973</v>
      </c>
      <c r="G532" t="s">
        <v>1670</v>
      </c>
      <c r="H532" t="s">
        <v>1671</v>
      </c>
      <c r="I532" t="s">
        <v>49</v>
      </c>
      <c r="K532" s="10" t="s">
        <v>1661</v>
      </c>
      <c r="L532">
        <f>Tabela1[[#This Row],[vlCaptEst]]+Tabela1[[#This Row],[vlLancEstTrat]]+Tabela1[[#This Row],[vlLancEstNTrat]]+Tabela1[[#This Row],[vlConsEst]]</f>
        <v>1233.4232604887493</v>
      </c>
      <c r="M532">
        <v>0</v>
      </c>
      <c r="N532">
        <f>Tabela1[[#This Row],[VALOR_anual]]+Tabela1[[#This Row],[AJUSTE_exerc]]</f>
        <v>1233.4232604887493</v>
      </c>
      <c r="Q532" t="s">
        <v>51</v>
      </c>
      <c r="R532" t="s">
        <v>1662</v>
      </c>
      <c r="S532">
        <v>25732.5</v>
      </c>
      <c r="T532">
        <v>0</v>
      </c>
      <c r="U532">
        <v>0</v>
      </c>
      <c r="V532">
        <v>11132.5</v>
      </c>
      <c r="W532">
        <v>0</v>
      </c>
      <c r="X532">
        <v>0</v>
      </c>
      <c r="Y532">
        <v>5.7568725668020709E-2</v>
      </c>
      <c r="Z532">
        <v>592.54774537889534</v>
      </c>
      <c r="AA532">
        <v>0</v>
      </c>
      <c r="AB532">
        <v>0</v>
      </c>
      <c r="AC532">
        <v>640.87551510985406</v>
      </c>
      <c r="AD532" t="s">
        <v>1672</v>
      </c>
      <c r="AE532" t="s">
        <v>1673</v>
      </c>
      <c r="AF532" s="10">
        <v>44641</v>
      </c>
      <c r="AG532" s="10">
        <v>46467</v>
      </c>
      <c r="AH532" t="s">
        <v>1674</v>
      </c>
      <c r="AI532" t="s">
        <v>1675</v>
      </c>
      <c r="AJ532" t="s">
        <v>1676</v>
      </c>
      <c r="AK532" t="s">
        <v>95</v>
      </c>
      <c r="AL532" t="s">
        <v>47</v>
      </c>
      <c r="AM532" t="s">
        <v>1677</v>
      </c>
      <c r="AN532" t="s">
        <v>1678</v>
      </c>
    </row>
    <row r="533" spans="1:40" x14ac:dyDescent="0.25">
      <c r="A533" t="s">
        <v>1679</v>
      </c>
      <c r="B533" t="s">
        <v>59</v>
      </c>
      <c r="C533">
        <v>20</v>
      </c>
      <c r="D533" t="s">
        <v>60</v>
      </c>
      <c r="E533" t="s">
        <v>61</v>
      </c>
      <c r="F533" s="1">
        <v>330039187145</v>
      </c>
      <c r="G533" t="s">
        <v>1680</v>
      </c>
      <c r="H533" t="s">
        <v>1681</v>
      </c>
      <c r="I533" t="s">
        <v>92</v>
      </c>
      <c r="K533" s="10" t="s">
        <v>1682</v>
      </c>
      <c r="L533">
        <f>Tabela1[[#This Row],[vlCaptEst]]+Tabela1[[#This Row],[vlLancEstTrat]]+Tabela1[[#This Row],[vlLancEstNTrat]]+Tabela1[[#This Row],[vlConsEst]]</f>
        <v>2058.3891499691895</v>
      </c>
      <c r="M533">
        <v>0</v>
      </c>
      <c r="N533">
        <f>Tabela1[[#This Row],[VALOR_anual]]+Tabela1[[#This Row],[AJUSTE_exerc]]</f>
        <v>2058.3891499691895</v>
      </c>
      <c r="Q533" t="s">
        <v>51</v>
      </c>
      <c r="R533" t="s">
        <v>1683</v>
      </c>
      <c r="S533">
        <v>25696</v>
      </c>
      <c r="T533">
        <v>0</v>
      </c>
      <c r="U533">
        <v>0</v>
      </c>
      <c r="V533">
        <v>25477</v>
      </c>
      <c r="W533">
        <v>0</v>
      </c>
      <c r="X533">
        <v>0</v>
      </c>
      <c r="Y533">
        <v>5.7568725668020709E-2</v>
      </c>
      <c r="Z533">
        <v>591.71234745787604</v>
      </c>
      <c r="AA533">
        <v>0</v>
      </c>
      <c r="AB533">
        <v>0</v>
      </c>
      <c r="AC533">
        <v>1466.6768025113136</v>
      </c>
      <c r="AD533" t="s">
        <v>1684</v>
      </c>
      <c r="AE533" t="s">
        <v>1685</v>
      </c>
      <c r="AF533" s="10">
        <v>44686</v>
      </c>
      <c r="AG533" s="10">
        <v>46512</v>
      </c>
      <c r="AH533" t="s">
        <v>1686</v>
      </c>
      <c r="AI533" t="s">
        <v>1687</v>
      </c>
      <c r="AJ533" t="s">
        <v>1688</v>
      </c>
      <c r="AK533" t="s">
        <v>98</v>
      </c>
      <c r="AL533" t="s">
        <v>47</v>
      </c>
      <c r="AM533" t="s">
        <v>1689</v>
      </c>
      <c r="AN533" t="s">
        <v>1690</v>
      </c>
    </row>
    <row r="534" spans="1:40" x14ac:dyDescent="0.25">
      <c r="A534" t="s">
        <v>1691</v>
      </c>
      <c r="B534" t="s">
        <v>59</v>
      </c>
      <c r="C534">
        <v>20</v>
      </c>
      <c r="D534" t="s">
        <v>60</v>
      </c>
      <c r="E534" t="s">
        <v>61</v>
      </c>
      <c r="F534" s="1">
        <v>330038745713</v>
      </c>
      <c r="G534" t="s">
        <v>1692</v>
      </c>
      <c r="H534" t="s">
        <v>1693</v>
      </c>
      <c r="I534" t="s">
        <v>271</v>
      </c>
      <c r="K534" s="10" t="s">
        <v>1682</v>
      </c>
      <c r="L534">
        <f>Tabela1[[#This Row],[vlCaptEst]]+Tabela1[[#This Row],[vlLancEstTrat]]+Tabela1[[#This Row],[vlLancEstNTrat]]+Tabela1[[#This Row],[vlConsEst]]</f>
        <v>1178.2347853314207</v>
      </c>
      <c r="M534">
        <v>0</v>
      </c>
      <c r="N534">
        <f>Tabela1[[#This Row],[VALOR_anual]]+Tabela1[[#This Row],[AJUSTE_exerc]]</f>
        <v>1178.2347853314207</v>
      </c>
      <c r="Q534" t="s">
        <v>51</v>
      </c>
      <c r="R534" t="s">
        <v>1683</v>
      </c>
      <c r="S534">
        <v>14618.98</v>
      </c>
      <c r="T534">
        <v>0</v>
      </c>
      <c r="U534">
        <v>0</v>
      </c>
      <c r="V534">
        <v>14618.98</v>
      </c>
      <c r="W534">
        <v>0</v>
      </c>
      <c r="X534">
        <v>0</v>
      </c>
      <c r="Y534">
        <v>5.7568725668020709E-2</v>
      </c>
      <c r="Z534">
        <v>336.63403474868613</v>
      </c>
      <c r="AA534">
        <v>0</v>
      </c>
      <c r="AB534">
        <v>0</v>
      </c>
      <c r="AC534">
        <v>841.60075058273446</v>
      </c>
      <c r="AD534" t="s">
        <v>1694</v>
      </c>
      <c r="AE534" t="s">
        <v>1695</v>
      </c>
      <c r="AF534" s="10">
        <v>44568</v>
      </c>
      <c r="AG534" s="10">
        <v>46394</v>
      </c>
      <c r="AH534" t="s">
        <v>1696</v>
      </c>
      <c r="AI534" t="s">
        <v>1697</v>
      </c>
      <c r="AJ534" t="s">
        <v>1698</v>
      </c>
      <c r="AK534" t="s">
        <v>1699</v>
      </c>
      <c r="AL534" t="s">
        <v>47</v>
      </c>
      <c r="AM534" t="s">
        <v>1700</v>
      </c>
      <c r="AN534" t="s">
        <v>96</v>
      </c>
    </row>
    <row r="535" spans="1:40" x14ac:dyDescent="0.25">
      <c r="A535" t="s">
        <v>1701</v>
      </c>
      <c r="B535" t="s">
        <v>59</v>
      </c>
      <c r="C535">
        <v>20</v>
      </c>
      <c r="D535" t="s">
        <v>60</v>
      </c>
      <c r="E535" t="s">
        <v>61</v>
      </c>
      <c r="F535" s="1">
        <v>330038759269</v>
      </c>
      <c r="G535" t="s">
        <v>1702</v>
      </c>
      <c r="H535" t="s">
        <v>1703</v>
      </c>
      <c r="I535" t="s">
        <v>92</v>
      </c>
      <c r="K535" s="10" t="s">
        <v>1682</v>
      </c>
      <c r="L535">
        <f>Tabela1[[#This Row],[vlCaptEst]]+Tabela1[[#This Row],[vlLancEstTrat]]+Tabela1[[#This Row],[vlLancEstNTrat]]+Tabela1[[#This Row],[vlConsEst]]</f>
        <v>6020.5248522529082</v>
      </c>
      <c r="M535">
        <v>0</v>
      </c>
      <c r="N535">
        <f>Tabela1[[#This Row],[VALOR_anual]]+Tabela1[[#This Row],[AJUSTE_exerc]]</f>
        <v>6020.5248522529082</v>
      </c>
      <c r="Q535" t="s">
        <v>51</v>
      </c>
      <c r="R535" t="s">
        <v>1683</v>
      </c>
      <c r="S535">
        <v>74752</v>
      </c>
      <c r="T535">
        <v>0</v>
      </c>
      <c r="U535">
        <v>0</v>
      </c>
      <c r="V535">
        <v>74679</v>
      </c>
      <c r="W535">
        <v>0</v>
      </c>
      <c r="X535">
        <v>0</v>
      </c>
      <c r="Y535">
        <v>5.7568725668020709E-2</v>
      </c>
      <c r="Z535">
        <v>1721.3478587340066</v>
      </c>
      <c r="AA535">
        <v>0</v>
      </c>
      <c r="AB535">
        <v>0</v>
      </c>
      <c r="AC535">
        <v>4299.1769935189013</v>
      </c>
      <c r="AD535" t="s">
        <v>1704</v>
      </c>
      <c r="AE535" t="s">
        <v>1705</v>
      </c>
      <c r="AF535" s="10">
        <v>44627</v>
      </c>
      <c r="AG535" s="10">
        <v>46453</v>
      </c>
      <c r="AH535" t="s">
        <v>1706</v>
      </c>
      <c r="AI535" t="s">
        <v>63</v>
      </c>
      <c r="AJ535" t="s">
        <v>1707</v>
      </c>
      <c r="AK535" t="s">
        <v>63</v>
      </c>
      <c r="AL535" t="s">
        <v>47</v>
      </c>
      <c r="AM535" t="s">
        <v>1708</v>
      </c>
      <c r="AN535" t="s">
        <v>268</v>
      </c>
    </row>
    <row r="536" spans="1:40" x14ac:dyDescent="0.25">
      <c r="A536" t="s">
        <v>1709</v>
      </c>
      <c r="B536" t="s">
        <v>59</v>
      </c>
      <c r="C536">
        <v>20</v>
      </c>
      <c r="D536" t="s">
        <v>60</v>
      </c>
      <c r="E536" t="s">
        <v>61</v>
      </c>
      <c r="F536" s="1">
        <v>330028865503</v>
      </c>
      <c r="G536" t="s">
        <v>1710</v>
      </c>
      <c r="H536" t="s">
        <v>1711</v>
      </c>
      <c r="I536" t="s">
        <v>92</v>
      </c>
      <c r="K536" s="10" t="s">
        <v>1712</v>
      </c>
      <c r="L536">
        <f>Tabela1[[#This Row],[vlCaptEst]]+Tabela1[[#This Row],[vlLancEstTrat]]+Tabela1[[#This Row],[vlLancEstNTrat]]+Tabela1[[#This Row],[vlConsEst]]</f>
        <v>4223.5317117706163</v>
      </c>
      <c r="M536">
        <v>0</v>
      </c>
      <c r="N536">
        <f>Tabela1[[#This Row],[VALOR_anual]]+Tabela1[[#This Row],[AJUSTE_exerc]]</f>
        <v>4223.5317117706163</v>
      </c>
      <c r="Q536" t="s">
        <v>51</v>
      </c>
      <c r="R536" t="s">
        <v>1713</v>
      </c>
      <c r="S536">
        <v>52560</v>
      </c>
      <c r="T536">
        <v>0</v>
      </c>
      <c r="U536">
        <v>0</v>
      </c>
      <c r="V536">
        <v>52341</v>
      </c>
      <c r="W536">
        <v>0</v>
      </c>
      <c r="X536">
        <v>0</v>
      </c>
      <c r="Y536">
        <v>5.7568725668020709E-2</v>
      </c>
      <c r="Z536">
        <v>1210.3245079725693</v>
      </c>
      <c r="AA536">
        <v>0</v>
      </c>
      <c r="AB536">
        <v>0</v>
      </c>
      <c r="AC536">
        <v>3013.207203798047</v>
      </c>
      <c r="AD536" t="s">
        <v>1714</v>
      </c>
      <c r="AE536" t="s">
        <v>1715</v>
      </c>
      <c r="AF536" s="10">
        <v>44706</v>
      </c>
      <c r="AG536" s="10">
        <v>46532</v>
      </c>
      <c r="AH536" t="s">
        <v>1716</v>
      </c>
      <c r="AI536" t="s">
        <v>1717</v>
      </c>
      <c r="AJ536" t="s">
        <v>1718</v>
      </c>
      <c r="AK536" t="s">
        <v>1719</v>
      </c>
      <c r="AL536" t="s">
        <v>47</v>
      </c>
      <c r="AM536" t="s">
        <v>1720</v>
      </c>
      <c r="AN536" t="s">
        <v>282</v>
      </c>
    </row>
    <row r="537" spans="1:40" x14ac:dyDescent="0.25">
      <c r="A537" t="s">
        <v>1721</v>
      </c>
      <c r="B537" t="s">
        <v>59</v>
      </c>
      <c r="C537">
        <v>20</v>
      </c>
      <c r="D537" t="s">
        <v>60</v>
      </c>
      <c r="E537" t="s">
        <v>61</v>
      </c>
      <c r="F537" s="1">
        <v>330027188940</v>
      </c>
      <c r="G537" t="s">
        <v>1722</v>
      </c>
      <c r="H537" t="s">
        <v>1723</v>
      </c>
      <c r="I537" t="s">
        <v>1933</v>
      </c>
      <c r="K537" s="10" t="s">
        <v>247</v>
      </c>
      <c r="L537">
        <f>Tabela1[[#This Row],[vlCaptEst]]+Tabela1[[#This Row],[vlLancEstTrat]]+Tabela1[[#This Row],[vlLancEstNTrat]]+Tabela1[[#This Row],[vlConsEst]]</f>
        <v>479.71681367124398</v>
      </c>
      <c r="M537">
        <v>0</v>
      </c>
      <c r="N537">
        <f>Tabela1[[#This Row],[VALOR_anual]]+Tabela1[[#This Row],[AJUSTE_exerc]]</f>
        <v>479.71681367124398</v>
      </c>
      <c r="Q537" t="s">
        <v>51</v>
      </c>
      <c r="R537" t="s">
        <v>1724</v>
      </c>
      <c r="S537">
        <v>0</v>
      </c>
      <c r="T537">
        <v>18658.8</v>
      </c>
      <c r="U537">
        <v>0</v>
      </c>
      <c r="V537">
        <v>0</v>
      </c>
      <c r="W537">
        <v>123</v>
      </c>
      <c r="X537">
        <v>55.34</v>
      </c>
      <c r="Y537">
        <v>5.7568725668020709E-2</v>
      </c>
      <c r="Z537">
        <v>0</v>
      </c>
      <c r="AA537">
        <v>479.71681367124398</v>
      </c>
      <c r="AB537">
        <v>0</v>
      </c>
      <c r="AC537">
        <v>0</v>
      </c>
      <c r="AD537" t="s">
        <v>1725</v>
      </c>
      <c r="AE537" t="s">
        <v>1726</v>
      </c>
      <c r="AF537" s="10">
        <v>44746</v>
      </c>
      <c r="AG537" s="10">
        <v>46572</v>
      </c>
      <c r="AH537" t="s">
        <v>1727</v>
      </c>
      <c r="AI537" t="s">
        <v>129</v>
      </c>
      <c r="AJ537" t="s">
        <v>1728</v>
      </c>
      <c r="AK537" t="s">
        <v>1729</v>
      </c>
      <c r="AL537">
        <v>271.708330408027</v>
      </c>
      <c r="AM537" t="s">
        <v>1730</v>
      </c>
      <c r="AN537" t="s">
        <v>1731</v>
      </c>
    </row>
    <row r="538" spans="1:40" x14ac:dyDescent="0.25">
      <c r="A538" t="s">
        <v>1732</v>
      </c>
      <c r="B538" t="s">
        <v>59</v>
      </c>
      <c r="C538">
        <v>20</v>
      </c>
      <c r="D538" t="s">
        <v>60</v>
      </c>
      <c r="E538" t="s">
        <v>61</v>
      </c>
      <c r="F538" s="1">
        <v>330028095554</v>
      </c>
      <c r="G538" t="s">
        <v>1733</v>
      </c>
      <c r="H538" t="s">
        <v>1734</v>
      </c>
      <c r="I538" t="s">
        <v>62</v>
      </c>
      <c r="K538" s="10" t="s">
        <v>247</v>
      </c>
      <c r="L538">
        <f>Tabela1[[#This Row],[vlCaptEst]]+Tabela1[[#This Row],[vlLancEstTrat]]+Tabela1[[#This Row],[vlLancEstNTrat]]+Tabela1[[#This Row],[vlConsEst]]</f>
        <v>1220.2761857067101</v>
      </c>
      <c r="M538">
        <v>0</v>
      </c>
      <c r="N538">
        <f>Tabela1[[#This Row],[VALOR_anual]]+Tabela1[[#This Row],[AJUSTE_exerc]]</f>
        <v>1220.2761857067101</v>
      </c>
      <c r="Q538" t="s">
        <v>51</v>
      </c>
      <c r="R538" t="s">
        <v>1724</v>
      </c>
      <c r="S538">
        <v>15552</v>
      </c>
      <c r="T538">
        <v>0</v>
      </c>
      <c r="U538">
        <v>0</v>
      </c>
      <c r="V538">
        <v>14976</v>
      </c>
      <c r="W538">
        <v>0</v>
      </c>
      <c r="X538">
        <v>0</v>
      </c>
      <c r="Y538">
        <v>5.7568725668020709E-2</v>
      </c>
      <c r="Z538">
        <v>358.12464626690422</v>
      </c>
      <c r="AA538">
        <v>0</v>
      </c>
      <c r="AB538">
        <v>0</v>
      </c>
      <c r="AC538">
        <v>862.1515394398059</v>
      </c>
      <c r="AD538" t="s">
        <v>1735</v>
      </c>
      <c r="AE538" t="s">
        <v>1736</v>
      </c>
      <c r="AF538" s="10">
        <v>44852</v>
      </c>
      <c r="AG538" s="10">
        <v>46678</v>
      </c>
      <c r="AH538" t="s">
        <v>1737</v>
      </c>
      <c r="AI538" t="s">
        <v>1738</v>
      </c>
      <c r="AJ538" t="s">
        <v>1739</v>
      </c>
      <c r="AK538" t="s">
        <v>95</v>
      </c>
      <c r="AL538">
        <v>345.55</v>
      </c>
      <c r="AM538" t="s">
        <v>1740</v>
      </c>
      <c r="AN538" t="s">
        <v>1741</v>
      </c>
    </row>
    <row r="539" spans="1:40" x14ac:dyDescent="0.25">
      <c r="A539" t="s">
        <v>1742</v>
      </c>
      <c r="B539" t="s">
        <v>59</v>
      </c>
      <c r="C539">
        <v>20</v>
      </c>
      <c r="D539" t="s">
        <v>60</v>
      </c>
      <c r="E539" t="s">
        <v>61</v>
      </c>
      <c r="F539" s="1">
        <v>330039972071</v>
      </c>
      <c r="G539" t="s">
        <v>1743</v>
      </c>
      <c r="H539" t="s">
        <v>1744</v>
      </c>
      <c r="I539" t="s">
        <v>92</v>
      </c>
      <c r="K539" s="10" t="s">
        <v>160</v>
      </c>
      <c r="L539">
        <f>Tabela1[[#This Row],[vlCaptEst]]+Tabela1[[#This Row],[vlLancEstTrat]]+Tabela1[[#This Row],[vlLancEstNTrat]]+Tabela1[[#This Row],[vlConsEst]]</f>
        <v>1066.5942956612216</v>
      </c>
      <c r="M539">
        <v>0</v>
      </c>
      <c r="N539">
        <f>Tabela1[[#This Row],[VALOR_anual]]+Tabela1[[#This Row],[AJUSTE_exerc]]</f>
        <v>1066.5942956612216</v>
      </c>
      <c r="Q539" t="s">
        <v>51</v>
      </c>
      <c r="R539" t="s">
        <v>161</v>
      </c>
      <c r="S539">
        <v>14016</v>
      </c>
      <c r="T539">
        <v>0</v>
      </c>
      <c r="U539">
        <v>0</v>
      </c>
      <c r="V539">
        <v>12921</v>
      </c>
      <c r="W539">
        <v>0</v>
      </c>
      <c r="X539">
        <v>0</v>
      </c>
      <c r="Y539">
        <v>5.7568725668020709E-2</v>
      </c>
      <c r="Z539">
        <v>322.75598678575523</v>
      </c>
      <c r="AA539">
        <v>0</v>
      </c>
      <c r="AB539">
        <v>0</v>
      </c>
      <c r="AC539">
        <v>743.83830887546651</v>
      </c>
      <c r="AD539" t="s">
        <v>1745</v>
      </c>
      <c r="AE539" t="s">
        <v>1746</v>
      </c>
      <c r="AF539" s="10">
        <v>44895</v>
      </c>
      <c r="AG539" s="10">
        <v>46721</v>
      </c>
      <c r="AH539" t="s">
        <v>1747</v>
      </c>
      <c r="AI539" t="s">
        <v>1748</v>
      </c>
      <c r="AJ539" t="s">
        <v>1749</v>
      </c>
      <c r="AK539" t="s">
        <v>1588</v>
      </c>
      <c r="AL539" t="s">
        <v>47</v>
      </c>
      <c r="AM539" t="s">
        <v>1750</v>
      </c>
      <c r="AN539" t="s">
        <v>268</v>
      </c>
    </row>
    <row r="540" spans="1:40" x14ac:dyDescent="0.25">
      <c r="A540" t="s">
        <v>1751</v>
      </c>
      <c r="B540" t="s">
        <v>59</v>
      </c>
      <c r="C540">
        <v>20</v>
      </c>
      <c r="D540" t="s">
        <v>60</v>
      </c>
      <c r="E540" t="s">
        <v>61</v>
      </c>
      <c r="F540" s="1">
        <v>330040186521</v>
      </c>
      <c r="G540" t="s">
        <v>1752</v>
      </c>
      <c r="H540" t="s">
        <v>1753</v>
      </c>
      <c r="I540" t="s">
        <v>42</v>
      </c>
      <c r="K540" s="10" t="s">
        <v>160</v>
      </c>
      <c r="L540">
        <f>Tabela1[[#This Row],[vlCaptEst]]+Tabela1[[#This Row],[vlLancEstTrat]]+Tabela1[[#This Row],[vlLancEstNTrat]]+Tabela1[[#This Row],[vlConsEst]]</f>
        <v>11619.121542021074</v>
      </c>
      <c r="M540">
        <v>0</v>
      </c>
      <c r="N540">
        <f>Tabela1[[#This Row],[VALOR_anual]]+Tabela1[[#This Row],[AJUSTE_exerc]]</f>
        <v>11619.121542021074</v>
      </c>
      <c r="Q540" t="s">
        <v>51</v>
      </c>
      <c r="R540" t="s">
        <v>1754</v>
      </c>
      <c r="S540">
        <v>0</v>
      </c>
      <c r="T540">
        <v>252288</v>
      </c>
      <c r="U540">
        <v>0</v>
      </c>
      <c r="V540">
        <v>0</v>
      </c>
      <c r="W540">
        <v>12340</v>
      </c>
      <c r="X540">
        <v>20</v>
      </c>
      <c r="Y540">
        <v>5.7568725668020709E-2</v>
      </c>
      <c r="Z540">
        <v>0</v>
      </c>
      <c r="AA540">
        <v>11619.121542021074</v>
      </c>
      <c r="AB540">
        <v>0</v>
      </c>
      <c r="AC540">
        <v>0</v>
      </c>
      <c r="AD540" t="s">
        <v>52</v>
      </c>
      <c r="AE540" t="s">
        <v>335</v>
      </c>
      <c r="AF540" s="10">
        <v>0</v>
      </c>
      <c r="AG540" s="10">
        <v>0</v>
      </c>
      <c r="AH540" t="s">
        <v>102</v>
      </c>
      <c r="AI540" t="s">
        <v>68</v>
      </c>
      <c r="AJ540" t="s">
        <v>103</v>
      </c>
      <c r="AK540" t="s">
        <v>64</v>
      </c>
      <c r="AL540" t="s">
        <v>47</v>
      </c>
      <c r="AM540" t="s">
        <v>1755</v>
      </c>
      <c r="AN540" t="s">
        <v>104</v>
      </c>
    </row>
    <row r="541" spans="1:40" x14ac:dyDescent="0.25">
      <c r="A541" t="s">
        <v>1756</v>
      </c>
      <c r="B541" t="s">
        <v>59</v>
      </c>
      <c r="C541">
        <v>20</v>
      </c>
      <c r="D541" t="s">
        <v>60</v>
      </c>
      <c r="E541" t="s">
        <v>61</v>
      </c>
      <c r="F541" s="1">
        <v>330027943373</v>
      </c>
      <c r="G541" t="s">
        <v>1757</v>
      </c>
      <c r="H541" t="s">
        <v>1758</v>
      </c>
      <c r="I541" t="s">
        <v>49</v>
      </c>
      <c r="K541" s="10" t="s">
        <v>90</v>
      </c>
      <c r="L541">
        <f>Tabela1[[#This Row],[vlCaptEst]]+Tabela1[[#This Row],[vlLancEstTrat]]+Tabela1[[#This Row],[vlLancEstNTrat]]+Tabela1[[#This Row],[vlConsEst]]</f>
        <v>222.57089110753159</v>
      </c>
      <c r="M541">
        <v>0</v>
      </c>
      <c r="N541">
        <f>Tabela1[[#This Row],[VALOR_anual]]+Tabela1[[#This Row],[AJUSTE_exerc]]</f>
        <v>222.57089110753159</v>
      </c>
      <c r="Q541" t="s">
        <v>51</v>
      </c>
      <c r="R541" t="s">
        <v>1759</v>
      </c>
      <c r="S541">
        <v>5139.2</v>
      </c>
      <c r="T541">
        <v>0</v>
      </c>
      <c r="U541">
        <v>0</v>
      </c>
      <c r="V541">
        <v>1810.4</v>
      </c>
      <c r="W541">
        <v>0</v>
      </c>
      <c r="X541">
        <v>0</v>
      </c>
      <c r="Y541">
        <v>5.7568725668020709E-2</v>
      </c>
      <c r="Z541">
        <v>118.34455798637775</v>
      </c>
      <c r="AA541">
        <v>0</v>
      </c>
      <c r="AB541">
        <v>0</v>
      </c>
      <c r="AC541">
        <v>104.22633312115384</v>
      </c>
      <c r="AD541" t="s">
        <v>1760</v>
      </c>
      <c r="AE541" t="s">
        <v>1761</v>
      </c>
      <c r="AF541" s="10">
        <v>44833</v>
      </c>
      <c r="AG541" s="10">
        <v>46659</v>
      </c>
      <c r="AH541" t="s">
        <v>1762</v>
      </c>
      <c r="AI541" t="s">
        <v>1763</v>
      </c>
      <c r="AJ541" t="s">
        <v>1764</v>
      </c>
      <c r="AK541" t="s">
        <v>1765</v>
      </c>
      <c r="AL541" t="s">
        <v>47</v>
      </c>
      <c r="AM541" t="s">
        <v>1766</v>
      </c>
      <c r="AN541" t="s">
        <v>1767</v>
      </c>
    </row>
    <row r="542" spans="1:40" x14ac:dyDescent="0.25">
      <c r="A542" t="s">
        <v>1768</v>
      </c>
      <c r="B542" t="s">
        <v>59</v>
      </c>
      <c r="C542">
        <v>20</v>
      </c>
      <c r="D542" t="s">
        <v>60</v>
      </c>
      <c r="E542" t="s">
        <v>61</v>
      </c>
      <c r="F542" s="1">
        <v>330027924310</v>
      </c>
      <c r="G542" t="s">
        <v>1769</v>
      </c>
      <c r="H542" t="s">
        <v>1770</v>
      </c>
      <c r="I542" t="s">
        <v>49</v>
      </c>
      <c r="K542" s="10" t="s">
        <v>405</v>
      </c>
      <c r="L542">
        <f>Tabela1[[#This Row],[vlCaptEst]]+Tabela1[[#This Row],[vlLancEstTrat]]+Tabela1[[#This Row],[vlLancEstNTrat]]+Tabela1[[#This Row],[vlConsEst]]</f>
        <v>132.37924305949977</v>
      </c>
      <c r="M542">
        <v>0</v>
      </c>
      <c r="N542">
        <f>Tabela1[[#This Row],[VALOR_anual]]+Tabela1[[#This Row],[AJUSTE_exerc]]</f>
        <v>132.37924305949977</v>
      </c>
      <c r="Q542" t="s">
        <v>51</v>
      </c>
      <c r="R542" t="s">
        <v>515</v>
      </c>
      <c r="S542">
        <v>3285</v>
      </c>
      <c r="T542">
        <v>0</v>
      </c>
      <c r="U542">
        <v>0</v>
      </c>
      <c r="V542">
        <v>985.5</v>
      </c>
      <c r="W542">
        <v>0</v>
      </c>
      <c r="X542">
        <v>0</v>
      </c>
      <c r="Y542">
        <v>5.7568725668020709E-2</v>
      </c>
      <c r="Z542">
        <v>75.645281748285583</v>
      </c>
      <c r="AA542">
        <v>0</v>
      </c>
      <c r="AB542">
        <v>0</v>
      </c>
      <c r="AC542">
        <v>56.733961311214181</v>
      </c>
      <c r="AD542" t="s">
        <v>1771</v>
      </c>
      <c r="AE542" t="s">
        <v>1772</v>
      </c>
      <c r="AF542" s="10">
        <v>44740</v>
      </c>
      <c r="AG542" s="10">
        <v>46566</v>
      </c>
      <c r="AH542" t="s">
        <v>1773</v>
      </c>
      <c r="AI542" t="s">
        <v>1774</v>
      </c>
      <c r="AJ542" t="s">
        <v>1775</v>
      </c>
      <c r="AK542" t="s">
        <v>988</v>
      </c>
      <c r="AL542" t="s">
        <v>47</v>
      </c>
      <c r="AM542" t="s">
        <v>1776</v>
      </c>
      <c r="AN542" t="s">
        <v>284</v>
      </c>
    </row>
    <row r="543" spans="1:40" x14ac:dyDescent="0.25">
      <c r="A543" t="s">
        <v>1777</v>
      </c>
      <c r="B543" t="s">
        <v>59</v>
      </c>
      <c r="C543">
        <v>20</v>
      </c>
      <c r="D543" t="s">
        <v>60</v>
      </c>
      <c r="E543" t="s">
        <v>61</v>
      </c>
      <c r="F543" s="1">
        <v>330030979235</v>
      </c>
      <c r="G543" t="s">
        <v>1778</v>
      </c>
      <c r="H543" t="s">
        <v>1779</v>
      </c>
      <c r="I543" t="s">
        <v>110</v>
      </c>
      <c r="K543" s="10" t="s">
        <v>405</v>
      </c>
      <c r="L543">
        <f>Tabela1[[#This Row],[vlCaptEst]]+Tabela1[[#This Row],[vlLancEstTrat]]+Tabela1[[#This Row],[vlLancEstNTrat]]+Tabela1[[#This Row],[vlConsEst]]</f>
        <v>994.31149054503817</v>
      </c>
      <c r="M543">
        <v>0</v>
      </c>
      <c r="N543">
        <f>Tabela1[[#This Row],[VALOR_anual]]+Tabela1[[#This Row],[AJUSTE_exerc]]</f>
        <v>994.31149054503817</v>
      </c>
      <c r="Q543" t="s">
        <v>51</v>
      </c>
      <c r="R543" t="s">
        <v>515</v>
      </c>
      <c r="S543">
        <v>12337</v>
      </c>
      <c r="T543">
        <v>0</v>
      </c>
      <c r="U543">
        <v>0</v>
      </c>
      <c r="V543">
        <v>12337</v>
      </c>
      <c r="W543">
        <v>0</v>
      </c>
      <c r="X543">
        <v>0</v>
      </c>
      <c r="Y543">
        <v>5.7568725668020709E-2</v>
      </c>
      <c r="Z543">
        <v>284.08750551658051</v>
      </c>
      <c r="AA543">
        <v>0</v>
      </c>
      <c r="AB543">
        <v>0</v>
      </c>
      <c r="AC543">
        <v>710.22398502845772</v>
      </c>
      <c r="AD543" t="s">
        <v>1780</v>
      </c>
      <c r="AE543" t="s">
        <v>1781</v>
      </c>
      <c r="AF543" s="10">
        <v>44851</v>
      </c>
      <c r="AG543" s="10">
        <v>46677</v>
      </c>
      <c r="AH543" t="s">
        <v>1782</v>
      </c>
      <c r="AI543" t="s">
        <v>1783</v>
      </c>
      <c r="AJ543" t="s">
        <v>1784</v>
      </c>
      <c r="AK543" t="s">
        <v>1729</v>
      </c>
      <c r="AL543" t="s">
        <v>47</v>
      </c>
      <c r="AM543" t="s">
        <v>1785</v>
      </c>
      <c r="AN543" t="s">
        <v>268</v>
      </c>
    </row>
    <row r="544" spans="1:40" x14ac:dyDescent="0.25">
      <c r="A544" t="s">
        <v>1786</v>
      </c>
      <c r="B544" t="s">
        <v>59</v>
      </c>
      <c r="C544">
        <v>20</v>
      </c>
      <c r="D544" t="s">
        <v>60</v>
      </c>
      <c r="E544" t="s">
        <v>61</v>
      </c>
      <c r="F544" s="1">
        <v>330038322081</v>
      </c>
      <c r="G544" t="s">
        <v>1787</v>
      </c>
      <c r="H544" t="s">
        <v>1788</v>
      </c>
      <c r="I544" t="s">
        <v>49</v>
      </c>
      <c r="K544" s="10" t="s">
        <v>405</v>
      </c>
      <c r="L544">
        <f>Tabela1[[#This Row],[vlCaptEst]]+Tabela1[[#This Row],[vlLancEstTrat]]+Tabela1[[#This Row],[vlLancEstNTrat]]+Tabela1[[#This Row],[vlConsEst]]</f>
        <v>491.69433136385635</v>
      </c>
      <c r="M544">
        <v>0</v>
      </c>
      <c r="N544">
        <f>Tabela1[[#This Row],[VALOR_anual]]+Tabela1[[#This Row],[AJUSTE_exerc]]</f>
        <v>491.69433136385635</v>
      </c>
      <c r="Q544" t="s">
        <v>51</v>
      </c>
      <c r="R544" t="s">
        <v>515</v>
      </c>
      <c r="S544">
        <v>9125</v>
      </c>
      <c r="T544">
        <v>0</v>
      </c>
      <c r="U544">
        <v>0</v>
      </c>
      <c r="V544">
        <v>4891</v>
      </c>
      <c r="W544">
        <v>0</v>
      </c>
      <c r="X544">
        <v>0</v>
      </c>
      <c r="Y544">
        <v>5.7568725668020709E-2</v>
      </c>
      <c r="Z544">
        <v>210.12346208434602</v>
      </c>
      <c r="AA544">
        <v>0</v>
      </c>
      <c r="AB544">
        <v>0</v>
      </c>
      <c r="AC544">
        <v>281.5708692795103</v>
      </c>
      <c r="AD544" t="s">
        <v>1789</v>
      </c>
      <c r="AE544" t="s">
        <v>1790</v>
      </c>
      <c r="AF544" s="10">
        <v>44852</v>
      </c>
      <c r="AG544" s="10">
        <v>46678</v>
      </c>
      <c r="AH544" t="s">
        <v>1791</v>
      </c>
      <c r="AI544" t="s">
        <v>85</v>
      </c>
      <c r="AJ544" t="s">
        <v>1792</v>
      </c>
      <c r="AK544" t="s">
        <v>1793</v>
      </c>
      <c r="AL544" t="s">
        <v>47</v>
      </c>
      <c r="AM544" t="s">
        <v>1794</v>
      </c>
      <c r="AN544" t="s">
        <v>1795</v>
      </c>
    </row>
    <row r="545" spans="1:40" x14ac:dyDescent="0.25">
      <c r="A545" t="s">
        <v>1796</v>
      </c>
      <c r="B545" t="s">
        <v>59</v>
      </c>
      <c r="C545">
        <v>20</v>
      </c>
      <c r="D545" t="s">
        <v>60</v>
      </c>
      <c r="E545" t="s">
        <v>61</v>
      </c>
      <c r="F545" s="1">
        <v>330039521304</v>
      </c>
      <c r="G545" t="s">
        <v>1797</v>
      </c>
      <c r="H545" t="s">
        <v>1798</v>
      </c>
      <c r="I545" t="s">
        <v>62</v>
      </c>
      <c r="K545" s="10" t="s">
        <v>405</v>
      </c>
      <c r="L545">
        <f>Tabela1[[#This Row],[vlCaptEst]]+Tabela1[[#This Row],[vlLancEstTrat]]+Tabela1[[#This Row],[vlLancEstNTrat]]+Tabela1[[#This Row],[vlConsEst]]</f>
        <v>1800.5331391726108</v>
      </c>
      <c r="M545">
        <v>0</v>
      </c>
      <c r="N545">
        <f>Tabela1[[#This Row],[VALOR_anual]]+Tabela1[[#This Row],[AJUSTE_exerc]]</f>
        <v>1800.5331391726108</v>
      </c>
      <c r="Q545" t="s">
        <v>51</v>
      </c>
      <c r="R545" t="s">
        <v>515</v>
      </c>
      <c r="S545">
        <v>22600.799999999999</v>
      </c>
      <c r="T545">
        <v>0</v>
      </c>
      <c r="U545">
        <v>0</v>
      </c>
      <c r="V545">
        <v>22235.8</v>
      </c>
      <c r="W545">
        <v>0</v>
      </c>
      <c r="X545">
        <v>0</v>
      </c>
      <c r="Y545">
        <v>5.7568725668020709E-2</v>
      </c>
      <c r="Z545">
        <v>520.44246232092837</v>
      </c>
      <c r="AA545">
        <v>0</v>
      </c>
      <c r="AB545">
        <v>0</v>
      </c>
      <c r="AC545">
        <v>1280.0906768516825</v>
      </c>
      <c r="AD545" t="s">
        <v>1799</v>
      </c>
      <c r="AE545" t="s">
        <v>1800</v>
      </c>
      <c r="AF545" s="10">
        <v>44973</v>
      </c>
      <c r="AG545" s="10">
        <v>46799</v>
      </c>
      <c r="AH545" t="s">
        <v>1801</v>
      </c>
      <c r="AI545" t="s">
        <v>1783</v>
      </c>
      <c r="AJ545">
        <v>23825205</v>
      </c>
      <c r="AK545" t="s">
        <v>1729</v>
      </c>
      <c r="AL545" t="s">
        <v>47</v>
      </c>
      <c r="AM545">
        <v>34649505</v>
      </c>
      <c r="AN545" t="s">
        <v>268</v>
      </c>
    </row>
    <row r="546" spans="1:40" x14ac:dyDescent="0.25">
      <c r="A546" t="s">
        <v>1802</v>
      </c>
      <c r="B546" t="s">
        <v>59</v>
      </c>
      <c r="C546">
        <v>20</v>
      </c>
      <c r="D546" t="s">
        <v>60</v>
      </c>
      <c r="E546" t="s">
        <v>61</v>
      </c>
      <c r="F546" s="1">
        <v>330032533480</v>
      </c>
      <c r="G546" t="s">
        <v>1803</v>
      </c>
      <c r="H546" t="s">
        <v>1804</v>
      </c>
      <c r="I546" t="s">
        <v>49</v>
      </c>
      <c r="K546" s="10" t="s">
        <v>405</v>
      </c>
      <c r="L546">
        <f>Tabela1[[#This Row],[vlCaptEst]]+Tabela1[[#This Row],[vlLancEstTrat]]+Tabela1[[#This Row],[vlLancEstNTrat]]+Tabela1[[#This Row],[vlConsEst]]</f>
        <v>819.49403309776471</v>
      </c>
      <c r="M546">
        <v>0</v>
      </c>
      <c r="N546">
        <f>Tabela1[[#This Row],[VALOR_anual]]+Tabela1[[#This Row],[AJUSTE_exerc]]</f>
        <v>819.49403309776471</v>
      </c>
      <c r="Q546" t="s">
        <v>51</v>
      </c>
      <c r="R546" t="s">
        <v>515</v>
      </c>
      <c r="S546">
        <v>23725</v>
      </c>
      <c r="T546">
        <v>0</v>
      </c>
      <c r="U546">
        <v>0</v>
      </c>
      <c r="V546">
        <v>4745</v>
      </c>
      <c r="W546">
        <v>0</v>
      </c>
      <c r="X546">
        <v>0</v>
      </c>
      <c r="Y546">
        <v>5.7568725668020709E-2</v>
      </c>
      <c r="Z546">
        <v>546.32935539850985</v>
      </c>
      <c r="AA546">
        <v>0</v>
      </c>
      <c r="AB546">
        <v>0</v>
      </c>
      <c r="AC546">
        <v>273.16467769925492</v>
      </c>
      <c r="AD546" t="s">
        <v>1805</v>
      </c>
      <c r="AE546" t="s">
        <v>1806</v>
      </c>
      <c r="AF546" s="10">
        <v>44972</v>
      </c>
      <c r="AG546" s="10">
        <v>46798</v>
      </c>
      <c r="AH546" t="s">
        <v>1807</v>
      </c>
      <c r="AI546" t="s">
        <v>845</v>
      </c>
      <c r="AJ546" t="s">
        <v>1808</v>
      </c>
      <c r="AK546" t="s">
        <v>1588</v>
      </c>
      <c r="AL546" t="s">
        <v>47</v>
      </c>
      <c r="AM546" t="s">
        <v>1809</v>
      </c>
      <c r="AN546" t="s">
        <v>1610</v>
      </c>
    </row>
    <row r="547" spans="1:40" x14ac:dyDescent="0.25">
      <c r="A547" t="s">
        <v>1810</v>
      </c>
      <c r="B547" t="s">
        <v>59</v>
      </c>
      <c r="C547">
        <v>20</v>
      </c>
      <c r="D547" t="s">
        <v>60</v>
      </c>
      <c r="E547" t="s">
        <v>61</v>
      </c>
      <c r="F547" s="1">
        <v>330032626224</v>
      </c>
      <c r="G547" t="s">
        <v>1811</v>
      </c>
      <c r="H547" t="s">
        <v>1812</v>
      </c>
      <c r="I547" t="s">
        <v>271</v>
      </c>
      <c r="K547" s="10" t="s">
        <v>1813</v>
      </c>
      <c r="L547">
        <f>Tabela1[[#This Row],[vlCaptEst]]+Tabela1[[#This Row],[vlLancEstTrat]]+Tabela1[[#This Row],[vlLancEstNTrat]]+Tabela1[[#This Row],[vlConsEst]]</f>
        <v>630.38082872705081</v>
      </c>
      <c r="M547">
        <v>0</v>
      </c>
      <c r="N547">
        <f>Tabela1[[#This Row],[VALOR_anual]]+Tabela1[[#This Row],[AJUSTE_exerc]]</f>
        <v>630.38082872705081</v>
      </c>
      <c r="Q547" t="s">
        <v>51</v>
      </c>
      <c r="R547" t="s">
        <v>1814</v>
      </c>
      <c r="S547">
        <v>10950</v>
      </c>
      <c r="T547">
        <v>0</v>
      </c>
      <c r="U547">
        <v>0</v>
      </c>
      <c r="V547">
        <v>6570</v>
      </c>
      <c r="W547">
        <v>0</v>
      </c>
      <c r="X547">
        <v>0</v>
      </c>
      <c r="Y547">
        <v>5.7568725668020709E-2</v>
      </c>
      <c r="Z547">
        <v>252.1439775116101</v>
      </c>
      <c r="AA547">
        <v>0</v>
      </c>
      <c r="AB547">
        <v>0</v>
      </c>
      <c r="AC547">
        <v>378.23685121544065</v>
      </c>
      <c r="AD547" t="s">
        <v>1815</v>
      </c>
      <c r="AE547" t="s">
        <v>1816</v>
      </c>
      <c r="AF547" s="10">
        <v>44967</v>
      </c>
      <c r="AG547" s="10">
        <v>46793</v>
      </c>
      <c r="AH547" t="s">
        <v>1817</v>
      </c>
      <c r="AI547" t="s">
        <v>129</v>
      </c>
      <c r="AJ547">
        <v>23815290</v>
      </c>
      <c r="AK547" t="s">
        <v>1729</v>
      </c>
      <c r="AL547" t="s">
        <v>47</v>
      </c>
      <c r="AM547" t="s">
        <v>1818</v>
      </c>
      <c r="AN547" t="s">
        <v>1819</v>
      </c>
    </row>
    <row r="548" spans="1:40" x14ac:dyDescent="0.25">
      <c r="A548" t="s">
        <v>1820</v>
      </c>
      <c r="B548" t="s">
        <v>59</v>
      </c>
      <c r="C548">
        <v>20</v>
      </c>
      <c r="D548" t="s">
        <v>60</v>
      </c>
      <c r="E548" t="s">
        <v>61</v>
      </c>
      <c r="F548" s="1">
        <v>330040814514</v>
      </c>
      <c r="G548" t="s">
        <v>1821</v>
      </c>
      <c r="H548" t="s">
        <v>1822</v>
      </c>
      <c r="I548" t="s">
        <v>62</v>
      </c>
      <c r="K548" s="10" t="s">
        <v>1813</v>
      </c>
      <c r="L548">
        <f>Tabela1[[#This Row],[vlCaptEst]]+Tabela1[[#This Row],[vlLancEstTrat]]+Tabela1[[#This Row],[vlLancEstNTrat]]+Tabela1[[#This Row],[vlConsEst]]</f>
        <v>11262.730346440283</v>
      </c>
      <c r="M548">
        <v>0</v>
      </c>
      <c r="N548">
        <f>Tabela1[[#This Row],[VALOR_anual]]+Tabela1[[#This Row],[AJUSTE_exerc]]</f>
        <v>11262.730346440283</v>
      </c>
      <c r="Q548" t="s">
        <v>51</v>
      </c>
      <c r="R548" t="s">
        <v>1814</v>
      </c>
      <c r="S548">
        <v>146000</v>
      </c>
      <c r="T548">
        <v>0</v>
      </c>
      <c r="U548">
        <v>0</v>
      </c>
      <c r="V548">
        <v>137240</v>
      </c>
      <c r="W548">
        <v>0</v>
      </c>
      <c r="X548">
        <v>0</v>
      </c>
      <c r="Y548">
        <v>5.7568725668020709E-2</v>
      </c>
      <c r="Z548">
        <v>3362.0067207715747</v>
      </c>
      <c r="AA548">
        <v>0</v>
      </c>
      <c r="AB548">
        <v>0</v>
      </c>
      <c r="AC548">
        <v>7900.7236256687092</v>
      </c>
      <c r="AD548" t="s">
        <v>1823</v>
      </c>
      <c r="AE548" t="s">
        <v>1824</v>
      </c>
      <c r="AF548" s="10">
        <v>45019</v>
      </c>
      <c r="AG548" s="10">
        <v>46846</v>
      </c>
      <c r="AH548" t="s">
        <v>1825</v>
      </c>
      <c r="AI548" t="s">
        <v>67</v>
      </c>
      <c r="AJ548">
        <v>26373290</v>
      </c>
      <c r="AK548" t="s">
        <v>1588</v>
      </c>
      <c r="AL548" t="s">
        <v>47</v>
      </c>
      <c r="AM548">
        <v>980571720</v>
      </c>
      <c r="AN548" t="s">
        <v>1826</v>
      </c>
    </row>
    <row r="549" spans="1:40" x14ac:dyDescent="0.25">
      <c r="A549" t="s">
        <v>1827</v>
      </c>
      <c r="B549" t="s">
        <v>59</v>
      </c>
      <c r="C549">
        <v>20</v>
      </c>
      <c r="D549" t="s">
        <v>60</v>
      </c>
      <c r="E549" t="s">
        <v>61</v>
      </c>
      <c r="F549" s="1">
        <v>330033423670</v>
      </c>
      <c r="G549" t="s">
        <v>1828</v>
      </c>
      <c r="H549" t="s">
        <v>1829</v>
      </c>
      <c r="I549" t="s">
        <v>92</v>
      </c>
      <c r="K549" s="10" t="s">
        <v>1813</v>
      </c>
      <c r="L549">
        <f>Tabela1[[#This Row],[vlCaptEst]]+Tabela1[[#This Row],[vlLancEstTrat]]+Tabela1[[#This Row],[vlLancEstNTrat]]+Tabela1[[#This Row],[vlConsEst]]</f>
        <v>3669.6315627128702</v>
      </c>
      <c r="M549">
        <v>0</v>
      </c>
      <c r="N549">
        <f>Tabela1[[#This Row],[VALOR_anual]]+Tabela1[[#This Row],[AJUSTE_exerc]]</f>
        <v>3669.6315627128702</v>
      </c>
      <c r="Q549" t="s">
        <v>51</v>
      </c>
      <c r="R549" t="s">
        <v>1814</v>
      </c>
      <c r="S549">
        <v>47304</v>
      </c>
      <c r="T549">
        <v>0</v>
      </c>
      <c r="U549">
        <v>0</v>
      </c>
      <c r="V549">
        <v>44822</v>
      </c>
      <c r="W549">
        <v>0</v>
      </c>
      <c r="X549">
        <v>0</v>
      </c>
      <c r="Y549">
        <v>5.7568725668020709E-2</v>
      </c>
      <c r="Z549">
        <v>1089.2857916909047</v>
      </c>
      <c r="AA549">
        <v>0</v>
      </c>
      <c r="AB549">
        <v>0</v>
      </c>
      <c r="AC549">
        <v>2580.3457710219654</v>
      </c>
      <c r="AD549" t="s">
        <v>1830</v>
      </c>
      <c r="AE549" t="s">
        <v>1831</v>
      </c>
      <c r="AF549" s="10">
        <v>45056</v>
      </c>
      <c r="AG549" s="10">
        <v>46883</v>
      </c>
      <c r="AH549" t="s">
        <v>1832</v>
      </c>
      <c r="AI549" t="s">
        <v>1833</v>
      </c>
      <c r="AJ549">
        <v>22775590</v>
      </c>
      <c r="AK549" t="s">
        <v>95</v>
      </c>
      <c r="AL549" t="s">
        <v>47</v>
      </c>
      <c r="AM549">
        <v>976287482</v>
      </c>
      <c r="AN549" t="s">
        <v>1441</v>
      </c>
    </row>
    <row r="550" spans="1:40" x14ac:dyDescent="0.25">
      <c r="A550" t="s">
        <v>1834</v>
      </c>
      <c r="B550" t="s">
        <v>59</v>
      </c>
      <c r="C550">
        <v>20</v>
      </c>
      <c r="D550" t="s">
        <v>60</v>
      </c>
      <c r="E550" t="s">
        <v>61</v>
      </c>
      <c r="F550" s="1">
        <v>330038410452</v>
      </c>
      <c r="G550" t="s">
        <v>1835</v>
      </c>
      <c r="H550" t="s">
        <v>1836</v>
      </c>
      <c r="I550" t="s">
        <v>271</v>
      </c>
      <c r="K550" s="10" t="s">
        <v>1813</v>
      </c>
      <c r="L550">
        <f>Tabela1[[#This Row],[vlCaptEst]]+Tabela1[[#This Row],[vlLancEstTrat]]+Tabela1[[#This Row],[vlLancEstNTrat]]+Tabela1[[#This Row],[vlConsEst]]</f>
        <v>2100.4096653964534</v>
      </c>
      <c r="M550">
        <v>0</v>
      </c>
      <c r="N550">
        <f>Tabela1[[#This Row],[VALOR_anual]]+Tabela1[[#This Row],[AJUSTE_exerc]]</f>
        <v>2100.4096653964534</v>
      </c>
      <c r="Q550" t="s">
        <v>51</v>
      </c>
      <c r="R550" t="s">
        <v>1814</v>
      </c>
      <c r="S550">
        <v>60809</v>
      </c>
      <c r="T550">
        <v>0</v>
      </c>
      <c r="U550">
        <v>0</v>
      </c>
      <c r="V550">
        <v>12161.8</v>
      </c>
      <c r="W550">
        <v>0</v>
      </c>
      <c r="X550">
        <v>0</v>
      </c>
      <c r="Y550">
        <v>5.7568725668020709E-2</v>
      </c>
      <c r="Z550">
        <v>1400.2731102643024</v>
      </c>
      <c r="AA550">
        <v>0</v>
      </c>
      <c r="AB550">
        <v>0</v>
      </c>
      <c r="AC550">
        <v>700.13655513215122</v>
      </c>
      <c r="AD550" t="s">
        <v>1837</v>
      </c>
      <c r="AE550" t="s">
        <v>1838</v>
      </c>
      <c r="AF550" s="10">
        <v>45054</v>
      </c>
      <c r="AG550" s="10">
        <v>46881</v>
      </c>
      <c r="AH550" t="s">
        <v>1839</v>
      </c>
      <c r="AI550" t="s">
        <v>704</v>
      </c>
      <c r="AJ550">
        <v>26087405</v>
      </c>
      <c r="AK550" t="s">
        <v>1628</v>
      </c>
      <c r="AL550" t="s">
        <v>47</v>
      </c>
      <c r="AM550">
        <v>964347712</v>
      </c>
      <c r="AN550" t="s">
        <v>1840</v>
      </c>
    </row>
    <row r="551" spans="1:40" x14ac:dyDescent="0.25">
      <c r="A551" t="s">
        <v>1841</v>
      </c>
      <c r="B551" t="s">
        <v>59</v>
      </c>
      <c r="C551">
        <v>20</v>
      </c>
      <c r="D551" t="s">
        <v>60</v>
      </c>
      <c r="E551" t="s">
        <v>61</v>
      </c>
      <c r="F551" s="1">
        <v>330006406000</v>
      </c>
      <c r="G551" t="s">
        <v>1842</v>
      </c>
      <c r="H551" t="s">
        <v>1843</v>
      </c>
      <c r="I551" t="s">
        <v>271</v>
      </c>
      <c r="K551" s="10" t="s">
        <v>1844</v>
      </c>
      <c r="L551">
        <f>Tabela1[[#This Row],[vlCaptEst]]+Tabela1[[#This Row],[vlLancEstTrat]]+Tabela1[[#This Row],[vlLancEstNTrat]]+Tabela1[[#This Row],[vlConsEst]]</f>
        <v>1726.402016156173</v>
      </c>
      <c r="M551">
        <v>0</v>
      </c>
      <c r="N551">
        <f>Tabela1[[#This Row],[VALOR_anual]]+Tabela1[[#This Row],[AJUSTE_exerc]]</f>
        <v>1726.402016156173</v>
      </c>
      <c r="Q551" t="s">
        <v>51</v>
      </c>
      <c r="R551" t="s">
        <v>1845</v>
      </c>
      <c r="S551">
        <v>21681</v>
      </c>
      <c r="T551">
        <v>0</v>
      </c>
      <c r="U551">
        <v>0</v>
      </c>
      <c r="V551">
        <v>21316</v>
      </c>
      <c r="W551">
        <v>0</v>
      </c>
      <c r="X551">
        <v>0</v>
      </c>
      <c r="Y551">
        <v>5.7568725668020709E-2</v>
      </c>
      <c r="Z551">
        <v>499.26512502309254</v>
      </c>
      <c r="AA551">
        <v>0</v>
      </c>
      <c r="AB551">
        <v>0</v>
      </c>
      <c r="AC551">
        <v>1227.1368911330803</v>
      </c>
      <c r="AD551" t="s">
        <v>1846</v>
      </c>
      <c r="AE551" t="s">
        <v>1847</v>
      </c>
      <c r="AF551" s="10">
        <v>45068</v>
      </c>
      <c r="AG551" s="10">
        <v>46895</v>
      </c>
      <c r="AH551" t="s">
        <v>1848</v>
      </c>
      <c r="AI551" t="s">
        <v>748</v>
      </c>
      <c r="AJ551">
        <v>23826640</v>
      </c>
      <c r="AK551" t="s">
        <v>1729</v>
      </c>
      <c r="AL551" t="s">
        <v>47</v>
      </c>
      <c r="AM551">
        <v>995343684</v>
      </c>
      <c r="AN551" t="s">
        <v>1849</v>
      </c>
    </row>
    <row r="552" spans="1:40" x14ac:dyDescent="0.25">
      <c r="A552" t="s">
        <v>1850</v>
      </c>
      <c r="B552" t="s">
        <v>59</v>
      </c>
      <c r="C552">
        <v>20</v>
      </c>
      <c r="D552" t="s">
        <v>60</v>
      </c>
      <c r="E552" t="s">
        <v>61</v>
      </c>
      <c r="F552" s="1">
        <v>330031530843</v>
      </c>
      <c r="G552" t="s">
        <v>1851</v>
      </c>
      <c r="H552" t="s">
        <v>1852</v>
      </c>
      <c r="I552" t="s">
        <v>42</v>
      </c>
      <c r="K552" s="10" t="s">
        <v>1853</v>
      </c>
      <c r="L552">
        <f>Tabela1[[#This Row],[vlCaptEst]]+Tabela1[[#This Row],[vlLancEstTrat]]+Tabela1[[#This Row],[vlLancEstNTrat]]+Tabela1[[#This Row],[vlConsEst]]</f>
        <v>95003.347696987767</v>
      </c>
      <c r="M552">
        <v>0</v>
      </c>
      <c r="N552">
        <f>Tabela1[[#This Row],[VALOR_anual]]+Tabela1[[#This Row],[AJUSTE_exerc]]</f>
        <v>95003.347696987767</v>
      </c>
      <c r="Q552">
        <v>0</v>
      </c>
      <c r="R552" t="s">
        <v>1854</v>
      </c>
      <c r="S552">
        <v>2750432.8260000004</v>
      </c>
      <c r="T552">
        <v>0</v>
      </c>
      <c r="U552">
        <v>0</v>
      </c>
      <c r="V552">
        <v>550086.56520000007</v>
      </c>
      <c r="W552">
        <v>0</v>
      </c>
      <c r="X552">
        <v>0</v>
      </c>
      <c r="Y552">
        <v>5.7568725668020709E-2</v>
      </c>
      <c r="Z552">
        <v>63335.56513132518</v>
      </c>
      <c r="AA552">
        <v>0</v>
      </c>
      <c r="AB552">
        <v>0</v>
      </c>
      <c r="AC552">
        <v>31667.78256566259</v>
      </c>
      <c r="AD552" t="s">
        <v>52</v>
      </c>
      <c r="AE552" t="s">
        <v>335</v>
      </c>
      <c r="AF552" s="10">
        <v>0</v>
      </c>
      <c r="AG552" s="10">
        <v>0</v>
      </c>
      <c r="AH552" t="s">
        <v>1855</v>
      </c>
      <c r="AI552" t="s">
        <v>115</v>
      </c>
      <c r="AJ552">
        <v>20210030</v>
      </c>
      <c r="AK552" t="s">
        <v>95</v>
      </c>
      <c r="AL552" t="s">
        <v>47</v>
      </c>
      <c r="AM552" t="s">
        <v>105</v>
      </c>
      <c r="AN552" t="s">
        <v>1856</v>
      </c>
    </row>
    <row r="553" spans="1:40" x14ac:dyDescent="0.25">
      <c r="A553" t="s">
        <v>1857</v>
      </c>
      <c r="B553" t="s">
        <v>59</v>
      </c>
      <c r="C553">
        <v>20</v>
      </c>
      <c r="D553" t="s">
        <v>60</v>
      </c>
      <c r="E553" t="s">
        <v>61</v>
      </c>
      <c r="F553" s="1">
        <v>330026784263</v>
      </c>
      <c r="G553" t="s">
        <v>1858</v>
      </c>
      <c r="H553" t="s">
        <v>1859</v>
      </c>
      <c r="I553" t="s">
        <v>49</v>
      </c>
      <c r="K553" s="10" t="s">
        <v>1860</v>
      </c>
      <c r="L553">
        <f>Tabela1[[#This Row],[vlCaptEst]]+Tabela1[[#This Row],[vlLancEstTrat]]+Tabela1[[#This Row],[vlLancEstNTrat]]+Tabela1[[#This Row],[vlConsEst]]</f>
        <v>1618.1866579621524</v>
      </c>
      <c r="M553">
        <v>0</v>
      </c>
      <c r="N553">
        <f>Tabela1[[#This Row],[VALOR_anual]]+Tabela1[[#This Row],[AJUSTE_exerc]]</f>
        <v>1618.1866579621524</v>
      </c>
      <c r="Q553" t="s">
        <v>51</v>
      </c>
      <c r="R553" t="s">
        <v>1861</v>
      </c>
      <c r="S553">
        <v>24192</v>
      </c>
      <c r="T553">
        <v>0</v>
      </c>
      <c r="U553">
        <v>0</v>
      </c>
      <c r="V553">
        <v>18432</v>
      </c>
      <c r="W553">
        <v>0</v>
      </c>
      <c r="X553">
        <v>0</v>
      </c>
      <c r="Y553">
        <v>5.7568725668020709E-2</v>
      </c>
      <c r="Z553">
        <v>557.08510363163157</v>
      </c>
      <c r="AA553">
        <v>0</v>
      </c>
      <c r="AB553">
        <v>0</v>
      </c>
      <c r="AC553">
        <v>1061.1015543305207</v>
      </c>
      <c r="AD553" t="s">
        <v>1862</v>
      </c>
      <c r="AE553" t="s">
        <v>1863</v>
      </c>
      <c r="AF553" s="10">
        <v>45090</v>
      </c>
      <c r="AG553" s="10">
        <v>46917</v>
      </c>
      <c r="AH553" t="s">
        <v>1864</v>
      </c>
      <c r="AI553" t="s">
        <v>113</v>
      </c>
      <c r="AJ553">
        <v>23565907</v>
      </c>
      <c r="AK553" t="s">
        <v>95</v>
      </c>
      <c r="AL553" t="s">
        <v>47</v>
      </c>
      <c r="AM553">
        <v>30357295</v>
      </c>
      <c r="AN553" t="s">
        <v>1865</v>
      </c>
    </row>
    <row r="554" spans="1:40" x14ac:dyDescent="0.25">
      <c r="A554" t="s">
        <v>1866</v>
      </c>
      <c r="B554" t="s">
        <v>59</v>
      </c>
      <c r="C554">
        <v>20</v>
      </c>
      <c r="D554" t="s">
        <v>60</v>
      </c>
      <c r="E554" t="s">
        <v>61</v>
      </c>
      <c r="F554" s="1">
        <v>330038002761</v>
      </c>
      <c r="G554" t="s">
        <v>1867</v>
      </c>
      <c r="H554" t="s">
        <v>1274</v>
      </c>
      <c r="I554" t="s">
        <v>62</v>
      </c>
      <c r="K554" s="10" t="s">
        <v>1868</v>
      </c>
      <c r="L554">
        <f>Tabela1[[#This Row],[vlCaptEst]]+Tabela1[[#This Row],[vlLancEstTrat]]+Tabela1[[#This Row],[vlLancEstNTrat]]+Tabela1[[#This Row],[vlConsEst]]</f>
        <v>3519.6045385718407</v>
      </c>
      <c r="M554">
        <v>0</v>
      </c>
      <c r="N554">
        <f>Tabela1[[#This Row],[VALOR_anual]]+Tabela1[[#This Row],[AJUSTE_exerc]]</f>
        <v>3519.6045385718407</v>
      </c>
      <c r="Q554" t="s">
        <v>51</v>
      </c>
      <c r="R554" t="s">
        <v>1861</v>
      </c>
      <c r="S554">
        <v>43800</v>
      </c>
      <c r="T554">
        <v>0</v>
      </c>
      <c r="U554">
        <v>0</v>
      </c>
      <c r="V554">
        <v>43617.5</v>
      </c>
      <c r="W554">
        <v>0</v>
      </c>
      <c r="X554">
        <v>0</v>
      </c>
      <c r="Y554">
        <v>5.7568725668020709E-2</v>
      </c>
      <c r="Z554">
        <v>1008.5967949944659</v>
      </c>
      <c r="AA554">
        <v>0</v>
      </c>
      <c r="AB554">
        <v>0</v>
      </c>
      <c r="AC554">
        <v>2511.0077435773746</v>
      </c>
      <c r="AD554" t="s">
        <v>1869</v>
      </c>
      <c r="AE554" t="s">
        <v>1870</v>
      </c>
      <c r="AF554" s="10">
        <v>45091</v>
      </c>
      <c r="AG554" s="10">
        <v>46918</v>
      </c>
      <c r="AH554" t="s">
        <v>1871</v>
      </c>
      <c r="AI554" t="s">
        <v>845</v>
      </c>
      <c r="AJ554">
        <v>26373280</v>
      </c>
      <c r="AK554" t="s">
        <v>1588</v>
      </c>
      <c r="AL554" t="s">
        <v>47</v>
      </c>
      <c r="AM554">
        <v>21236812</v>
      </c>
      <c r="AN554" t="s">
        <v>99</v>
      </c>
    </row>
    <row r="555" spans="1:40" x14ac:dyDescent="0.25">
      <c r="A555" s="28" t="s">
        <v>1872</v>
      </c>
      <c r="B555" s="28" t="s">
        <v>59</v>
      </c>
      <c r="C555" s="28">
        <v>20</v>
      </c>
      <c r="D555" s="28" t="s">
        <v>60</v>
      </c>
      <c r="E555" s="28" t="s">
        <v>61</v>
      </c>
      <c r="F555" s="30">
        <v>330039590039</v>
      </c>
      <c r="G555" s="28" t="s">
        <v>1873</v>
      </c>
      <c r="H555" s="28" t="s">
        <v>1874</v>
      </c>
      <c r="I555" s="28" t="s">
        <v>42</v>
      </c>
      <c r="J555" s="28">
        <v>2024</v>
      </c>
      <c r="K555" s="31" t="s">
        <v>1868</v>
      </c>
      <c r="L555" s="28">
        <f>Tabela1[[#This Row],[vlCaptEst]]+Tabela1[[#This Row],[vlLancEstTrat]]+Tabela1[[#This Row],[vlLancEstNTrat]]+Tabela1[[#This Row],[vlConsEst]]</f>
        <v>0</v>
      </c>
      <c r="M555" s="28">
        <v>0</v>
      </c>
      <c r="N555" s="28">
        <f>Tabela1[[#This Row],[VALOR_anual]]+Tabela1[[#This Row],[AJUSTE_exerc]]</f>
        <v>0</v>
      </c>
      <c r="O555" s="28"/>
      <c r="P555" s="28"/>
      <c r="Q555" s="28" t="s">
        <v>1875</v>
      </c>
      <c r="R555" s="28" t="s">
        <v>1861</v>
      </c>
      <c r="S555" s="28">
        <v>0</v>
      </c>
      <c r="T555" s="28">
        <v>0</v>
      </c>
      <c r="U555" s="28">
        <v>0</v>
      </c>
      <c r="V555" s="28">
        <v>0</v>
      </c>
      <c r="W555" s="28">
        <v>0</v>
      </c>
      <c r="X555" s="28">
        <v>0</v>
      </c>
      <c r="Y555" s="28">
        <v>5.7568725668020709E-2</v>
      </c>
      <c r="Z555" s="28">
        <v>0</v>
      </c>
      <c r="AA555" s="28">
        <v>0</v>
      </c>
      <c r="AB555" s="28">
        <v>0</v>
      </c>
      <c r="AC555" s="28">
        <v>0</v>
      </c>
      <c r="AD555" s="28" t="s">
        <v>1876</v>
      </c>
      <c r="AE555" s="28" t="s">
        <v>1877</v>
      </c>
      <c r="AF555" s="31">
        <v>45103</v>
      </c>
      <c r="AG555" s="31">
        <v>46930</v>
      </c>
      <c r="AH555" s="28" t="s">
        <v>1878</v>
      </c>
      <c r="AI555" s="28" t="s">
        <v>129</v>
      </c>
      <c r="AJ555" s="28" t="s">
        <v>1879</v>
      </c>
      <c r="AK555" s="28" t="s">
        <v>1765</v>
      </c>
      <c r="AL555" s="28">
        <v>0</v>
      </c>
      <c r="AM555" s="28" t="s">
        <v>1880</v>
      </c>
      <c r="AN555" s="28" t="s">
        <v>1881</v>
      </c>
    </row>
    <row r="556" spans="1:40" x14ac:dyDescent="0.25">
      <c r="A556" t="s">
        <v>1882</v>
      </c>
      <c r="B556" t="s">
        <v>59</v>
      </c>
      <c r="C556">
        <v>20</v>
      </c>
      <c r="D556" t="s">
        <v>60</v>
      </c>
      <c r="E556" t="s">
        <v>61</v>
      </c>
      <c r="F556" s="1">
        <v>330038579287</v>
      </c>
      <c r="G556" t="s">
        <v>1563</v>
      </c>
      <c r="H556" t="s">
        <v>1883</v>
      </c>
      <c r="I556" t="s">
        <v>42</v>
      </c>
      <c r="K556" s="10" t="s">
        <v>1884</v>
      </c>
      <c r="L556">
        <f>Tabela1[[#This Row],[vlCaptEst]]+Tabela1[[#This Row],[vlLancEstTrat]]+Tabela1[[#This Row],[vlLancEstNTrat]]+Tabela1[[#This Row],[vlConsEst]]</f>
        <v>2403.136987025774</v>
      </c>
      <c r="M556">
        <v>0</v>
      </c>
      <c r="N556">
        <f>Tabela1[[#This Row],[VALOR_anual]]+Tabela1[[#This Row],[AJUSTE_exerc]]</f>
        <v>2403.136987025774</v>
      </c>
      <c r="Q556" t="s">
        <v>51</v>
      </c>
      <c r="R556" t="s">
        <v>1861</v>
      </c>
      <c r="S556">
        <v>0</v>
      </c>
      <c r="T556">
        <v>149182.79999999999</v>
      </c>
      <c r="U556">
        <v>0</v>
      </c>
      <c r="V556">
        <v>0</v>
      </c>
      <c r="W556">
        <v>0</v>
      </c>
      <c r="X556">
        <v>0</v>
      </c>
      <c r="Y556">
        <v>5.7568725668020709E-2</v>
      </c>
      <c r="Z556">
        <v>0</v>
      </c>
      <c r="AA556">
        <v>2403.136987025774</v>
      </c>
      <c r="AB556">
        <v>0</v>
      </c>
      <c r="AC556">
        <v>0</v>
      </c>
      <c r="AD556" t="s">
        <v>1885</v>
      </c>
      <c r="AE556" t="s">
        <v>1886</v>
      </c>
      <c r="AF556" s="10">
        <v>45140</v>
      </c>
      <c r="AG556" s="10">
        <v>52006</v>
      </c>
      <c r="AH556" t="s">
        <v>1887</v>
      </c>
      <c r="AI556" t="s">
        <v>1616</v>
      </c>
      <c r="AJ556">
        <v>21615340</v>
      </c>
      <c r="AK556" t="s">
        <v>95</v>
      </c>
      <c r="AL556" t="s">
        <v>47</v>
      </c>
      <c r="AM556">
        <v>976086012</v>
      </c>
      <c r="AN556" t="s">
        <v>1572</v>
      </c>
    </row>
    <row r="557" spans="1:40" x14ac:dyDescent="0.25">
      <c r="A557" t="s">
        <v>1888</v>
      </c>
      <c r="B557" t="s">
        <v>59</v>
      </c>
      <c r="C557">
        <v>20</v>
      </c>
      <c r="D557" t="s">
        <v>60</v>
      </c>
      <c r="E557" t="s">
        <v>61</v>
      </c>
      <c r="F557" s="1">
        <v>330038753651</v>
      </c>
      <c r="G557" t="s">
        <v>1563</v>
      </c>
      <c r="H557" t="s">
        <v>1883</v>
      </c>
      <c r="I557" t="s">
        <v>42</v>
      </c>
      <c r="K557" s="10" t="s">
        <v>1889</v>
      </c>
      <c r="L557">
        <f>Tabela1[[#This Row],[vlCaptEst]]+Tabela1[[#This Row],[vlLancEstTrat]]+Tabela1[[#This Row],[vlLancEstNTrat]]+Tabela1[[#This Row],[vlConsEst]]</f>
        <v>1836.1002056600018</v>
      </c>
      <c r="M557">
        <v>0</v>
      </c>
      <c r="N557">
        <f>Tabela1[[#This Row],[VALOR_anual]]+Tabela1[[#This Row],[AJUSTE_exerc]]</f>
        <v>1836.1002056600018</v>
      </c>
      <c r="Q557" t="s">
        <v>51</v>
      </c>
      <c r="R557" t="s">
        <v>321</v>
      </c>
      <c r="S557">
        <v>0</v>
      </c>
      <c r="T557">
        <v>98550</v>
      </c>
      <c r="U557">
        <v>0</v>
      </c>
      <c r="V557">
        <v>0</v>
      </c>
      <c r="W557">
        <v>0</v>
      </c>
      <c r="X557">
        <v>68</v>
      </c>
      <c r="Y557">
        <v>5.7568725668020709E-2</v>
      </c>
      <c r="Z557">
        <v>0</v>
      </c>
      <c r="AA557">
        <v>1836.1002056600018</v>
      </c>
      <c r="AB557">
        <v>0</v>
      </c>
      <c r="AC557">
        <v>0</v>
      </c>
      <c r="AD557" t="s">
        <v>1890</v>
      </c>
      <c r="AE557" t="s">
        <v>1891</v>
      </c>
      <c r="AF557" s="10">
        <v>45145</v>
      </c>
      <c r="AG557" s="10">
        <v>15470</v>
      </c>
      <c r="AH557" t="s">
        <v>1887</v>
      </c>
      <c r="AI557" t="s">
        <v>1616</v>
      </c>
      <c r="AJ557">
        <v>21615340</v>
      </c>
      <c r="AK557" t="s">
        <v>95</v>
      </c>
      <c r="AL557" t="s">
        <v>47</v>
      </c>
      <c r="AM557">
        <v>976086012</v>
      </c>
      <c r="AN557" t="s">
        <v>1572</v>
      </c>
    </row>
    <row r="558" spans="1:40" x14ac:dyDescent="0.25">
      <c r="A558" t="s">
        <v>1892</v>
      </c>
      <c r="B558" t="s">
        <v>59</v>
      </c>
      <c r="C558">
        <v>20</v>
      </c>
      <c r="D558" t="s">
        <v>60</v>
      </c>
      <c r="E558" t="s">
        <v>61</v>
      </c>
      <c r="F558" s="1">
        <v>330038757568</v>
      </c>
      <c r="G558" t="s">
        <v>1563</v>
      </c>
      <c r="H558" t="s">
        <v>1883</v>
      </c>
      <c r="I558" t="s">
        <v>42</v>
      </c>
      <c r="K558" s="10" t="s">
        <v>1889</v>
      </c>
      <c r="L558">
        <f>Tabela1[[#This Row],[vlCaptEst]]+Tabela1[[#This Row],[vlLancEstTrat]]+Tabela1[[#This Row],[vlLancEstNTrat]]+Tabela1[[#This Row],[vlConsEst]]</f>
        <v>3613.7434417966874</v>
      </c>
      <c r="M558">
        <v>0</v>
      </c>
      <c r="N558">
        <f>Tabela1[[#This Row],[VALOR_anual]]+Tabela1[[#This Row],[AJUSTE_exerc]]</f>
        <v>3613.7434417966874</v>
      </c>
      <c r="Q558" t="s">
        <v>51</v>
      </c>
      <c r="R558" t="s">
        <v>321</v>
      </c>
      <c r="S558">
        <v>0</v>
      </c>
      <c r="T558">
        <v>159519.6</v>
      </c>
      <c r="U558">
        <v>0</v>
      </c>
      <c r="V558">
        <v>0</v>
      </c>
      <c r="W558">
        <v>0</v>
      </c>
      <c r="X558">
        <v>61</v>
      </c>
      <c r="Y558">
        <v>5.7568725668020709E-2</v>
      </c>
      <c r="Z558">
        <v>0</v>
      </c>
      <c r="AA558">
        <v>3613.7434417966874</v>
      </c>
      <c r="AB558">
        <v>0</v>
      </c>
      <c r="AC558">
        <v>0</v>
      </c>
      <c r="AD558" t="s">
        <v>1893</v>
      </c>
      <c r="AE558" t="s">
        <v>1894</v>
      </c>
      <c r="AF558" s="10">
        <v>45148</v>
      </c>
      <c r="AG558" s="10">
        <v>51992</v>
      </c>
      <c r="AH558" t="s">
        <v>1887</v>
      </c>
      <c r="AI558" t="s">
        <v>1616</v>
      </c>
      <c r="AJ558">
        <v>21615340</v>
      </c>
      <c r="AK558" t="s">
        <v>95</v>
      </c>
      <c r="AL558" t="s">
        <v>47</v>
      </c>
      <c r="AM558">
        <v>976086012</v>
      </c>
      <c r="AN558" t="s">
        <v>1572</v>
      </c>
    </row>
    <row r="559" spans="1:40" x14ac:dyDescent="0.25">
      <c r="A559" t="s">
        <v>1895</v>
      </c>
      <c r="B559" t="s">
        <v>59</v>
      </c>
      <c r="C559">
        <v>20</v>
      </c>
      <c r="D559" t="s">
        <v>60</v>
      </c>
      <c r="E559" t="s">
        <v>61</v>
      </c>
      <c r="F559" s="1">
        <v>330038510325</v>
      </c>
      <c r="G559" t="s">
        <v>1563</v>
      </c>
      <c r="H559" t="s">
        <v>1883</v>
      </c>
      <c r="I559" t="s">
        <v>42</v>
      </c>
      <c r="K559" s="10" t="s">
        <v>1889</v>
      </c>
      <c r="L559">
        <f>Tabela1[[#This Row],[vlCaptEst]]+Tabela1[[#This Row],[vlLancEstTrat]]+Tabela1[[#This Row],[vlLancEstNTrat]]+Tabela1[[#This Row],[vlConsEst]]</f>
        <v>193.66612304026842</v>
      </c>
      <c r="M559">
        <v>0</v>
      </c>
      <c r="N559">
        <f>Tabela1[[#This Row],[VALOR_anual]]+Tabela1[[#This Row],[AJUSTE_exerc]]</f>
        <v>193.66612304026842</v>
      </c>
      <c r="Q559" t="s">
        <v>51</v>
      </c>
      <c r="R559" t="s">
        <v>321</v>
      </c>
      <c r="S559">
        <v>0</v>
      </c>
      <c r="T559">
        <v>29959.200000000001</v>
      </c>
      <c r="U559">
        <v>0</v>
      </c>
      <c r="V559">
        <v>0</v>
      </c>
      <c r="W559">
        <v>0</v>
      </c>
      <c r="X559">
        <v>89</v>
      </c>
      <c r="Y559">
        <v>5.7568725668020709E-2</v>
      </c>
      <c r="Z559">
        <v>0</v>
      </c>
      <c r="AA559">
        <v>193.66612304026842</v>
      </c>
      <c r="AB559">
        <v>0</v>
      </c>
      <c r="AC559">
        <v>0</v>
      </c>
      <c r="AD559" t="s">
        <v>1896</v>
      </c>
      <c r="AE559" t="s">
        <v>1897</v>
      </c>
      <c r="AF559" s="10">
        <v>45147</v>
      </c>
      <c r="AG559" s="10">
        <v>51997</v>
      </c>
      <c r="AH559" t="s">
        <v>1887</v>
      </c>
      <c r="AI559" t="s">
        <v>1616</v>
      </c>
      <c r="AJ559">
        <v>21615340</v>
      </c>
      <c r="AK559" t="s">
        <v>95</v>
      </c>
      <c r="AL559" t="s">
        <v>47</v>
      </c>
      <c r="AM559">
        <v>976086012</v>
      </c>
      <c r="AN559" t="s">
        <v>1572</v>
      </c>
    </row>
    <row r="560" spans="1:40" s="28" customFormat="1" x14ac:dyDescent="0.25">
      <c r="A560" t="s">
        <v>1898</v>
      </c>
      <c r="B560" t="s">
        <v>59</v>
      </c>
      <c r="C560">
        <v>20</v>
      </c>
      <c r="D560" t="s">
        <v>60</v>
      </c>
      <c r="E560" t="s">
        <v>61</v>
      </c>
      <c r="F560" s="1">
        <v>330038359244</v>
      </c>
      <c r="G560" t="s">
        <v>1899</v>
      </c>
      <c r="H560" t="s">
        <v>1900</v>
      </c>
      <c r="I560" t="s">
        <v>49</v>
      </c>
      <c r="J560"/>
      <c r="K560" s="10" t="s">
        <v>306</v>
      </c>
      <c r="L560">
        <f>Tabela1[[#This Row],[vlCaptEst]]+Tabela1[[#This Row],[vlLancEstTrat]]+Tabela1[[#This Row],[vlLancEstNTrat]]+Tabela1[[#This Row],[vlConsEst]]</f>
        <v>490.43079200831482</v>
      </c>
      <c r="M560">
        <v>0</v>
      </c>
      <c r="N560">
        <f>Tabela1[[#This Row],[VALOR_anual]]+Tabela1[[#This Row],[AJUSTE_exerc]]</f>
        <v>490.43079200831482</v>
      </c>
      <c r="O560"/>
      <c r="P560"/>
      <c r="Q560" t="s">
        <v>51</v>
      </c>
      <c r="R560" t="s">
        <v>321</v>
      </c>
      <c r="S560">
        <v>9964.5</v>
      </c>
      <c r="T560">
        <v>0</v>
      </c>
      <c r="U560">
        <v>0</v>
      </c>
      <c r="V560">
        <v>4533.3</v>
      </c>
      <c r="W560">
        <v>0</v>
      </c>
      <c r="X560">
        <v>0</v>
      </c>
      <c r="Y560">
        <v>5.7568725668020709E-2</v>
      </c>
      <c r="Z560">
        <v>229.45248148192698</v>
      </c>
      <c r="AA560">
        <v>0</v>
      </c>
      <c r="AB560">
        <v>0</v>
      </c>
      <c r="AC560">
        <v>260.97831052638782</v>
      </c>
      <c r="AD560" t="s">
        <v>1901</v>
      </c>
      <c r="AE560" t="s">
        <v>1902</v>
      </c>
      <c r="AF560" s="10">
        <v>45104</v>
      </c>
      <c r="AG560" s="10">
        <v>46931</v>
      </c>
      <c r="AH560" t="s">
        <v>1903</v>
      </c>
      <c r="AI560" t="s">
        <v>113</v>
      </c>
      <c r="AJ560">
        <v>23520572</v>
      </c>
      <c r="AK560" t="s">
        <v>95</v>
      </c>
      <c r="AL560" t="s">
        <v>47</v>
      </c>
      <c r="AM560">
        <v>988213329</v>
      </c>
      <c r="AN560" t="s">
        <v>1795</v>
      </c>
    </row>
    <row r="561" spans="1:40" s="4" customFormat="1" x14ac:dyDescent="0.25">
      <c r="A561" t="s">
        <v>1904</v>
      </c>
      <c r="B561" t="s">
        <v>59</v>
      </c>
      <c r="C561">
        <v>20</v>
      </c>
      <c r="D561" t="s">
        <v>60</v>
      </c>
      <c r="E561" t="s">
        <v>61</v>
      </c>
      <c r="F561" s="1">
        <v>330027257003</v>
      </c>
      <c r="G561" t="s">
        <v>1905</v>
      </c>
      <c r="H561" t="s">
        <v>1906</v>
      </c>
      <c r="I561" t="s">
        <v>271</v>
      </c>
      <c r="J561"/>
      <c r="K561" s="10" t="s">
        <v>306</v>
      </c>
      <c r="L561">
        <f>Tabela1[[#This Row],[vlCaptEst]]+Tabela1[[#This Row],[vlLancEstTrat]]+Tabela1[[#This Row],[vlLancEstNTrat]]+Tabela1[[#This Row],[vlConsEst]]</f>
        <v>853.75579033356325</v>
      </c>
      <c r="M561">
        <v>0</v>
      </c>
      <c r="N561">
        <f>Tabela1[[#This Row],[VALOR_anual]]+Tabela1[[#This Row],[AJUSTE_exerc]]</f>
        <v>853.75579033356325</v>
      </c>
      <c r="O561"/>
      <c r="P561"/>
      <c r="Q561" t="s">
        <v>51</v>
      </c>
      <c r="R561" t="s">
        <v>321</v>
      </c>
      <c r="S561">
        <v>12144</v>
      </c>
      <c r="T561">
        <v>0</v>
      </c>
      <c r="U561">
        <v>0</v>
      </c>
      <c r="V561">
        <v>9972.6</v>
      </c>
      <c r="W561">
        <v>0</v>
      </c>
      <c r="X561">
        <v>0</v>
      </c>
      <c r="Y561">
        <v>5.7568725668020709E-2</v>
      </c>
      <c r="Z561">
        <v>279.64945406116618</v>
      </c>
      <c r="AA561">
        <v>0</v>
      </c>
      <c r="AB561">
        <v>0</v>
      </c>
      <c r="AC561">
        <v>574.10633627239713</v>
      </c>
      <c r="AD561" t="s">
        <v>1907</v>
      </c>
      <c r="AE561" t="s">
        <v>1908</v>
      </c>
      <c r="AF561" s="10">
        <v>45169</v>
      </c>
      <c r="AG561" s="10">
        <v>46996</v>
      </c>
      <c r="AH561" t="s">
        <v>1909</v>
      </c>
      <c r="AI561" t="s">
        <v>1092</v>
      </c>
      <c r="AJ561">
        <v>23898893</v>
      </c>
      <c r="AK561" t="s">
        <v>98</v>
      </c>
      <c r="AL561" t="s">
        <v>47</v>
      </c>
      <c r="AM561">
        <v>21376176</v>
      </c>
      <c r="AN561" t="s">
        <v>1910</v>
      </c>
    </row>
    <row r="562" spans="1:40" x14ac:dyDescent="0.25">
      <c r="A562" t="s">
        <v>1911</v>
      </c>
      <c r="B562" t="s">
        <v>59</v>
      </c>
      <c r="C562">
        <v>20</v>
      </c>
      <c r="D562" t="s">
        <v>60</v>
      </c>
      <c r="E562" t="s">
        <v>61</v>
      </c>
      <c r="F562" s="1" t="s">
        <v>1912</v>
      </c>
      <c r="G562" t="s">
        <v>1913</v>
      </c>
      <c r="H562" t="s">
        <v>1914</v>
      </c>
      <c r="I562" t="s">
        <v>62</v>
      </c>
      <c r="J562">
        <v>2024</v>
      </c>
      <c r="K562" s="10">
        <v>45575</v>
      </c>
      <c r="L562">
        <f>Tabela1[[#This Row],[vlCaptEst]]+Tabela1[[#This Row],[vlLancEstTrat]]+Tabela1[[#This Row],[vlLancEstNTrat]]+Tabela1[[#This Row],[vlConsEst]]</f>
        <v>2.3182292308281887</v>
      </c>
      <c r="M562">
        <v>0</v>
      </c>
      <c r="N562">
        <f>Tabela1[[#This Row],[VALOR_anual]]+Tabela1[[#This Row],[AJUSTE_exerc]]</f>
        <v>2.3182292308281887</v>
      </c>
      <c r="Q562" t="s">
        <v>51</v>
      </c>
      <c r="R562">
        <v>0</v>
      </c>
      <c r="S562">
        <v>0</v>
      </c>
      <c r="T562">
        <v>129600</v>
      </c>
      <c r="U562">
        <v>0</v>
      </c>
      <c r="V562">
        <v>0</v>
      </c>
      <c r="W562">
        <v>0</v>
      </c>
      <c r="X562">
        <v>99</v>
      </c>
      <c r="Y562">
        <v>5.7568725668020709E-2</v>
      </c>
      <c r="Z562">
        <v>0</v>
      </c>
      <c r="AA562">
        <v>2.3182292308281887</v>
      </c>
      <c r="AB562">
        <v>0</v>
      </c>
      <c r="AC562">
        <v>0</v>
      </c>
      <c r="AD562" t="s">
        <v>1915</v>
      </c>
      <c r="AE562" t="s">
        <v>1916</v>
      </c>
      <c r="AF562" s="10">
        <v>45161</v>
      </c>
      <c r="AG562" s="10">
        <v>46988</v>
      </c>
      <c r="AH562" t="s">
        <v>1917</v>
      </c>
      <c r="AI562" t="s">
        <v>1918</v>
      </c>
      <c r="AJ562" t="s">
        <v>1919</v>
      </c>
      <c r="AK562" t="s">
        <v>899</v>
      </c>
      <c r="AL562" t="s">
        <v>47</v>
      </c>
      <c r="AM562" t="s">
        <v>1920</v>
      </c>
      <c r="AN562" t="s">
        <v>1921</v>
      </c>
    </row>
    <row r="563" spans="1:40" x14ac:dyDescent="0.25">
      <c r="A563" t="s">
        <v>1922</v>
      </c>
      <c r="B563" t="s">
        <v>59</v>
      </c>
      <c r="C563">
        <v>20</v>
      </c>
      <c r="D563" t="s">
        <v>60</v>
      </c>
      <c r="E563" t="s">
        <v>61</v>
      </c>
      <c r="F563" s="1">
        <v>330039260837</v>
      </c>
      <c r="G563" s="18" t="s">
        <v>52</v>
      </c>
      <c r="H563" t="s">
        <v>1923</v>
      </c>
      <c r="I563" t="s">
        <v>62</v>
      </c>
      <c r="J563">
        <v>2024</v>
      </c>
      <c r="K563" s="10">
        <v>45638</v>
      </c>
      <c r="L563">
        <f>Tabela1[[#This Row],[vlCaptEst]]+Tabela1[[#This Row],[vlLancEstTrat]]+Tabela1[[#This Row],[vlLancEstNTrat]]+Tabela1[[#This Row],[vlConsEst]]</f>
        <v>1104.7406532297593</v>
      </c>
      <c r="M563">
        <v>0</v>
      </c>
      <c r="N563">
        <f>Tabela1[[#This Row],[VALOR_anual]]+Tabela1[[#This Row],[AJUSTE_exerc]]</f>
        <v>1104.7406532297593</v>
      </c>
      <c r="Q563" t="s">
        <v>51</v>
      </c>
      <c r="R563">
        <v>0</v>
      </c>
      <c r="S563">
        <v>13706.88</v>
      </c>
      <c r="T563">
        <v>0</v>
      </c>
      <c r="U563">
        <v>316.8</v>
      </c>
      <c r="V563">
        <v>13390.08</v>
      </c>
      <c r="W563">
        <v>0</v>
      </c>
      <c r="X563">
        <v>0</v>
      </c>
      <c r="Y563">
        <v>5.7568725668020709E-2</v>
      </c>
      <c r="Z563">
        <v>315.63421950906684</v>
      </c>
      <c r="AA563">
        <v>0</v>
      </c>
      <c r="AB563">
        <v>18.24300210025606</v>
      </c>
      <c r="AC563">
        <v>770.86343162043647</v>
      </c>
      <c r="AD563" t="s">
        <v>1924</v>
      </c>
      <c r="AE563" t="s">
        <v>1925</v>
      </c>
      <c r="AF563" s="10" t="s">
        <v>1926</v>
      </c>
      <c r="AG563" s="10">
        <v>47042</v>
      </c>
      <c r="AH563" t="s">
        <v>1927</v>
      </c>
      <c r="AI563" t="s">
        <v>1928</v>
      </c>
      <c r="AJ563">
        <v>23892500</v>
      </c>
      <c r="AK563" t="s">
        <v>98</v>
      </c>
      <c r="AL563" t="s">
        <v>47</v>
      </c>
      <c r="AM563">
        <v>984003925</v>
      </c>
      <c r="AN563" t="s">
        <v>1929</v>
      </c>
    </row>
    <row r="564" spans="1:40" x14ac:dyDescent="0.25">
      <c r="A564" t="s">
        <v>1930</v>
      </c>
      <c r="B564" t="s">
        <v>59</v>
      </c>
      <c r="C564">
        <v>20</v>
      </c>
      <c r="D564" t="s">
        <v>60</v>
      </c>
      <c r="E564" t="s">
        <v>61</v>
      </c>
      <c r="F564" s="1">
        <v>330038914680</v>
      </c>
      <c r="G564" t="s">
        <v>1931</v>
      </c>
      <c r="H564" t="s">
        <v>1932</v>
      </c>
      <c r="I564" t="s">
        <v>1933</v>
      </c>
      <c r="K564" s="10">
        <v>45292</v>
      </c>
      <c r="L564">
        <f>Tabela1[[#This Row],[vlCaptEst]]+Tabela1[[#This Row],[vlLancEstTrat]]+Tabela1[[#This Row],[vlLancEstNTrat]]+Tabela1[[#This Row],[vlConsEst]]</f>
        <v>59.334137340386349</v>
      </c>
      <c r="M564">
        <v>4.7300000000000004</v>
      </c>
      <c r="N564">
        <f>Tabela1[[#This Row],[VALOR_anual]]+Tabela1[[#This Row],[AJUSTE_exerc]]</f>
        <v>64.064137340386353</v>
      </c>
      <c r="Q564" t="s">
        <v>51</v>
      </c>
      <c r="R564">
        <v>0</v>
      </c>
      <c r="S564">
        <v>0</v>
      </c>
      <c r="T564">
        <v>102492</v>
      </c>
      <c r="U564">
        <v>0</v>
      </c>
      <c r="V564">
        <v>0</v>
      </c>
      <c r="W564">
        <v>0</v>
      </c>
      <c r="X564">
        <v>99</v>
      </c>
      <c r="Y564">
        <v>5.7568725668020709E-2</v>
      </c>
      <c r="Z564">
        <v>0</v>
      </c>
      <c r="AA564">
        <v>59.334137340386349</v>
      </c>
      <c r="AB564">
        <v>0</v>
      </c>
      <c r="AC564">
        <v>0</v>
      </c>
      <c r="AD564" t="s">
        <v>1934</v>
      </c>
      <c r="AE564" t="s">
        <v>1935</v>
      </c>
      <c r="AF564" s="10">
        <v>45252</v>
      </c>
      <c r="AG564" s="10">
        <v>47079</v>
      </c>
      <c r="AH564" t="s">
        <v>1936</v>
      </c>
      <c r="AI564" t="s">
        <v>1937</v>
      </c>
      <c r="AJ564">
        <v>23898772</v>
      </c>
      <c r="AK564" t="s">
        <v>1729</v>
      </c>
      <c r="AL564" t="s">
        <v>47</v>
      </c>
      <c r="AM564" t="s">
        <v>1938</v>
      </c>
      <c r="AN564" t="s">
        <v>1939</v>
      </c>
    </row>
    <row r="565" spans="1:40" x14ac:dyDescent="0.25">
      <c r="A565" t="s">
        <v>1940</v>
      </c>
      <c r="B565" t="s">
        <v>59</v>
      </c>
      <c r="C565">
        <v>20</v>
      </c>
      <c r="D565" t="s">
        <v>60</v>
      </c>
      <c r="E565" t="s">
        <v>61</v>
      </c>
      <c r="F565" s="1">
        <v>330038557208</v>
      </c>
      <c r="G565" t="s">
        <v>1563</v>
      </c>
      <c r="H565" t="s">
        <v>1883</v>
      </c>
      <c r="I565" t="s">
        <v>42</v>
      </c>
      <c r="K565" s="10">
        <v>0</v>
      </c>
      <c r="L565">
        <f>Tabela1[[#This Row],[vlCaptEst]]+Tabela1[[#This Row],[vlLancEstTrat]]+Tabela1[[#This Row],[vlLancEstNTrat]]+Tabela1[[#This Row],[vlConsEst]]</f>
        <v>4461.2128627745824</v>
      </c>
      <c r="M565">
        <v>0</v>
      </c>
      <c r="N565">
        <f>Tabela1[[#This Row],[VALOR_anual]]+Tabela1[[#This Row],[AJUSTE_exerc]]</f>
        <v>4461.2128627745824</v>
      </c>
      <c r="Q565" t="s">
        <v>51</v>
      </c>
      <c r="R565">
        <v>0</v>
      </c>
      <c r="S565">
        <v>0</v>
      </c>
      <c r="T565">
        <v>177477.59999999998</v>
      </c>
      <c r="U565">
        <v>0</v>
      </c>
      <c r="V565">
        <v>0</v>
      </c>
      <c r="W565">
        <v>0</v>
      </c>
      <c r="X565">
        <v>56</v>
      </c>
      <c r="Y565">
        <v>5.7568725668020709E-2</v>
      </c>
      <c r="Z565">
        <v>0</v>
      </c>
      <c r="AA565">
        <v>4461.2128627745824</v>
      </c>
      <c r="AB565">
        <v>0</v>
      </c>
      <c r="AC565">
        <v>0</v>
      </c>
      <c r="AD565" t="s">
        <v>1941</v>
      </c>
      <c r="AE565" t="s">
        <v>1942</v>
      </c>
      <c r="AF565" s="10">
        <v>45181</v>
      </c>
      <c r="AG565" s="10">
        <v>51990</v>
      </c>
      <c r="AH565" t="s">
        <v>1887</v>
      </c>
      <c r="AI565" t="s">
        <v>1943</v>
      </c>
      <c r="AJ565">
        <v>21615340</v>
      </c>
      <c r="AK565" t="s">
        <v>95</v>
      </c>
      <c r="AL565" t="s">
        <v>47</v>
      </c>
      <c r="AM565" t="s">
        <v>1944</v>
      </c>
      <c r="AN565" t="s">
        <v>1572</v>
      </c>
    </row>
    <row r="566" spans="1:40" x14ac:dyDescent="0.25">
      <c r="A566" t="s">
        <v>1945</v>
      </c>
      <c r="B566" t="s">
        <v>59</v>
      </c>
      <c r="C566">
        <v>20</v>
      </c>
      <c r="D566" t="s">
        <v>60</v>
      </c>
      <c r="E566" t="s">
        <v>61</v>
      </c>
      <c r="F566" s="1">
        <v>330039167462</v>
      </c>
      <c r="G566" t="s">
        <v>1946</v>
      </c>
      <c r="H566" t="s">
        <v>1947</v>
      </c>
      <c r="I566" t="s">
        <v>62</v>
      </c>
      <c r="K566" s="10">
        <v>45292</v>
      </c>
      <c r="L566">
        <f>Tabela1[[#This Row],[vlCaptEst]]+Tabela1[[#This Row],[vlLancEstTrat]]+Tabela1[[#This Row],[vlLancEstNTrat]]+Tabela1[[#This Row],[vlConsEst]]</f>
        <v>345.33261560129824</v>
      </c>
      <c r="M566">
        <v>0</v>
      </c>
      <c r="N566">
        <f>Tabela1[[#This Row],[VALOR_anual]]+Tabela1[[#This Row],[AJUSTE_exerc]]</f>
        <v>345.33261560129824</v>
      </c>
      <c r="Q566" t="s">
        <v>51</v>
      </c>
      <c r="R566">
        <v>0</v>
      </c>
      <c r="S566">
        <v>4443.12</v>
      </c>
      <c r="T566">
        <v>0</v>
      </c>
      <c r="U566">
        <v>0</v>
      </c>
      <c r="V566">
        <v>4221.3599999999997</v>
      </c>
      <c r="W566">
        <v>0</v>
      </c>
      <c r="X566">
        <v>0</v>
      </c>
      <c r="Y566">
        <v>5.7568725668020709E-2</v>
      </c>
      <c r="Z566">
        <v>102.3153603768225</v>
      </c>
      <c r="AA566">
        <v>0</v>
      </c>
      <c r="AB566">
        <v>0</v>
      </c>
      <c r="AC566">
        <v>243.01725522447572</v>
      </c>
      <c r="AD566" t="s">
        <v>1948</v>
      </c>
      <c r="AE566" t="s">
        <v>1949</v>
      </c>
      <c r="AF566" s="10">
        <v>45300</v>
      </c>
      <c r="AG566" s="10">
        <v>47127</v>
      </c>
      <c r="AH566" t="s">
        <v>1950</v>
      </c>
      <c r="AI566" t="s">
        <v>113</v>
      </c>
      <c r="AJ566">
        <v>23575330</v>
      </c>
      <c r="AK566" t="s">
        <v>95</v>
      </c>
      <c r="AL566" t="s">
        <v>47</v>
      </c>
      <c r="AM566" t="s">
        <v>1938</v>
      </c>
      <c r="AN566" t="s">
        <v>1951</v>
      </c>
    </row>
    <row r="567" spans="1:40" x14ac:dyDescent="0.25">
      <c r="A567" t="s">
        <v>1952</v>
      </c>
      <c r="B567" t="s">
        <v>59</v>
      </c>
      <c r="C567">
        <v>20</v>
      </c>
      <c r="D567" t="s">
        <v>60</v>
      </c>
      <c r="E567" t="s">
        <v>61</v>
      </c>
      <c r="F567" s="1">
        <v>310039421046</v>
      </c>
      <c r="G567" t="s">
        <v>1953</v>
      </c>
      <c r="H567" t="s">
        <v>1954</v>
      </c>
      <c r="I567" t="s">
        <v>49</v>
      </c>
      <c r="K567" s="10">
        <v>45413</v>
      </c>
      <c r="L567">
        <f>Tabela1[[#This Row],[vlCaptEst]]+Tabela1[[#This Row],[vlLancEstTrat]]+Tabela1[[#This Row],[vlLancEstNTrat]]+Tabela1[[#This Row],[vlConsEst]]</f>
        <v>2626.5746034763633</v>
      </c>
      <c r="M567">
        <v>0</v>
      </c>
      <c r="N567">
        <f>Tabela1[[#This Row],[VALOR_anual]]+Tabela1[[#This Row],[AJUSTE_exerc]]</f>
        <v>2626.5746034763633</v>
      </c>
      <c r="Q567" t="s">
        <v>51</v>
      </c>
      <c r="R567">
        <v>0</v>
      </c>
      <c r="S567">
        <v>36500</v>
      </c>
      <c r="T567">
        <v>0</v>
      </c>
      <c r="U567">
        <v>0</v>
      </c>
      <c r="V567">
        <v>0</v>
      </c>
      <c r="W567">
        <v>31025</v>
      </c>
      <c r="X567">
        <v>0</v>
      </c>
      <c r="Y567">
        <v>5.7568725668020709E-2</v>
      </c>
      <c r="Z567">
        <v>840.5042908113968</v>
      </c>
      <c r="AA567">
        <v>0</v>
      </c>
      <c r="AB567">
        <v>0</v>
      </c>
      <c r="AC567">
        <v>1786.0703126649667</v>
      </c>
      <c r="AD567" t="s">
        <v>1955</v>
      </c>
      <c r="AE567" t="s">
        <v>1956</v>
      </c>
      <c r="AF567" s="10">
        <v>45358</v>
      </c>
      <c r="AG567" s="10">
        <v>47184</v>
      </c>
      <c r="AH567" t="s">
        <v>1957</v>
      </c>
      <c r="AI567" t="s">
        <v>234</v>
      </c>
      <c r="AJ567" t="s">
        <v>1958</v>
      </c>
      <c r="AK567" t="s">
        <v>1959</v>
      </c>
      <c r="AL567" t="s">
        <v>235</v>
      </c>
      <c r="AM567" t="s">
        <v>1960</v>
      </c>
      <c r="AN567" t="s">
        <v>1961</v>
      </c>
    </row>
    <row r="568" spans="1:40" x14ac:dyDescent="0.25">
      <c r="A568" t="s">
        <v>1962</v>
      </c>
      <c r="B568" t="s">
        <v>59</v>
      </c>
      <c r="C568">
        <v>20</v>
      </c>
      <c r="D568" t="s">
        <v>60</v>
      </c>
      <c r="E568" t="s">
        <v>61</v>
      </c>
      <c r="F568" s="1">
        <v>330028258526</v>
      </c>
      <c r="G568" t="s">
        <v>1963</v>
      </c>
      <c r="H568" t="s">
        <v>1964</v>
      </c>
      <c r="I568" t="s">
        <v>49</v>
      </c>
      <c r="K568" s="10">
        <v>45444</v>
      </c>
      <c r="L568">
        <f>Tabela1[[#This Row],[vlCaptEst]]+Tabela1[[#This Row],[vlLancEstTrat]]+Tabela1[[#This Row],[vlLancEstNTrat]]+Tabela1[[#This Row],[vlConsEst]]</f>
        <v>75.646138031154635</v>
      </c>
      <c r="M568">
        <v>0</v>
      </c>
      <c r="N568">
        <f>Tabela1[[#This Row],[VALOR_anual]]+Tabela1[[#This Row],[AJUSTE_exerc]]</f>
        <v>75.646138031154635</v>
      </c>
      <c r="Q568" t="s">
        <v>51</v>
      </c>
      <c r="R568">
        <v>0</v>
      </c>
      <c r="S568">
        <v>2190</v>
      </c>
      <c r="T568">
        <v>0</v>
      </c>
      <c r="U568">
        <v>0</v>
      </c>
      <c r="V568">
        <v>438</v>
      </c>
      <c r="W568">
        <v>0</v>
      </c>
      <c r="X568">
        <v>0</v>
      </c>
      <c r="Y568">
        <v>5.7568725668020709E-2</v>
      </c>
      <c r="Z568">
        <v>50.430758687436423</v>
      </c>
      <c r="AA568">
        <v>0</v>
      </c>
      <c r="AB568">
        <v>0</v>
      </c>
      <c r="AC568">
        <v>25.215379343718212</v>
      </c>
      <c r="AD568" t="s">
        <v>1965</v>
      </c>
      <c r="AE568" t="s">
        <v>1966</v>
      </c>
      <c r="AF568" s="10">
        <v>45106</v>
      </c>
      <c r="AG568" s="10">
        <v>46933</v>
      </c>
      <c r="AH568" t="s">
        <v>1967</v>
      </c>
      <c r="AI568" t="s">
        <v>129</v>
      </c>
      <c r="AJ568" t="s">
        <v>1968</v>
      </c>
      <c r="AK568" t="s">
        <v>1729</v>
      </c>
      <c r="AL568" t="s">
        <v>47</v>
      </c>
      <c r="AM568" t="s">
        <v>1969</v>
      </c>
      <c r="AN568" t="s">
        <v>1970</v>
      </c>
    </row>
    <row r="569" spans="1:40" x14ac:dyDescent="0.25">
      <c r="A569" t="s">
        <v>1971</v>
      </c>
      <c r="B569" t="s">
        <v>59</v>
      </c>
      <c r="C569">
        <v>20</v>
      </c>
      <c r="D569" t="s">
        <v>60</v>
      </c>
      <c r="E569" t="s">
        <v>61</v>
      </c>
      <c r="F569" s="1">
        <v>330038349796</v>
      </c>
      <c r="G569" t="s">
        <v>1563</v>
      </c>
      <c r="H569" t="s">
        <v>1972</v>
      </c>
      <c r="I569" t="s">
        <v>42</v>
      </c>
      <c r="K569" s="10">
        <v>45444</v>
      </c>
      <c r="L569">
        <f>Tabela1[[#This Row],[vlCaptEst]]+Tabela1[[#This Row],[vlLancEstTrat]]+Tabela1[[#This Row],[vlLancEstNTrat]]+Tabela1[[#This Row],[vlConsEst]]</f>
        <v>3873.3472498064552</v>
      </c>
      <c r="M569">
        <v>0</v>
      </c>
      <c r="N569">
        <f>Tabela1[[#This Row],[VALOR_anual]]+Tabela1[[#This Row],[AJUSTE_exerc]]</f>
        <v>3873.3472498064552</v>
      </c>
      <c r="Q569" t="s">
        <v>51</v>
      </c>
      <c r="R569">
        <v>0</v>
      </c>
      <c r="S569">
        <v>0</v>
      </c>
      <c r="T569">
        <v>216021.59999999998</v>
      </c>
      <c r="U569">
        <v>0</v>
      </c>
      <c r="V569">
        <v>0</v>
      </c>
      <c r="W569">
        <v>1234</v>
      </c>
      <c r="X569" t="s">
        <v>1973</v>
      </c>
      <c r="Y569">
        <v>5.7568725668020709E-2</v>
      </c>
      <c r="Z569">
        <v>0</v>
      </c>
      <c r="AA569">
        <v>3873.3472498064552</v>
      </c>
      <c r="AB569">
        <v>0</v>
      </c>
      <c r="AC569">
        <v>0</v>
      </c>
      <c r="AD569" t="s">
        <v>1974</v>
      </c>
      <c r="AE569" t="s">
        <v>1975</v>
      </c>
      <c r="AF569" s="10">
        <v>45299</v>
      </c>
      <c r="AG569" s="10">
        <v>51990</v>
      </c>
      <c r="AH569" t="s">
        <v>1887</v>
      </c>
      <c r="AI569" t="s">
        <v>1943</v>
      </c>
      <c r="AJ569" t="s">
        <v>1617</v>
      </c>
      <c r="AK569" t="s">
        <v>95</v>
      </c>
      <c r="AL569" t="s">
        <v>47</v>
      </c>
      <c r="AM569" t="s">
        <v>1944</v>
      </c>
      <c r="AN569" t="s">
        <v>1572</v>
      </c>
    </row>
    <row r="570" spans="1:40" x14ac:dyDescent="0.25">
      <c r="A570" t="s">
        <v>1976</v>
      </c>
      <c r="B570" t="s">
        <v>59</v>
      </c>
      <c r="C570">
        <v>20</v>
      </c>
      <c r="D570" t="s">
        <v>60</v>
      </c>
      <c r="E570" t="s">
        <v>61</v>
      </c>
      <c r="F570" s="1">
        <v>330040955410</v>
      </c>
      <c r="G570" t="s">
        <v>1977</v>
      </c>
      <c r="H570" t="s">
        <v>84</v>
      </c>
      <c r="I570" t="s">
        <v>62</v>
      </c>
      <c r="K570" s="10">
        <v>45536</v>
      </c>
      <c r="L570">
        <f>Tabela1[[#This Row],[vlCaptEst]]+Tabela1[[#This Row],[vlLancEstTrat]]+Tabela1[[#This Row],[vlLancEstNTrat]]+Tabela1[[#This Row],[vlConsEst]]</f>
        <v>132.63834393911972</v>
      </c>
      <c r="M570">
        <v>0</v>
      </c>
      <c r="N570">
        <f>Tabela1[[#This Row],[VALOR_anual]]+Tabela1[[#This Row],[AJUSTE_exerc]]</f>
        <v>132.63834393911972</v>
      </c>
      <c r="Q570" t="s">
        <v>51</v>
      </c>
      <c r="R570">
        <v>0</v>
      </c>
      <c r="S570">
        <v>5760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5.7568725668020709E-2</v>
      </c>
      <c r="Z570">
        <v>132.63834393911972</v>
      </c>
      <c r="AA570">
        <v>0</v>
      </c>
      <c r="AB570">
        <v>0</v>
      </c>
      <c r="AC570">
        <v>0</v>
      </c>
      <c r="AD570" t="s">
        <v>1978</v>
      </c>
      <c r="AE570" t="s">
        <v>1979</v>
      </c>
      <c r="AF570" s="10">
        <v>45449</v>
      </c>
      <c r="AG570" s="10">
        <v>47275</v>
      </c>
      <c r="AH570" t="s">
        <v>1980</v>
      </c>
      <c r="AI570" t="s">
        <v>129</v>
      </c>
      <c r="AJ570" t="s">
        <v>1981</v>
      </c>
      <c r="AK570" t="s">
        <v>1982</v>
      </c>
      <c r="AL570" t="s">
        <v>235</v>
      </c>
      <c r="AM570" t="s">
        <v>1983</v>
      </c>
      <c r="AN570" t="s">
        <v>1984</v>
      </c>
    </row>
    <row r="571" spans="1:40" x14ac:dyDescent="0.25">
      <c r="A571" s="16" t="s">
        <v>13017</v>
      </c>
      <c r="B571" s="16" t="s">
        <v>59</v>
      </c>
      <c r="C571" s="16">
        <v>20</v>
      </c>
      <c r="D571" s="16" t="s">
        <v>60</v>
      </c>
      <c r="E571" s="16" t="s">
        <v>61</v>
      </c>
      <c r="F571" s="17">
        <v>330038666503</v>
      </c>
      <c r="G571" s="16" t="s">
        <v>11759</v>
      </c>
      <c r="H571" s="16" t="s">
        <v>11760</v>
      </c>
      <c r="I571" s="16" t="s">
        <v>49</v>
      </c>
      <c r="J571" s="16"/>
      <c r="K571" s="22">
        <v>45536</v>
      </c>
      <c r="L571" s="16">
        <f>Tabela1[[#This Row],[vlCaptEst]]+Tabela1[[#This Row],[vlLancEstTrat]]+Tabela1[[#This Row],[vlLancEstNTrat]]+Tabela1[[#This Row],[vlConsEst]]</f>
        <v>19026.895598723353</v>
      </c>
      <c r="M571" s="16">
        <v>10628.73</v>
      </c>
      <c r="N571" s="16">
        <f>Tabela1[[#This Row],[VALOR_anual]]+Tabela1[[#This Row],[AJUSTE_exerc]]</f>
        <v>29655.625598723353</v>
      </c>
      <c r="O571" s="16">
        <v>0</v>
      </c>
      <c r="P571" s="16"/>
      <c r="Q571" s="16" t="s">
        <v>13057</v>
      </c>
      <c r="R571" s="16">
        <v>0</v>
      </c>
      <c r="S571" s="16">
        <v>249112.5</v>
      </c>
      <c r="T571" s="16">
        <v>0</v>
      </c>
      <c r="U571" s="16">
        <v>0</v>
      </c>
      <c r="V571" s="16">
        <v>230862.5</v>
      </c>
      <c r="W571" s="16">
        <v>0</v>
      </c>
      <c r="X571" s="16">
        <v>0</v>
      </c>
      <c r="Y571" s="16">
        <v>5.7568725668020709E-2</v>
      </c>
      <c r="Z571" s="16">
        <v>5736.4356691899238</v>
      </c>
      <c r="AA571" s="16">
        <v>0</v>
      </c>
      <c r="AB571" s="16">
        <v>0</v>
      </c>
      <c r="AC571" s="16">
        <v>13290.45992953343</v>
      </c>
      <c r="AD571" s="16" t="s">
        <v>11761</v>
      </c>
      <c r="AE571" s="16" t="s">
        <v>11762</v>
      </c>
      <c r="AF571" s="22">
        <v>45455</v>
      </c>
      <c r="AG571" s="22">
        <v>47281</v>
      </c>
      <c r="AH571" s="16" t="s">
        <v>11763</v>
      </c>
      <c r="AI571" s="16" t="s">
        <v>97</v>
      </c>
      <c r="AJ571" s="16" t="s">
        <v>11764</v>
      </c>
      <c r="AK571" s="16" t="s">
        <v>98</v>
      </c>
      <c r="AL571" s="16">
        <v>0</v>
      </c>
      <c r="AM571" s="16" t="s">
        <v>11765</v>
      </c>
      <c r="AN571" s="16" t="s">
        <v>99</v>
      </c>
    </row>
    <row r="572" spans="1:40" x14ac:dyDescent="0.25">
      <c r="A572" t="s">
        <v>1985</v>
      </c>
      <c r="B572" t="s">
        <v>59</v>
      </c>
      <c r="C572">
        <v>20</v>
      </c>
      <c r="D572" t="s">
        <v>60</v>
      </c>
      <c r="E572" t="s">
        <v>61</v>
      </c>
      <c r="F572" s="1">
        <v>330003765629</v>
      </c>
      <c r="G572" t="s">
        <v>1986</v>
      </c>
      <c r="H572" t="s">
        <v>1987</v>
      </c>
      <c r="I572" t="s">
        <v>62</v>
      </c>
      <c r="K572" s="10">
        <v>45536</v>
      </c>
      <c r="L572">
        <f>Tabela1[[#This Row],[vlCaptEst]]+Tabela1[[#This Row],[vlLancEstTrat]]+Tabela1[[#This Row],[vlLancEstNTrat]]+Tabela1[[#This Row],[vlConsEst]]</f>
        <v>34670.765033565476</v>
      </c>
      <c r="M572">
        <v>0</v>
      </c>
      <c r="N572">
        <f>Tabela1[[#This Row],[VALOR_anual]]+Tabela1[[#This Row],[AJUSTE_exerc]]</f>
        <v>34670.765033565476</v>
      </c>
      <c r="Q572" t="s">
        <v>51</v>
      </c>
      <c r="R572">
        <v>0</v>
      </c>
      <c r="S572">
        <v>501875.00000000006</v>
      </c>
      <c r="T572">
        <v>0</v>
      </c>
      <c r="U572">
        <v>0</v>
      </c>
      <c r="V572">
        <v>401500.00000000006</v>
      </c>
      <c r="W572">
        <v>0</v>
      </c>
      <c r="X572">
        <v>0</v>
      </c>
      <c r="Y572">
        <v>5.7568725668020709E-2</v>
      </c>
      <c r="Z572">
        <v>11556.921677855156</v>
      </c>
      <c r="AA572">
        <v>0</v>
      </c>
      <c r="AB572">
        <v>0</v>
      </c>
      <c r="AC572">
        <v>23113.843355710316</v>
      </c>
      <c r="AD572" t="s">
        <v>1988</v>
      </c>
      <c r="AE572" t="s">
        <v>1989</v>
      </c>
      <c r="AF572" s="10">
        <v>43753</v>
      </c>
      <c r="AG572" s="10">
        <v>45580</v>
      </c>
      <c r="AH572" t="s">
        <v>1990</v>
      </c>
      <c r="AI572" t="s">
        <v>1991</v>
      </c>
      <c r="AJ572" t="s">
        <v>1992</v>
      </c>
      <c r="AK572" t="s">
        <v>95</v>
      </c>
      <c r="AL572" t="s">
        <v>47</v>
      </c>
      <c r="AM572" t="s">
        <v>1993</v>
      </c>
      <c r="AN572" t="s">
        <v>1994</v>
      </c>
    </row>
    <row r="573" spans="1:40" x14ac:dyDescent="0.25">
      <c r="A573" t="s">
        <v>1995</v>
      </c>
      <c r="B573" t="s">
        <v>59</v>
      </c>
      <c r="C573">
        <v>20</v>
      </c>
      <c r="D573" t="s">
        <v>60</v>
      </c>
      <c r="E573" t="s">
        <v>61</v>
      </c>
      <c r="F573" s="1">
        <v>330034099760</v>
      </c>
      <c r="G573" t="s">
        <v>1513</v>
      </c>
      <c r="H573" t="s">
        <v>1996</v>
      </c>
      <c r="I573" t="s">
        <v>62</v>
      </c>
      <c r="K573" s="10">
        <v>45566</v>
      </c>
      <c r="L573">
        <f>Tabela1[[#This Row],[vlCaptEst]]+Tabela1[[#This Row],[vlLancEstTrat]]+Tabela1[[#This Row],[vlLancEstNTrat]]+Tabela1[[#This Row],[vlConsEst]]</f>
        <v>37.718216134015393</v>
      </c>
      <c r="M573">
        <v>0</v>
      </c>
      <c r="N573">
        <f>Tabela1[[#This Row],[VALOR_anual]]+Tabela1[[#This Row],[AJUSTE_exerc]]</f>
        <v>37.718216134015393</v>
      </c>
      <c r="Q573" t="s">
        <v>51</v>
      </c>
      <c r="R573">
        <v>0</v>
      </c>
      <c r="S573">
        <v>0</v>
      </c>
      <c r="T573">
        <v>0</v>
      </c>
      <c r="U573">
        <v>655.20000000000005</v>
      </c>
      <c r="V573">
        <v>0</v>
      </c>
      <c r="W573">
        <v>0</v>
      </c>
      <c r="X573">
        <v>0</v>
      </c>
      <c r="Y573">
        <v>5.7568725668020709E-2</v>
      </c>
      <c r="Z573">
        <v>0</v>
      </c>
      <c r="AA573">
        <v>0</v>
      </c>
      <c r="AB573">
        <v>37.718216134015393</v>
      </c>
      <c r="AC573">
        <v>0</v>
      </c>
      <c r="AD573" t="s">
        <v>1997</v>
      </c>
      <c r="AE573">
        <v>1001912024</v>
      </c>
      <c r="AF573" s="10">
        <v>45509</v>
      </c>
      <c r="AG573" s="10">
        <v>47335</v>
      </c>
      <c r="AH573" t="s">
        <v>1998</v>
      </c>
      <c r="AI573" t="s">
        <v>796</v>
      </c>
      <c r="AJ573" t="s">
        <v>1999</v>
      </c>
      <c r="AK573" t="s">
        <v>95</v>
      </c>
      <c r="AL573" t="s">
        <v>47</v>
      </c>
      <c r="AM573" t="s">
        <v>2000</v>
      </c>
      <c r="AN573" t="s">
        <v>2001</v>
      </c>
    </row>
    <row r="574" spans="1:40" x14ac:dyDescent="0.25">
      <c r="A574" t="s">
        <v>13140</v>
      </c>
      <c r="B574" t="s">
        <v>59</v>
      </c>
      <c r="C574">
        <v>20</v>
      </c>
      <c r="D574" t="s">
        <v>60</v>
      </c>
      <c r="E574" t="s">
        <v>61</v>
      </c>
      <c r="F574" s="19" t="s">
        <v>13074</v>
      </c>
      <c r="G574" t="s">
        <v>1563</v>
      </c>
      <c r="H574" t="s">
        <v>13096</v>
      </c>
      <c r="I574" t="s">
        <v>42</v>
      </c>
      <c r="K574" s="10">
        <v>45689</v>
      </c>
      <c r="L574">
        <f>Tabela1[[#This Row],[vlCaptEst]]+Tabela1[[#This Row],[vlLancEstTrat]]+Tabela1[[#This Row],[vlLancEstNTrat]]+Tabela1[[#This Row],[vlConsEst]]</f>
        <v>2978.86</v>
      </c>
      <c r="N574">
        <f>Tabela1[[#This Row],[VALOR_anual]]+Tabela1[[#This Row],[AJUSTE_exerc]]</f>
        <v>2978.86</v>
      </c>
      <c r="R574" t="s">
        <v>13212</v>
      </c>
      <c r="S574">
        <v>0</v>
      </c>
      <c r="T574">
        <v>372029.76</v>
      </c>
      <c r="U574">
        <v>0</v>
      </c>
      <c r="W574">
        <v>0</v>
      </c>
      <c r="Z574">
        <v>0</v>
      </c>
      <c r="AA574">
        <v>2978.86</v>
      </c>
      <c r="AB574">
        <v>0</v>
      </c>
      <c r="AC574">
        <v>0</v>
      </c>
      <c r="AD574" t="s">
        <v>13111</v>
      </c>
      <c r="AE574" t="s">
        <v>13125</v>
      </c>
      <c r="AF574" s="10" t="s">
        <v>13157</v>
      </c>
      <c r="AG574" s="10" t="s">
        <v>13158</v>
      </c>
      <c r="AH574" t="s">
        <v>13174</v>
      </c>
      <c r="AI574" t="s">
        <v>1616</v>
      </c>
      <c r="AJ574" t="s">
        <v>1617</v>
      </c>
      <c r="AK574" t="s">
        <v>95</v>
      </c>
      <c r="AL574" t="s">
        <v>47</v>
      </c>
      <c r="AM574" t="s">
        <v>13204</v>
      </c>
      <c r="AN574" t="s">
        <v>1572</v>
      </c>
    </row>
    <row r="575" spans="1:40" x14ac:dyDescent="0.25">
      <c r="A575" t="s">
        <v>13141</v>
      </c>
      <c r="B575" t="s">
        <v>59</v>
      </c>
      <c r="C575">
        <v>20</v>
      </c>
      <c r="D575" t="s">
        <v>60</v>
      </c>
      <c r="E575" t="s">
        <v>61</v>
      </c>
      <c r="F575" s="19" t="s">
        <v>13075</v>
      </c>
      <c r="G575" t="s">
        <v>1563</v>
      </c>
      <c r="H575" t="s">
        <v>13097</v>
      </c>
      <c r="I575" t="s">
        <v>49</v>
      </c>
      <c r="K575" s="10">
        <v>45689</v>
      </c>
      <c r="L575">
        <f>Tabela1[[#This Row],[vlCaptEst]]+Tabela1[[#This Row],[vlLancEstTrat]]+Tabela1[[#This Row],[vlLancEstNTrat]]+Tabela1[[#This Row],[vlConsEst]]</f>
        <v>527.64616349413814</v>
      </c>
      <c r="M575">
        <v>210.53685922928057</v>
      </c>
      <c r="N575">
        <f>Tabela1[[#This Row],[VALOR_anual]]+Tabela1[[#This Row],[AJUSTE_exerc]]</f>
        <v>738.18302272341873</v>
      </c>
      <c r="R575" t="s">
        <v>13212</v>
      </c>
      <c r="S575">
        <v>0</v>
      </c>
      <c r="T575">
        <v>57378</v>
      </c>
      <c r="U575">
        <v>0</v>
      </c>
      <c r="W575">
        <v>0</v>
      </c>
      <c r="Z575">
        <v>0</v>
      </c>
      <c r="AA575">
        <v>527.64616349413814</v>
      </c>
      <c r="AB575">
        <v>0</v>
      </c>
      <c r="AC575">
        <v>0</v>
      </c>
      <c r="AD575" t="s">
        <v>13112</v>
      </c>
      <c r="AE575" t="s">
        <v>13126</v>
      </c>
      <c r="AF575" s="10" t="s">
        <v>13159</v>
      </c>
      <c r="AG575" s="10" t="s">
        <v>13160</v>
      </c>
      <c r="AH575" t="s">
        <v>13174</v>
      </c>
      <c r="AI575" t="s">
        <v>1616</v>
      </c>
      <c r="AJ575" t="s">
        <v>1617</v>
      </c>
      <c r="AK575" t="s">
        <v>95</v>
      </c>
      <c r="AL575" t="s">
        <v>47</v>
      </c>
      <c r="AM575" t="s">
        <v>13204</v>
      </c>
      <c r="AN575" t="s">
        <v>1572</v>
      </c>
    </row>
    <row r="576" spans="1:40" s="36" customFormat="1" x14ac:dyDescent="0.25">
      <c r="A576" s="36" t="s">
        <v>13624</v>
      </c>
      <c r="B576" s="36" t="s">
        <v>59</v>
      </c>
      <c r="C576" s="36">
        <v>20</v>
      </c>
      <c r="D576" s="36" t="s">
        <v>60</v>
      </c>
      <c r="E576" s="36" t="s">
        <v>61</v>
      </c>
      <c r="F576" s="37">
        <v>330042948976</v>
      </c>
      <c r="G576" s="36" t="s">
        <v>1563</v>
      </c>
      <c r="H576" s="36" t="s">
        <v>13598</v>
      </c>
      <c r="I576" s="36" t="s">
        <v>42</v>
      </c>
      <c r="J576" s="36">
        <v>2025</v>
      </c>
      <c r="K576" s="38">
        <v>45839</v>
      </c>
      <c r="L576" s="36">
        <v>10697.621570819398</v>
      </c>
      <c r="M576" s="36">
        <v>0</v>
      </c>
      <c r="N576" s="36">
        <v>0</v>
      </c>
      <c r="Q576" s="36" t="s">
        <v>13596</v>
      </c>
      <c r="R576" s="36" t="s">
        <v>13597</v>
      </c>
      <c r="S576" s="36">
        <v>0</v>
      </c>
      <c r="T576" s="36">
        <v>1022029.2</v>
      </c>
      <c r="U576" s="36">
        <v>0</v>
      </c>
      <c r="V576" s="36">
        <v>0</v>
      </c>
      <c r="W576" s="36">
        <v>0</v>
      </c>
      <c r="X576" s="36">
        <v>82</v>
      </c>
      <c r="Y576" s="36">
        <v>5.7568725668020709E-2</v>
      </c>
      <c r="Z576" s="36">
        <v>0</v>
      </c>
      <c r="AA576" s="36">
        <v>10697.621570819398</v>
      </c>
      <c r="AB576" s="36">
        <v>0</v>
      </c>
      <c r="AC576" s="36">
        <v>0</v>
      </c>
      <c r="AD576" s="36" t="s">
        <v>13625</v>
      </c>
      <c r="AE576" s="36" t="s">
        <v>13626</v>
      </c>
      <c r="AF576" s="38">
        <v>45776</v>
      </c>
      <c r="AG576" s="38">
        <v>51985</v>
      </c>
      <c r="AH576" s="36" t="s">
        <v>13174</v>
      </c>
      <c r="AI576" s="36" t="s">
        <v>1616</v>
      </c>
      <c r="AJ576" s="36" t="s">
        <v>1617</v>
      </c>
      <c r="AK576" s="36" t="s">
        <v>95</v>
      </c>
      <c r="AL576" s="36" t="s">
        <v>47</v>
      </c>
      <c r="AM576" s="36" t="s">
        <v>13204</v>
      </c>
      <c r="AN576" s="36" t="s">
        <v>1572</v>
      </c>
    </row>
    <row r="577" spans="1:40" x14ac:dyDescent="0.25">
      <c r="A577" t="s">
        <v>2002</v>
      </c>
      <c r="B577" t="s">
        <v>59</v>
      </c>
      <c r="C577">
        <v>21</v>
      </c>
      <c r="D577" t="s">
        <v>60</v>
      </c>
      <c r="E577" t="s">
        <v>100</v>
      </c>
      <c r="F577" s="1">
        <v>330005061998</v>
      </c>
      <c r="G577" t="s">
        <v>2003</v>
      </c>
      <c r="H577" t="s">
        <v>2004</v>
      </c>
      <c r="I577" t="s">
        <v>62</v>
      </c>
      <c r="K577" s="10" t="s">
        <v>50</v>
      </c>
      <c r="L577">
        <f>Tabela1[[#This Row],[vlCaptEst]]+Tabela1[[#This Row],[vlLancEstTrat]]+Tabela1[[#This Row],[vlLancEstNTrat]]+Tabela1[[#This Row],[vlConsEst]]</f>
        <v>271236.32867816638</v>
      </c>
      <c r="M577">
        <v>0</v>
      </c>
      <c r="N577">
        <f>Tabela1[[#This Row],[VALOR_anual]]+Tabela1[[#This Row],[AJUSTE_exerc]]</f>
        <v>271236.32867816638</v>
      </c>
      <c r="Q577" t="s">
        <v>51</v>
      </c>
      <c r="R577" t="s">
        <v>52</v>
      </c>
      <c r="S577">
        <v>5510040</v>
      </c>
      <c r="T577">
        <v>3066000</v>
      </c>
      <c r="U577">
        <v>0</v>
      </c>
      <c r="V577">
        <v>2444040</v>
      </c>
      <c r="W577">
        <v>183960</v>
      </c>
      <c r="X577">
        <v>98</v>
      </c>
      <c r="Y577">
        <v>5.7568725668020709E-2</v>
      </c>
      <c r="Z577">
        <v>126882.38739403771</v>
      </c>
      <c r="AA577">
        <v>3653.6650199473906</v>
      </c>
      <c r="AB577">
        <v>0</v>
      </c>
      <c r="AC577">
        <v>140700.27626418124</v>
      </c>
      <c r="AD577" t="s">
        <v>2005</v>
      </c>
      <c r="AE577" t="s">
        <v>2006</v>
      </c>
      <c r="AF577" s="10">
        <v>41508</v>
      </c>
      <c r="AG577" s="10">
        <v>43334</v>
      </c>
      <c r="AH577" t="s">
        <v>2007</v>
      </c>
      <c r="AI577" t="s">
        <v>65</v>
      </c>
      <c r="AJ577">
        <v>23075247</v>
      </c>
      <c r="AK577" t="s">
        <v>64</v>
      </c>
      <c r="AL577" t="s">
        <v>47</v>
      </c>
      <c r="AM577">
        <v>35065394</v>
      </c>
      <c r="AN577" t="s">
        <v>2008</v>
      </c>
    </row>
    <row r="578" spans="1:40" x14ac:dyDescent="0.25">
      <c r="A578" t="s">
        <v>2009</v>
      </c>
      <c r="B578" t="s">
        <v>59</v>
      </c>
      <c r="C578">
        <v>21</v>
      </c>
      <c r="D578" t="s">
        <v>60</v>
      </c>
      <c r="E578" t="s">
        <v>100</v>
      </c>
      <c r="F578" s="1">
        <v>330005049351</v>
      </c>
      <c r="G578" t="s">
        <v>2010</v>
      </c>
      <c r="H578" t="s">
        <v>2011</v>
      </c>
      <c r="I578" t="s">
        <v>62</v>
      </c>
      <c r="K578" s="10" t="s">
        <v>50</v>
      </c>
      <c r="L578">
        <f>Tabela1[[#This Row],[vlCaptEst]]+Tabela1[[#This Row],[vlLancEstTrat]]+Tabela1[[#This Row],[vlLancEstNTrat]]+Tabela1[[#This Row],[vlConsEst]]</f>
        <v>43823.857591946144</v>
      </c>
      <c r="M578">
        <v>0</v>
      </c>
      <c r="N578">
        <f>Tabela1[[#This Row],[VALOR_anual]]+Tabela1[[#This Row],[AJUSTE_exerc]]</f>
        <v>43823.857591946144</v>
      </c>
      <c r="Q578" t="s">
        <v>2012</v>
      </c>
      <c r="R578" t="s">
        <v>52</v>
      </c>
      <c r="S578">
        <v>1016160</v>
      </c>
      <c r="T578">
        <v>661380</v>
      </c>
      <c r="U578">
        <v>0</v>
      </c>
      <c r="V578">
        <v>354780</v>
      </c>
      <c r="W578">
        <v>111</v>
      </c>
      <c r="X578">
        <v>99</v>
      </c>
      <c r="Y578">
        <v>5.7568725668020709E-2</v>
      </c>
      <c r="Z578">
        <v>23399.621077435022</v>
      </c>
      <c r="AA578">
        <v>0</v>
      </c>
      <c r="AB578">
        <v>0</v>
      </c>
      <c r="AC578">
        <v>20424.236514511122</v>
      </c>
      <c r="AD578" t="s">
        <v>2013</v>
      </c>
      <c r="AE578" t="s">
        <v>2014</v>
      </c>
      <c r="AF578" s="10">
        <v>38096</v>
      </c>
      <c r="AG578" s="10">
        <v>45401</v>
      </c>
      <c r="AH578" t="s">
        <v>2015</v>
      </c>
      <c r="AI578" t="s">
        <v>113</v>
      </c>
      <c r="AJ578">
        <v>23565160</v>
      </c>
      <c r="AK578" t="s">
        <v>64</v>
      </c>
      <c r="AL578" t="s">
        <v>47</v>
      </c>
      <c r="AM578" t="s">
        <v>2016</v>
      </c>
      <c r="AN578" t="s">
        <v>2017</v>
      </c>
    </row>
    <row r="579" spans="1:40" x14ac:dyDescent="0.25">
      <c r="A579" t="s">
        <v>2018</v>
      </c>
      <c r="B579" t="s">
        <v>59</v>
      </c>
      <c r="C579">
        <v>21</v>
      </c>
      <c r="D579" t="s">
        <v>60</v>
      </c>
      <c r="E579" t="s">
        <v>100</v>
      </c>
      <c r="F579" s="1">
        <v>330005222916</v>
      </c>
      <c r="G579" t="s">
        <v>2019</v>
      </c>
      <c r="H579" t="s">
        <v>2020</v>
      </c>
      <c r="I579" t="s">
        <v>305</v>
      </c>
      <c r="K579" s="10" t="s">
        <v>50</v>
      </c>
      <c r="L579">
        <f>Tabela1[[#This Row],[vlCaptEst]]+Tabela1[[#This Row],[vlLancEstTrat]]+Tabela1[[#This Row],[vlLancEstNTrat]]+Tabela1[[#This Row],[vlConsEst]]</f>
        <v>511461.70493554405</v>
      </c>
      <c r="M579">
        <v>0</v>
      </c>
      <c r="N579">
        <f>Tabela1[[#This Row],[VALOR_anual]]+Tabela1[[#This Row],[AJUSTE_exerc]]</f>
        <v>511461.70493554405</v>
      </c>
      <c r="Q579" t="s">
        <v>387</v>
      </c>
      <c r="R579" t="s">
        <v>52</v>
      </c>
      <c r="S579">
        <v>18904320</v>
      </c>
      <c r="T579">
        <v>116640</v>
      </c>
      <c r="U579">
        <v>0</v>
      </c>
      <c r="V579">
        <v>1287705.6000000199</v>
      </c>
      <c r="W579">
        <v>1477.1210000000001</v>
      </c>
      <c r="X579">
        <v>70</v>
      </c>
      <c r="Y579">
        <v>5.7568725668020709E-2</v>
      </c>
      <c r="Z579">
        <v>435319.04815003171</v>
      </c>
      <c r="AA579">
        <v>2011.0847426914791</v>
      </c>
      <c r="AB579">
        <v>0</v>
      </c>
      <c r="AC579">
        <v>74131.572042820873</v>
      </c>
      <c r="AD579" t="s">
        <v>2021</v>
      </c>
      <c r="AE579" t="s">
        <v>2022</v>
      </c>
      <c r="AF579" s="10">
        <v>38196</v>
      </c>
      <c r="AG579" s="10">
        <v>45501</v>
      </c>
      <c r="AH579" t="s">
        <v>2023</v>
      </c>
      <c r="AI579" t="s">
        <v>68</v>
      </c>
      <c r="AJ579">
        <v>22281900</v>
      </c>
      <c r="AK579" t="s">
        <v>64</v>
      </c>
      <c r="AL579" t="s">
        <v>47</v>
      </c>
      <c r="AM579" t="s">
        <v>2024</v>
      </c>
      <c r="AN579" t="s">
        <v>2025</v>
      </c>
    </row>
    <row r="580" spans="1:40" x14ac:dyDescent="0.25">
      <c r="A580" t="s">
        <v>2026</v>
      </c>
      <c r="B580" t="s">
        <v>59</v>
      </c>
      <c r="C580">
        <v>21</v>
      </c>
      <c r="D580" t="s">
        <v>60</v>
      </c>
      <c r="E580" t="s">
        <v>100</v>
      </c>
      <c r="F580" s="1">
        <v>330005204268</v>
      </c>
      <c r="G580" t="s">
        <v>2027</v>
      </c>
      <c r="H580" t="s">
        <v>2028</v>
      </c>
      <c r="I580" t="s">
        <v>62</v>
      </c>
      <c r="K580" s="10" t="s">
        <v>50</v>
      </c>
      <c r="L580">
        <f>Tabela1[[#This Row],[vlCaptEst]]+Tabela1[[#This Row],[vlLancEstTrat]]+Tabela1[[#This Row],[vlLancEstNTrat]]+Tabela1[[#This Row],[vlConsEst]]</f>
        <v>4235.4883445152036</v>
      </c>
      <c r="M580">
        <v>0</v>
      </c>
      <c r="N580">
        <f>Tabela1[[#This Row],[VALOR_anual]]+Tabela1[[#This Row],[AJUSTE_exerc]]</f>
        <v>4235.4883445152036</v>
      </c>
      <c r="Q580" t="s">
        <v>51</v>
      </c>
      <c r="R580" t="s">
        <v>52</v>
      </c>
      <c r="S580">
        <v>133736</v>
      </c>
      <c r="T580">
        <v>200779.2</v>
      </c>
      <c r="U580">
        <v>0</v>
      </c>
      <c r="V580">
        <v>0.38800000000000001</v>
      </c>
      <c r="W580">
        <v>2007.7919999999999</v>
      </c>
      <c r="X580">
        <v>90</v>
      </c>
      <c r="Y580">
        <v>5.7568725668020709E-2</v>
      </c>
      <c r="Z580">
        <v>3079.6004535710449</v>
      </c>
      <c r="AA580">
        <v>1155.8670059961325</v>
      </c>
      <c r="AB580">
        <v>0</v>
      </c>
      <c r="AC580">
        <v>2.0884948025479178E-2</v>
      </c>
      <c r="AD580" t="s">
        <v>2029</v>
      </c>
      <c r="AE580" t="s">
        <v>2030</v>
      </c>
      <c r="AF580" s="10">
        <v>42003</v>
      </c>
      <c r="AG580" s="10">
        <v>43829</v>
      </c>
      <c r="AH580" t="s">
        <v>2031</v>
      </c>
      <c r="AI580" t="s">
        <v>2032</v>
      </c>
      <c r="AJ580">
        <v>26321720</v>
      </c>
      <c r="AK580" t="s">
        <v>70</v>
      </c>
      <c r="AL580" t="s">
        <v>47</v>
      </c>
      <c r="AM580" t="s">
        <v>2033</v>
      </c>
      <c r="AN580" t="s">
        <v>2034</v>
      </c>
    </row>
    <row r="581" spans="1:40" x14ac:dyDescent="0.25">
      <c r="A581" t="s">
        <v>2035</v>
      </c>
      <c r="B581" t="s">
        <v>59</v>
      </c>
      <c r="C581">
        <v>21</v>
      </c>
      <c r="D581" t="s">
        <v>60</v>
      </c>
      <c r="E581" t="s">
        <v>100</v>
      </c>
      <c r="F581" s="1">
        <v>330005042500</v>
      </c>
      <c r="G581" t="s">
        <v>2036</v>
      </c>
      <c r="H581" t="s">
        <v>2037</v>
      </c>
      <c r="I581" t="s">
        <v>62</v>
      </c>
      <c r="K581" s="10" t="s">
        <v>1661</v>
      </c>
      <c r="L581">
        <f>Tabela1[[#This Row],[vlCaptEst]]+Tabela1[[#This Row],[vlLancEstTrat]]+Tabela1[[#This Row],[vlLancEstNTrat]]+Tabela1[[#This Row],[vlConsEst]]</f>
        <v>918957.34497222782</v>
      </c>
      <c r="M581">
        <v>0</v>
      </c>
      <c r="N581">
        <f>Tabela1[[#This Row],[VALOR_anual]]+Tabela1[[#This Row],[AJUSTE_exerc]]</f>
        <v>918957.34497222782</v>
      </c>
      <c r="Q581" t="s">
        <v>891</v>
      </c>
      <c r="R581" t="s">
        <v>52</v>
      </c>
      <c r="S581">
        <v>19272000</v>
      </c>
      <c r="T581">
        <v>0</v>
      </c>
      <c r="U581">
        <v>0</v>
      </c>
      <c r="V581">
        <v>8253987.5800000001</v>
      </c>
      <c r="W581">
        <v>0</v>
      </c>
      <c r="X581">
        <v>0</v>
      </c>
      <c r="Y581">
        <v>5.7568725668020709E-2</v>
      </c>
      <c r="Z581">
        <v>443785.79563708691</v>
      </c>
      <c r="AA581">
        <v>0</v>
      </c>
      <c r="AB581">
        <v>0</v>
      </c>
      <c r="AC581">
        <v>475171.54933514091</v>
      </c>
      <c r="AD581" t="s">
        <v>2038</v>
      </c>
      <c r="AE581" t="s">
        <v>2039</v>
      </c>
      <c r="AF581" s="10">
        <v>43726</v>
      </c>
      <c r="AG581" s="10">
        <v>45553</v>
      </c>
      <c r="AH581" t="s">
        <v>2040</v>
      </c>
      <c r="AI581" t="s">
        <v>109</v>
      </c>
      <c r="AJ581">
        <v>25225970</v>
      </c>
      <c r="AK581" t="s">
        <v>76</v>
      </c>
      <c r="AL581" t="s">
        <v>47</v>
      </c>
      <c r="AM581" t="s">
        <v>2041</v>
      </c>
      <c r="AN581" t="s">
        <v>2042</v>
      </c>
    </row>
    <row r="582" spans="1:40" x14ac:dyDescent="0.25">
      <c r="A582" t="s">
        <v>2043</v>
      </c>
      <c r="B582" t="s">
        <v>59</v>
      </c>
      <c r="C582">
        <v>21</v>
      </c>
      <c r="D582" t="s">
        <v>60</v>
      </c>
      <c r="E582" t="s">
        <v>100</v>
      </c>
      <c r="F582" s="1">
        <v>330027216234</v>
      </c>
      <c r="G582" t="s">
        <v>2044</v>
      </c>
      <c r="H582" t="s">
        <v>2045</v>
      </c>
      <c r="I582" t="s">
        <v>305</v>
      </c>
      <c r="K582" s="10" t="s">
        <v>50</v>
      </c>
      <c r="L582">
        <f>Tabela1[[#This Row],[vlCaptEst]]+Tabela1[[#This Row],[vlLancEstTrat]]+Tabela1[[#This Row],[vlLancEstNTrat]]+Tabela1[[#This Row],[vlConsEst]]</f>
        <v>597553.29308453191</v>
      </c>
      <c r="M582">
        <v>7519.23</v>
      </c>
      <c r="N582">
        <f>Tabela1[[#This Row],[VALOR_anual]]+Tabela1[[#This Row],[AJUSTE_exerc]]</f>
        <v>605072.52308453189</v>
      </c>
      <c r="Q582" t="s">
        <v>2046</v>
      </c>
      <c r="R582" t="s">
        <v>52</v>
      </c>
      <c r="S582">
        <v>7446000</v>
      </c>
      <c r="T582">
        <v>45789.25</v>
      </c>
      <c r="U582">
        <v>0</v>
      </c>
      <c r="V582">
        <v>7400210.75</v>
      </c>
      <c r="W582">
        <v>27473.55</v>
      </c>
      <c r="X582">
        <v>97</v>
      </c>
      <c r="Y582">
        <v>5.7568725668020709E-2</v>
      </c>
      <c r="Z582">
        <v>171462.68736099271</v>
      </c>
      <c r="AA582">
        <v>69.901921041278811</v>
      </c>
      <c r="AB582">
        <v>0</v>
      </c>
      <c r="AC582">
        <v>426020.70380249794</v>
      </c>
      <c r="AD582" t="s">
        <v>2047</v>
      </c>
      <c r="AE582" t="s">
        <v>2048</v>
      </c>
      <c r="AF582" s="10">
        <v>41608</v>
      </c>
      <c r="AG582" s="10">
        <v>43434</v>
      </c>
      <c r="AH582" t="s">
        <v>2049</v>
      </c>
      <c r="AI582" t="s">
        <v>1687</v>
      </c>
      <c r="AJ582">
        <v>23890000</v>
      </c>
      <c r="AK582" t="s">
        <v>73</v>
      </c>
      <c r="AL582" t="s">
        <v>47</v>
      </c>
      <c r="AM582" t="s">
        <v>2050</v>
      </c>
      <c r="AN582" t="s">
        <v>2051</v>
      </c>
    </row>
    <row r="583" spans="1:40" x14ac:dyDescent="0.25">
      <c r="A583" t="s">
        <v>2052</v>
      </c>
      <c r="B583" t="s">
        <v>59</v>
      </c>
      <c r="C583">
        <v>21</v>
      </c>
      <c r="D583" t="s">
        <v>60</v>
      </c>
      <c r="E583" t="s">
        <v>100</v>
      </c>
      <c r="F583" s="1">
        <v>330005050872</v>
      </c>
      <c r="G583" t="s">
        <v>2053</v>
      </c>
      <c r="H583" t="s">
        <v>2054</v>
      </c>
      <c r="I583" t="s">
        <v>62</v>
      </c>
      <c r="K583" s="10" t="s">
        <v>50</v>
      </c>
      <c r="L583">
        <f>Tabela1[[#This Row],[vlCaptEst]]+Tabela1[[#This Row],[vlLancEstTrat]]+Tabela1[[#This Row],[vlLancEstNTrat]]+Tabela1[[#This Row],[vlConsEst]]</f>
        <v>202273.47843990522</v>
      </c>
      <c r="M583">
        <v>0</v>
      </c>
      <c r="N583">
        <f>Tabela1[[#This Row],[VALOR_anual]]+Tabela1[[#This Row],[AJUSTE_exerc]]</f>
        <v>202273.47843990522</v>
      </c>
      <c r="Q583" t="s">
        <v>51</v>
      </c>
      <c r="R583" t="s">
        <v>52</v>
      </c>
      <c r="S583">
        <v>8784000</v>
      </c>
      <c r="T583">
        <v>8784000</v>
      </c>
      <c r="U583">
        <v>0</v>
      </c>
      <c r="V583">
        <v>0</v>
      </c>
      <c r="W583">
        <v>111</v>
      </c>
      <c r="X583">
        <v>99</v>
      </c>
      <c r="Y583">
        <v>5.7568725668020709E-2</v>
      </c>
      <c r="Z583">
        <v>202273.47843990522</v>
      </c>
      <c r="AA583">
        <v>0</v>
      </c>
      <c r="AB583">
        <v>0</v>
      </c>
      <c r="AC583">
        <v>0</v>
      </c>
      <c r="AD583" t="s">
        <v>366</v>
      </c>
      <c r="AE583" t="s">
        <v>2055</v>
      </c>
      <c r="AF583" s="10">
        <v>36914</v>
      </c>
      <c r="AG583" s="10">
        <v>40566</v>
      </c>
      <c r="AH583" t="s">
        <v>2056</v>
      </c>
      <c r="AI583" t="s">
        <v>113</v>
      </c>
      <c r="AJ583">
        <v>23560900</v>
      </c>
      <c r="AK583" t="s">
        <v>64</v>
      </c>
      <c r="AL583" t="s">
        <v>47</v>
      </c>
      <c r="AM583" t="s">
        <v>2057</v>
      </c>
      <c r="AN583" t="s">
        <v>2058</v>
      </c>
    </row>
    <row r="584" spans="1:40" x14ac:dyDescent="0.25">
      <c r="A584" t="s">
        <v>2059</v>
      </c>
      <c r="B584" t="s">
        <v>59</v>
      </c>
      <c r="C584">
        <v>21</v>
      </c>
      <c r="D584" t="s">
        <v>60</v>
      </c>
      <c r="E584" t="s">
        <v>100</v>
      </c>
      <c r="F584" s="1">
        <v>330005297924</v>
      </c>
      <c r="G584" t="s">
        <v>176</v>
      </c>
      <c r="H584" t="s">
        <v>2060</v>
      </c>
      <c r="I584" t="s">
        <v>62</v>
      </c>
      <c r="K584" s="10" t="s">
        <v>50</v>
      </c>
      <c r="L584">
        <f>Tabela1[[#This Row],[vlCaptEst]]+Tabela1[[#This Row],[vlLancEstTrat]]+Tabela1[[#This Row],[vlLancEstNTrat]]+Tabela1[[#This Row],[vlConsEst]]</f>
        <v>128463.81654347506</v>
      </c>
      <c r="M584">
        <v>0</v>
      </c>
      <c r="N584">
        <f>Tabela1[[#This Row],[VALOR_anual]]+Tabela1[[#This Row],[AJUSTE_exerc]]</f>
        <v>128463.81654347506</v>
      </c>
      <c r="Q584" t="s">
        <v>2061</v>
      </c>
      <c r="R584" t="s">
        <v>52</v>
      </c>
      <c r="S584">
        <v>2246400</v>
      </c>
      <c r="T584">
        <v>0</v>
      </c>
      <c r="U584">
        <v>0</v>
      </c>
      <c r="V584">
        <v>1332926.14107884</v>
      </c>
      <c r="W584">
        <v>0</v>
      </c>
      <c r="X584">
        <v>80</v>
      </c>
      <c r="Y584">
        <v>5.7568725668020709E-2</v>
      </c>
      <c r="Z584">
        <v>51728.956614226197</v>
      </c>
      <c r="AA584">
        <v>0</v>
      </c>
      <c r="AB584">
        <v>0</v>
      </c>
      <c r="AC584">
        <v>76734.859929248851</v>
      </c>
      <c r="AD584" t="s">
        <v>2062</v>
      </c>
      <c r="AE584" t="s">
        <v>2063</v>
      </c>
      <c r="AF584" s="10">
        <v>39048</v>
      </c>
      <c r="AG584" s="10">
        <v>40874</v>
      </c>
      <c r="AH584" t="s">
        <v>177</v>
      </c>
      <c r="AI584">
        <v>0</v>
      </c>
      <c r="AJ584">
        <v>0</v>
      </c>
      <c r="AK584" t="s">
        <v>76</v>
      </c>
      <c r="AL584">
        <v>0</v>
      </c>
      <c r="AM584" t="s">
        <v>178</v>
      </c>
      <c r="AN584" t="s">
        <v>179</v>
      </c>
    </row>
    <row r="585" spans="1:40" s="4" customFormat="1" x14ac:dyDescent="0.25">
      <c r="A585" t="s">
        <v>2064</v>
      </c>
      <c r="B585" t="s">
        <v>59</v>
      </c>
      <c r="C585">
        <v>21</v>
      </c>
      <c r="D585" t="s">
        <v>60</v>
      </c>
      <c r="E585" t="s">
        <v>100</v>
      </c>
      <c r="F585" s="1">
        <v>330005049513</v>
      </c>
      <c r="G585" t="s">
        <v>2065</v>
      </c>
      <c r="H585" t="s">
        <v>2066</v>
      </c>
      <c r="I585" t="s">
        <v>62</v>
      </c>
      <c r="J585"/>
      <c r="K585" s="10" t="s">
        <v>50</v>
      </c>
      <c r="L585">
        <f>Tabela1[[#This Row],[vlCaptEst]]+Tabela1[[#This Row],[vlLancEstTrat]]+Tabela1[[#This Row],[vlLancEstNTrat]]+Tabela1[[#This Row],[vlConsEst]]</f>
        <v>423008.55128857517</v>
      </c>
      <c r="M585">
        <v>0</v>
      </c>
      <c r="N585">
        <f>Tabela1[[#This Row],[VALOR_anual]]+Tabela1[[#This Row],[AJUSTE_exerc]]</f>
        <v>423008.55128857517</v>
      </c>
      <c r="O585"/>
      <c r="P585"/>
      <c r="Q585" t="s">
        <v>2061</v>
      </c>
      <c r="R585" t="s">
        <v>52</v>
      </c>
      <c r="S585">
        <v>6499920</v>
      </c>
      <c r="T585">
        <v>0</v>
      </c>
      <c r="U585">
        <v>0</v>
      </c>
      <c r="V585">
        <v>4747920</v>
      </c>
      <c r="W585">
        <v>5256</v>
      </c>
      <c r="X585">
        <v>80</v>
      </c>
      <c r="Y585">
        <v>5.7568725668020709E-2</v>
      </c>
      <c r="Z585">
        <v>149676.84621748645</v>
      </c>
      <c r="AA585">
        <v>0</v>
      </c>
      <c r="AB585">
        <v>0</v>
      </c>
      <c r="AC585">
        <v>273331.70507108868</v>
      </c>
      <c r="AD585" t="s">
        <v>2067</v>
      </c>
      <c r="AE585" t="s">
        <v>2068</v>
      </c>
      <c r="AF585" s="10">
        <v>42165</v>
      </c>
      <c r="AG585" s="10">
        <v>45422</v>
      </c>
      <c r="AH585" t="s">
        <v>2069</v>
      </c>
      <c r="AI585" t="s">
        <v>2070</v>
      </c>
      <c r="AJ585">
        <v>25221000</v>
      </c>
      <c r="AK585" t="s">
        <v>76</v>
      </c>
      <c r="AL585" t="s">
        <v>47</v>
      </c>
      <c r="AM585">
        <v>21877843</v>
      </c>
      <c r="AN585" t="s">
        <v>2071</v>
      </c>
    </row>
    <row r="586" spans="1:40" x14ac:dyDescent="0.25">
      <c r="A586" t="s">
        <v>2072</v>
      </c>
      <c r="B586" t="s">
        <v>59</v>
      </c>
      <c r="C586">
        <v>21</v>
      </c>
      <c r="D586" t="s">
        <v>60</v>
      </c>
      <c r="E586" t="s">
        <v>100</v>
      </c>
      <c r="F586" s="1">
        <v>330005042420</v>
      </c>
      <c r="G586" t="s">
        <v>2073</v>
      </c>
      <c r="H586" t="s">
        <v>2074</v>
      </c>
      <c r="I586" t="s">
        <v>305</v>
      </c>
      <c r="K586" s="10" t="s">
        <v>50</v>
      </c>
      <c r="L586">
        <f>Tabela1[[#This Row],[vlCaptEst]]+Tabela1[[#This Row],[vlLancEstTrat]]+Tabela1[[#This Row],[vlLancEstNTrat]]+Tabela1[[#This Row],[vlConsEst]]</f>
        <v>1044110.9703509824</v>
      </c>
      <c r="M586">
        <v>0</v>
      </c>
      <c r="N586">
        <f>Tabela1[[#This Row],[VALOR_anual]]+Tabela1[[#This Row],[AJUSTE_exerc]]</f>
        <v>1044110.9703509824</v>
      </c>
      <c r="Q586" t="s">
        <v>2075</v>
      </c>
      <c r="R586" t="s">
        <v>52</v>
      </c>
      <c r="S586">
        <v>14121120</v>
      </c>
      <c r="T586">
        <v>7358</v>
      </c>
      <c r="U586">
        <v>0</v>
      </c>
      <c r="V586">
        <v>12487468</v>
      </c>
      <c r="W586">
        <v>1234</v>
      </c>
      <c r="X586">
        <v>88</v>
      </c>
      <c r="Y586">
        <v>5.7568725668020709E-2</v>
      </c>
      <c r="Z586">
        <v>325173.95208587905</v>
      </c>
      <c r="AA586">
        <v>49.392902080258253</v>
      </c>
      <c r="AB586">
        <v>0</v>
      </c>
      <c r="AC586">
        <v>718887.62536302314</v>
      </c>
      <c r="AD586" t="s">
        <v>2076</v>
      </c>
      <c r="AE586" t="s">
        <v>2077</v>
      </c>
      <c r="AF586" s="10">
        <v>42150</v>
      </c>
      <c r="AG586" s="10">
        <v>45438</v>
      </c>
      <c r="AH586" t="s">
        <v>2078</v>
      </c>
      <c r="AI586" t="s">
        <v>353</v>
      </c>
      <c r="AJ586">
        <v>25225030</v>
      </c>
      <c r="AK586" t="s">
        <v>76</v>
      </c>
      <c r="AL586" t="s">
        <v>47</v>
      </c>
      <c r="AM586">
        <v>32275713</v>
      </c>
      <c r="AN586" t="s">
        <v>2079</v>
      </c>
    </row>
    <row r="587" spans="1:40" x14ac:dyDescent="0.25">
      <c r="A587" t="s">
        <v>2080</v>
      </c>
      <c r="B587" t="s">
        <v>59</v>
      </c>
      <c r="C587">
        <v>21</v>
      </c>
      <c r="D587" t="s">
        <v>60</v>
      </c>
      <c r="E587" t="s">
        <v>100</v>
      </c>
      <c r="F587" s="1">
        <v>330005046336</v>
      </c>
      <c r="G587" t="s">
        <v>2081</v>
      </c>
      <c r="H587" t="s">
        <v>2082</v>
      </c>
      <c r="I587" t="s">
        <v>62</v>
      </c>
      <c r="K587" s="10" t="s">
        <v>2083</v>
      </c>
      <c r="L587">
        <f>Tabela1[[#This Row],[vlCaptEst]]+Tabela1[[#This Row],[vlLancEstTrat]]+Tabela1[[#This Row],[vlLancEstNTrat]]+Tabela1[[#This Row],[vlConsEst]]</f>
        <v>2497985.5190146314</v>
      </c>
      <c r="M587">
        <v>0</v>
      </c>
      <c r="N587">
        <f>Tabela1[[#This Row],[VALOR_anual]]+Tabela1[[#This Row],[AJUSTE_exerc]]</f>
        <v>2497985.5190146314</v>
      </c>
      <c r="Q587" t="s">
        <v>51</v>
      </c>
      <c r="R587" t="s">
        <v>52</v>
      </c>
      <c r="S587">
        <v>67819920</v>
      </c>
      <c r="T587">
        <v>1839600</v>
      </c>
      <c r="U587">
        <v>0</v>
      </c>
      <c r="V587">
        <v>16161849.6</v>
      </c>
      <c r="W587">
        <v>49056</v>
      </c>
      <c r="X587">
        <v>94</v>
      </c>
      <c r="Y587">
        <v>5.7568725668020709E-2</v>
      </c>
      <c r="Z587">
        <v>1561722.5510643751</v>
      </c>
      <c r="AA587">
        <v>5845.8744743898378</v>
      </c>
      <c r="AB587">
        <v>0</v>
      </c>
      <c r="AC587">
        <v>930417.09347586636</v>
      </c>
      <c r="AD587" t="s">
        <v>2084</v>
      </c>
      <c r="AE587" t="s">
        <v>2085</v>
      </c>
      <c r="AF587" s="10">
        <v>44015</v>
      </c>
      <c r="AG587" s="10">
        <v>45397</v>
      </c>
      <c r="AH587" t="s">
        <v>2086</v>
      </c>
      <c r="AI587" t="s">
        <v>113</v>
      </c>
      <c r="AJ587">
        <v>23560352</v>
      </c>
      <c r="AK587" t="s">
        <v>64</v>
      </c>
      <c r="AL587" t="s">
        <v>47</v>
      </c>
      <c r="AM587">
        <v>21412567</v>
      </c>
      <c r="AN587" s="11" t="s">
        <v>13058</v>
      </c>
    </row>
    <row r="588" spans="1:40" x14ac:dyDescent="0.25">
      <c r="A588" t="s">
        <v>2087</v>
      </c>
      <c r="B588" t="s">
        <v>59</v>
      </c>
      <c r="C588">
        <v>21</v>
      </c>
      <c r="D588" t="s">
        <v>60</v>
      </c>
      <c r="E588" t="s">
        <v>100</v>
      </c>
      <c r="F588" s="1">
        <v>330031531904</v>
      </c>
      <c r="G588" t="s">
        <v>77</v>
      </c>
      <c r="H588" t="s">
        <v>2088</v>
      </c>
      <c r="I588" t="s">
        <v>42</v>
      </c>
      <c r="K588" s="10" t="s">
        <v>183</v>
      </c>
      <c r="L588">
        <f>Tabela1[[#This Row],[vlCaptEst]]+Tabela1[[#This Row],[vlLancEstTrat]]+Tabela1[[#This Row],[vlLancEstNTrat]]+Tabela1[[#This Row],[vlConsEst]]</f>
        <v>3238793.0668874844</v>
      </c>
      <c r="M588">
        <v>0</v>
      </c>
      <c r="N588">
        <f>Tabela1[[#This Row],[VALOR_anual]]+Tabela1[[#This Row],[AJUSTE_exerc]]</f>
        <v>3238793.0668874844</v>
      </c>
      <c r="Q588" t="s">
        <v>2089</v>
      </c>
      <c r="R588" t="s">
        <v>301</v>
      </c>
      <c r="S588">
        <v>93765988.799999997</v>
      </c>
      <c r="T588">
        <v>0</v>
      </c>
      <c r="U588">
        <v>0</v>
      </c>
      <c r="V588">
        <v>18753197.760000002</v>
      </c>
      <c r="W588">
        <v>0</v>
      </c>
      <c r="X588">
        <v>0</v>
      </c>
      <c r="Y588">
        <v>5.7568725668020709E-2</v>
      </c>
      <c r="Z588">
        <v>2159195.3744441648</v>
      </c>
      <c r="AA588">
        <v>0</v>
      </c>
      <c r="AB588">
        <v>0</v>
      </c>
      <c r="AC588">
        <v>1079597.6924433196</v>
      </c>
      <c r="AD588" t="s">
        <v>2090</v>
      </c>
      <c r="AE588" t="s">
        <v>2091</v>
      </c>
      <c r="AF588" s="10">
        <v>39099</v>
      </c>
      <c r="AG588" s="10">
        <v>42749</v>
      </c>
      <c r="AH588" t="s">
        <v>78</v>
      </c>
      <c r="AI588" t="s">
        <v>79</v>
      </c>
      <c r="AJ588" t="s">
        <v>80</v>
      </c>
      <c r="AK588" t="s">
        <v>64</v>
      </c>
      <c r="AL588" t="s">
        <v>47</v>
      </c>
      <c r="AM588" t="s">
        <v>81</v>
      </c>
      <c r="AN588" t="s">
        <v>82</v>
      </c>
    </row>
    <row r="589" spans="1:40" x14ac:dyDescent="0.25">
      <c r="A589" t="s">
        <v>2092</v>
      </c>
      <c r="B589" t="s">
        <v>59</v>
      </c>
      <c r="C589">
        <v>21</v>
      </c>
      <c r="D589" t="s">
        <v>60</v>
      </c>
      <c r="E589" t="s">
        <v>100</v>
      </c>
      <c r="F589" s="1">
        <v>330005088098</v>
      </c>
      <c r="G589" t="s">
        <v>300</v>
      </c>
      <c r="H589" t="s">
        <v>2093</v>
      </c>
      <c r="I589" t="s">
        <v>42</v>
      </c>
      <c r="K589" s="10" t="s">
        <v>183</v>
      </c>
      <c r="L589">
        <f>Tabela1[[#This Row],[vlCaptEst]]+Tabela1[[#This Row],[vlLancEstTrat]]+Tabela1[[#This Row],[vlLancEstNTrat]]+Tabela1[[#This Row],[vlConsEst]]</f>
        <v>6092956.9847474741</v>
      </c>
      <c r="M589">
        <v>0</v>
      </c>
      <c r="N589">
        <f>Tabela1[[#This Row],[VALOR_anual]]+Tabela1[[#This Row],[AJUSTE_exerc]]</f>
        <v>6092956.9847474741</v>
      </c>
      <c r="Q589" t="s">
        <v>51</v>
      </c>
      <c r="R589" t="s">
        <v>301</v>
      </c>
      <c r="S589">
        <v>176396616</v>
      </c>
      <c r="T589">
        <v>0</v>
      </c>
      <c r="U589">
        <v>0</v>
      </c>
      <c r="V589">
        <v>35279323.200000003</v>
      </c>
      <c r="W589">
        <v>0</v>
      </c>
      <c r="X589">
        <v>0</v>
      </c>
      <c r="Y589">
        <v>5.7568725668020709E-2</v>
      </c>
      <c r="Z589">
        <v>4061971.3196841581</v>
      </c>
      <c r="AA589">
        <v>0</v>
      </c>
      <c r="AB589">
        <v>0</v>
      </c>
      <c r="AC589">
        <v>2030985.6650633158</v>
      </c>
      <c r="AD589" t="s">
        <v>2094</v>
      </c>
      <c r="AE589" t="s">
        <v>2095</v>
      </c>
      <c r="AF589" s="10">
        <v>42247</v>
      </c>
      <c r="AG589" s="10">
        <v>44074</v>
      </c>
      <c r="AH589" t="s">
        <v>78</v>
      </c>
      <c r="AI589" t="s">
        <v>79</v>
      </c>
      <c r="AJ589" t="s">
        <v>80</v>
      </c>
      <c r="AK589" t="s">
        <v>64</v>
      </c>
      <c r="AL589" t="s">
        <v>47</v>
      </c>
      <c r="AM589" t="s">
        <v>81</v>
      </c>
      <c r="AN589" t="s">
        <v>82</v>
      </c>
    </row>
    <row r="590" spans="1:40" x14ac:dyDescent="0.25">
      <c r="A590" t="s">
        <v>2096</v>
      </c>
      <c r="B590" t="s">
        <v>59</v>
      </c>
      <c r="C590">
        <v>21</v>
      </c>
      <c r="D590" t="s">
        <v>60</v>
      </c>
      <c r="E590" t="s">
        <v>100</v>
      </c>
      <c r="F590" s="1">
        <v>330005088098</v>
      </c>
      <c r="G590" t="s">
        <v>77</v>
      </c>
      <c r="H590" t="s">
        <v>2097</v>
      </c>
      <c r="I590" t="s">
        <v>42</v>
      </c>
      <c r="K590" s="10" t="s">
        <v>183</v>
      </c>
      <c r="L590">
        <f>Tabela1[[#This Row],[vlCaptEst]]+Tabela1[[#This Row],[vlLancEstTrat]]+Tabela1[[#This Row],[vlLancEstNTrat]]+Tabela1[[#This Row],[vlConsEst]]</f>
        <v>34199968.51140172</v>
      </c>
      <c r="M590">
        <v>0</v>
      </c>
      <c r="N590">
        <f>Tabela1[[#This Row],[VALOR_anual]]+Tabela1[[#This Row],[AJUSTE_exerc]]</f>
        <v>34199968.51140172</v>
      </c>
      <c r="Q590" t="s">
        <v>2098</v>
      </c>
      <c r="R590" t="s">
        <v>2099</v>
      </c>
      <c r="S590">
        <v>990120024</v>
      </c>
      <c r="T590">
        <v>0</v>
      </c>
      <c r="U590">
        <v>0</v>
      </c>
      <c r="V590">
        <v>198024004.80000001</v>
      </c>
      <c r="W590">
        <v>0</v>
      </c>
      <c r="X590">
        <v>0</v>
      </c>
      <c r="Y590">
        <v>5.7568725668020709E-2</v>
      </c>
      <c r="Z590">
        <v>22799979.007601146</v>
      </c>
      <c r="AA590">
        <v>0</v>
      </c>
      <c r="AB590">
        <v>0</v>
      </c>
      <c r="AC590">
        <v>11399989.503800573</v>
      </c>
      <c r="AD590" t="s">
        <v>2100</v>
      </c>
      <c r="AE590" t="s">
        <v>1538</v>
      </c>
      <c r="AF590" s="10">
        <v>39099</v>
      </c>
      <c r="AG590" s="10">
        <v>42752</v>
      </c>
      <c r="AH590" t="s">
        <v>78</v>
      </c>
      <c r="AI590" t="s">
        <v>79</v>
      </c>
      <c r="AJ590" t="s">
        <v>80</v>
      </c>
      <c r="AK590" t="s">
        <v>64</v>
      </c>
      <c r="AL590" t="s">
        <v>47</v>
      </c>
      <c r="AM590" t="s">
        <v>81</v>
      </c>
      <c r="AN590" t="s">
        <v>82</v>
      </c>
    </row>
    <row r="591" spans="1:40" x14ac:dyDescent="0.25">
      <c r="A591" t="s">
        <v>2101</v>
      </c>
      <c r="B591" t="s">
        <v>59</v>
      </c>
      <c r="C591">
        <v>21</v>
      </c>
      <c r="D591" t="s">
        <v>60</v>
      </c>
      <c r="E591" t="s">
        <v>100</v>
      </c>
      <c r="F591" s="1">
        <v>330031531904</v>
      </c>
      <c r="G591" t="s">
        <v>300</v>
      </c>
      <c r="H591" t="s">
        <v>2102</v>
      </c>
      <c r="I591" t="s">
        <v>42</v>
      </c>
      <c r="K591" s="10" t="s">
        <v>183</v>
      </c>
      <c r="L591">
        <f>Tabela1[[#This Row],[vlCaptEst]]+Tabela1[[#This Row],[vlLancEstTrat]]+Tabela1[[#This Row],[vlLancEstNTrat]]+Tabela1[[#This Row],[vlConsEst]]</f>
        <v>828570.25558057358</v>
      </c>
      <c r="M591">
        <v>0</v>
      </c>
      <c r="N591">
        <f>Tabela1[[#This Row],[VALOR_anual]]+Tabela1[[#This Row],[AJUSTE_exerc]]</f>
        <v>828570.25558057358</v>
      </c>
      <c r="Q591" t="s">
        <v>51</v>
      </c>
      <c r="R591" t="s">
        <v>301</v>
      </c>
      <c r="S591">
        <v>23987858.399999999</v>
      </c>
      <c r="T591">
        <v>0</v>
      </c>
      <c r="U591">
        <v>0</v>
      </c>
      <c r="V591">
        <v>4797571.68</v>
      </c>
      <c r="W591">
        <v>0</v>
      </c>
      <c r="X591">
        <v>0</v>
      </c>
      <c r="Y591">
        <v>5.7568725668020709E-2</v>
      </c>
      <c r="Z591">
        <v>552380.17386787373</v>
      </c>
      <c r="AA591">
        <v>0</v>
      </c>
      <c r="AB591">
        <v>0</v>
      </c>
      <c r="AC591">
        <v>276190.08171269984</v>
      </c>
      <c r="AD591" t="s">
        <v>2090</v>
      </c>
      <c r="AE591" t="s">
        <v>2091</v>
      </c>
      <c r="AF591" s="10">
        <v>39099</v>
      </c>
      <c r="AG591" s="10">
        <v>42749</v>
      </c>
      <c r="AH591" t="s">
        <v>78</v>
      </c>
      <c r="AI591" t="s">
        <v>79</v>
      </c>
      <c r="AJ591" t="s">
        <v>80</v>
      </c>
      <c r="AK591" t="s">
        <v>64</v>
      </c>
      <c r="AL591" t="s">
        <v>47</v>
      </c>
      <c r="AM591" t="s">
        <v>81</v>
      </c>
      <c r="AN591" t="s">
        <v>82</v>
      </c>
    </row>
    <row r="592" spans="1:40" x14ac:dyDescent="0.25">
      <c r="A592" t="s">
        <v>2103</v>
      </c>
      <c r="B592" t="s">
        <v>59</v>
      </c>
      <c r="C592">
        <v>21</v>
      </c>
      <c r="D592" t="s">
        <v>60</v>
      </c>
      <c r="E592" t="s">
        <v>100</v>
      </c>
      <c r="F592" s="1">
        <v>330005088098</v>
      </c>
      <c r="G592" t="s">
        <v>2104</v>
      </c>
      <c r="H592" t="s">
        <v>2105</v>
      </c>
      <c r="I592" t="s">
        <v>42</v>
      </c>
      <c r="K592" s="10" t="s">
        <v>1712</v>
      </c>
      <c r="L592">
        <f>Tabela1[[#This Row],[vlCaptEst]]+Tabela1[[#This Row],[vlLancEstTrat]]+Tabela1[[#This Row],[vlLancEstNTrat]]+Tabela1[[#This Row],[vlConsEst]]</f>
        <v>4519474.1194499508</v>
      </c>
      <c r="M592">
        <v>0</v>
      </c>
      <c r="N592">
        <f>Tabela1[[#This Row],[VALOR_anual]]+Tabela1[[#This Row],[AJUSTE_exerc]]</f>
        <v>4519474.1194499508</v>
      </c>
      <c r="Q592" t="s">
        <v>2106</v>
      </c>
      <c r="R592" t="s">
        <v>2107</v>
      </c>
      <c r="S592">
        <v>130842864</v>
      </c>
      <c r="T592">
        <v>0</v>
      </c>
      <c r="U592">
        <v>0</v>
      </c>
      <c r="V592">
        <v>26168573</v>
      </c>
      <c r="W592">
        <v>0</v>
      </c>
      <c r="X592">
        <v>0</v>
      </c>
      <c r="Y592">
        <v>5.7568725668020709E-2</v>
      </c>
      <c r="Z592">
        <v>3012982.7532616169</v>
      </c>
      <c r="AA592">
        <v>0</v>
      </c>
      <c r="AB592">
        <v>0</v>
      </c>
      <c r="AC592">
        <v>1506491.3661883343</v>
      </c>
      <c r="AD592" t="s">
        <v>2094</v>
      </c>
      <c r="AE592" t="s">
        <v>2095</v>
      </c>
      <c r="AF592" s="10">
        <v>42247</v>
      </c>
      <c r="AG592" s="10">
        <v>44074</v>
      </c>
      <c r="AH592" t="s">
        <v>1558</v>
      </c>
      <c r="AI592" t="s">
        <v>419</v>
      </c>
      <c r="AJ592" t="s">
        <v>1559</v>
      </c>
      <c r="AK592" t="s">
        <v>64</v>
      </c>
      <c r="AL592" t="s">
        <v>47</v>
      </c>
      <c r="AM592" t="s">
        <v>2108</v>
      </c>
      <c r="AN592" t="s">
        <v>1561</v>
      </c>
    </row>
    <row r="593" spans="1:40" x14ac:dyDescent="0.25">
      <c r="A593" t="s">
        <v>2109</v>
      </c>
      <c r="B593" t="s">
        <v>59</v>
      </c>
      <c r="C593">
        <v>21</v>
      </c>
      <c r="D593" t="s">
        <v>60</v>
      </c>
      <c r="E593" t="s">
        <v>100</v>
      </c>
      <c r="F593" s="1">
        <v>330031531904</v>
      </c>
      <c r="G593" t="s">
        <v>2104</v>
      </c>
      <c r="H593" t="s">
        <v>2110</v>
      </c>
      <c r="I593" t="s">
        <v>42</v>
      </c>
      <c r="K593" s="10" t="s">
        <v>1712</v>
      </c>
      <c r="L593">
        <f>Tabela1[[#This Row],[vlCaptEst]]+Tabela1[[#This Row],[vlLancEstTrat]]+Tabela1[[#This Row],[vlLancEstNTrat]]+Tabela1[[#This Row],[vlConsEst]]</f>
        <v>614687.70125864749</v>
      </c>
      <c r="M593">
        <v>0</v>
      </c>
      <c r="N593">
        <f>Tabela1[[#This Row],[VALOR_anual]]+Tabela1[[#This Row],[AJUSTE_exerc]]</f>
        <v>614687.70125864749</v>
      </c>
      <c r="Q593" t="s">
        <v>2111</v>
      </c>
      <c r="R593" t="s">
        <v>2107</v>
      </c>
      <c r="S593">
        <v>17795764.800000001</v>
      </c>
      <c r="T593">
        <v>0</v>
      </c>
      <c r="U593">
        <v>0</v>
      </c>
      <c r="V593">
        <v>3559153</v>
      </c>
      <c r="W593">
        <v>0</v>
      </c>
      <c r="X593">
        <v>0</v>
      </c>
      <c r="Y593">
        <v>5.7568725668020709E-2</v>
      </c>
      <c r="Z593">
        <v>409791.793877449</v>
      </c>
      <c r="AA593">
        <v>0</v>
      </c>
      <c r="AB593">
        <v>0</v>
      </c>
      <c r="AC593">
        <v>204895.90738119851</v>
      </c>
      <c r="AD593" t="s">
        <v>2090</v>
      </c>
      <c r="AE593" t="s">
        <v>2091</v>
      </c>
      <c r="AF593" s="10">
        <v>39099</v>
      </c>
      <c r="AG593" s="10">
        <v>42749</v>
      </c>
      <c r="AH593" t="s">
        <v>1558</v>
      </c>
      <c r="AI593" t="s">
        <v>419</v>
      </c>
      <c r="AJ593" t="s">
        <v>1559</v>
      </c>
      <c r="AK593" t="s">
        <v>64</v>
      </c>
      <c r="AL593" t="s">
        <v>47</v>
      </c>
      <c r="AM593" t="s">
        <v>2108</v>
      </c>
      <c r="AN593" t="s">
        <v>1561</v>
      </c>
    </row>
    <row r="594" spans="1:40" x14ac:dyDescent="0.25">
      <c r="A594" t="s">
        <v>2112</v>
      </c>
      <c r="B594" t="s">
        <v>59</v>
      </c>
      <c r="C594">
        <v>21</v>
      </c>
      <c r="D594" t="s">
        <v>60</v>
      </c>
      <c r="E594" t="s">
        <v>100</v>
      </c>
      <c r="F594" s="1">
        <v>330005088098</v>
      </c>
      <c r="G594" t="s">
        <v>1851</v>
      </c>
      <c r="H594" t="s">
        <v>2113</v>
      </c>
      <c r="I594" t="s">
        <v>42</v>
      </c>
      <c r="K594" s="10" t="s">
        <v>183</v>
      </c>
      <c r="L594">
        <f>Tabela1[[#This Row],[vlCaptEst]]+Tabela1[[#This Row],[vlLancEstTrat]]+Tabela1[[#This Row],[vlLancEstNTrat]]+Tabela1[[#This Row],[vlConsEst]]</f>
        <v>4205757.9526825966</v>
      </c>
      <c r="M594">
        <v>0</v>
      </c>
      <c r="N594">
        <f>Tabela1[[#This Row],[VALOR_anual]]+Tabela1[[#This Row],[AJUSTE_exerc]]</f>
        <v>4205757.9526825966</v>
      </c>
      <c r="Q594" t="s">
        <v>51</v>
      </c>
      <c r="R594" t="s">
        <v>2114</v>
      </c>
      <c r="S594">
        <v>121760496</v>
      </c>
      <c r="T594">
        <v>0</v>
      </c>
      <c r="U594">
        <v>0</v>
      </c>
      <c r="V594">
        <v>24352099.199999999</v>
      </c>
      <c r="W594">
        <v>0</v>
      </c>
      <c r="X594">
        <v>0</v>
      </c>
      <c r="Y594">
        <v>5.7568725668020709E-2</v>
      </c>
      <c r="Z594">
        <v>2803838.6386025557</v>
      </c>
      <c r="AA594">
        <v>0</v>
      </c>
      <c r="AB594">
        <v>0</v>
      </c>
      <c r="AC594">
        <v>1401919.3140800407</v>
      </c>
      <c r="AD594" t="s">
        <v>2115</v>
      </c>
      <c r="AE594" t="s">
        <v>2095</v>
      </c>
      <c r="AF594" s="10">
        <v>42247</v>
      </c>
      <c r="AG594" s="10">
        <v>44074</v>
      </c>
      <c r="AH594" t="s">
        <v>1855</v>
      </c>
      <c r="AI594" t="s">
        <v>115</v>
      </c>
      <c r="AJ594">
        <v>20210030</v>
      </c>
      <c r="AK594" t="s">
        <v>95</v>
      </c>
      <c r="AL594" t="s">
        <v>47</v>
      </c>
      <c r="AM594">
        <v>25417624</v>
      </c>
      <c r="AN594" t="s">
        <v>1856</v>
      </c>
    </row>
    <row r="595" spans="1:40" x14ac:dyDescent="0.25">
      <c r="A595" t="s">
        <v>2116</v>
      </c>
      <c r="B595" t="s">
        <v>59</v>
      </c>
      <c r="C595">
        <v>21</v>
      </c>
      <c r="D595" t="s">
        <v>60</v>
      </c>
      <c r="E595" t="s">
        <v>100</v>
      </c>
      <c r="F595" s="1">
        <v>330031531904</v>
      </c>
      <c r="G595" t="s">
        <v>1851</v>
      </c>
      <c r="H595" t="s">
        <v>2117</v>
      </c>
      <c r="I595" t="s">
        <v>42</v>
      </c>
      <c r="K595" s="10" t="s">
        <v>183</v>
      </c>
      <c r="L595">
        <f>Tabela1[[#This Row],[vlCaptEst]]+Tabela1[[#This Row],[vlLancEstTrat]]+Tabela1[[#This Row],[vlLancEstNTrat]]+Tabela1[[#This Row],[vlConsEst]]</f>
        <v>1309057.1390554132</v>
      </c>
      <c r="M595">
        <v>0</v>
      </c>
      <c r="N595">
        <f>Tabela1[[#This Row],[VALOR_anual]]+Tabela1[[#This Row],[AJUSTE_exerc]]</f>
        <v>1309057.1390554132</v>
      </c>
      <c r="Q595" t="s">
        <v>51</v>
      </c>
      <c r="R595" t="s">
        <v>1854</v>
      </c>
      <c r="S595">
        <v>37898388</v>
      </c>
      <c r="T595">
        <v>0</v>
      </c>
      <c r="U595">
        <v>0</v>
      </c>
      <c r="V595">
        <v>7579677.5999999996</v>
      </c>
      <c r="W595">
        <v>0</v>
      </c>
      <c r="X595">
        <v>0</v>
      </c>
      <c r="Y595">
        <v>5.7568725668020709E-2</v>
      </c>
      <c r="Z595">
        <v>872704.75588945078</v>
      </c>
      <c r="AA595">
        <v>0</v>
      </c>
      <c r="AB595">
        <v>0</v>
      </c>
      <c r="AC595">
        <v>436352.38316596235</v>
      </c>
      <c r="AD595" t="s">
        <v>2090</v>
      </c>
      <c r="AE595" t="s">
        <v>2091</v>
      </c>
      <c r="AF595" s="10">
        <v>39099</v>
      </c>
      <c r="AG595" s="10">
        <v>42749</v>
      </c>
      <c r="AH595" t="s">
        <v>1855</v>
      </c>
      <c r="AI595" t="s">
        <v>115</v>
      </c>
      <c r="AJ595">
        <v>20210030</v>
      </c>
      <c r="AK595" t="s">
        <v>95</v>
      </c>
      <c r="AL595" t="s">
        <v>47</v>
      </c>
      <c r="AM595" t="s">
        <v>105</v>
      </c>
      <c r="AN595" t="s">
        <v>1856</v>
      </c>
    </row>
    <row r="596" spans="1:40" x14ac:dyDescent="0.25">
      <c r="A596" t="s">
        <v>2118</v>
      </c>
      <c r="B596" t="s">
        <v>59</v>
      </c>
      <c r="C596">
        <v>21</v>
      </c>
      <c r="D596" t="s">
        <v>60</v>
      </c>
      <c r="E596" t="s">
        <v>100</v>
      </c>
      <c r="F596" s="1">
        <v>330042276773</v>
      </c>
      <c r="G596" t="s">
        <v>2119</v>
      </c>
      <c r="H596" t="s">
        <v>2120</v>
      </c>
      <c r="I596" t="s">
        <v>49</v>
      </c>
      <c r="K596" s="10">
        <v>45536</v>
      </c>
      <c r="L596">
        <f>Tabela1[[#This Row],[vlCaptEst]]+Tabela1[[#This Row],[vlLancEstTrat]]+Tabela1[[#This Row],[vlLancEstNTrat]]+Tabela1[[#This Row],[vlConsEst]]</f>
        <v>6631.9171969559848</v>
      </c>
      <c r="M596">
        <v>0</v>
      </c>
      <c r="N596">
        <f>Tabela1[[#This Row],[VALOR_anual]]+Tabela1[[#This Row],[AJUSTE_exerc]]</f>
        <v>6631.9171969559848</v>
      </c>
      <c r="Q596" t="s">
        <v>51</v>
      </c>
      <c r="R596">
        <v>0</v>
      </c>
      <c r="S596">
        <v>288000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5.7568725668020709E-2</v>
      </c>
      <c r="Z596">
        <v>6631.9171969559848</v>
      </c>
      <c r="AA596">
        <v>0</v>
      </c>
      <c r="AB596">
        <v>0</v>
      </c>
      <c r="AC596">
        <v>0</v>
      </c>
      <c r="AD596" t="s">
        <v>2121</v>
      </c>
      <c r="AE596" t="s">
        <v>2122</v>
      </c>
      <c r="AF596" s="10">
        <v>45478</v>
      </c>
      <c r="AG596" s="10">
        <v>47304</v>
      </c>
      <c r="AH596" t="s">
        <v>2123</v>
      </c>
      <c r="AI596" t="s">
        <v>2124</v>
      </c>
      <c r="AJ596" t="s">
        <v>1764</v>
      </c>
      <c r="AK596" t="s">
        <v>1765</v>
      </c>
      <c r="AL596" t="s">
        <v>47</v>
      </c>
      <c r="AM596" t="s">
        <v>2125</v>
      </c>
      <c r="AN596" t="s">
        <v>2126</v>
      </c>
    </row>
    <row r="597" spans="1:40" x14ac:dyDescent="0.25">
      <c r="A597" t="s">
        <v>2136</v>
      </c>
      <c r="B597" t="s">
        <v>116</v>
      </c>
      <c r="C597">
        <v>30</v>
      </c>
      <c r="D597" t="s">
        <v>117</v>
      </c>
      <c r="E597" t="s">
        <v>118</v>
      </c>
      <c r="F597" s="1">
        <v>330039589294</v>
      </c>
      <c r="G597" t="s">
        <v>13041</v>
      </c>
      <c r="H597" t="s">
        <v>2137</v>
      </c>
      <c r="I597" t="s">
        <v>42</v>
      </c>
      <c r="K597" s="10">
        <v>45573</v>
      </c>
      <c r="L597">
        <v>144675.09284677415</v>
      </c>
      <c r="M597">
        <v>-3237.19</v>
      </c>
      <c r="N597">
        <f>Tabela1[[#This Row],[VALOR_anual]]+Tabela1[[#This Row],[AJUSTE_exerc]]</f>
        <v>141437.90284677414</v>
      </c>
      <c r="Q597" t="s">
        <v>51</v>
      </c>
      <c r="R597" t="s">
        <v>2138</v>
      </c>
      <c r="S597">
        <v>2995920</v>
      </c>
      <c r="T597">
        <v>124567.20000000003</v>
      </c>
      <c r="U597">
        <v>0</v>
      </c>
      <c r="V597">
        <v>599184</v>
      </c>
      <c r="W597">
        <v>1234</v>
      </c>
      <c r="X597">
        <v>70.39</v>
      </c>
      <c r="Y597">
        <v>7.8865634401759172E-2</v>
      </c>
      <c r="Z597">
        <v>89851.064380320429</v>
      </c>
      <c r="AA597">
        <v>2766.5613112795841</v>
      </c>
      <c r="AB597">
        <v>0</v>
      </c>
      <c r="AC597">
        <v>44925.532190160215</v>
      </c>
      <c r="AD597" t="s">
        <v>2139</v>
      </c>
      <c r="AE597" t="s">
        <v>2140</v>
      </c>
      <c r="AF597" s="10">
        <v>45406</v>
      </c>
      <c r="AG597" s="10">
        <v>57212</v>
      </c>
      <c r="AH597" t="s">
        <v>1558</v>
      </c>
      <c r="AI597" t="s">
        <v>419</v>
      </c>
      <c r="AJ597" t="s">
        <v>1559</v>
      </c>
      <c r="AK597" t="s">
        <v>95</v>
      </c>
      <c r="AL597" t="s">
        <v>47</v>
      </c>
      <c r="AM597" t="s">
        <v>1560</v>
      </c>
      <c r="AN597" t="s">
        <v>1561</v>
      </c>
    </row>
    <row r="598" spans="1:40" x14ac:dyDescent="0.25">
      <c r="A598" t="s">
        <v>2141</v>
      </c>
      <c r="B598" t="s">
        <v>116</v>
      </c>
      <c r="C598">
        <v>30</v>
      </c>
      <c r="D598" t="s">
        <v>117</v>
      </c>
      <c r="E598" t="s">
        <v>118</v>
      </c>
      <c r="F598" s="1">
        <v>330040205259</v>
      </c>
      <c r="G598" t="s">
        <v>2142</v>
      </c>
      <c r="H598" t="s">
        <v>2143</v>
      </c>
      <c r="I598" t="s">
        <v>42</v>
      </c>
      <c r="K598" s="10" t="s">
        <v>43</v>
      </c>
      <c r="L598">
        <f>Tabela1[[#This Row],[vlCaptEst]]+Tabela1[[#This Row],[vlLancEstTrat]]+Tabela1[[#This Row],[vlLancEstNTrat]]+Tabela1[[#This Row],[vlConsEst]]</f>
        <v>33356.247174062926</v>
      </c>
      <c r="M598">
        <v>0</v>
      </c>
      <c r="N598">
        <f>Tabela1[[#This Row],[VALOR_anual]]+Tabela1[[#This Row],[AJUSTE_exerc]]</f>
        <v>33356.247174062926</v>
      </c>
      <c r="Q598" t="s">
        <v>51</v>
      </c>
      <c r="R598" t="s">
        <v>52</v>
      </c>
      <c r="S598">
        <v>704917.2</v>
      </c>
      <c r="T598">
        <v>0</v>
      </c>
      <c r="U598">
        <v>0</v>
      </c>
      <c r="V598">
        <v>140983.44</v>
      </c>
      <c r="W598">
        <v>0</v>
      </c>
      <c r="X598">
        <v>0</v>
      </c>
      <c r="Y598">
        <v>7.8865634401759172E-2</v>
      </c>
      <c r="Z598">
        <v>22237.502102318245</v>
      </c>
      <c r="AA598">
        <v>0</v>
      </c>
      <c r="AB598">
        <v>0</v>
      </c>
      <c r="AC598">
        <v>11118.745071744683</v>
      </c>
      <c r="AD598">
        <v>0</v>
      </c>
      <c r="AE598" t="s">
        <v>335</v>
      </c>
      <c r="AF598" s="10">
        <v>0</v>
      </c>
      <c r="AG598" s="10">
        <v>0</v>
      </c>
      <c r="AH598" t="s">
        <v>102</v>
      </c>
      <c r="AI598" t="s">
        <v>68</v>
      </c>
      <c r="AJ598" t="s">
        <v>103</v>
      </c>
      <c r="AK598" t="s">
        <v>64</v>
      </c>
      <c r="AL598" t="s">
        <v>47</v>
      </c>
      <c r="AM598">
        <v>999304487</v>
      </c>
      <c r="AN598" t="s">
        <v>104</v>
      </c>
    </row>
    <row r="599" spans="1:40" x14ac:dyDescent="0.25">
      <c r="A599" t="s">
        <v>2144</v>
      </c>
      <c r="B599" t="s">
        <v>116</v>
      </c>
      <c r="C599">
        <v>30</v>
      </c>
      <c r="D599" t="s">
        <v>117</v>
      </c>
      <c r="E599" t="s">
        <v>118</v>
      </c>
      <c r="F599" s="1">
        <v>330005066019</v>
      </c>
      <c r="G599" t="s">
        <v>2145</v>
      </c>
      <c r="H599" t="s">
        <v>2146</v>
      </c>
      <c r="I599" t="s">
        <v>62</v>
      </c>
      <c r="K599" s="10" t="s">
        <v>50</v>
      </c>
      <c r="L599">
        <f>Tabela1[[#This Row],[vlCaptEst]]+Tabela1[[#This Row],[vlLancEstTrat]]+Tabela1[[#This Row],[vlLancEstNTrat]]+Tabela1[[#This Row],[vlConsEst]]</f>
        <v>173.23559520097132</v>
      </c>
      <c r="M599">
        <v>0</v>
      </c>
      <c r="N599">
        <f>Tabela1[[#This Row],[VALOR_anual]]+Tabela1[[#This Row],[AJUSTE_exerc]]</f>
        <v>173.23559520097132</v>
      </c>
      <c r="Q599" t="s">
        <v>250</v>
      </c>
      <c r="R599" t="s">
        <v>52</v>
      </c>
      <c r="S599">
        <v>3379.2</v>
      </c>
      <c r="T599">
        <v>0</v>
      </c>
      <c r="U599">
        <v>0</v>
      </c>
      <c r="V599">
        <v>844.8</v>
      </c>
      <c r="W599">
        <v>110</v>
      </c>
      <c r="X599">
        <v>71</v>
      </c>
      <c r="Y599">
        <v>7.8865634401759172E-2</v>
      </c>
      <c r="Z599">
        <v>106.60100066419012</v>
      </c>
      <c r="AA599">
        <v>0</v>
      </c>
      <c r="AB599">
        <v>0</v>
      </c>
      <c r="AC599">
        <v>66.634594536781179</v>
      </c>
      <c r="AD599" t="s">
        <v>2147</v>
      </c>
      <c r="AE599" t="s">
        <v>335</v>
      </c>
      <c r="AF599" s="10">
        <v>0</v>
      </c>
      <c r="AG599" s="10">
        <v>0</v>
      </c>
      <c r="AH599" t="s">
        <v>2148</v>
      </c>
      <c r="AI599" t="s">
        <v>2149</v>
      </c>
      <c r="AJ599">
        <v>0</v>
      </c>
      <c r="AK599" t="s">
        <v>122</v>
      </c>
      <c r="AL599" t="s">
        <v>47</v>
      </c>
      <c r="AM599">
        <v>33501535</v>
      </c>
      <c r="AN599" t="s">
        <v>2150</v>
      </c>
    </row>
    <row r="600" spans="1:40" x14ac:dyDescent="0.25">
      <c r="A600" t="s">
        <v>2151</v>
      </c>
      <c r="B600" t="s">
        <v>116</v>
      </c>
      <c r="C600">
        <v>30</v>
      </c>
      <c r="D600" t="s">
        <v>117</v>
      </c>
      <c r="E600" t="s">
        <v>118</v>
      </c>
      <c r="F600" s="1">
        <v>330005019444</v>
      </c>
      <c r="G600" t="s">
        <v>2152</v>
      </c>
      <c r="H600" t="s">
        <v>2153</v>
      </c>
      <c r="I600" t="s">
        <v>42</v>
      </c>
      <c r="K600" s="10" t="s">
        <v>43</v>
      </c>
      <c r="L600">
        <f>Tabela1[[#This Row],[vlCaptEst]]+Tabela1[[#This Row],[vlLancEstTrat]]+Tabela1[[#This Row],[vlLancEstNTrat]]+Tabela1[[#This Row],[vlConsEst]]</f>
        <v>262371.10896387941</v>
      </c>
      <c r="M600">
        <v>23341.591874545898</v>
      </c>
      <c r="N600">
        <f>Tabela1[[#This Row],[VALOR_anual]]+Tabela1[[#This Row],[AJUSTE_exerc]]</f>
        <v>285712.70083842531</v>
      </c>
      <c r="Q600" t="s">
        <v>51</v>
      </c>
      <c r="R600" t="s">
        <v>52</v>
      </c>
      <c r="S600">
        <v>4994302.3</v>
      </c>
      <c r="T600">
        <v>16283088</v>
      </c>
      <c r="U600">
        <v>0</v>
      </c>
      <c r="V600">
        <v>998860.46</v>
      </c>
      <c r="W600">
        <v>79837.72</v>
      </c>
      <c r="X600">
        <v>90</v>
      </c>
      <c r="Y600">
        <v>7.8865634401759172E-2</v>
      </c>
      <c r="Z600">
        <v>157551.53132660643</v>
      </c>
      <c r="AA600">
        <v>26043.817953384187</v>
      </c>
      <c r="AB600">
        <v>0</v>
      </c>
      <c r="AC600">
        <v>78775.759683888755</v>
      </c>
      <c r="AD600" t="s">
        <v>2154</v>
      </c>
      <c r="AE600" t="s">
        <v>2155</v>
      </c>
      <c r="AF600" s="10">
        <v>41758</v>
      </c>
      <c r="AG600" s="10">
        <v>43584</v>
      </c>
      <c r="AH600" t="s">
        <v>2156</v>
      </c>
      <c r="AI600" t="s">
        <v>2157</v>
      </c>
      <c r="AJ600">
        <v>27523000</v>
      </c>
      <c r="AK600" t="s">
        <v>135</v>
      </c>
      <c r="AL600" t="s">
        <v>47</v>
      </c>
      <c r="AM600" t="s">
        <v>2158</v>
      </c>
      <c r="AN600" t="s">
        <v>2159</v>
      </c>
    </row>
    <row r="601" spans="1:40" x14ac:dyDescent="0.25">
      <c r="A601" t="s">
        <v>2160</v>
      </c>
      <c r="B601" t="s">
        <v>116</v>
      </c>
      <c r="C601">
        <v>30</v>
      </c>
      <c r="D601" t="s">
        <v>117</v>
      </c>
      <c r="E601" t="s">
        <v>118</v>
      </c>
      <c r="F601" s="1">
        <v>330005019797</v>
      </c>
      <c r="G601" t="s">
        <v>143</v>
      </c>
      <c r="H601" t="s">
        <v>2161</v>
      </c>
      <c r="I601" t="s">
        <v>62</v>
      </c>
      <c r="J601">
        <v>2024</v>
      </c>
      <c r="K601" s="10" t="s">
        <v>50</v>
      </c>
      <c r="L601">
        <f>Tabela1[[#This Row],[vlCaptEst]]+Tabela1[[#This Row],[vlLancEstTrat]]+Tabela1[[#This Row],[vlLancEstNTrat]]+Tabela1[[#This Row],[vlConsEst]]</f>
        <v>6960.1193891894372</v>
      </c>
      <c r="M601">
        <v>-343.22</v>
      </c>
      <c r="N601">
        <f>Tabela1[[#This Row],[VALOR_anual]]+Tabela1[[#This Row],[AJUSTE_exerc]]</f>
        <v>6616.899389189437</v>
      </c>
      <c r="Q601" t="s">
        <v>51</v>
      </c>
      <c r="R601" t="s">
        <v>52</v>
      </c>
      <c r="S601">
        <v>74825</v>
      </c>
      <c r="T601">
        <v>0</v>
      </c>
      <c r="U601">
        <v>0</v>
      </c>
      <c r="V601">
        <v>58319.7</v>
      </c>
      <c r="W601">
        <v>0</v>
      </c>
      <c r="X601">
        <v>80</v>
      </c>
      <c r="Y601">
        <v>7.8865634401759172E-2</v>
      </c>
      <c r="Z601">
        <v>2360.5335011726938</v>
      </c>
      <c r="AA601">
        <v>0</v>
      </c>
      <c r="AB601">
        <v>0</v>
      </c>
      <c r="AC601">
        <v>4599.5858880167434</v>
      </c>
      <c r="AD601" t="s">
        <v>2162</v>
      </c>
      <c r="AE601" t="s">
        <v>2163</v>
      </c>
      <c r="AF601" s="10">
        <v>45391</v>
      </c>
      <c r="AG601" s="10">
        <v>49043</v>
      </c>
      <c r="AH601" t="s">
        <v>2164</v>
      </c>
      <c r="AI601" t="s">
        <v>2165</v>
      </c>
      <c r="AJ601">
        <v>0</v>
      </c>
      <c r="AK601" t="s">
        <v>2166</v>
      </c>
      <c r="AL601" t="s">
        <v>47</v>
      </c>
      <c r="AM601">
        <v>33582910</v>
      </c>
      <c r="AN601" t="s">
        <v>2167</v>
      </c>
    </row>
    <row r="602" spans="1:40" x14ac:dyDescent="0.25">
      <c r="A602" t="s">
        <v>2168</v>
      </c>
      <c r="B602" t="s">
        <v>116</v>
      </c>
      <c r="C602">
        <v>30</v>
      </c>
      <c r="D602" t="s">
        <v>117</v>
      </c>
      <c r="E602" t="s">
        <v>118</v>
      </c>
      <c r="F602" s="1">
        <v>330029302650</v>
      </c>
      <c r="G602" t="s">
        <v>137</v>
      </c>
      <c r="H602" t="s">
        <v>2169</v>
      </c>
      <c r="I602" t="s">
        <v>62</v>
      </c>
      <c r="K602" s="10" t="s">
        <v>50</v>
      </c>
      <c r="L602">
        <f>Tabela1[[#This Row],[vlCaptEst]]+Tabela1[[#This Row],[vlLancEstTrat]]+Tabela1[[#This Row],[vlLancEstNTrat]]+Tabela1[[#This Row],[vlConsEst]]</f>
        <v>6769.2831304649044</v>
      </c>
      <c r="M602">
        <v>0</v>
      </c>
      <c r="N602">
        <f>Tabela1[[#This Row],[VALOR_anual]]+Tabela1[[#This Row],[AJUSTE_exerc]]</f>
        <v>6769.2831304649044</v>
      </c>
      <c r="Q602" t="s">
        <v>51</v>
      </c>
      <c r="R602" t="s">
        <v>52</v>
      </c>
      <c r="S602">
        <v>63072</v>
      </c>
      <c r="T602">
        <v>2625</v>
      </c>
      <c r="U602">
        <v>0</v>
      </c>
      <c r="V602">
        <v>60447</v>
      </c>
      <c r="W602">
        <v>111</v>
      </c>
      <c r="X602">
        <v>94</v>
      </c>
      <c r="Y602">
        <v>7.8865634401759172E-2</v>
      </c>
      <c r="Z602">
        <v>1989.6860319168302</v>
      </c>
      <c r="AA602">
        <v>12.413264380685366</v>
      </c>
      <c r="AB602">
        <v>0</v>
      </c>
      <c r="AC602">
        <v>4767.1838341673883</v>
      </c>
      <c r="AD602" t="s">
        <v>2170</v>
      </c>
      <c r="AE602" t="s">
        <v>2171</v>
      </c>
      <c r="AF602" s="10">
        <v>42038</v>
      </c>
      <c r="AG602" s="10">
        <v>43864</v>
      </c>
      <c r="AH602" t="s">
        <v>2172</v>
      </c>
      <c r="AI602" t="s">
        <v>2173</v>
      </c>
      <c r="AJ602">
        <v>0</v>
      </c>
      <c r="AK602" t="s">
        <v>140</v>
      </c>
      <c r="AL602" t="s">
        <v>47</v>
      </c>
      <c r="AM602">
        <v>35123254</v>
      </c>
      <c r="AN602" t="s">
        <v>2174</v>
      </c>
    </row>
    <row r="603" spans="1:40" s="4" customFormat="1" x14ac:dyDescent="0.25">
      <c r="A603" t="s">
        <v>2175</v>
      </c>
      <c r="B603" t="s">
        <v>116</v>
      </c>
      <c r="C603">
        <v>30</v>
      </c>
      <c r="D603" t="s">
        <v>117</v>
      </c>
      <c r="E603" t="s">
        <v>118</v>
      </c>
      <c r="F603" s="1">
        <v>330022421999</v>
      </c>
      <c r="G603" t="s">
        <v>2176</v>
      </c>
      <c r="H603" t="s">
        <v>2177</v>
      </c>
      <c r="I603" t="s">
        <v>62</v>
      </c>
      <c r="J603"/>
      <c r="K603" s="10" t="s">
        <v>50</v>
      </c>
      <c r="L603">
        <f>Tabela1[[#This Row],[vlCaptEst]]+Tabela1[[#This Row],[vlLancEstTrat]]+Tabela1[[#This Row],[vlLancEstNTrat]]+Tabela1[[#This Row],[vlConsEst]]</f>
        <v>50729.411916367273</v>
      </c>
      <c r="M603">
        <v>0</v>
      </c>
      <c r="N603">
        <f>Tabela1[[#This Row],[VALOR_anual]]+Tabela1[[#This Row],[AJUSTE_exerc]]</f>
        <v>50729.411916367273</v>
      </c>
      <c r="O603"/>
      <c r="P603"/>
      <c r="Q603" t="s">
        <v>51</v>
      </c>
      <c r="R603" t="s">
        <v>52</v>
      </c>
      <c r="S603">
        <v>608674</v>
      </c>
      <c r="T603">
        <v>201480</v>
      </c>
      <c r="U603">
        <v>0</v>
      </c>
      <c r="V603">
        <v>387922</v>
      </c>
      <c r="W603">
        <v>1007.4</v>
      </c>
      <c r="X603">
        <v>94</v>
      </c>
      <c r="Y603">
        <v>7.8865634401759172E-2</v>
      </c>
      <c r="Z603">
        <v>19201.382666641195</v>
      </c>
      <c r="AA603">
        <v>934.31938298091166</v>
      </c>
      <c r="AB603">
        <v>0</v>
      </c>
      <c r="AC603">
        <v>30593.709866745165</v>
      </c>
      <c r="AD603" t="s">
        <v>2178</v>
      </c>
      <c r="AE603" t="s">
        <v>2179</v>
      </c>
      <c r="AF603" s="10">
        <v>41578</v>
      </c>
      <c r="AG603" s="10">
        <v>43404</v>
      </c>
      <c r="AH603" t="s">
        <v>2180</v>
      </c>
      <c r="AI603" t="s">
        <v>67</v>
      </c>
      <c r="AJ603">
        <v>27570000</v>
      </c>
      <c r="AK603" t="s">
        <v>2166</v>
      </c>
      <c r="AL603" t="s">
        <v>47</v>
      </c>
      <c r="AM603" t="s">
        <v>2181</v>
      </c>
      <c r="AN603" t="s">
        <v>2182</v>
      </c>
    </row>
    <row r="604" spans="1:40" x14ac:dyDescent="0.25">
      <c r="A604" t="s">
        <v>2183</v>
      </c>
      <c r="B604" t="s">
        <v>116</v>
      </c>
      <c r="C604">
        <v>30</v>
      </c>
      <c r="D604" t="s">
        <v>117</v>
      </c>
      <c r="E604" t="s">
        <v>118</v>
      </c>
      <c r="F604" s="1">
        <v>330005047731</v>
      </c>
      <c r="G604" t="s">
        <v>2184</v>
      </c>
      <c r="H604" t="s">
        <v>2185</v>
      </c>
      <c r="I604" t="s">
        <v>62</v>
      </c>
      <c r="K604" s="10" t="s">
        <v>50</v>
      </c>
      <c r="L604">
        <f>Tabela1[[#This Row],[vlCaptEst]]+Tabela1[[#This Row],[vlLancEstTrat]]+Tabela1[[#This Row],[vlLancEstNTrat]]+Tabela1[[#This Row],[vlConsEst]]</f>
        <v>53641.554173012948</v>
      </c>
      <c r="M604">
        <v>0</v>
      </c>
      <c r="N604">
        <f>Tabela1[[#This Row],[VALOR_anual]]+Tabela1[[#This Row],[AJUSTE_exerc]]</f>
        <v>53641.554173012948</v>
      </c>
      <c r="Q604" t="s">
        <v>51</v>
      </c>
      <c r="R604" t="s">
        <v>52</v>
      </c>
      <c r="S604">
        <v>711328</v>
      </c>
      <c r="T604">
        <v>404064</v>
      </c>
      <c r="U604">
        <v>0</v>
      </c>
      <c r="V604">
        <v>307264</v>
      </c>
      <c r="W604">
        <v>3569.7</v>
      </c>
      <c r="X604">
        <v>78</v>
      </c>
      <c r="Y604">
        <v>7.8865634401759172E-2</v>
      </c>
      <c r="Z604">
        <v>22439.725898731918</v>
      </c>
      <c r="AA604">
        <v>6969.2586670485471</v>
      </c>
      <c r="AB604">
        <v>0</v>
      </c>
      <c r="AC604">
        <v>24232.569607232486</v>
      </c>
      <c r="AD604" t="s">
        <v>2186</v>
      </c>
      <c r="AE604" t="s">
        <v>2187</v>
      </c>
      <c r="AF604" s="10">
        <v>42458</v>
      </c>
      <c r="AG604" s="10">
        <v>44284</v>
      </c>
      <c r="AH604" t="s">
        <v>2188</v>
      </c>
      <c r="AI604" t="s">
        <v>129</v>
      </c>
      <c r="AJ604">
        <v>27580000</v>
      </c>
      <c r="AK604" t="s">
        <v>121</v>
      </c>
      <c r="AL604" t="s">
        <v>47</v>
      </c>
      <c r="AM604">
        <v>32219521</v>
      </c>
      <c r="AN604" t="s">
        <v>2189</v>
      </c>
    </row>
    <row r="605" spans="1:40" x14ac:dyDescent="0.25">
      <c r="A605" t="s">
        <v>2190</v>
      </c>
      <c r="B605" t="s">
        <v>116</v>
      </c>
      <c r="C605">
        <v>30</v>
      </c>
      <c r="D605" t="s">
        <v>117</v>
      </c>
      <c r="E605" t="s">
        <v>118</v>
      </c>
      <c r="F605" s="1">
        <v>330005027544</v>
      </c>
      <c r="G605" t="s">
        <v>2191</v>
      </c>
      <c r="H605" t="s">
        <v>2192</v>
      </c>
      <c r="I605" t="s">
        <v>62</v>
      </c>
      <c r="K605" s="10" t="s">
        <v>2193</v>
      </c>
      <c r="L605">
        <f>Tabela1[[#This Row],[vlCaptEst]]+Tabela1[[#This Row],[vlLancEstTrat]]+Tabela1[[#This Row],[vlLancEstNTrat]]+Tabela1[[#This Row],[vlConsEst]]</f>
        <v>22667.493753639945</v>
      </c>
      <c r="M605">
        <v>0</v>
      </c>
      <c r="N605">
        <f>Tabela1[[#This Row],[VALOR_anual]]+Tabela1[[#This Row],[AJUSTE_exerc]]</f>
        <v>22667.493753639945</v>
      </c>
      <c r="Q605" t="s">
        <v>51</v>
      </c>
      <c r="R605" t="s">
        <v>52</v>
      </c>
      <c r="S605">
        <v>467904</v>
      </c>
      <c r="T605">
        <v>0</v>
      </c>
      <c r="U605">
        <v>0</v>
      </c>
      <c r="V605">
        <v>100257.51</v>
      </c>
      <c r="W605">
        <v>0</v>
      </c>
      <c r="X605">
        <v>0</v>
      </c>
      <c r="Y605">
        <v>7.8865634401759172E-2</v>
      </c>
      <c r="Z605">
        <v>14760.627025667629</v>
      </c>
      <c r="AA605">
        <v>0</v>
      </c>
      <c r="AB605">
        <v>0</v>
      </c>
      <c r="AC605">
        <v>7906.8667279723177</v>
      </c>
      <c r="AD605" t="s">
        <v>2194</v>
      </c>
      <c r="AE605" t="s">
        <v>2195</v>
      </c>
      <c r="AF605" s="10">
        <v>40844</v>
      </c>
      <c r="AG605" s="10">
        <v>42702</v>
      </c>
      <c r="AH605" t="s">
        <v>2196</v>
      </c>
      <c r="AI605" t="s">
        <v>2197</v>
      </c>
      <c r="AJ605">
        <v>0</v>
      </c>
      <c r="AK605" t="s">
        <v>2133</v>
      </c>
      <c r="AL605" t="s">
        <v>47</v>
      </c>
      <c r="AM605">
        <v>33834117</v>
      </c>
      <c r="AN605" t="s">
        <v>2198</v>
      </c>
    </row>
    <row r="606" spans="1:40" x14ac:dyDescent="0.25">
      <c r="A606" t="s">
        <v>2199</v>
      </c>
      <c r="B606" t="s">
        <v>116</v>
      </c>
      <c r="C606">
        <v>30</v>
      </c>
      <c r="D606" t="s">
        <v>117</v>
      </c>
      <c r="E606" t="s">
        <v>118</v>
      </c>
      <c r="F606" s="1">
        <v>330044173602</v>
      </c>
      <c r="G606" t="s">
        <v>13593</v>
      </c>
      <c r="H606" t="s">
        <v>13592</v>
      </c>
      <c r="I606" t="s">
        <v>62</v>
      </c>
      <c r="K606" s="10" t="s">
        <v>2200</v>
      </c>
      <c r="L606">
        <f>Tabela1[[#This Row],[vlCaptEst]]+Tabela1[[#This Row],[vlLancEstTrat]]+Tabela1[[#This Row],[vlLancEstNTrat]]+Tabela1[[#This Row],[vlConsEst]]</f>
        <v>43794.95344136862</v>
      </c>
      <c r="M606">
        <v>0</v>
      </c>
      <c r="N606">
        <f>Tabela1[[#This Row],[VALOR_anual]]+Tabela1[[#This Row],[AJUSTE_exerc]]</f>
        <v>43794.95344136862</v>
      </c>
      <c r="Q606" t="s">
        <v>13594</v>
      </c>
      <c r="R606" t="s">
        <v>13595</v>
      </c>
      <c r="S606">
        <v>584365</v>
      </c>
      <c r="T606">
        <v>0</v>
      </c>
      <c r="U606">
        <v>0</v>
      </c>
      <c r="V606">
        <v>321565</v>
      </c>
      <c r="W606">
        <v>111</v>
      </c>
      <c r="X606">
        <v>92</v>
      </c>
      <c r="Y606">
        <v>7.8865634401759172E-2</v>
      </c>
      <c r="Z606">
        <v>18434.522764510704</v>
      </c>
      <c r="AA606">
        <v>0</v>
      </c>
      <c r="AB606">
        <v>0</v>
      </c>
      <c r="AC606">
        <v>25360.430676857919</v>
      </c>
      <c r="AD606" t="s">
        <v>2201</v>
      </c>
      <c r="AE606" t="s">
        <v>2202</v>
      </c>
      <c r="AF606" s="10">
        <v>43088</v>
      </c>
      <c r="AG606" s="10">
        <v>44914</v>
      </c>
      <c r="AH606" t="s">
        <v>2203</v>
      </c>
      <c r="AI606" t="s">
        <v>2204</v>
      </c>
      <c r="AJ606">
        <v>0</v>
      </c>
      <c r="AK606" t="s">
        <v>2166</v>
      </c>
      <c r="AL606" t="s">
        <v>47</v>
      </c>
      <c r="AM606">
        <v>992126065</v>
      </c>
      <c r="AN606" t="s">
        <v>2205</v>
      </c>
    </row>
    <row r="607" spans="1:40" x14ac:dyDescent="0.25">
      <c r="A607" t="s">
        <v>2206</v>
      </c>
      <c r="B607" t="s">
        <v>116</v>
      </c>
      <c r="C607">
        <v>30</v>
      </c>
      <c r="D607" t="s">
        <v>117</v>
      </c>
      <c r="E607" t="s">
        <v>118</v>
      </c>
      <c r="F607" s="1">
        <v>330005045445</v>
      </c>
      <c r="G607" t="s">
        <v>2207</v>
      </c>
      <c r="H607" t="s">
        <v>2208</v>
      </c>
      <c r="I607" t="s">
        <v>62</v>
      </c>
      <c r="K607" s="10" t="s">
        <v>2209</v>
      </c>
      <c r="L607">
        <f>Tabela1[[#This Row],[vlCaptEst]]+Tabela1[[#This Row],[vlLancEstTrat]]+Tabela1[[#This Row],[vlLancEstNTrat]]+Tabela1[[#This Row],[vlConsEst]]</f>
        <v>20510.958141145733</v>
      </c>
      <c r="M607">
        <v>0</v>
      </c>
      <c r="N607">
        <f>Tabela1[[#This Row],[VALOR_anual]]+Tabela1[[#This Row],[AJUSTE_exerc]]</f>
        <v>20510.958141145733</v>
      </c>
      <c r="Q607" t="s">
        <v>51</v>
      </c>
      <c r="R607" t="s">
        <v>2210</v>
      </c>
      <c r="S607">
        <v>350400</v>
      </c>
      <c r="T607">
        <v>280320</v>
      </c>
      <c r="U607">
        <v>0</v>
      </c>
      <c r="V607">
        <v>70080</v>
      </c>
      <c r="W607">
        <v>122.155</v>
      </c>
      <c r="X607">
        <v>82.22</v>
      </c>
      <c r="Y607">
        <v>7.8865634401759172E-2</v>
      </c>
      <c r="Z607">
        <v>11053.808630909305</v>
      </c>
      <c r="AA607">
        <v>3930.2451947817767</v>
      </c>
      <c r="AB607">
        <v>0</v>
      </c>
      <c r="AC607">
        <v>5526.9043154546525</v>
      </c>
      <c r="AD607" t="s">
        <v>2211</v>
      </c>
      <c r="AE607" t="s">
        <v>2212</v>
      </c>
      <c r="AF607" s="10">
        <v>44792</v>
      </c>
      <c r="AG607" s="10">
        <v>46618</v>
      </c>
      <c r="AH607" t="s">
        <v>2213</v>
      </c>
      <c r="AI607" t="s">
        <v>2214</v>
      </c>
      <c r="AJ607">
        <v>26980000</v>
      </c>
      <c r="AK607" t="s">
        <v>2215</v>
      </c>
      <c r="AL607" t="s">
        <v>47</v>
      </c>
      <c r="AM607" t="s">
        <v>2216</v>
      </c>
      <c r="AN607" t="s">
        <v>2217</v>
      </c>
    </row>
    <row r="608" spans="1:40" x14ac:dyDescent="0.25">
      <c r="A608" t="s">
        <v>2218</v>
      </c>
      <c r="B608" t="s">
        <v>116</v>
      </c>
      <c r="C608">
        <v>30</v>
      </c>
      <c r="D608" t="s">
        <v>117</v>
      </c>
      <c r="E608" t="s">
        <v>118</v>
      </c>
      <c r="F608" s="1">
        <v>330005021180</v>
      </c>
      <c r="G608" t="s">
        <v>2219</v>
      </c>
      <c r="H608" t="s">
        <v>2220</v>
      </c>
      <c r="I608" t="s">
        <v>42</v>
      </c>
      <c r="K608" s="10" t="s">
        <v>43</v>
      </c>
      <c r="L608">
        <f>Tabela1[[#This Row],[vlCaptEst]]+Tabela1[[#This Row],[vlLancEstTrat]]+Tabela1[[#This Row],[vlLancEstNTrat]]+Tabela1[[#This Row],[vlConsEst]]</f>
        <v>119707.02804324613</v>
      </c>
      <c r="M608">
        <v>0</v>
      </c>
      <c r="N608">
        <f>Tabela1[[#This Row],[VALOR_anual]]+Tabela1[[#This Row],[AJUSTE_exerc]]</f>
        <v>119707.02804324613</v>
      </c>
      <c r="Q608" t="s">
        <v>51</v>
      </c>
      <c r="R608" t="s">
        <v>52</v>
      </c>
      <c r="S608">
        <v>835850</v>
      </c>
      <c r="T608">
        <v>79804</v>
      </c>
      <c r="U608">
        <v>951686</v>
      </c>
      <c r="V608">
        <v>202466.67</v>
      </c>
      <c r="W608">
        <v>1234</v>
      </c>
      <c r="X608">
        <v>63</v>
      </c>
      <c r="Y608">
        <v>7.8865634401759172E-2</v>
      </c>
      <c r="Z608">
        <v>26367.938092603563</v>
      </c>
      <c r="AA608">
        <v>2316.1142251106526</v>
      </c>
      <c r="AB608">
        <v>75055.320183032556</v>
      </c>
      <c r="AC608">
        <v>15967.655542499358</v>
      </c>
      <c r="AD608" t="s">
        <v>2221</v>
      </c>
      <c r="AE608" t="s">
        <v>2222</v>
      </c>
      <c r="AF608" s="10">
        <v>0</v>
      </c>
      <c r="AG608" s="10">
        <v>0</v>
      </c>
      <c r="AH608" t="s">
        <v>2223</v>
      </c>
      <c r="AI608" t="s">
        <v>85</v>
      </c>
      <c r="AJ608">
        <v>0</v>
      </c>
      <c r="AK608" t="s">
        <v>140</v>
      </c>
      <c r="AL608" t="s">
        <v>47</v>
      </c>
      <c r="AM608" t="s">
        <v>2224</v>
      </c>
      <c r="AN608" t="s">
        <v>2225</v>
      </c>
    </row>
    <row r="609" spans="1:40" x14ac:dyDescent="0.25">
      <c r="A609" t="s">
        <v>2226</v>
      </c>
      <c r="B609" t="s">
        <v>116</v>
      </c>
      <c r="C609">
        <v>30</v>
      </c>
      <c r="D609" t="s">
        <v>117</v>
      </c>
      <c r="E609" t="s">
        <v>118</v>
      </c>
      <c r="F609" s="1">
        <v>330005030251</v>
      </c>
      <c r="G609" t="s">
        <v>2227</v>
      </c>
      <c r="H609" t="s">
        <v>2228</v>
      </c>
      <c r="I609" t="s">
        <v>42</v>
      </c>
      <c r="J609">
        <v>2024</v>
      </c>
      <c r="K609" s="10" t="s">
        <v>1712</v>
      </c>
      <c r="L609">
        <v>44911.5</v>
      </c>
      <c r="M609">
        <v>-10670.147227272922</v>
      </c>
      <c r="N609">
        <f>Tabela1[[#This Row],[VALOR_anual]]+Tabela1[[#This Row],[AJUSTE_exerc]]</f>
        <v>34241.352772727078</v>
      </c>
      <c r="Q609" t="s">
        <v>11566</v>
      </c>
      <c r="R609" t="s">
        <v>52</v>
      </c>
      <c r="S609">
        <v>0</v>
      </c>
      <c r="T609">
        <v>5146675.1999999993</v>
      </c>
      <c r="U609">
        <v>0</v>
      </c>
      <c r="V609">
        <v>0</v>
      </c>
      <c r="W609">
        <v>0</v>
      </c>
      <c r="X609">
        <v>83</v>
      </c>
      <c r="Y609">
        <v>7.8865634401759172E-2</v>
      </c>
      <c r="Z609">
        <v>0</v>
      </c>
      <c r="AA609">
        <v>44911.50332727249</v>
      </c>
      <c r="AB609">
        <v>0</v>
      </c>
      <c r="AC609">
        <v>0</v>
      </c>
      <c r="AD609" t="s">
        <v>2229</v>
      </c>
      <c r="AE609" t="s">
        <v>2230</v>
      </c>
      <c r="AF609" s="10">
        <v>45359</v>
      </c>
      <c r="AG609" s="10">
        <v>47185</v>
      </c>
      <c r="AH609" t="s">
        <v>2231</v>
      </c>
      <c r="AI609" t="s">
        <v>2232</v>
      </c>
      <c r="AJ609">
        <v>0</v>
      </c>
      <c r="AK609" t="s">
        <v>122</v>
      </c>
      <c r="AL609" t="s">
        <v>47</v>
      </c>
      <c r="AM609" t="s">
        <v>2233</v>
      </c>
      <c r="AN609" t="s">
        <v>2234</v>
      </c>
    </row>
    <row r="610" spans="1:40" x14ac:dyDescent="0.25">
      <c r="A610" t="s">
        <v>2235</v>
      </c>
      <c r="B610" t="s">
        <v>116</v>
      </c>
      <c r="C610">
        <v>30</v>
      </c>
      <c r="D610" t="s">
        <v>117</v>
      </c>
      <c r="E610" t="s">
        <v>118</v>
      </c>
      <c r="F610" s="1">
        <v>330028130139</v>
      </c>
      <c r="G610" t="s">
        <v>2236</v>
      </c>
      <c r="H610" t="s">
        <v>2237</v>
      </c>
      <c r="I610" t="s">
        <v>62</v>
      </c>
      <c r="K610" s="10" t="s">
        <v>50</v>
      </c>
      <c r="L610">
        <f>Tabela1[[#This Row],[vlCaptEst]]+Tabela1[[#This Row],[vlLancEstTrat]]+Tabela1[[#This Row],[vlLancEstNTrat]]+Tabela1[[#This Row],[vlConsEst]]</f>
        <v>12267.558009573351</v>
      </c>
      <c r="M610">
        <v>0</v>
      </c>
      <c r="N610">
        <f>Tabela1[[#This Row],[VALOR_anual]]+Tabela1[[#This Row],[AJUSTE_exerc]]</f>
        <v>12267.558009573351</v>
      </c>
      <c r="Q610" t="s">
        <v>2238</v>
      </c>
      <c r="R610" t="s">
        <v>52</v>
      </c>
      <c r="S610">
        <v>113610</v>
      </c>
      <c r="T610">
        <v>0</v>
      </c>
      <c r="U610">
        <v>14835.6</v>
      </c>
      <c r="V610">
        <v>95270.399999999994</v>
      </c>
      <c r="W610">
        <v>0</v>
      </c>
      <c r="X610">
        <v>0</v>
      </c>
      <c r="Y610">
        <v>7.8865634401759172E-2</v>
      </c>
      <c r="Z610">
        <v>3583.9773044708472</v>
      </c>
      <c r="AA610">
        <v>1170.015941438453</v>
      </c>
      <c r="AB610">
        <v>0</v>
      </c>
      <c r="AC610">
        <v>7513.5647636640515</v>
      </c>
      <c r="AD610" t="s">
        <v>2239</v>
      </c>
      <c r="AE610" t="s">
        <v>335</v>
      </c>
      <c r="AF610" s="10">
        <v>0</v>
      </c>
      <c r="AG610" s="10">
        <v>0</v>
      </c>
      <c r="AH610" t="s">
        <v>2240</v>
      </c>
      <c r="AI610" t="s">
        <v>2241</v>
      </c>
      <c r="AJ610">
        <v>27555000</v>
      </c>
      <c r="AK610" t="s">
        <v>2133</v>
      </c>
      <c r="AL610" t="s">
        <v>47</v>
      </c>
      <c r="AM610">
        <v>33218637</v>
      </c>
      <c r="AN610" t="s">
        <v>2242</v>
      </c>
    </row>
    <row r="611" spans="1:40" x14ac:dyDescent="0.25">
      <c r="A611" t="s">
        <v>2250</v>
      </c>
      <c r="B611" t="s">
        <v>116</v>
      </c>
      <c r="C611">
        <v>30</v>
      </c>
      <c r="D611" t="s">
        <v>117</v>
      </c>
      <c r="E611" t="s">
        <v>118</v>
      </c>
      <c r="F611" s="1">
        <v>330005048037</v>
      </c>
      <c r="G611" t="s">
        <v>2251</v>
      </c>
      <c r="H611" t="s">
        <v>2252</v>
      </c>
      <c r="I611" t="s">
        <v>49</v>
      </c>
      <c r="K611" s="10" t="s">
        <v>50</v>
      </c>
      <c r="L611">
        <f>Tabela1[[#This Row],[vlCaptEst]]+Tabela1[[#This Row],[vlLancEstTrat]]+Tabela1[[#This Row],[vlLancEstNTrat]]+Tabela1[[#This Row],[vlConsEst]]</f>
        <v>1509.5988464037146</v>
      </c>
      <c r="M611">
        <v>0</v>
      </c>
      <c r="N611">
        <f>Tabela1[[#This Row],[VALOR_anual]]+Tabela1[[#This Row],[AJUSTE_exerc]]</f>
        <v>1509.5988464037146</v>
      </c>
      <c r="Q611" t="s">
        <v>387</v>
      </c>
      <c r="R611" t="s">
        <v>52</v>
      </c>
      <c r="S611">
        <v>15181</v>
      </c>
      <c r="T611">
        <v>0</v>
      </c>
      <c r="U611">
        <v>0</v>
      </c>
      <c r="V611">
        <v>13069</v>
      </c>
      <c r="W611">
        <v>111</v>
      </c>
      <c r="X611">
        <v>85</v>
      </c>
      <c r="Y611">
        <v>7.8865634401759172E-2</v>
      </c>
      <c r="Z611">
        <v>478.90326145368601</v>
      </c>
      <c r="AA611">
        <v>0</v>
      </c>
      <c r="AB611">
        <v>0</v>
      </c>
      <c r="AC611">
        <v>1030.6955849500284</v>
      </c>
      <c r="AD611" t="s">
        <v>654</v>
      </c>
      <c r="AE611" t="s">
        <v>52</v>
      </c>
      <c r="AF611" s="10">
        <v>0</v>
      </c>
      <c r="AG611" s="10">
        <v>0</v>
      </c>
      <c r="AH611" t="s">
        <v>2253</v>
      </c>
      <c r="AI611" t="s">
        <v>2254</v>
      </c>
      <c r="AJ611">
        <v>25225030</v>
      </c>
      <c r="AK611" t="s">
        <v>76</v>
      </c>
      <c r="AL611" t="s">
        <v>47</v>
      </c>
      <c r="AM611" t="s">
        <v>2255</v>
      </c>
      <c r="AN611" t="s">
        <v>2256</v>
      </c>
    </row>
    <row r="612" spans="1:40" x14ac:dyDescent="0.25">
      <c r="A612" t="s">
        <v>2257</v>
      </c>
      <c r="B612" t="s">
        <v>116</v>
      </c>
      <c r="C612">
        <v>30</v>
      </c>
      <c r="D612" t="s">
        <v>117</v>
      </c>
      <c r="E612" t="s">
        <v>118</v>
      </c>
      <c r="F612" s="1">
        <v>330005024367</v>
      </c>
      <c r="G612" t="s">
        <v>2258</v>
      </c>
      <c r="H612" t="s">
        <v>2259</v>
      </c>
      <c r="I612" t="s">
        <v>42</v>
      </c>
      <c r="J612">
        <v>2024</v>
      </c>
      <c r="K612" s="10" t="s">
        <v>43</v>
      </c>
      <c r="L612">
        <f>Tabela1[[#This Row],[vlCaptEst]]+Tabela1[[#This Row],[vlLancEstTrat]]+Tabela1[[#This Row],[vlLancEstNTrat]]+Tabela1[[#This Row],[vlConsEst]]</f>
        <v>488329.52130891744</v>
      </c>
      <c r="M612">
        <v>0</v>
      </c>
      <c r="N612">
        <f>Tabela1[[#This Row],[VALOR_anual]]+Tabela1[[#This Row],[AJUSTE_exerc]]</f>
        <v>488329.52130891744</v>
      </c>
      <c r="Q612" t="s">
        <v>51</v>
      </c>
      <c r="R612" t="s">
        <v>52</v>
      </c>
      <c r="S612">
        <v>265428</v>
      </c>
      <c r="T612">
        <v>6032661.5999999996</v>
      </c>
      <c r="V612">
        <v>53085.599999999999</v>
      </c>
      <c r="W612">
        <v>125</v>
      </c>
      <c r="X612">
        <v>0</v>
      </c>
      <c r="Y612">
        <v>7.8865634401759172E-2</v>
      </c>
      <c r="Z612">
        <v>8373.2610544142535</v>
      </c>
      <c r="AA612">
        <v>475769.62972729607</v>
      </c>
      <c r="AB612">
        <v>0</v>
      </c>
      <c r="AC612">
        <v>4186.6305272071268</v>
      </c>
      <c r="AD612" t="s">
        <v>654</v>
      </c>
      <c r="AE612" t="s">
        <v>52</v>
      </c>
      <c r="AF612" s="10">
        <v>0</v>
      </c>
      <c r="AG612" s="10">
        <v>0</v>
      </c>
      <c r="AH612" t="s">
        <v>2260</v>
      </c>
      <c r="AI612" t="s">
        <v>85</v>
      </c>
      <c r="AJ612">
        <v>0</v>
      </c>
      <c r="AK612" t="s">
        <v>2261</v>
      </c>
      <c r="AL612" t="s">
        <v>47</v>
      </c>
      <c r="AM612" t="s">
        <v>2262</v>
      </c>
      <c r="AN612" t="s">
        <v>2263</v>
      </c>
    </row>
    <row r="613" spans="1:40" x14ac:dyDescent="0.25">
      <c r="A613" t="s">
        <v>2264</v>
      </c>
      <c r="B613" t="s">
        <v>116</v>
      </c>
      <c r="C613">
        <v>30</v>
      </c>
      <c r="D613" t="s">
        <v>117</v>
      </c>
      <c r="E613" t="s">
        <v>118</v>
      </c>
      <c r="F613" s="1">
        <v>330005020370</v>
      </c>
      <c r="G613" t="s">
        <v>2265</v>
      </c>
      <c r="H613" t="s">
        <v>2266</v>
      </c>
      <c r="I613" t="s">
        <v>42</v>
      </c>
      <c r="K613" s="10" t="s">
        <v>43</v>
      </c>
      <c r="L613">
        <f>Tabela1[[#This Row],[vlCaptEst]]+Tabela1[[#This Row],[vlLancEstTrat]]+Tabela1[[#This Row],[vlLancEstNTrat]]+Tabela1[[#This Row],[vlConsEst]]</f>
        <v>232204.53258835283</v>
      </c>
      <c r="M613">
        <v>0</v>
      </c>
      <c r="N613">
        <f>Tabela1[[#This Row],[VALOR_anual]]+Tabela1[[#This Row],[AJUSTE_exerc]]</f>
        <v>232204.53258835283</v>
      </c>
      <c r="Q613" t="s">
        <v>51</v>
      </c>
      <c r="R613" t="s">
        <v>52</v>
      </c>
      <c r="S613">
        <v>3520819.2000000002</v>
      </c>
      <c r="T613">
        <v>0</v>
      </c>
      <c r="U613">
        <v>0</v>
      </c>
      <c r="V613">
        <v>1535978</v>
      </c>
      <c r="W613">
        <v>0</v>
      </c>
      <c r="X613">
        <v>0</v>
      </c>
      <c r="Y613">
        <v>7.8865634401759172E-2</v>
      </c>
      <c r="Z613">
        <v>111068.65171132184</v>
      </c>
      <c r="AA613">
        <v>0</v>
      </c>
      <c r="AB613">
        <v>0</v>
      </c>
      <c r="AC613">
        <v>121135.88087703098</v>
      </c>
      <c r="AD613" t="s">
        <v>2267</v>
      </c>
      <c r="AE613" t="s">
        <v>335</v>
      </c>
      <c r="AF613" s="10">
        <v>0</v>
      </c>
      <c r="AG613" s="10">
        <v>0</v>
      </c>
      <c r="AH613" t="s">
        <v>2268</v>
      </c>
      <c r="AI613" t="s">
        <v>85</v>
      </c>
      <c r="AJ613">
        <v>0</v>
      </c>
      <c r="AK613" t="s">
        <v>120</v>
      </c>
      <c r="AL613" t="s">
        <v>47</v>
      </c>
      <c r="AM613" t="s">
        <v>2269</v>
      </c>
      <c r="AN613" t="s">
        <v>2270</v>
      </c>
    </row>
    <row r="614" spans="1:40" x14ac:dyDescent="0.25">
      <c r="A614" t="s">
        <v>2271</v>
      </c>
      <c r="B614" t="s">
        <v>116</v>
      </c>
      <c r="C614">
        <v>30</v>
      </c>
      <c r="D614" t="s">
        <v>117</v>
      </c>
      <c r="E614" t="s">
        <v>118</v>
      </c>
      <c r="F614" s="1">
        <v>330005028940</v>
      </c>
      <c r="G614" t="s">
        <v>2272</v>
      </c>
      <c r="H614" t="s">
        <v>2273</v>
      </c>
      <c r="I614" t="s">
        <v>62</v>
      </c>
      <c r="K614" s="10" t="s">
        <v>50</v>
      </c>
      <c r="L614">
        <f>Tabela1[[#This Row],[vlCaptEst]]+Tabela1[[#This Row],[vlLancEstTrat]]+Tabela1[[#This Row],[vlLancEstNTrat]]+Tabela1[[#This Row],[vlConsEst]]</f>
        <v>29817.653625203544</v>
      </c>
      <c r="M614">
        <v>0</v>
      </c>
      <c r="N614">
        <f>Tabela1[[#This Row],[VALOR_anual]]+Tabela1[[#This Row],[AJUSTE_exerc]]</f>
        <v>29817.653625203544</v>
      </c>
      <c r="Q614" t="s">
        <v>51</v>
      </c>
      <c r="R614" t="s">
        <v>52</v>
      </c>
      <c r="S614">
        <v>409121.2</v>
      </c>
      <c r="T614">
        <v>0</v>
      </c>
      <c r="U614">
        <v>0</v>
      </c>
      <c r="V614">
        <v>214433.2</v>
      </c>
      <c r="W614">
        <v>0</v>
      </c>
      <c r="X614">
        <v>0</v>
      </c>
      <c r="Y614">
        <v>7.8865634401759172E-2</v>
      </c>
      <c r="Z614">
        <v>12906.24318373449</v>
      </c>
      <c r="AA614">
        <v>0</v>
      </c>
      <c r="AB614">
        <v>0</v>
      </c>
      <c r="AC614">
        <v>16911.410441469056</v>
      </c>
      <c r="AD614" t="s">
        <v>2274</v>
      </c>
      <c r="AE614" t="s">
        <v>2275</v>
      </c>
      <c r="AF614" s="10">
        <v>42858</v>
      </c>
      <c r="AG614" s="10">
        <v>44684</v>
      </c>
      <c r="AH614" t="s">
        <v>2276</v>
      </c>
      <c r="AI614" t="s">
        <v>2277</v>
      </c>
      <c r="AJ614">
        <v>27537803</v>
      </c>
      <c r="AK614" t="s">
        <v>2133</v>
      </c>
      <c r="AL614" t="s">
        <v>47</v>
      </c>
      <c r="AM614">
        <v>33811416</v>
      </c>
      <c r="AN614" t="s">
        <v>2278</v>
      </c>
    </row>
    <row r="615" spans="1:40" x14ac:dyDescent="0.25">
      <c r="A615" t="s">
        <v>2279</v>
      </c>
      <c r="B615" t="s">
        <v>116</v>
      </c>
      <c r="C615">
        <v>30</v>
      </c>
      <c r="D615" t="s">
        <v>117</v>
      </c>
      <c r="E615" t="s">
        <v>118</v>
      </c>
      <c r="F615" s="1">
        <v>330005507406</v>
      </c>
      <c r="G615" t="s">
        <v>2280</v>
      </c>
      <c r="H615" t="s">
        <v>2281</v>
      </c>
      <c r="I615" t="s">
        <v>49</v>
      </c>
      <c r="K615" s="10" t="s">
        <v>50</v>
      </c>
      <c r="L615">
        <f>Tabela1[[#This Row],[vlCaptEst]]+Tabela1[[#This Row],[vlLancEstTrat]]+Tabela1[[#This Row],[vlLancEstNTrat]]+Tabela1[[#This Row],[vlConsEst]]</f>
        <v>518.15213784810749</v>
      </c>
      <c r="M615">
        <v>0</v>
      </c>
      <c r="N615">
        <f>Tabela1[[#This Row],[VALOR_anual]]+Tabela1[[#This Row],[AJUSTE_exerc]]</f>
        <v>518.15213784810749</v>
      </c>
      <c r="Q615" t="s">
        <v>51</v>
      </c>
      <c r="R615" t="s">
        <v>52</v>
      </c>
      <c r="S615">
        <v>10950</v>
      </c>
      <c r="T615">
        <v>0</v>
      </c>
      <c r="U615">
        <v>0</v>
      </c>
      <c r="V615">
        <v>2190</v>
      </c>
      <c r="W615">
        <v>0</v>
      </c>
      <c r="X615">
        <v>0</v>
      </c>
      <c r="Y615">
        <v>7.8865634401759172E-2</v>
      </c>
      <c r="Z615">
        <v>345.43077228911056</v>
      </c>
      <c r="AA615">
        <v>0</v>
      </c>
      <c r="AB615">
        <v>0</v>
      </c>
      <c r="AC615">
        <v>172.72136555899687</v>
      </c>
      <c r="AD615" t="s">
        <v>2282</v>
      </c>
      <c r="AE615" t="s">
        <v>2283</v>
      </c>
      <c r="AF615" s="10">
        <v>40311</v>
      </c>
      <c r="AG615" s="10">
        <v>42137</v>
      </c>
      <c r="AH615" t="s">
        <v>2284</v>
      </c>
      <c r="AI615" t="s">
        <v>2285</v>
      </c>
      <c r="AJ615">
        <v>27570000</v>
      </c>
      <c r="AK615" t="s">
        <v>2166</v>
      </c>
      <c r="AL615" t="s">
        <v>47</v>
      </c>
      <c r="AM615" t="s">
        <v>2286</v>
      </c>
      <c r="AN615" t="s">
        <v>2287</v>
      </c>
    </row>
    <row r="616" spans="1:40" s="4" customFormat="1" x14ac:dyDescent="0.25">
      <c r="A616" t="s">
        <v>2288</v>
      </c>
      <c r="B616" t="s">
        <v>116</v>
      </c>
      <c r="C616">
        <v>30</v>
      </c>
      <c r="D616" t="s">
        <v>117</v>
      </c>
      <c r="E616" t="s">
        <v>118</v>
      </c>
      <c r="F616" s="1">
        <v>330005569789</v>
      </c>
      <c r="G616" t="s">
        <v>2289</v>
      </c>
      <c r="H616" t="s">
        <v>2290</v>
      </c>
      <c r="I616" t="s">
        <v>62</v>
      </c>
      <c r="J616"/>
      <c r="K616" s="10" t="s">
        <v>50</v>
      </c>
      <c r="L616">
        <f>Tabela1[[#This Row],[vlCaptEst]]+Tabela1[[#This Row],[vlLancEstTrat]]+Tabela1[[#This Row],[vlLancEstNTrat]]+Tabela1[[#This Row],[vlConsEst]]</f>
        <v>77679.182910621588</v>
      </c>
      <c r="M616">
        <v>0</v>
      </c>
      <c r="N616">
        <f>Tabela1[[#This Row],[VALOR_anual]]+Tabela1[[#This Row],[AJUSTE_exerc]]</f>
        <v>77679.182910621588</v>
      </c>
      <c r="O616"/>
      <c r="P616"/>
      <c r="Q616" t="s">
        <v>51</v>
      </c>
      <c r="R616" t="s">
        <v>52</v>
      </c>
      <c r="S616">
        <v>837408</v>
      </c>
      <c r="T616">
        <v>234269</v>
      </c>
      <c r="U616">
        <v>0</v>
      </c>
      <c r="V616">
        <v>603139</v>
      </c>
      <c r="W616">
        <v>11476.651</v>
      </c>
      <c r="X616">
        <v>80</v>
      </c>
      <c r="Y616">
        <v>7.8865634401759172E-2</v>
      </c>
      <c r="Z616">
        <v>26417.076920484331</v>
      </c>
      <c r="AA616">
        <v>3695.1585365972751</v>
      </c>
      <c r="AB616">
        <v>0</v>
      </c>
      <c r="AC616">
        <v>47566.947453539979</v>
      </c>
      <c r="AD616" t="s">
        <v>2291</v>
      </c>
      <c r="AE616" t="s">
        <v>2292</v>
      </c>
      <c r="AF616" s="10">
        <v>41211</v>
      </c>
      <c r="AG616" s="10">
        <v>43037</v>
      </c>
      <c r="AH616" t="s">
        <v>2293</v>
      </c>
      <c r="AI616" t="s">
        <v>2294</v>
      </c>
      <c r="AJ616">
        <v>25821490</v>
      </c>
      <c r="AK616" t="s">
        <v>2295</v>
      </c>
      <c r="AL616" t="s">
        <v>47</v>
      </c>
      <c r="AM616">
        <v>22522473</v>
      </c>
      <c r="AN616" t="s">
        <v>2296</v>
      </c>
    </row>
    <row r="617" spans="1:40" x14ac:dyDescent="0.25">
      <c r="A617" t="s">
        <v>2297</v>
      </c>
      <c r="B617" t="s">
        <v>116</v>
      </c>
      <c r="C617">
        <v>30</v>
      </c>
      <c r="D617" t="s">
        <v>117</v>
      </c>
      <c r="E617" t="s">
        <v>118</v>
      </c>
      <c r="F617" s="1">
        <v>330005783519</v>
      </c>
      <c r="G617" t="s">
        <v>2298</v>
      </c>
      <c r="H617" t="s">
        <v>2299</v>
      </c>
      <c r="I617" t="s">
        <v>62</v>
      </c>
      <c r="K617" s="10" t="s">
        <v>50</v>
      </c>
      <c r="L617">
        <f>Tabela1[[#This Row],[vlCaptEst]]+Tabela1[[#This Row],[vlLancEstTrat]]+Tabela1[[#This Row],[vlLancEstNTrat]]+Tabela1[[#This Row],[vlConsEst]]</f>
        <v>210.48734717191053</v>
      </c>
      <c r="M617">
        <v>0</v>
      </c>
      <c r="N617">
        <f>Tabela1[[#This Row],[VALOR_anual]]+Tabela1[[#This Row],[AJUSTE_exerc]]</f>
        <v>210.48734717191053</v>
      </c>
      <c r="Q617" t="s">
        <v>51</v>
      </c>
      <c r="R617" t="s">
        <v>52</v>
      </c>
      <c r="S617">
        <v>2400.029</v>
      </c>
      <c r="T617">
        <v>0</v>
      </c>
      <c r="U617">
        <v>0</v>
      </c>
      <c r="V617">
        <v>1708.83</v>
      </c>
      <c r="W617">
        <v>0</v>
      </c>
      <c r="X617">
        <v>0</v>
      </c>
      <c r="Y617">
        <v>7.8865634401759172E-2</v>
      </c>
      <c r="Z617">
        <v>75.71134565907424</v>
      </c>
      <c r="AA617">
        <v>0</v>
      </c>
      <c r="AB617">
        <v>0</v>
      </c>
      <c r="AC617">
        <v>134.7760015128363</v>
      </c>
      <c r="AD617" t="s">
        <v>2300</v>
      </c>
      <c r="AE617" t="s">
        <v>2301</v>
      </c>
      <c r="AF617" s="10">
        <v>42943</v>
      </c>
      <c r="AG617" s="10">
        <v>44769</v>
      </c>
      <c r="AH617" t="s">
        <v>2302</v>
      </c>
      <c r="AI617" t="s">
        <v>2303</v>
      </c>
      <c r="AJ617">
        <v>25850000</v>
      </c>
      <c r="AK617" t="s">
        <v>2304</v>
      </c>
      <c r="AL617" t="s">
        <v>47</v>
      </c>
      <c r="AM617">
        <v>22631258</v>
      </c>
      <c r="AN617" t="s">
        <v>2305</v>
      </c>
    </row>
    <row r="618" spans="1:40" x14ac:dyDescent="0.25">
      <c r="A618" t="s">
        <v>2306</v>
      </c>
      <c r="B618" t="s">
        <v>116</v>
      </c>
      <c r="C618">
        <v>30</v>
      </c>
      <c r="D618" t="s">
        <v>117</v>
      </c>
      <c r="E618" t="s">
        <v>118</v>
      </c>
      <c r="F618" s="1">
        <v>330005857229</v>
      </c>
      <c r="G618" t="s">
        <v>2307</v>
      </c>
      <c r="H618" t="s">
        <v>2308</v>
      </c>
      <c r="I618" t="s">
        <v>49</v>
      </c>
      <c r="K618" s="10" t="s">
        <v>50</v>
      </c>
      <c r="L618">
        <f>Tabela1[[#This Row],[vlCaptEst]]+Tabela1[[#This Row],[vlLancEstTrat]]+Tabela1[[#This Row],[vlLancEstNTrat]]+Tabela1[[#This Row],[vlConsEst]]</f>
        <v>124.39573804228245</v>
      </c>
      <c r="M618">
        <v>0</v>
      </c>
      <c r="N618">
        <f>Tabela1[[#This Row],[VALOR_anual]]+Tabela1[[#This Row],[AJUSTE_exerc]]</f>
        <v>124.39573804228245</v>
      </c>
      <c r="Q618" t="s">
        <v>51</v>
      </c>
      <c r="R618" t="s">
        <v>52</v>
      </c>
      <c r="S618">
        <v>2628</v>
      </c>
      <c r="T618">
        <v>0</v>
      </c>
      <c r="U618">
        <v>0</v>
      </c>
      <c r="V618">
        <v>526</v>
      </c>
      <c r="W618">
        <v>0</v>
      </c>
      <c r="X618">
        <v>0</v>
      </c>
      <c r="Y618">
        <v>7.8865634401759172E-2</v>
      </c>
      <c r="Z618">
        <v>82.910560646716419</v>
      </c>
      <c r="AA618">
        <v>0</v>
      </c>
      <c r="AB618">
        <v>0</v>
      </c>
      <c r="AC618">
        <v>41.485177395566026</v>
      </c>
      <c r="AD618" t="s">
        <v>2309</v>
      </c>
      <c r="AE618" t="s">
        <v>2310</v>
      </c>
      <c r="AF618" s="10">
        <v>40731</v>
      </c>
      <c r="AG618" s="10">
        <v>42556</v>
      </c>
      <c r="AH618" t="s">
        <v>2311</v>
      </c>
      <c r="AI618" t="s">
        <v>2312</v>
      </c>
      <c r="AJ618">
        <v>27537000</v>
      </c>
      <c r="AK618" t="s">
        <v>2133</v>
      </c>
      <c r="AL618" t="s">
        <v>47</v>
      </c>
      <c r="AM618" t="s">
        <v>2313</v>
      </c>
      <c r="AN618" t="s">
        <v>2314</v>
      </c>
    </row>
    <row r="619" spans="1:40" x14ac:dyDescent="0.25">
      <c r="A619" t="s">
        <v>2315</v>
      </c>
      <c r="B619" t="s">
        <v>116</v>
      </c>
      <c r="C619">
        <v>30</v>
      </c>
      <c r="D619" t="s">
        <v>117</v>
      </c>
      <c r="E619" t="s">
        <v>118</v>
      </c>
      <c r="F619" s="1">
        <v>330005431671</v>
      </c>
      <c r="G619" t="s">
        <v>2316</v>
      </c>
      <c r="H619" t="s">
        <v>2317</v>
      </c>
      <c r="I619" t="s">
        <v>49</v>
      </c>
      <c r="K619" s="10" t="s">
        <v>50</v>
      </c>
      <c r="L619">
        <f>Tabela1[[#This Row],[vlCaptEst]]+Tabela1[[#This Row],[vlLancEstTrat]]+Tabela1[[#This Row],[vlLancEstNTrat]]+Tabela1[[#This Row],[vlConsEst]]</f>
        <v>2832.5682092573561</v>
      </c>
      <c r="M619">
        <v>0</v>
      </c>
      <c r="N619">
        <f>Tabela1[[#This Row],[VALOR_anual]]+Tabela1[[#This Row],[AJUSTE_exerc]]</f>
        <v>2832.5682092573561</v>
      </c>
      <c r="Q619" t="s">
        <v>51</v>
      </c>
      <c r="R619" t="s">
        <v>52</v>
      </c>
      <c r="S619">
        <v>44896</v>
      </c>
      <c r="T619">
        <v>0</v>
      </c>
      <c r="U619">
        <v>0</v>
      </c>
      <c r="V619">
        <v>17958</v>
      </c>
      <c r="W619">
        <v>0</v>
      </c>
      <c r="X619">
        <v>0</v>
      </c>
      <c r="Y619">
        <v>7.8865634401759172E-2</v>
      </c>
      <c r="Z619">
        <v>1416.2960634575611</v>
      </c>
      <c r="AA619">
        <v>0</v>
      </c>
      <c r="AB619">
        <v>0</v>
      </c>
      <c r="AC619">
        <v>1416.272145799795</v>
      </c>
      <c r="AD619" t="s">
        <v>2318</v>
      </c>
      <c r="AE619" t="s">
        <v>2319</v>
      </c>
      <c r="AF619" s="10">
        <v>40297</v>
      </c>
      <c r="AG619" s="10">
        <v>42123</v>
      </c>
      <c r="AH619" t="s">
        <v>2320</v>
      </c>
      <c r="AI619" t="s">
        <v>2321</v>
      </c>
      <c r="AJ619">
        <v>27160000</v>
      </c>
      <c r="AK619" t="s">
        <v>86</v>
      </c>
      <c r="AL619" t="s">
        <v>47</v>
      </c>
      <c r="AM619" t="s">
        <v>2322</v>
      </c>
      <c r="AN619" t="s">
        <v>2323</v>
      </c>
    </row>
    <row r="620" spans="1:40" x14ac:dyDescent="0.25">
      <c r="A620" t="s">
        <v>2324</v>
      </c>
      <c r="B620" t="s">
        <v>116</v>
      </c>
      <c r="C620">
        <v>30</v>
      </c>
      <c r="D620" t="s">
        <v>117</v>
      </c>
      <c r="E620" t="s">
        <v>118</v>
      </c>
      <c r="F620" s="1">
        <v>330006344993</v>
      </c>
      <c r="G620" t="s">
        <v>2325</v>
      </c>
      <c r="H620" t="s">
        <v>2326</v>
      </c>
      <c r="I620" t="s">
        <v>49</v>
      </c>
      <c r="K620" s="10" t="s">
        <v>50</v>
      </c>
      <c r="L620">
        <f>Tabela1[[#This Row],[vlCaptEst]]+Tabela1[[#This Row],[vlLancEstTrat]]+Tabela1[[#This Row],[vlLancEstNTrat]]+Tabela1[[#This Row],[vlConsEst]]</f>
        <v>588.78098123185282</v>
      </c>
      <c r="M620">
        <v>0</v>
      </c>
      <c r="N620">
        <f>Tabela1[[#This Row],[VALOR_anual]]+Tabela1[[#This Row],[AJUSTE_exerc]]</f>
        <v>588.78098123185282</v>
      </c>
      <c r="Q620" t="s">
        <v>51</v>
      </c>
      <c r="R620" t="s">
        <v>52</v>
      </c>
      <c r="S620">
        <v>12444</v>
      </c>
      <c r="T620">
        <v>0</v>
      </c>
      <c r="U620">
        <v>0</v>
      </c>
      <c r="V620">
        <v>2488</v>
      </c>
      <c r="W620">
        <v>0</v>
      </c>
      <c r="X620">
        <v>0</v>
      </c>
      <c r="Y620">
        <v>7.8865634401759172E-2</v>
      </c>
      <c r="Z620">
        <v>392.5605169175123</v>
      </c>
      <c r="AA620">
        <v>0</v>
      </c>
      <c r="AB620">
        <v>0</v>
      </c>
      <c r="AC620">
        <v>196.22046431434057</v>
      </c>
      <c r="AD620" t="s">
        <v>2327</v>
      </c>
      <c r="AE620" t="s">
        <v>2328</v>
      </c>
      <c r="AF620" s="10">
        <v>40905</v>
      </c>
      <c r="AG620" s="10">
        <v>42732</v>
      </c>
      <c r="AH620" t="s">
        <v>2329</v>
      </c>
      <c r="AI620" t="s">
        <v>2330</v>
      </c>
      <c r="AJ620">
        <v>25800000</v>
      </c>
      <c r="AK620" t="s">
        <v>2295</v>
      </c>
      <c r="AL620" t="s">
        <v>47</v>
      </c>
      <c r="AM620" t="s">
        <v>2331</v>
      </c>
      <c r="AN620" t="s">
        <v>2332</v>
      </c>
    </row>
    <row r="621" spans="1:40" x14ac:dyDescent="0.25">
      <c r="A621" t="s">
        <v>2333</v>
      </c>
      <c r="B621" t="s">
        <v>116</v>
      </c>
      <c r="C621">
        <v>30</v>
      </c>
      <c r="D621" t="s">
        <v>117</v>
      </c>
      <c r="E621" t="s">
        <v>118</v>
      </c>
      <c r="F621" s="1">
        <v>330006446486</v>
      </c>
      <c r="G621" t="s">
        <v>2334</v>
      </c>
      <c r="H621" t="s">
        <v>2335</v>
      </c>
      <c r="I621" t="s">
        <v>62</v>
      </c>
      <c r="K621" s="10" t="s">
        <v>298</v>
      </c>
      <c r="L621">
        <f>Tabela1[[#This Row],[vlCaptEst]]+Tabela1[[#This Row],[vlLancEstTrat]]+Tabela1[[#This Row],[vlLancEstNTrat]]+Tabela1[[#This Row],[vlConsEst]]</f>
        <v>23028.7699741992</v>
      </c>
      <c r="M621">
        <v>0</v>
      </c>
      <c r="N621">
        <f>Tabela1[[#This Row],[VALOR_anual]]+Tabela1[[#This Row],[AJUSTE_exerc]]</f>
        <v>23028.7699741992</v>
      </c>
      <c r="Q621" t="s">
        <v>51</v>
      </c>
      <c r="R621" t="s">
        <v>52</v>
      </c>
      <c r="S621">
        <v>584000</v>
      </c>
      <c r="T621">
        <v>0</v>
      </c>
      <c r="U621">
        <v>0</v>
      </c>
      <c r="V621">
        <v>58400</v>
      </c>
      <c r="W621">
        <v>0</v>
      </c>
      <c r="X621">
        <v>0</v>
      </c>
      <c r="Y621">
        <v>7.8865634401759172E-2</v>
      </c>
      <c r="Z621">
        <v>18423.018371125137</v>
      </c>
      <c r="AA621">
        <v>0</v>
      </c>
      <c r="AB621">
        <v>0</v>
      </c>
      <c r="AC621">
        <v>4605.7516030740635</v>
      </c>
      <c r="AD621" t="s">
        <v>2336</v>
      </c>
      <c r="AE621" t="s">
        <v>2337</v>
      </c>
      <c r="AF621" s="10">
        <v>40963</v>
      </c>
      <c r="AG621" s="10">
        <v>42790</v>
      </c>
      <c r="AH621" t="s">
        <v>2338</v>
      </c>
      <c r="AI621" t="s">
        <v>2294</v>
      </c>
      <c r="AJ621">
        <v>0</v>
      </c>
      <c r="AK621" t="s">
        <v>2295</v>
      </c>
      <c r="AL621" t="s">
        <v>47</v>
      </c>
      <c r="AM621">
        <v>22519400</v>
      </c>
      <c r="AN621" t="s">
        <v>2339</v>
      </c>
    </row>
    <row r="622" spans="1:40" x14ac:dyDescent="0.25">
      <c r="A622" t="s">
        <v>2340</v>
      </c>
      <c r="B622" t="s">
        <v>116</v>
      </c>
      <c r="C622">
        <v>30</v>
      </c>
      <c r="D622" t="s">
        <v>117</v>
      </c>
      <c r="E622" t="s">
        <v>118</v>
      </c>
      <c r="F622" s="1">
        <v>330006523146</v>
      </c>
      <c r="G622" t="s">
        <v>2341</v>
      </c>
      <c r="H622" t="s">
        <v>2342</v>
      </c>
      <c r="I622" t="s">
        <v>62</v>
      </c>
      <c r="K622" s="10" t="s">
        <v>50</v>
      </c>
      <c r="L622">
        <f>Tabela1[[#This Row],[vlCaptEst]]+Tabela1[[#This Row],[vlLancEstTrat]]+Tabela1[[#This Row],[vlLancEstNTrat]]+Tabela1[[#This Row],[vlConsEst]]</f>
        <v>3739.8714758389415</v>
      </c>
      <c r="M622">
        <v>0</v>
      </c>
      <c r="N622">
        <v>1761.24</v>
      </c>
      <c r="O622">
        <f>1978.63+1654.54+262.16</f>
        <v>3895.33</v>
      </c>
      <c r="P622" t="s">
        <v>13436</v>
      </c>
      <c r="Q622" t="s">
        <v>51</v>
      </c>
      <c r="R622" t="s">
        <v>52</v>
      </c>
      <c r="S622">
        <v>33872</v>
      </c>
      <c r="T622">
        <v>0</v>
      </c>
      <c r="U622">
        <v>0</v>
      </c>
      <c r="V622">
        <v>33872</v>
      </c>
      <c r="W622">
        <v>0</v>
      </c>
      <c r="X622">
        <v>0</v>
      </c>
      <c r="Y622">
        <v>7.8865634401759172E-2</v>
      </c>
      <c r="Z622">
        <v>1068.5347073825546</v>
      </c>
      <c r="AA622">
        <v>0</v>
      </c>
      <c r="AB622">
        <v>0</v>
      </c>
      <c r="AC622">
        <v>2671.3367684563868</v>
      </c>
      <c r="AD622" t="s">
        <v>13435</v>
      </c>
      <c r="AE622" t="s">
        <v>13434</v>
      </c>
      <c r="AF622" s="10">
        <v>45224</v>
      </c>
      <c r="AG622" s="10">
        <v>47051</v>
      </c>
      <c r="AH622" t="s">
        <v>2343</v>
      </c>
      <c r="AI622" t="s">
        <v>2344</v>
      </c>
      <c r="AJ622">
        <v>25800000</v>
      </c>
      <c r="AK622" t="s">
        <v>2295</v>
      </c>
      <c r="AL622" t="s">
        <v>47</v>
      </c>
      <c r="AM622">
        <v>38684218</v>
      </c>
      <c r="AN622" t="s">
        <v>206</v>
      </c>
    </row>
    <row r="623" spans="1:40" x14ac:dyDescent="0.25">
      <c r="A623" t="s">
        <v>2345</v>
      </c>
      <c r="B623" t="s">
        <v>116</v>
      </c>
      <c r="C623">
        <v>30</v>
      </c>
      <c r="D623" t="s">
        <v>117</v>
      </c>
      <c r="E623" t="s">
        <v>118</v>
      </c>
      <c r="F623" s="1">
        <v>330007970707</v>
      </c>
      <c r="G623" t="s">
        <v>2346</v>
      </c>
      <c r="H623" t="s">
        <v>2347</v>
      </c>
      <c r="I623" t="s">
        <v>49</v>
      </c>
      <c r="K623" s="10" t="s">
        <v>50</v>
      </c>
      <c r="L623">
        <f>Tabela1[[#This Row],[vlCaptEst]]+Tabela1[[#This Row],[vlLancEstTrat]]+Tabela1[[#This Row],[vlLancEstNTrat]]+Tabela1[[#This Row],[vlConsEst]]</f>
        <v>4417.3282951915207</v>
      </c>
      <c r="M623">
        <v>0</v>
      </c>
      <c r="N623">
        <f>Tabela1[[#This Row],[VALOR_anual]]+Tabela1[[#This Row],[AJUSTE_exerc]]</f>
        <v>4417.3282951915207</v>
      </c>
      <c r="Q623" t="s">
        <v>51</v>
      </c>
      <c r="R623" t="s">
        <v>52</v>
      </c>
      <c r="S623">
        <v>93352</v>
      </c>
      <c r="T623">
        <v>0</v>
      </c>
      <c r="U623">
        <v>0</v>
      </c>
      <c r="V623">
        <v>18670</v>
      </c>
      <c r="W623">
        <v>0</v>
      </c>
      <c r="X623">
        <v>0</v>
      </c>
      <c r="Y623">
        <v>7.8865634401759172E-2</v>
      </c>
      <c r="Z623">
        <v>2944.8974889565638</v>
      </c>
      <c r="AA623">
        <v>0</v>
      </c>
      <c r="AB623">
        <v>0</v>
      </c>
      <c r="AC623">
        <v>1472.4308062349571</v>
      </c>
      <c r="AD623" t="s">
        <v>2348</v>
      </c>
      <c r="AE623" t="s">
        <v>2349</v>
      </c>
      <c r="AF623" s="10">
        <v>40991</v>
      </c>
      <c r="AG623" s="10">
        <v>42817</v>
      </c>
      <c r="AH623" t="s">
        <v>2350</v>
      </c>
      <c r="AI623" t="s">
        <v>2351</v>
      </c>
      <c r="AJ623">
        <v>27320320</v>
      </c>
      <c r="AK623" t="s">
        <v>125</v>
      </c>
      <c r="AL623" t="s">
        <v>47</v>
      </c>
      <c r="AM623">
        <v>84687515</v>
      </c>
      <c r="AN623" t="s">
        <v>2352</v>
      </c>
    </row>
    <row r="624" spans="1:40" x14ac:dyDescent="0.25">
      <c r="A624" t="s">
        <v>2353</v>
      </c>
      <c r="B624" t="s">
        <v>116</v>
      </c>
      <c r="C624">
        <v>30</v>
      </c>
      <c r="D624" t="s">
        <v>117</v>
      </c>
      <c r="E624" t="s">
        <v>118</v>
      </c>
      <c r="F624" s="1">
        <v>330026652782</v>
      </c>
      <c r="G624" t="s">
        <v>2354</v>
      </c>
      <c r="H624" t="s">
        <v>2355</v>
      </c>
      <c r="I624" t="s">
        <v>49</v>
      </c>
      <c r="K624" s="10" t="s">
        <v>66</v>
      </c>
      <c r="L624">
        <f>Tabela1[[#This Row],[vlCaptEst]]+Tabela1[[#This Row],[vlLancEstTrat]]+Tabela1[[#This Row],[vlLancEstNTrat]]+Tabela1[[#This Row],[vlConsEst]]</f>
        <v>399.8314848784533</v>
      </c>
      <c r="M624">
        <v>0</v>
      </c>
      <c r="N624">
        <f>Tabela1[[#This Row],[VALOR_anual]]+Tabela1[[#This Row],[AJUSTE_exerc]]</f>
        <v>399.8314848784533</v>
      </c>
      <c r="Q624" t="s">
        <v>2238</v>
      </c>
      <c r="R624" t="s">
        <v>52</v>
      </c>
      <c r="S624">
        <v>8449.75</v>
      </c>
      <c r="T624">
        <v>0</v>
      </c>
      <c r="U624">
        <v>0</v>
      </c>
      <c r="V624">
        <v>1689.95</v>
      </c>
      <c r="W624">
        <v>0</v>
      </c>
      <c r="X624">
        <v>0</v>
      </c>
      <c r="Y624">
        <v>7.8865634401759172E-2</v>
      </c>
      <c r="Z624">
        <v>266.56229580489094</v>
      </c>
      <c r="AA624">
        <v>0</v>
      </c>
      <c r="AB624">
        <v>0</v>
      </c>
      <c r="AC624">
        <v>133.26918907356236</v>
      </c>
      <c r="AD624" t="s">
        <v>2356</v>
      </c>
      <c r="AE624" t="s">
        <v>2357</v>
      </c>
      <c r="AF624" s="10">
        <v>43514</v>
      </c>
      <c r="AG624" s="10">
        <v>45340</v>
      </c>
      <c r="AH624" t="s">
        <v>2358</v>
      </c>
      <c r="AI624" t="s">
        <v>2359</v>
      </c>
      <c r="AJ624">
        <v>0</v>
      </c>
      <c r="AK624" t="s">
        <v>2133</v>
      </c>
      <c r="AL624" t="s">
        <v>47</v>
      </c>
      <c r="AM624" t="s">
        <v>2360</v>
      </c>
      <c r="AN624" t="s">
        <v>2361</v>
      </c>
    </row>
    <row r="625" spans="1:40" x14ac:dyDescent="0.25">
      <c r="A625" t="s">
        <v>2362</v>
      </c>
      <c r="B625" t="s">
        <v>116</v>
      </c>
      <c r="C625">
        <v>30</v>
      </c>
      <c r="D625" t="s">
        <v>117</v>
      </c>
      <c r="E625" t="s">
        <v>118</v>
      </c>
      <c r="F625" s="1">
        <v>330005070474</v>
      </c>
      <c r="G625" t="s">
        <v>2363</v>
      </c>
      <c r="H625" t="s">
        <v>2364</v>
      </c>
      <c r="I625" t="s">
        <v>49</v>
      </c>
      <c r="K625" s="10" t="s">
        <v>50</v>
      </c>
      <c r="L625">
        <f>Tabela1[[#This Row],[vlCaptEst]]+Tabela1[[#This Row],[vlLancEstTrat]]+Tabela1[[#This Row],[vlLancEstNTrat]]+Tabela1[[#This Row],[vlConsEst]]</f>
        <v>31256.384451645856</v>
      </c>
      <c r="M625">
        <v>0</v>
      </c>
      <c r="N625">
        <f>Tabela1[[#This Row],[VALOR_anual]]+Tabela1[[#This Row],[AJUSTE_exerc]]</f>
        <v>31256.384451645856</v>
      </c>
      <c r="Q625" t="s">
        <v>2238</v>
      </c>
      <c r="R625" t="s">
        <v>52</v>
      </c>
      <c r="S625">
        <v>283089</v>
      </c>
      <c r="T625">
        <v>0</v>
      </c>
      <c r="U625">
        <v>91173</v>
      </c>
      <c r="V625">
        <v>191916</v>
      </c>
      <c r="W625">
        <v>0</v>
      </c>
      <c r="X625">
        <v>0</v>
      </c>
      <c r="Y625">
        <v>7.8865634401759172E-2</v>
      </c>
      <c r="Z625">
        <v>8930.3989744213522</v>
      </c>
      <c r="AA625">
        <v>7190.4132895842067</v>
      </c>
      <c r="AB625">
        <v>0</v>
      </c>
      <c r="AC625">
        <v>15135.572187640295</v>
      </c>
      <c r="AD625" t="s">
        <v>2365</v>
      </c>
      <c r="AE625" t="s">
        <v>2366</v>
      </c>
      <c r="AF625" s="10">
        <v>40318</v>
      </c>
      <c r="AG625" s="10">
        <v>42144</v>
      </c>
      <c r="AH625" t="s">
        <v>2367</v>
      </c>
      <c r="AI625" t="s">
        <v>2368</v>
      </c>
      <c r="AJ625">
        <v>27537000</v>
      </c>
      <c r="AK625" t="s">
        <v>2133</v>
      </c>
      <c r="AL625" t="s">
        <v>47</v>
      </c>
      <c r="AM625">
        <v>46127799</v>
      </c>
      <c r="AN625" t="s">
        <v>2369</v>
      </c>
    </row>
    <row r="626" spans="1:40" x14ac:dyDescent="0.25">
      <c r="A626" t="s">
        <v>2370</v>
      </c>
      <c r="B626" t="s">
        <v>116</v>
      </c>
      <c r="C626">
        <v>30</v>
      </c>
      <c r="D626" t="s">
        <v>117</v>
      </c>
      <c r="E626" t="s">
        <v>118</v>
      </c>
      <c r="F626" s="1">
        <v>330022645838</v>
      </c>
      <c r="G626" t="s">
        <v>2371</v>
      </c>
      <c r="H626" t="s">
        <v>2372</v>
      </c>
      <c r="I626" t="s">
        <v>49</v>
      </c>
      <c r="K626" s="10" t="s">
        <v>66</v>
      </c>
      <c r="L626">
        <f>Tabela1[[#This Row],[vlCaptEst]]+Tabela1[[#This Row],[vlLancEstTrat]]+Tabela1[[#This Row],[vlLancEstNTrat]]+Tabela1[[#This Row],[vlConsEst]]</f>
        <v>174.44343691816707</v>
      </c>
      <c r="M626">
        <v>0</v>
      </c>
      <c r="N626">
        <f>Tabela1[[#This Row],[VALOR_anual]]+Tabela1[[#This Row],[AJUSTE_exerc]]</f>
        <v>174.44343691816707</v>
      </c>
      <c r="Q626" t="s">
        <v>51</v>
      </c>
      <c r="R626" t="s">
        <v>52</v>
      </c>
      <c r="S626">
        <v>1971</v>
      </c>
      <c r="T626">
        <v>0</v>
      </c>
      <c r="U626">
        <v>0</v>
      </c>
      <c r="V626">
        <v>1423.5</v>
      </c>
      <c r="W626">
        <v>0</v>
      </c>
      <c r="X626">
        <v>0</v>
      </c>
      <c r="Y626">
        <v>7.8865634401759172E-2</v>
      </c>
      <c r="Z626">
        <v>62.173951363374968</v>
      </c>
      <c r="AA626">
        <v>0</v>
      </c>
      <c r="AB626">
        <v>0</v>
      </c>
      <c r="AC626">
        <v>112.2694855547921</v>
      </c>
      <c r="AD626" t="s">
        <v>2373</v>
      </c>
      <c r="AE626" t="s">
        <v>2374</v>
      </c>
      <c r="AF626" s="10">
        <v>43187</v>
      </c>
      <c r="AG626" s="10">
        <v>45013</v>
      </c>
      <c r="AH626" t="s">
        <v>2375</v>
      </c>
      <c r="AI626" t="s">
        <v>124</v>
      </c>
      <c r="AJ626" t="s">
        <v>2376</v>
      </c>
      <c r="AK626" t="s">
        <v>125</v>
      </c>
      <c r="AL626" t="s">
        <v>47</v>
      </c>
      <c r="AM626" t="s">
        <v>2377</v>
      </c>
      <c r="AN626" t="s">
        <v>1421</v>
      </c>
    </row>
    <row r="627" spans="1:40" x14ac:dyDescent="0.25">
      <c r="A627" t="s">
        <v>2378</v>
      </c>
      <c r="B627" t="s">
        <v>116</v>
      </c>
      <c r="C627">
        <v>30</v>
      </c>
      <c r="D627" t="s">
        <v>117</v>
      </c>
      <c r="E627" t="s">
        <v>118</v>
      </c>
      <c r="F627" s="1">
        <v>330006242309</v>
      </c>
      <c r="G627" t="s">
        <v>2379</v>
      </c>
      <c r="H627" t="s">
        <v>2380</v>
      </c>
      <c r="I627" t="s">
        <v>49</v>
      </c>
      <c r="K627" s="10" t="s">
        <v>475</v>
      </c>
      <c r="L627">
        <f>Tabela1[[#This Row],[vlCaptEst]]+Tabela1[[#This Row],[vlLancEstTrat]]+Tabela1[[#This Row],[vlLancEstNTrat]]+Tabela1[[#This Row],[vlConsEst]]</f>
        <v>674.57361963940275</v>
      </c>
      <c r="M627">
        <v>0</v>
      </c>
      <c r="N627">
        <f>Tabela1[[#This Row],[VALOR_anual]]+Tabela1[[#This Row],[AJUSTE_exerc]]</f>
        <v>674.57361963940275</v>
      </c>
      <c r="Q627" t="s">
        <v>51</v>
      </c>
      <c r="R627" t="s">
        <v>52</v>
      </c>
      <c r="S627">
        <v>14256</v>
      </c>
      <c r="T627">
        <v>0</v>
      </c>
      <c r="U627">
        <v>0</v>
      </c>
      <c r="V627">
        <v>2851</v>
      </c>
      <c r="W627">
        <v>0</v>
      </c>
      <c r="X627">
        <v>0</v>
      </c>
      <c r="Y627">
        <v>7.8865634401759172E-2</v>
      </c>
      <c r="Z627">
        <v>449.72371897885728</v>
      </c>
      <c r="AA627">
        <v>0</v>
      </c>
      <c r="AB627">
        <v>0</v>
      </c>
      <c r="AC627">
        <v>224.84990066054553</v>
      </c>
      <c r="AD627" t="s">
        <v>2381</v>
      </c>
      <c r="AE627" t="s">
        <v>2382</v>
      </c>
      <c r="AF627" s="10">
        <v>43642</v>
      </c>
      <c r="AG627" s="10">
        <v>45469</v>
      </c>
      <c r="AH627" t="s">
        <v>2383</v>
      </c>
      <c r="AI627" t="s">
        <v>2384</v>
      </c>
      <c r="AJ627">
        <v>25850000</v>
      </c>
      <c r="AK627" t="s">
        <v>2304</v>
      </c>
      <c r="AL627" t="s">
        <v>47</v>
      </c>
      <c r="AM627">
        <v>22632207</v>
      </c>
      <c r="AN627" t="s">
        <v>2385</v>
      </c>
    </row>
    <row r="628" spans="1:40" x14ac:dyDescent="0.25">
      <c r="A628" t="s">
        <v>2386</v>
      </c>
      <c r="B628" t="s">
        <v>116</v>
      </c>
      <c r="C628">
        <v>30</v>
      </c>
      <c r="D628" t="s">
        <v>117</v>
      </c>
      <c r="E628" t="s">
        <v>118</v>
      </c>
      <c r="F628" s="1">
        <v>330006735321</v>
      </c>
      <c r="G628" t="s">
        <v>2387</v>
      </c>
      <c r="H628" t="s">
        <v>2388</v>
      </c>
      <c r="I628" t="s">
        <v>62</v>
      </c>
      <c r="K628" s="10" t="s">
        <v>50</v>
      </c>
      <c r="L628">
        <f>Tabela1[[#This Row],[vlCaptEst]]+Tabela1[[#This Row],[vlLancEstTrat]]+Tabela1[[#This Row],[vlLancEstNTrat]]+Tabela1[[#This Row],[vlConsEst]]</f>
        <v>386.12666697839023</v>
      </c>
      <c r="M628">
        <v>0</v>
      </c>
      <c r="N628">
        <f>Tabela1[[#This Row],[VALOR_anual]]+Tabela1[[#This Row],[AJUSTE_exerc]]</f>
        <v>386.12666697839023</v>
      </c>
      <c r="Q628" t="s">
        <v>387</v>
      </c>
      <c r="R628" t="s">
        <v>52</v>
      </c>
      <c r="S628">
        <v>8160</v>
      </c>
      <c r="T628">
        <v>0</v>
      </c>
      <c r="U628">
        <v>0</v>
      </c>
      <c r="V628">
        <v>1632</v>
      </c>
      <c r="W628">
        <v>0</v>
      </c>
      <c r="X628">
        <v>0</v>
      </c>
      <c r="Y628">
        <v>7.8865634401759172E-2</v>
      </c>
      <c r="Z628">
        <v>257.41379170929912</v>
      </c>
      <c r="AA628">
        <v>0</v>
      </c>
      <c r="AB628">
        <v>0</v>
      </c>
      <c r="AC628">
        <v>128.71287526909111</v>
      </c>
      <c r="AD628" t="s">
        <v>2389</v>
      </c>
      <c r="AE628" t="s">
        <v>2390</v>
      </c>
      <c r="AF628" s="10">
        <v>41527</v>
      </c>
      <c r="AG628" s="10">
        <v>42988</v>
      </c>
      <c r="AH628" t="s">
        <v>2391</v>
      </c>
      <c r="AI628" t="s">
        <v>2392</v>
      </c>
      <c r="AJ628">
        <v>26950000</v>
      </c>
      <c r="AK628" t="s">
        <v>2215</v>
      </c>
      <c r="AL628" t="s">
        <v>47</v>
      </c>
      <c r="AM628" t="s">
        <v>2393</v>
      </c>
      <c r="AN628" t="s">
        <v>2394</v>
      </c>
    </row>
    <row r="629" spans="1:40" x14ac:dyDescent="0.25">
      <c r="A629" t="s">
        <v>2395</v>
      </c>
      <c r="B629" t="s">
        <v>116</v>
      </c>
      <c r="C629">
        <v>30</v>
      </c>
      <c r="D629" t="s">
        <v>117</v>
      </c>
      <c r="E629" t="s">
        <v>118</v>
      </c>
      <c r="F629" s="1">
        <v>330026763002</v>
      </c>
      <c r="G629" t="s">
        <v>2396</v>
      </c>
      <c r="H629" t="s">
        <v>2397</v>
      </c>
      <c r="I629" t="s">
        <v>49</v>
      </c>
      <c r="J629">
        <v>2024</v>
      </c>
      <c r="K629" s="10" t="s">
        <v>50</v>
      </c>
      <c r="L629">
        <f>Tabela1[[#This Row],[vlCaptEst]]+Tabela1[[#This Row],[vlLancEstTrat]]+Tabela1[[#This Row],[vlLancEstNTrat]]+Tabela1[[#This Row],[vlConsEst]]</f>
        <v>265.4357012381405</v>
      </c>
      <c r="M629">
        <v>-245.9</v>
      </c>
      <c r="N629">
        <f>Tabela1[[#This Row],[VALOR_anual]]+Tabela1[[#This Row],[AJUSTE_exerc]]</f>
        <v>19.53570123814049</v>
      </c>
      <c r="Q629" t="s">
        <v>51</v>
      </c>
      <c r="R629" t="s">
        <v>52</v>
      </c>
      <c r="S629">
        <v>9636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7.8865634401759172E-2</v>
      </c>
      <c r="Z629">
        <v>265.4357012381405</v>
      </c>
      <c r="AA629">
        <v>0</v>
      </c>
      <c r="AB629">
        <v>0</v>
      </c>
      <c r="AC629">
        <v>0</v>
      </c>
      <c r="AD629" t="s">
        <v>2398</v>
      </c>
      <c r="AE629" t="s">
        <v>2399</v>
      </c>
      <c r="AF629" s="10">
        <v>45385</v>
      </c>
      <c r="AG629" s="10">
        <v>47211</v>
      </c>
      <c r="AH629" t="s">
        <v>2400</v>
      </c>
      <c r="AI629" t="s">
        <v>2401</v>
      </c>
      <c r="AJ629" t="s">
        <v>2402</v>
      </c>
      <c r="AK629" t="s">
        <v>140</v>
      </c>
      <c r="AL629" t="s">
        <v>47</v>
      </c>
      <c r="AM629" t="s">
        <v>2403</v>
      </c>
      <c r="AN629" t="s">
        <v>2404</v>
      </c>
    </row>
    <row r="630" spans="1:40" x14ac:dyDescent="0.25">
      <c r="A630" t="s">
        <v>2405</v>
      </c>
      <c r="B630" t="s">
        <v>116</v>
      </c>
      <c r="C630">
        <v>30</v>
      </c>
      <c r="D630" t="s">
        <v>117</v>
      </c>
      <c r="E630" t="s">
        <v>118</v>
      </c>
      <c r="F630" s="1">
        <v>330006606513</v>
      </c>
      <c r="G630" t="s">
        <v>2406</v>
      </c>
      <c r="H630" t="s">
        <v>2407</v>
      </c>
      <c r="I630" t="s">
        <v>49</v>
      </c>
      <c r="K630" s="10" t="s">
        <v>50</v>
      </c>
      <c r="L630">
        <f>Tabela1[[#This Row],[vlCaptEst]]+Tabela1[[#This Row],[vlLancEstTrat]]+Tabela1[[#This Row],[vlLancEstNTrat]]+Tabela1[[#This Row],[vlConsEst]]</f>
        <v>135.24239583927823</v>
      </c>
      <c r="M630">
        <v>0</v>
      </c>
      <c r="N630">
        <f>Tabela1[[#This Row],[VALOR_anual]]+Tabela1[[#This Row],[AJUSTE_exerc]]</f>
        <v>135.24239583927823</v>
      </c>
      <c r="Q630" t="s">
        <v>387</v>
      </c>
      <c r="R630" t="s">
        <v>52</v>
      </c>
      <c r="S630">
        <v>3285</v>
      </c>
      <c r="T630">
        <v>0</v>
      </c>
      <c r="U630">
        <v>0</v>
      </c>
      <c r="V630">
        <v>401</v>
      </c>
      <c r="W630">
        <v>0</v>
      </c>
      <c r="X630">
        <v>0</v>
      </c>
      <c r="Y630">
        <v>7.8865634401759172E-2</v>
      </c>
      <c r="Z630">
        <v>103.62325227229162</v>
      </c>
      <c r="AA630">
        <v>0</v>
      </c>
      <c r="AB630">
        <v>0</v>
      </c>
      <c r="AC630">
        <v>31.619143566986615</v>
      </c>
      <c r="AD630" t="s">
        <v>2408</v>
      </c>
      <c r="AE630" t="s">
        <v>2409</v>
      </c>
      <c r="AF630" s="10">
        <v>41101</v>
      </c>
      <c r="AG630" s="10">
        <v>42927</v>
      </c>
      <c r="AH630" t="s">
        <v>2410</v>
      </c>
      <c r="AI630" t="s">
        <v>2411</v>
      </c>
      <c r="AJ630">
        <v>27338000</v>
      </c>
      <c r="AK630" t="s">
        <v>125</v>
      </c>
      <c r="AL630" t="s">
        <v>47</v>
      </c>
      <c r="AM630">
        <v>33231744</v>
      </c>
      <c r="AN630" t="s">
        <v>2412</v>
      </c>
    </row>
    <row r="631" spans="1:40" x14ac:dyDescent="0.25">
      <c r="A631" t="s">
        <v>2413</v>
      </c>
      <c r="B631" t="s">
        <v>116</v>
      </c>
      <c r="C631">
        <v>30</v>
      </c>
      <c r="D631" t="s">
        <v>117</v>
      </c>
      <c r="E631" t="s">
        <v>118</v>
      </c>
      <c r="F631" s="1">
        <v>330033122122</v>
      </c>
      <c r="G631" t="s">
        <v>2414</v>
      </c>
      <c r="H631" t="s">
        <v>2415</v>
      </c>
      <c r="I631" t="s">
        <v>62</v>
      </c>
      <c r="K631" s="10" t="s">
        <v>50</v>
      </c>
      <c r="L631">
        <f>Tabela1[[#This Row],[vlCaptEst]]+Tabela1[[#This Row],[vlLancEstTrat]]+Tabela1[[#This Row],[vlLancEstNTrat]]+Tabela1[[#This Row],[vlConsEst]]</f>
        <v>849.79438043497305</v>
      </c>
      <c r="M631">
        <v>0</v>
      </c>
      <c r="N631">
        <f>Tabela1[[#This Row],[VALOR_anual]]+Tabela1[[#This Row],[AJUSTE_exerc]]</f>
        <v>849.79438043497305</v>
      </c>
      <c r="Q631" t="s">
        <v>51</v>
      </c>
      <c r="R631" t="s">
        <v>52</v>
      </c>
      <c r="S631">
        <v>17958</v>
      </c>
      <c r="T631">
        <v>0</v>
      </c>
      <c r="U631">
        <v>0</v>
      </c>
      <c r="V631">
        <v>3592</v>
      </c>
      <c r="W631">
        <v>0</v>
      </c>
      <c r="X631">
        <v>0</v>
      </c>
      <c r="Y631">
        <v>7.8865634401759172E-2</v>
      </c>
      <c r="Z631">
        <v>566.50168302258805</v>
      </c>
      <c r="AA631">
        <v>0</v>
      </c>
      <c r="AB631">
        <v>0</v>
      </c>
      <c r="AC631">
        <v>283.292697412385</v>
      </c>
      <c r="AD631" t="s">
        <v>2416</v>
      </c>
      <c r="AE631" t="s">
        <v>2417</v>
      </c>
      <c r="AF631" s="10">
        <v>41573</v>
      </c>
      <c r="AG631" s="10">
        <v>43034</v>
      </c>
      <c r="AH631" t="s">
        <v>2418</v>
      </c>
      <c r="AI631" t="s">
        <v>2419</v>
      </c>
      <c r="AJ631">
        <v>27570000</v>
      </c>
      <c r="AK631" t="s">
        <v>2166</v>
      </c>
      <c r="AL631" t="s">
        <v>47</v>
      </c>
      <c r="AM631">
        <v>33883200</v>
      </c>
      <c r="AN631" t="s">
        <v>2420</v>
      </c>
    </row>
    <row r="632" spans="1:40" x14ac:dyDescent="0.25">
      <c r="A632" t="s">
        <v>2421</v>
      </c>
      <c r="B632" t="s">
        <v>116</v>
      </c>
      <c r="C632">
        <v>30</v>
      </c>
      <c r="D632" t="s">
        <v>117</v>
      </c>
      <c r="E632" t="s">
        <v>118</v>
      </c>
      <c r="F632" s="1">
        <v>330022476629</v>
      </c>
      <c r="G632" t="s">
        <v>2422</v>
      </c>
      <c r="H632" t="s">
        <v>2423</v>
      </c>
      <c r="I632" t="s">
        <v>62</v>
      </c>
      <c r="K632" s="10" t="s">
        <v>50</v>
      </c>
      <c r="L632">
        <f>Tabela1[[#This Row],[vlCaptEst]]+Tabela1[[#This Row],[vlLancEstTrat]]+Tabela1[[#This Row],[vlLancEstNTrat]]+Tabela1[[#This Row],[vlConsEst]]</f>
        <v>2639.7201346880574</v>
      </c>
      <c r="M632">
        <v>0</v>
      </c>
      <c r="N632">
        <f>Tabela1[[#This Row],[VALOR_anual]]+Tabela1[[#This Row],[AJUSTE_exerc]]</f>
        <v>2639.7201346880574</v>
      </c>
      <c r="Q632" t="s">
        <v>51</v>
      </c>
      <c r="R632" t="s">
        <v>52</v>
      </c>
      <c r="S632">
        <v>34076</v>
      </c>
      <c r="T632">
        <v>16425</v>
      </c>
      <c r="U632">
        <v>0</v>
      </c>
      <c r="V632">
        <v>17651.400000000001</v>
      </c>
      <c r="W632">
        <v>32.85</v>
      </c>
      <c r="X632">
        <v>87</v>
      </c>
      <c r="Y632">
        <v>7.8865634401759172E-2</v>
      </c>
      <c r="Z632">
        <v>1074.9671694753631</v>
      </c>
      <c r="AA632">
        <v>172.67353024346434</v>
      </c>
      <c r="AB632">
        <v>0</v>
      </c>
      <c r="AC632">
        <v>1392.0794349692299</v>
      </c>
      <c r="AD632" t="s">
        <v>2424</v>
      </c>
      <c r="AE632" t="s">
        <v>2425</v>
      </c>
      <c r="AF632" s="10">
        <v>41536</v>
      </c>
      <c r="AG632" s="10">
        <v>43362</v>
      </c>
      <c r="AH632" t="s">
        <v>2426</v>
      </c>
      <c r="AI632" t="s">
        <v>85</v>
      </c>
      <c r="AJ632">
        <v>25870000</v>
      </c>
      <c r="AK632" t="s">
        <v>2427</v>
      </c>
      <c r="AL632" t="s">
        <v>47</v>
      </c>
      <c r="AM632">
        <v>22541200</v>
      </c>
      <c r="AN632" t="s">
        <v>2428</v>
      </c>
    </row>
    <row r="633" spans="1:40" x14ac:dyDescent="0.25">
      <c r="A633" t="s">
        <v>2429</v>
      </c>
      <c r="B633" t="s">
        <v>116</v>
      </c>
      <c r="C633">
        <v>30</v>
      </c>
      <c r="D633" t="s">
        <v>117</v>
      </c>
      <c r="E633" t="s">
        <v>118</v>
      </c>
      <c r="F633" s="1">
        <v>330007952989</v>
      </c>
      <c r="G633" t="s">
        <v>2430</v>
      </c>
      <c r="H633" t="s">
        <v>2431</v>
      </c>
      <c r="I633" t="s">
        <v>62</v>
      </c>
      <c r="K633" s="10" t="s">
        <v>50</v>
      </c>
      <c r="L633">
        <f>Tabela1[[#This Row],[vlCaptEst]]+Tabela1[[#This Row],[vlLancEstTrat]]+Tabela1[[#This Row],[vlLancEstNTrat]]+Tabela1[[#This Row],[vlConsEst]]</f>
        <v>238.4351302717773</v>
      </c>
      <c r="M633">
        <v>0</v>
      </c>
      <c r="N633">
        <f>Tabela1[[#This Row],[VALOR_anual]]+Tabela1[[#This Row],[AJUSTE_exerc]]</f>
        <v>238.4351302717773</v>
      </c>
      <c r="O633">
        <v>275.17540320000001</v>
      </c>
      <c r="P633" t="s">
        <v>13587</v>
      </c>
      <c r="Q633" t="s">
        <v>2238</v>
      </c>
      <c r="R633" t="s">
        <v>52</v>
      </c>
      <c r="S633">
        <v>4388</v>
      </c>
      <c r="T633">
        <v>0</v>
      </c>
      <c r="U633">
        <v>0</v>
      </c>
      <c r="V633">
        <v>1268</v>
      </c>
      <c r="W633">
        <v>0</v>
      </c>
      <c r="X633">
        <v>0</v>
      </c>
      <c r="Y633">
        <v>7.8865634401759172E-2</v>
      </c>
      <c r="Z633">
        <v>138.43540315107302</v>
      </c>
      <c r="AA633">
        <v>0</v>
      </c>
      <c r="AB633">
        <v>0</v>
      </c>
      <c r="AC633">
        <v>99.999727120704279</v>
      </c>
      <c r="AD633" t="s">
        <v>2432</v>
      </c>
      <c r="AE633" t="s">
        <v>2433</v>
      </c>
      <c r="AF633" s="10">
        <v>41786</v>
      </c>
      <c r="AG633" s="10">
        <v>43612</v>
      </c>
      <c r="AH633" t="s">
        <v>2434</v>
      </c>
      <c r="AI633" t="s">
        <v>2435</v>
      </c>
      <c r="AJ633">
        <v>27113580</v>
      </c>
      <c r="AK633" t="s">
        <v>86</v>
      </c>
      <c r="AL633" t="s">
        <v>47</v>
      </c>
      <c r="AM633" t="s">
        <v>2436</v>
      </c>
      <c r="AN633" t="s">
        <v>2437</v>
      </c>
    </row>
    <row r="634" spans="1:40" x14ac:dyDescent="0.25">
      <c r="A634" t="s">
        <v>2438</v>
      </c>
      <c r="B634" t="s">
        <v>116</v>
      </c>
      <c r="C634">
        <v>30</v>
      </c>
      <c r="D634" t="s">
        <v>117</v>
      </c>
      <c r="E634" t="s">
        <v>118</v>
      </c>
      <c r="F634" s="1">
        <v>330005039801</v>
      </c>
      <c r="G634" t="s">
        <v>2439</v>
      </c>
      <c r="H634" t="s">
        <v>2440</v>
      </c>
      <c r="I634" t="s">
        <v>72</v>
      </c>
      <c r="K634" s="10" t="s">
        <v>50</v>
      </c>
      <c r="L634">
        <f>Tabela1[[#This Row],[vlCaptEst]]+Tabela1[[#This Row],[vlLancEstTrat]]+Tabela1[[#This Row],[vlLancEstNTrat]]+Tabela1[[#This Row],[vlConsEst]]</f>
        <v>428.37720942247643</v>
      </c>
      <c r="M634">
        <v>0</v>
      </c>
      <c r="N634">
        <f>Tabela1[[#This Row],[VALOR_anual]]+Tabela1[[#This Row],[AJUSTE_exerc]]</f>
        <v>428.37720942247643</v>
      </c>
      <c r="Q634" t="s">
        <v>2238</v>
      </c>
      <c r="R634" t="s">
        <v>52</v>
      </c>
      <c r="S634">
        <v>9053</v>
      </c>
      <c r="T634">
        <v>2072985.6000000001</v>
      </c>
      <c r="U634">
        <v>0</v>
      </c>
      <c r="V634">
        <v>1810.56</v>
      </c>
      <c r="W634">
        <v>0</v>
      </c>
      <c r="X634">
        <v>0</v>
      </c>
      <c r="Y634">
        <v>7.8865634401759172E-2</v>
      </c>
      <c r="Z634">
        <v>285.57683372906217</v>
      </c>
      <c r="AA634">
        <v>0</v>
      </c>
      <c r="AB634">
        <v>0</v>
      </c>
      <c r="AC634">
        <v>142.80037569341422</v>
      </c>
      <c r="AD634" t="s">
        <v>2441</v>
      </c>
      <c r="AE634" t="s">
        <v>2442</v>
      </c>
      <c r="AF634" s="10">
        <v>41822</v>
      </c>
      <c r="AG634" s="10">
        <v>43648</v>
      </c>
      <c r="AH634" t="s">
        <v>2443</v>
      </c>
      <c r="AI634" t="s">
        <v>2444</v>
      </c>
      <c r="AJ634">
        <v>27365380</v>
      </c>
      <c r="AK634" t="s">
        <v>125</v>
      </c>
      <c r="AL634" t="s">
        <v>47</v>
      </c>
      <c r="AM634" t="s">
        <v>2445</v>
      </c>
      <c r="AN634" t="s">
        <v>2446</v>
      </c>
    </row>
    <row r="635" spans="1:40" x14ac:dyDescent="0.25">
      <c r="A635" t="s">
        <v>2447</v>
      </c>
      <c r="B635" t="s">
        <v>116</v>
      </c>
      <c r="C635">
        <v>30</v>
      </c>
      <c r="D635" t="s">
        <v>117</v>
      </c>
      <c r="E635" t="s">
        <v>118</v>
      </c>
      <c r="F635" s="1">
        <v>330026354684</v>
      </c>
      <c r="G635" t="s">
        <v>2448</v>
      </c>
      <c r="H635" t="s">
        <v>2449</v>
      </c>
      <c r="I635" t="s">
        <v>49</v>
      </c>
      <c r="K635" s="10" t="s">
        <v>50</v>
      </c>
      <c r="L635">
        <f>Tabela1[[#This Row],[vlCaptEst]]+Tabela1[[#This Row],[vlLancEstTrat]]+Tabela1[[#This Row],[vlLancEstNTrat]]+Tabela1[[#This Row],[vlConsEst]]</f>
        <v>134.89558980166754</v>
      </c>
      <c r="M635">
        <v>0</v>
      </c>
      <c r="N635">
        <f>Tabela1[[#This Row],[VALOR_anual]]+Tabela1[[#This Row],[AJUSTE_exerc]]</f>
        <v>134.89558980166754</v>
      </c>
      <c r="Q635" t="s">
        <v>51</v>
      </c>
      <c r="R635" t="s">
        <v>52</v>
      </c>
      <c r="S635">
        <v>2851</v>
      </c>
      <c r="T635">
        <v>0</v>
      </c>
      <c r="U635">
        <v>0</v>
      </c>
      <c r="V635">
        <v>570</v>
      </c>
      <c r="W635">
        <v>0</v>
      </c>
      <c r="X635">
        <v>0</v>
      </c>
      <c r="Y635">
        <v>7.8865634401759172E-2</v>
      </c>
      <c r="Z635">
        <v>89.942352029994822</v>
      </c>
      <c r="AA635">
        <v>0</v>
      </c>
      <c r="AB635">
        <v>0</v>
      </c>
      <c r="AC635">
        <v>44.953237771672732</v>
      </c>
      <c r="AD635" t="s">
        <v>2450</v>
      </c>
      <c r="AE635" t="s">
        <v>2451</v>
      </c>
      <c r="AF635" s="10">
        <v>41253</v>
      </c>
      <c r="AG635" s="10">
        <v>43079</v>
      </c>
      <c r="AH635">
        <v>0</v>
      </c>
      <c r="AI635">
        <v>0</v>
      </c>
      <c r="AJ635">
        <v>0</v>
      </c>
      <c r="AK635" t="s">
        <v>2133</v>
      </c>
      <c r="AL635">
        <v>0</v>
      </c>
      <c r="AM635">
        <v>33549500</v>
      </c>
      <c r="AN635" t="s">
        <v>2452</v>
      </c>
    </row>
    <row r="636" spans="1:40" x14ac:dyDescent="0.25">
      <c r="A636" t="s">
        <v>2453</v>
      </c>
      <c r="B636" t="s">
        <v>116</v>
      </c>
      <c r="C636">
        <v>30</v>
      </c>
      <c r="D636" t="s">
        <v>117</v>
      </c>
      <c r="E636" t="s">
        <v>118</v>
      </c>
      <c r="F636" s="1">
        <v>330031261419</v>
      </c>
      <c r="G636" t="s">
        <v>2454</v>
      </c>
      <c r="H636" t="s">
        <v>2455</v>
      </c>
      <c r="I636" t="s">
        <v>62</v>
      </c>
      <c r="K636" s="10" t="s">
        <v>50</v>
      </c>
      <c r="L636">
        <f>Tabela1[[#This Row],[vlCaptEst]]+Tabela1[[#This Row],[vlLancEstTrat]]+Tabela1[[#This Row],[vlLancEstNTrat]]+Tabela1[[#This Row],[vlConsEst]]</f>
        <v>1346.9348559354271</v>
      </c>
      <c r="M636">
        <v>0</v>
      </c>
      <c r="N636">
        <f>Tabela1[[#This Row],[VALOR_anual]]+Tabela1[[#This Row],[AJUSTE_exerc]]</f>
        <v>1346.9348559354271</v>
      </c>
      <c r="Q636" t="s">
        <v>2456</v>
      </c>
      <c r="R636" t="s">
        <v>2457</v>
      </c>
      <c r="S636">
        <v>28423.200000000001</v>
      </c>
      <c r="T636">
        <v>0</v>
      </c>
      <c r="U636">
        <v>0</v>
      </c>
      <c r="V636">
        <v>5709.6</v>
      </c>
      <c r="W636">
        <v>0</v>
      </c>
      <c r="X636">
        <v>0</v>
      </c>
      <c r="Y636">
        <v>7.8865634401759172E-2</v>
      </c>
      <c r="Z636">
        <v>896.64907199906293</v>
      </c>
      <c r="AA636">
        <v>0</v>
      </c>
      <c r="AB636">
        <v>0</v>
      </c>
      <c r="AC636">
        <v>450.28578393636423</v>
      </c>
      <c r="AD636" t="s">
        <v>2458</v>
      </c>
      <c r="AE636" t="s">
        <v>2459</v>
      </c>
      <c r="AF636" s="10">
        <v>42171</v>
      </c>
      <c r="AG636" s="10">
        <v>43998</v>
      </c>
      <c r="AH636" t="s">
        <v>2460</v>
      </c>
      <c r="AI636" t="s">
        <v>2461</v>
      </c>
      <c r="AJ636">
        <v>27600000</v>
      </c>
      <c r="AK636" t="s">
        <v>119</v>
      </c>
      <c r="AL636" t="s">
        <v>47</v>
      </c>
      <c r="AM636">
        <v>81760832</v>
      </c>
      <c r="AN636" t="s">
        <v>2462</v>
      </c>
    </row>
    <row r="637" spans="1:40" x14ac:dyDescent="0.25">
      <c r="A637" t="s">
        <v>2463</v>
      </c>
      <c r="B637" t="s">
        <v>116</v>
      </c>
      <c r="C637">
        <v>30</v>
      </c>
      <c r="D637" t="s">
        <v>117</v>
      </c>
      <c r="E637" t="s">
        <v>118</v>
      </c>
      <c r="F637" s="1">
        <v>330005337659</v>
      </c>
      <c r="G637" t="s">
        <v>2464</v>
      </c>
      <c r="H637" t="s">
        <v>2465</v>
      </c>
      <c r="I637" t="s">
        <v>62</v>
      </c>
      <c r="K637" s="10" t="s">
        <v>50</v>
      </c>
      <c r="L637">
        <f>Tabela1[[#This Row],[vlCaptEst]]+Tabela1[[#This Row],[vlLancEstTrat]]+Tabela1[[#This Row],[vlLancEstNTrat]]+Tabela1[[#This Row],[vlConsEst]]</f>
        <v>15417.99189054421</v>
      </c>
      <c r="M637">
        <v>0</v>
      </c>
      <c r="N637">
        <f>Tabela1[[#This Row],[VALOR_anual]]+Tabela1[[#This Row],[AJUSTE_exerc]]</f>
        <v>15417.99189054421</v>
      </c>
      <c r="Q637" t="s">
        <v>51</v>
      </c>
      <c r="R637" t="s">
        <v>52</v>
      </c>
      <c r="S637">
        <v>141832</v>
      </c>
      <c r="T637">
        <v>0</v>
      </c>
      <c r="U637">
        <v>0</v>
      </c>
      <c r="V637">
        <v>138763.97</v>
      </c>
      <c r="W637">
        <v>111</v>
      </c>
      <c r="X637">
        <v>76</v>
      </c>
      <c r="Y637">
        <v>7.8865634401759172E-2</v>
      </c>
      <c r="Z637">
        <v>4474.27623833297</v>
      </c>
      <c r="AA637">
        <v>0</v>
      </c>
      <c r="AB637">
        <v>0</v>
      </c>
      <c r="AC637">
        <v>10943.71565221124</v>
      </c>
      <c r="AD637" t="s">
        <v>2466</v>
      </c>
      <c r="AE637" t="s">
        <v>2467</v>
      </c>
      <c r="AF637" s="10">
        <v>42269</v>
      </c>
      <c r="AG637" s="10">
        <v>44096</v>
      </c>
      <c r="AH637">
        <v>0</v>
      </c>
      <c r="AI637" t="s">
        <v>2468</v>
      </c>
      <c r="AJ637">
        <v>27525598</v>
      </c>
      <c r="AK637" t="s">
        <v>2133</v>
      </c>
      <c r="AL637" t="s">
        <v>47</v>
      </c>
      <c r="AM637">
        <v>33249813</v>
      </c>
      <c r="AN637" t="s">
        <v>2469</v>
      </c>
    </row>
    <row r="638" spans="1:40" x14ac:dyDescent="0.25">
      <c r="A638" t="s">
        <v>2470</v>
      </c>
      <c r="B638" t="s">
        <v>116</v>
      </c>
      <c r="C638">
        <v>30</v>
      </c>
      <c r="D638" t="s">
        <v>117</v>
      </c>
      <c r="E638" t="s">
        <v>118</v>
      </c>
      <c r="F638" s="1">
        <v>330008965820</v>
      </c>
      <c r="G638" t="s">
        <v>2471</v>
      </c>
      <c r="H638" t="s">
        <v>2472</v>
      </c>
      <c r="I638" t="s">
        <v>49</v>
      </c>
      <c r="K638" s="10" t="s">
        <v>50</v>
      </c>
      <c r="L638">
        <f>Tabela1[[#This Row],[vlCaptEst]]+Tabela1[[#This Row],[vlLancEstTrat]]+Tabela1[[#This Row],[vlLancEstNTrat]]+Tabela1[[#This Row],[vlConsEst]]</f>
        <v>64.769017231013422</v>
      </c>
      <c r="M638">
        <v>0</v>
      </c>
      <c r="N638">
        <f>Tabela1[[#This Row],[VALOR_anual]]+Tabela1[[#This Row],[AJUSTE_exerc]]</f>
        <v>64.769017231013422</v>
      </c>
      <c r="Q638" t="s">
        <v>51</v>
      </c>
      <c r="R638" t="s">
        <v>52</v>
      </c>
      <c r="S638">
        <v>0</v>
      </c>
      <c r="T638">
        <v>27375</v>
      </c>
      <c r="U638">
        <v>0</v>
      </c>
      <c r="V638">
        <v>0</v>
      </c>
      <c r="W638">
        <v>2080.5</v>
      </c>
      <c r="X638">
        <v>97</v>
      </c>
      <c r="Y638">
        <v>7.8865634401759172E-2</v>
      </c>
      <c r="Z638">
        <v>0</v>
      </c>
      <c r="AA638">
        <v>64.769017231013422</v>
      </c>
      <c r="AB638">
        <v>0</v>
      </c>
      <c r="AC638">
        <v>0</v>
      </c>
      <c r="AD638" t="s">
        <v>2473</v>
      </c>
      <c r="AE638" t="s">
        <v>2474</v>
      </c>
      <c r="AF638" s="10">
        <v>42255</v>
      </c>
      <c r="AG638" s="10">
        <v>44082</v>
      </c>
      <c r="AH638" t="s">
        <v>2475</v>
      </c>
      <c r="AI638" t="s">
        <v>2476</v>
      </c>
      <c r="AJ638">
        <v>27347580</v>
      </c>
      <c r="AK638" t="s">
        <v>125</v>
      </c>
      <c r="AL638" t="s">
        <v>47</v>
      </c>
      <c r="AM638" t="s">
        <v>2477</v>
      </c>
      <c r="AN638" t="s">
        <v>2478</v>
      </c>
    </row>
    <row r="639" spans="1:40" x14ac:dyDescent="0.25">
      <c r="A639" t="s">
        <v>2479</v>
      </c>
      <c r="B639" t="s">
        <v>116</v>
      </c>
      <c r="C639">
        <v>30</v>
      </c>
      <c r="D639" t="s">
        <v>117</v>
      </c>
      <c r="E639" t="s">
        <v>118</v>
      </c>
      <c r="F639" s="1">
        <v>330005018553</v>
      </c>
      <c r="G639" t="s">
        <v>41</v>
      </c>
      <c r="H639" t="s">
        <v>2480</v>
      </c>
      <c r="I639" t="s">
        <v>42</v>
      </c>
      <c r="K639" s="10" t="s">
        <v>1661</v>
      </c>
      <c r="L639">
        <f>Tabela1[[#This Row],[vlCaptEst]]+Tabela1[[#This Row],[vlLancEstTrat]]+Tabela1[[#This Row],[vlLancEstNTrat]]+Tabela1[[#This Row],[vlConsEst]]</f>
        <v>24539.452245406253</v>
      </c>
      <c r="M639">
        <v>0</v>
      </c>
      <c r="N639">
        <f>Tabela1[[#This Row],[VALOR_anual]]+Tabela1[[#This Row],[AJUSTE_exerc]]</f>
        <v>24539.452245406253</v>
      </c>
      <c r="Q639" t="s">
        <v>2481</v>
      </c>
      <c r="R639" t="s">
        <v>2482</v>
      </c>
      <c r="S639">
        <v>525600</v>
      </c>
      <c r="T639">
        <v>0</v>
      </c>
      <c r="U639">
        <v>0</v>
      </c>
      <c r="V639">
        <v>100915.2</v>
      </c>
      <c r="W639">
        <v>0</v>
      </c>
      <c r="X639">
        <v>0</v>
      </c>
      <c r="Y639">
        <v>7.8865634401759172E-2</v>
      </c>
      <c r="Z639">
        <v>16580.710976625847</v>
      </c>
      <c r="AB639">
        <v>0</v>
      </c>
      <c r="AC639">
        <v>7958.7412687804072</v>
      </c>
      <c r="AE639" t="s">
        <v>2483</v>
      </c>
      <c r="AF639" s="10">
        <v>42522</v>
      </c>
      <c r="AG639" s="10">
        <v>44348</v>
      </c>
      <c r="AH639" t="s">
        <v>44</v>
      </c>
      <c r="AI639" t="s">
        <v>115</v>
      </c>
      <c r="AJ639">
        <v>20210030</v>
      </c>
      <c r="AK639" t="s">
        <v>86</v>
      </c>
      <c r="AL639" t="s">
        <v>47</v>
      </c>
      <c r="AM639" t="s">
        <v>105</v>
      </c>
      <c r="AN639" t="s">
        <v>48</v>
      </c>
    </row>
    <row r="640" spans="1:40" x14ac:dyDescent="0.25">
      <c r="A640" t="s">
        <v>2484</v>
      </c>
      <c r="B640" t="s">
        <v>116</v>
      </c>
      <c r="C640">
        <v>30</v>
      </c>
      <c r="D640" t="s">
        <v>117</v>
      </c>
      <c r="E640" t="s">
        <v>118</v>
      </c>
      <c r="F640" s="1">
        <v>330009567390</v>
      </c>
      <c r="G640" t="s">
        <v>2485</v>
      </c>
      <c r="H640" t="s">
        <v>2486</v>
      </c>
      <c r="I640" t="s">
        <v>49</v>
      </c>
      <c r="K640" s="10" t="s">
        <v>50</v>
      </c>
      <c r="L640">
        <f>Tabela1[[#This Row],[vlCaptEst]]+Tabela1[[#This Row],[vlLancEstTrat]]+Tabela1[[#This Row],[vlLancEstNTrat]]+Tabela1[[#This Row],[vlConsEst]]</f>
        <v>2329.9027548128975</v>
      </c>
      <c r="M640">
        <v>0</v>
      </c>
      <c r="N640">
        <f>Tabela1[[#This Row],[VALOR_anual]]+Tabela1[[#This Row],[AJUSTE_exerc]]</f>
        <v>2329.9027548128975</v>
      </c>
      <c r="Q640" t="s">
        <v>51</v>
      </c>
      <c r="R640" t="s">
        <v>52</v>
      </c>
      <c r="S640">
        <v>39959.040000000001</v>
      </c>
      <c r="T640">
        <v>0</v>
      </c>
      <c r="U640">
        <v>0</v>
      </c>
      <c r="V640">
        <v>13559.04</v>
      </c>
      <c r="W640">
        <v>0</v>
      </c>
      <c r="X640">
        <v>0</v>
      </c>
      <c r="Y640">
        <v>7.8865634401759172E-2</v>
      </c>
      <c r="Z640">
        <v>1260.5562349126039</v>
      </c>
      <c r="AA640">
        <v>0</v>
      </c>
      <c r="AB640">
        <v>0</v>
      </c>
      <c r="AC640">
        <v>1069.3465199002935</v>
      </c>
      <c r="AD640" t="s">
        <v>2487</v>
      </c>
      <c r="AE640" t="s">
        <v>2488</v>
      </c>
      <c r="AF640" s="10">
        <v>42621</v>
      </c>
      <c r="AG640" s="10">
        <v>44447</v>
      </c>
      <c r="AH640" t="s">
        <v>2489</v>
      </c>
      <c r="AI640">
        <v>0</v>
      </c>
      <c r="AJ640">
        <v>27580000</v>
      </c>
      <c r="AK640" t="s">
        <v>121</v>
      </c>
      <c r="AL640" t="s">
        <v>47</v>
      </c>
      <c r="AM640" t="s">
        <v>2490</v>
      </c>
      <c r="AN640" t="s">
        <v>2491</v>
      </c>
    </row>
    <row r="641" spans="1:40" x14ac:dyDescent="0.25">
      <c r="A641" t="s">
        <v>2492</v>
      </c>
      <c r="B641" t="s">
        <v>116</v>
      </c>
      <c r="C641">
        <v>30</v>
      </c>
      <c r="D641" t="s">
        <v>117</v>
      </c>
      <c r="E641" t="s">
        <v>118</v>
      </c>
      <c r="F641" s="1">
        <v>330038098181</v>
      </c>
      <c r="G641" t="s">
        <v>2493</v>
      </c>
      <c r="H641" t="s">
        <v>2494</v>
      </c>
      <c r="I641" t="s">
        <v>49</v>
      </c>
      <c r="K641" s="10" t="s">
        <v>155</v>
      </c>
      <c r="L641">
        <f>Tabela1[[#This Row],[vlCaptEst]]+Tabela1[[#This Row],[vlLancEstTrat]]+Tabela1[[#This Row],[vlLancEstNTrat]]+Tabela1[[#This Row],[vlConsEst]]</f>
        <v>224.86185948942864</v>
      </c>
      <c r="M641">
        <v>0</v>
      </c>
      <c r="N641">
        <f>Tabela1[[#This Row],[VALOR_anual]]+Tabela1[[#This Row],[AJUSTE_exerc]]</f>
        <v>224.86185948942864</v>
      </c>
      <c r="Q641" t="s">
        <v>51</v>
      </c>
      <c r="R641" t="s">
        <v>52</v>
      </c>
      <c r="S641">
        <v>4752</v>
      </c>
      <c r="T641">
        <v>0</v>
      </c>
      <c r="U641">
        <v>0</v>
      </c>
      <c r="V641">
        <v>950.4</v>
      </c>
      <c r="W641">
        <v>0</v>
      </c>
      <c r="X641">
        <v>0</v>
      </c>
      <c r="Y641">
        <v>7.8865634401759172E-2</v>
      </c>
      <c r="Z641">
        <v>149.9039200499914</v>
      </c>
      <c r="AA641">
        <v>0</v>
      </c>
      <c r="AB641">
        <v>0</v>
      </c>
      <c r="AC641">
        <v>74.957939439437254</v>
      </c>
      <c r="AD641" t="s">
        <v>2495</v>
      </c>
      <c r="AE641" t="s">
        <v>2496</v>
      </c>
      <c r="AF641" s="10">
        <v>42704</v>
      </c>
      <c r="AG641" s="10">
        <v>44530</v>
      </c>
      <c r="AH641" t="s">
        <v>2497</v>
      </c>
      <c r="AI641" t="s">
        <v>290</v>
      </c>
      <c r="AJ641">
        <v>25803060</v>
      </c>
      <c r="AK641" t="s">
        <v>2295</v>
      </c>
      <c r="AL641" t="s">
        <v>47</v>
      </c>
      <c r="AM641" t="s">
        <v>2498</v>
      </c>
      <c r="AN641" t="s">
        <v>2499</v>
      </c>
    </row>
    <row r="642" spans="1:40" x14ac:dyDescent="0.25">
      <c r="A642" t="s">
        <v>2500</v>
      </c>
      <c r="B642" t="s">
        <v>116</v>
      </c>
      <c r="C642">
        <v>30</v>
      </c>
      <c r="D642" t="s">
        <v>117</v>
      </c>
      <c r="E642" t="s">
        <v>118</v>
      </c>
      <c r="F642" s="1">
        <v>330005138532</v>
      </c>
      <c r="G642" t="s">
        <v>2501</v>
      </c>
      <c r="H642" t="s">
        <v>2502</v>
      </c>
      <c r="I642" t="s">
        <v>62</v>
      </c>
      <c r="K642" s="10" t="s">
        <v>50</v>
      </c>
      <c r="L642">
        <v>4925</v>
      </c>
      <c r="M642">
        <v>3213.49</v>
      </c>
      <c r="N642">
        <f>Tabela1[[#This Row],[VALOR_anual]]+Tabela1[[#This Row],[AJUSTE_exerc]]</f>
        <v>8138.49</v>
      </c>
      <c r="Q642" t="s">
        <v>51</v>
      </c>
      <c r="R642" t="s">
        <v>52</v>
      </c>
      <c r="S642">
        <v>46320</v>
      </c>
      <c r="T642">
        <v>0</v>
      </c>
      <c r="U642">
        <v>0</v>
      </c>
      <c r="V642">
        <v>43920</v>
      </c>
      <c r="W642">
        <v>0</v>
      </c>
      <c r="X642">
        <v>0</v>
      </c>
      <c r="Y642">
        <v>7.8865634401759172E-2</v>
      </c>
      <c r="Z642">
        <v>1461.2224741957939</v>
      </c>
      <c r="AA642">
        <v>0</v>
      </c>
      <c r="AB642">
        <v>0</v>
      </c>
      <c r="AC642">
        <v>3463.7786629252628</v>
      </c>
      <c r="AD642" t="s">
        <v>13021</v>
      </c>
      <c r="AE642" t="s">
        <v>13020</v>
      </c>
      <c r="AF642" s="10">
        <v>45161</v>
      </c>
      <c r="AG642" s="10">
        <v>48814</v>
      </c>
      <c r="AH642" t="s">
        <v>2503</v>
      </c>
      <c r="AI642" t="s">
        <v>2504</v>
      </c>
      <c r="AJ642">
        <v>25850000</v>
      </c>
      <c r="AK642" t="s">
        <v>2304</v>
      </c>
      <c r="AL642" t="s">
        <v>47</v>
      </c>
      <c r="AM642" t="s">
        <v>2505</v>
      </c>
      <c r="AN642" t="s">
        <v>2506</v>
      </c>
    </row>
    <row r="643" spans="1:40" x14ac:dyDescent="0.25">
      <c r="A643" t="s">
        <v>2507</v>
      </c>
      <c r="B643" t="s">
        <v>116</v>
      </c>
      <c r="C643">
        <v>30</v>
      </c>
      <c r="D643" t="s">
        <v>117</v>
      </c>
      <c r="E643" t="s">
        <v>118</v>
      </c>
      <c r="F643" s="1">
        <v>330010065564</v>
      </c>
      <c r="G643" t="s">
        <v>2508</v>
      </c>
      <c r="H643" t="s">
        <v>2509</v>
      </c>
      <c r="I643" t="s">
        <v>49</v>
      </c>
      <c r="K643" s="10" t="s">
        <v>50</v>
      </c>
      <c r="L643">
        <f>Tabela1[[#This Row],[vlCaptEst]]+Tabela1[[#This Row],[vlLancEstTrat]]+Tabela1[[#This Row],[vlLancEstNTrat]]+Tabela1[[#This Row],[vlConsEst]]</f>
        <v>149.40164923690006</v>
      </c>
      <c r="M643">
        <v>0</v>
      </c>
      <c r="N643">
        <f>Tabela1[[#This Row],[VALOR_anual]]+Tabela1[[#This Row],[AJUSTE_exerc]]</f>
        <v>149.40164923690006</v>
      </c>
      <c r="Q643" t="s">
        <v>51</v>
      </c>
      <c r="R643" t="s">
        <v>52</v>
      </c>
      <c r="S643">
        <v>3230.25</v>
      </c>
      <c r="T643">
        <v>0</v>
      </c>
      <c r="U643">
        <v>0</v>
      </c>
      <c r="V643">
        <v>602.25</v>
      </c>
      <c r="W643">
        <v>0</v>
      </c>
      <c r="X643">
        <v>0</v>
      </c>
      <c r="Y643">
        <v>7.8865634401759172E-2</v>
      </c>
      <c r="Z643">
        <v>101.90118091312138</v>
      </c>
      <c r="AA643">
        <v>0</v>
      </c>
      <c r="AB643">
        <v>0</v>
      </c>
      <c r="AC643">
        <v>47.500468323778684</v>
      </c>
      <c r="AD643" t="s">
        <v>2510</v>
      </c>
      <c r="AE643" t="s">
        <v>2511</v>
      </c>
      <c r="AF643" s="10">
        <v>42824</v>
      </c>
      <c r="AG643" s="10">
        <v>44650</v>
      </c>
      <c r="AH643" t="s">
        <v>2512</v>
      </c>
      <c r="AI643" t="s">
        <v>2513</v>
      </c>
      <c r="AJ643">
        <v>27113580</v>
      </c>
      <c r="AK643" t="s">
        <v>86</v>
      </c>
      <c r="AL643" t="s">
        <v>47</v>
      </c>
      <c r="AM643" t="s">
        <v>2514</v>
      </c>
      <c r="AN643" t="s">
        <v>2515</v>
      </c>
    </row>
    <row r="644" spans="1:40" x14ac:dyDescent="0.25">
      <c r="A644" t="s">
        <v>2516</v>
      </c>
      <c r="B644" t="s">
        <v>116</v>
      </c>
      <c r="C644">
        <v>30</v>
      </c>
      <c r="D644" t="s">
        <v>117</v>
      </c>
      <c r="E644" t="s">
        <v>118</v>
      </c>
      <c r="F644" s="1">
        <v>330010372068</v>
      </c>
      <c r="G644" t="s">
        <v>2517</v>
      </c>
      <c r="H644" t="s">
        <v>2518</v>
      </c>
      <c r="I644" t="s">
        <v>62</v>
      </c>
      <c r="K644" s="10" t="s">
        <v>50</v>
      </c>
      <c r="L644">
        <f>Tabela1[[#This Row],[vlCaptEst]]+Tabela1[[#This Row],[vlLancEstTrat]]+Tabela1[[#This Row],[vlLancEstNTrat]]+Tabela1[[#This Row],[vlConsEst]]</f>
        <v>29730.15087426571</v>
      </c>
      <c r="M644">
        <v>0</v>
      </c>
      <c r="N644">
        <f>Tabela1[[#This Row],[VALOR_anual]]+Tabela1[[#This Row],[AJUSTE_exerc]]</f>
        <v>29730.15087426571</v>
      </c>
      <c r="Q644" t="s">
        <v>51</v>
      </c>
      <c r="R644" t="s">
        <v>52</v>
      </c>
      <c r="S644">
        <v>562100</v>
      </c>
      <c r="T644">
        <v>455520</v>
      </c>
      <c r="U644">
        <v>0</v>
      </c>
      <c r="V644">
        <v>106580</v>
      </c>
      <c r="W644">
        <v>152599.20000000001</v>
      </c>
      <c r="X644">
        <v>90</v>
      </c>
      <c r="Y644">
        <v>7.8865634401759172E-2</v>
      </c>
      <c r="Z644">
        <v>17732.156826546914</v>
      </c>
      <c r="AA644">
        <v>3592.4919906356336</v>
      </c>
      <c r="AB644">
        <v>0</v>
      </c>
      <c r="AC644">
        <v>8405.5020570831621</v>
      </c>
      <c r="AD644" t="s">
        <v>2519</v>
      </c>
      <c r="AE644" t="s">
        <v>2520</v>
      </c>
      <c r="AF644" s="10">
        <v>42943</v>
      </c>
      <c r="AG644" s="10">
        <v>44769</v>
      </c>
      <c r="AH644" t="s">
        <v>2521</v>
      </c>
      <c r="AI644" t="s">
        <v>2522</v>
      </c>
      <c r="AJ644">
        <v>27160000</v>
      </c>
      <c r="AK644" t="s">
        <v>86</v>
      </c>
      <c r="AL644" t="s">
        <v>47</v>
      </c>
      <c r="AM644">
        <v>32116310</v>
      </c>
      <c r="AN644" t="s">
        <v>2523</v>
      </c>
    </row>
    <row r="645" spans="1:40" x14ac:dyDescent="0.25">
      <c r="A645" t="s">
        <v>2534</v>
      </c>
      <c r="B645" t="s">
        <v>116</v>
      </c>
      <c r="C645">
        <v>30</v>
      </c>
      <c r="D645" t="s">
        <v>117</v>
      </c>
      <c r="E645" t="s">
        <v>118</v>
      </c>
      <c r="F645" s="1">
        <v>330010089900</v>
      </c>
      <c r="G645" t="s">
        <v>2535</v>
      </c>
      <c r="H645" t="s">
        <v>2536</v>
      </c>
      <c r="I645" t="s">
        <v>62</v>
      </c>
      <c r="K645" s="10" t="s">
        <v>2537</v>
      </c>
      <c r="L645">
        <f>Tabela1[[#This Row],[vlCaptEst]]+Tabela1[[#This Row],[vlLancEstTrat]]+Tabela1[[#This Row],[vlLancEstNTrat]]+Tabela1[[#This Row],[vlConsEst]]</f>
        <v>886.10138492414535</v>
      </c>
      <c r="M645">
        <v>0</v>
      </c>
      <c r="N645">
        <f>Tabela1[[#This Row],[VALOR_anual]]+Tabela1[[#This Row],[AJUSTE_exerc]]</f>
        <v>886.10138492414535</v>
      </c>
      <c r="Q645" t="s">
        <v>51</v>
      </c>
      <c r="R645" t="s">
        <v>52</v>
      </c>
      <c r="S645">
        <v>16339</v>
      </c>
      <c r="T645">
        <v>0</v>
      </c>
      <c r="U645">
        <v>0</v>
      </c>
      <c r="V645">
        <v>4700</v>
      </c>
      <c r="W645">
        <v>0</v>
      </c>
      <c r="X645">
        <v>0</v>
      </c>
      <c r="Y645">
        <v>7.8865634401759172E-2</v>
      </c>
      <c r="Z645">
        <v>515.43748369163768</v>
      </c>
      <c r="AA645">
        <v>0</v>
      </c>
      <c r="AB645">
        <v>0</v>
      </c>
      <c r="AC645">
        <v>370.66390123250761</v>
      </c>
      <c r="AD645" t="s">
        <v>2538</v>
      </c>
      <c r="AE645" t="s">
        <v>2539</v>
      </c>
      <c r="AF645" s="10">
        <v>43018</v>
      </c>
      <c r="AG645" s="10">
        <v>44844</v>
      </c>
      <c r="AH645" t="s">
        <v>2540</v>
      </c>
      <c r="AI645" t="s">
        <v>139</v>
      </c>
      <c r="AJ645">
        <v>0</v>
      </c>
      <c r="AK645" t="s">
        <v>125</v>
      </c>
      <c r="AL645" t="s">
        <v>47</v>
      </c>
      <c r="AM645" t="s">
        <v>2541</v>
      </c>
      <c r="AN645" t="s">
        <v>2542</v>
      </c>
    </row>
    <row r="646" spans="1:40" x14ac:dyDescent="0.25">
      <c r="A646" t="s">
        <v>2543</v>
      </c>
      <c r="B646" t="s">
        <v>116</v>
      </c>
      <c r="C646">
        <v>30</v>
      </c>
      <c r="D646" t="s">
        <v>117</v>
      </c>
      <c r="E646" t="s">
        <v>118</v>
      </c>
      <c r="F646" s="1">
        <v>700000081247</v>
      </c>
      <c r="G646" t="s">
        <v>2544</v>
      </c>
      <c r="H646" t="s">
        <v>2545</v>
      </c>
      <c r="I646" t="s">
        <v>49</v>
      </c>
      <c r="K646" s="10" t="s">
        <v>1355</v>
      </c>
      <c r="L646">
        <f>Tabela1[[#This Row],[vlCaptEst]]+Tabela1[[#This Row],[vlLancEstTrat]]+Tabela1[[#This Row],[vlLancEstNTrat]]+Tabela1[[#This Row],[vlConsEst]]</f>
        <v>1379.8335941929085</v>
      </c>
      <c r="M646">
        <v>0</v>
      </c>
      <c r="N646">
        <f>Tabela1[[#This Row],[VALOR_anual]]+Tabela1[[#This Row],[AJUSTE_exerc]]</f>
        <v>1379.8335941929085</v>
      </c>
      <c r="Q646" t="s">
        <v>51</v>
      </c>
      <c r="R646" t="s">
        <v>52</v>
      </c>
      <c r="S646">
        <v>29160</v>
      </c>
      <c r="T646">
        <v>0</v>
      </c>
      <c r="U646">
        <v>0</v>
      </c>
      <c r="V646">
        <v>5832</v>
      </c>
      <c r="W646">
        <v>0</v>
      </c>
      <c r="X646">
        <v>0</v>
      </c>
      <c r="Y646">
        <v>7.8865634401759172E-2</v>
      </c>
      <c r="Z646">
        <v>919.88507651897794</v>
      </c>
      <c r="AA646">
        <v>0</v>
      </c>
      <c r="AB646">
        <v>0</v>
      </c>
      <c r="AC646">
        <v>459.9485176739305</v>
      </c>
      <c r="AD646" t="s">
        <v>2546</v>
      </c>
      <c r="AE646" t="s">
        <v>2547</v>
      </c>
      <c r="AF646" s="10">
        <v>43125</v>
      </c>
      <c r="AG646" s="10">
        <v>44951</v>
      </c>
      <c r="AH646" t="s">
        <v>2548</v>
      </c>
      <c r="AI646" t="s">
        <v>2549</v>
      </c>
      <c r="AJ646">
        <v>0</v>
      </c>
      <c r="AK646" t="s">
        <v>121</v>
      </c>
      <c r="AL646" t="s">
        <v>47</v>
      </c>
      <c r="AM646" t="s">
        <v>2550</v>
      </c>
      <c r="AN646" t="s">
        <v>2551</v>
      </c>
    </row>
    <row r="647" spans="1:40" x14ac:dyDescent="0.25">
      <c r="A647" t="s">
        <v>2552</v>
      </c>
      <c r="B647" t="s">
        <v>116</v>
      </c>
      <c r="C647">
        <v>30</v>
      </c>
      <c r="D647" t="s">
        <v>117</v>
      </c>
      <c r="E647" t="s">
        <v>118</v>
      </c>
      <c r="F647" s="1">
        <v>330003570372</v>
      </c>
      <c r="G647" t="s">
        <v>2553</v>
      </c>
      <c r="H647" t="s">
        <v>2554</v>
      </c>
      <c r="I647" t="s">
        <v>49</v>
      </c>
      <c r="J647">
        <v>2024</v>
      </c>
      <c r="K647" s="10" t="s">
        <v>241</v>
      </c>
      <c r="L647">
        <f>Tabela1[[#This Row],[vlCaptEst]]+Tabela1[[#This Row],[vlLancEstTrat]]+Tabela1[[#This Row],[vlLancEstNTrat]]+Tabela1[[#This Row],[vlConsEst]]</f>
        <v>8318.6209316825134</v>
      </c>
      <c r="M647">
        <v>2846.27732096825</v>
      </c>
      <c r="N647">
        <f>Tabela1[[#This Row],[VALOR_anual]]+Tabela1[[#This Row],[AJUSTE_exerc]]</f>
        <v>11164.898252650764</v>
      </c>
      <c r="Q647" t="s">
        <v>51</v>
      </c>
      <c r="R647" t="s">
        <v>52</v>
      </c>
      <c r="S647">
        <v>78784</v>
      </c>
      <c r="T647">
        <v>0</v>
      </c>
      <c r="U647">
        <v>33287.999999999993</v>
      </c>
      <c r="V647">
        <v>40676.800000000003</v>
      </c>
      <c r="X647">
        <v>0</v>
      </c>
      <c r="Y647">
        <v>7.8865634401759172E-2</v>
      </c>
      <c r="Z647">
        <v>2485.3400562832776</v>
      </c>
      <c r="AA647">
        <v>0</v>
      </c>
      <c r="AB647">
        <v>2625.2792379657585</v>
      </c>
      <c r="AC647">
        <v>3208.0016374334778</v>
      </c>
      <c r="AD647" t="s">
        <v>2555</v>
      </c>
      <c r="AE647" t="s">
        <v>13023</v>
      </c>
      <c r="AF647" s="10">
        <v>45320</v>
      </c>
      <c r="AG647" s="10">
        <v>47147</v>
      </c>
      <c r="AH647" t="s">
        <v>2556</v>
      </c>
      <c r="AI647" t="s">
        <v>2557</v>
      </c>
      <c r="AJ647">
        <v>12045240</v>
      </c>
      <c r="AK647" t="s">
        <v>2558</v>
      </c>
      <c r="AL647" t="s">
        <v>218</v>
      </c>
      <c r="AM647">
        <v>36316431</v>
      </c>
      <c r="AN647" t="s">
        <v>53</v>
      </c>
    </row>
    <row r="648" spans="1:40" x14ac:dyDescent="0.25">
      <c r="A648" t="s">
        <v>2559</v>
      </c>
      <c r="B648" t="s">
        <v>116</v>
      </c>
      <c r="C648">
        <v>30</v>
      </c>
      <c r="D648" t="s">
        <v>117</v>
      </c>
      <c r="E648" t="s">
        <v>118</v>
      </c>
      <c r="F648" s="1">
        <v>330001328507</v>
      </c>
      <c r="G648" t="s">
        <v>2560</v>
      </c>
      <c r="H648" t="s">
        <v>2561</v>
      </c>
      <c r="I648" t="s">
        <v>62</v>
      </c>
      <c r="K648" s="10" t="s">
        <v>241</v>
      </c>
      <c r="L648">
        <f>Tabela1[[#This Row],[vlCaptEst]]+Tabela1[[#This Row],[vlLancEstTrat]]+Tabela1[[#This Row],[vlLancEstNTrat]]+Tabela1[[#This Row],[vlConsEst]]</f>
        <v>4843.5409565861519</v>
      </c>
      <c r="M648">
        <v>0</v>
      </c>
      <c r="N648">
        <f>Tabela1[[#This Row],[VALOR_anual]]+Tabela1[[#This Row],[AJUSTE_exerc]]</f>
        <v>4843.5409565861519</v>
      </c>
      <c r="Q648" t="s">
        <v>51</v>
      </c>
      <c r="R648" t="s">
        <v>52</v>
      </c>
      <c r="S648">
        <v>100740</v>
      </c>
      <c r="T648">
        <v>80942.399999999994</v>
      </c>
      <c r="U648">
        <v>0</v>
      </c>
      <c r="V648">
        <v>19767.599999999999</v>
      </c>
      <c r="W648">
        <v>1234</v>
      </c>
      <c r="X648">
        <v>98</v>
      </c>
      <c r="Y648">
        <v>7.8865634401759172E-2</v>
      </c>
      <c r="Z648">
        <v>3177.9631050598177</v>
      </c>
      <c r="AA648">
        <v>106.60100066419012</v>
      </c>
      <c r="AB648">
        <v>0</v>
      </c>
      <c r="AC648">
        <v>1558.9768508621441</v>
      </c>
      <c r="AD648" t="s">
        <v>2562</v>
      </c>
      <c r="AE648" t="s">
        <v>2563</v>
      </c>
      <c r="AF648" s="10">
        <v>43083</v>
      </c>
      <c r="AG648" s="10">
        <v>44909</v>
      </c>
      <c r="AH648" t="s">
        <v>2564</v>
      </c>
      <c r="AI648" t="s">
        <v>2565</v>
      </c>
      <c r="AJ648">
        <v>27600000</v>
      </c>
      <c r="AK648" t="s">
        <v>2566</v>
      </c>
      <c r="AL648" t="s">
        <v>47</v>
      </c>
      <c r="AM648">
        <v>24531322</v>
      </c>
      <c r="AN648" t="s">
        <v>2567</v>
      </c>
    </row>
    <row r="649" spans="1:40" x14ac:dyDescent="0.25">
      <c r="A649" t="s">
        <v>2568</v>
      </c>
      <c r="B649" t="s">
        <v>116</v>
      </c>
      <c r="C649">
        <v>30</v>
      </c>
      <c r="D649" t="s">
        <v>117</v>
      </c>
      <c r="E649" t="s">
        <v>118</v>
      </c>
      <c r="F649" s="1">
        <v>330026780004</v>
      </c>
      <c r="G649" t="s">
        <v>2569</v>
      </c>
      <c r="H649" t="s">
        <v>2570</v>
      </c>
      <c r="I649" t="s">
        <v>62</v>
      </c>
      <c r="K649" s="10" t="s">
        <v>241</v>
      </c>
      <c r="L649">
        <f>Tabela1[[#This Row],[vlCaptEst]]+Tabela1[[#This Row],[vlLancEstTrat]]+Tabela1[[#This Row],[vlLancEstNTrat]]+Tabela1[[#This Row],[vlConsEst]]</f>
        <v>300.07093433541155</v>
      </c>
      <c r="M649">
        <v>0</v>
      </c>
      <c r="N649">
        <f>Tabela1[[#This Row],[VALOR_anual]]+Tabela1[[#This Row],[AJUSTE_exerc]]</f>
        <v>300.07093433541155</v>
      </c>
      <c r="Q649" t="s">
        <v>51</v>
      </c>
      <c r="R649" t="s">
        <v>52</v>
      </c>
      <c r="S649">
        <v>6336.4</v>
      </c>
      <c r="T649">
        <v>0</v>
      </c>
      <c r="U649">
        <v>0</v>
      </c>
      <c r="V649">
        <v>1270.2</v>
      </c>
      <c r="W649">
        <v>0</v>
      </c>
      <c r="X649">
        <v>0</v>
      </c>
      <c r="Y649">
        <v>7.8865634401759172E-2</v>
      </c>
      <c r="Z649">
        <v>199.8918247814604</v>
      </c>
      <c r="AA649">
        <v>0</v>
      </c>
      <c r="AB649">
        <v>0</v>
      </c>
      <c r="AC649">
        <v>100.17910955395116</v>
      </c>
      <c r="AD649" t="s">
        <v>2571</v>
      </c>
      <c r="AE649" t="s">
        <v>2572</v>
      </c>
      <c r="AF649" s="10">
        <v>41351</v>
      </c>
      <c r="AG649" s="10">
        <v>43404</v>
      </c>
      <c r="AH649" t="s">
        <v>2573</v>
      </c>
      <c r="AI649" t="s">
        <v>127</v>
      </c>
      <c r="AJ649">
        <v>27351720</v>
      </c>
      <c r="AK649" t="s">
        <v>125</v>
      </c>
      <c r="AL649" t="s">
        <v>47</v>
      </c>
      <c r="AM649">
        <v>33255100</v>
      </c>
      <c r="AN649" t="s">
        <v>128</v>
      </c>
    </row>
    <row r="650" spans="1:40" x14ac:dyDescent="0.25">
      <c r="A650" t="s">
        <v>2574</v>
      </c>
      <c r="B650" t="s">
        <v>116</v>
      </c>
      <c r="C650">
        <v>30</v>
      </c>
      <c r="D650" t="s">
        <v>117</v>
      </c>
      <c r="E650" t="s">
        <v>118</v>
      </c>
      <c r="F650" s="1">
        <v>330005794553</v>
      </c>
      <c r="G650" t="s">
        <v>2575</v>
      </c>
      <c r="H650" t="s">
        <v>2576</v>
      </c>
      <c r="I650" t="s">
        <v>49</v>
      </c>
      <c r="K650" s="10" t="s">
        <v>241</v>
      </c>
      <c r="L650">
        <f>Tabela1[[#This Row],[vlCaptEst]]+Tabela1[[#This Row],[vlLancEstTrat]]+Tabela1[[#This Row],[vlLancEstNTrat]]+Tabela1[[#This Row],[vlConsEst]]</f>
        <v>773.76014639605455</v>
      </c>
      <c r="M650">
        <v>0</v>
      </c>
      <c r="N650">
        <f>Tabela1[[#This Row],[VALOR_anual]]+Tabela1[[#This Row],[AJUSTE_exerc]]</f>
        <v>773.76014639605455</v>
      </c>
      <c r="Q650" t="s">
        <v>250</v>
      </c>
      <c r="R650" t="s">
        <v>52</v>
      </c>
      <c r="S650">
        <v>16352</v>
      </c>
      <c r="T650">
        <v>0</v>
      </c>
      <c r="U650">
        <v>0</v>
      </c>
      <c r="V650">
        <v>3270.4</v>
      </c>
      <c r="W650">
        <v>0</v>
      </c>
      <c r="X650">
        <v>0</v>
      </c>
      <c r="Y650">
        <v>7.8865634401759172E-2</v>
      </c>
      <c r="Z650">
        <v>515.84408387366409</v>
      </c>
      <c r="AA650">
        <v>0</v>
      </c>
      <c r="AB650">
        <v>0</v>
      </c>
      <c r="AC650">
        <v>257.91606252239046</v>
      </c>
      <c r="AD650" t="s">
        <v>2577</v>
      </c>
      <c r="AE650" t="s">
        <v>2578</v>
      </c>
      <c r="AF650" s="10">
        <v>43095</v>
      </c>
      <c r="AG650" s="10">
        <v>44921</v>
      </c>
      <c r="AH650" t="s">
        <v>2579</v>
      </c>
      <c r="AI650" t="s">
        <v>2580</v>
      </c>
      <c r="AJ650">
        <v>27570000</v>
      </c>
      <c r="AK650" t="s">
        <v>2581</v>
      </c>
      <c r="AL650" t="s">
        <v>47</v>
      </c>
      <c r="AM650">
        <v>33583250</v>
      </c>
      <c r="AN650" t="s">
        <v>2582</v>
      </c>
    </row>
    <row r="651" spans="1:40" x14ac:dyDescent="0.25">
      <c r="A651" t="s">
        <v>2583</v>
      </c>
      <c r="B651" t="s">
        <v>116</v>
      </c>
      <c r="C651">
        <v>30</v>
      </c>
      <c r="D651" t="s">
        <v>117</v>
      </c>
      <c r="E651" t="s">
        <v>118</v>
      </c>
      <c r="F651" s="1">
        <v>330040068081</v>
      </c>
      <c r="G651" t="s">
        <v>2584</v>
      </c>
      <c r="H651" t="s">
        <v>2585</v>
      </c>
      <c r="I651" t="s">
        <v>271</v>
      </c>
      <c r="K651" s="10" t="s">
        <v>2586</v>
      </c>
      <c r="L651">
        <f>Tabela1[[#This Row],[vlCaptEst]]+Tabela1[[#This Row],[vlLancEstTrat]]+Tabela1[[#This Row],[vlLancEstNTrat]]+Tabela1[[#This Row],[vlConsEst]]</f>
        <v>3356.5576783306942</v>
      </c>
      <c r="M651">
        <v>-5942.5694051548526</v>
      </c>
      <c r="N651">
        <v>0</v>
      </c>
      <c r="O651">
        <v>-2586.0117270000001</v>
      </c>
      <c r="Q651" t="s">
        <v>11554</v>
      </c>
      <c r="R651" t="s">
        <v>2587</v>
      </c>
      <c r="S651">
        <v>73912.5</v>
      </c>
      <c r="T651">
        <v>0</v>
      </c>
      <c r="U651">
        <v>0</v>
      </c>
      <c r="V651">
        <v>12995.460000000006</v>
      </c>
      <c r="W651">
        <v>0</v>
      </c>
      <c r="X651">
        <v>0</v>
      </c>
      <c r="Y651">
        <v>7.8865634401759172E-2</v>
      </c>
      <c r="Z651">
        <v>2331.6624810880089</v>
      </c>
      <c r="AA651">
        <v>0</v>
      </c>
      <c r="AB651">
        <v>0</v>
      </c>
      <c r="AC651">
        <v>1024.8951972426853</v>
      </c>
      <c r="AD651" t="s">
        <v>2588</v>
      </c>
      <c r="AE651" t="s">
        <v>2589</v>
      </c>
      <c r="AF651" s="10">
        <v>43068</v>
      </c>
      <c r="AG651" s="10">
        <v>44894</v>
      </c>
      <c r="AH651" t="s">
        <v>2590</v>
      </c>
      <c r="AI651" t="s">
        <v>129</v>
      </c>
      <c r="AJ651" t="s">
        <v>2591</v>
      </c>
      <c r="AK651" t="s">
        <v>120</v>
      </c>
      <c r="AL651">
        <v>0</v>
      </c>
      <c r="AM651" t="s">
        <v>2592</v>
      </c>
      <c r="AN651" t="s">
        <v>2593</v>
      </c>
    </row>
    <row r="652" spans="1:40" x14ac:dyDescent="0.25">
      <c r="A652" t="s">
        <v>2594</v>
      </c>
      <c r="B652" t="s">
        <v>116</v>
      </c>
      <c r="C652">
        <v>30</v>
      </c>
      <c r="D652" t="s">
        <v>117</v>
      </c>
      <c r="E652" t="s">
        <v>118</v>
      </c>
      <c r="F652" s="1">
        <v>330022435000</v>
      </c>
      <c r="G652" t="s">
        <v>2595</v>
      </c>
      <c r="H652" t="s">
        <v>2596</v>
      </c>
      <c r="I652" t="s">
        <v>271</v>
      </c>
      <c r="K652" s="10" t="s">
        <v>1401</v>
      </c>
      <c r="L652">
        <f>Tabela1[[#This Row],[vlCaptEst]]+Tabela1[[#This Row],[vlLancEstTrat]]+Tabela1[[#This Row],[vlLancEstNTrat]]+Tabela1[[#This Row],[vlConsEst]]</f>
        <v>354.30422332039052</v>
      </c>
      <c r="M652">
        <v>0</v>
      </c>
      <c r="N652">
        <f>Tabela1[[#This Row],[VALOR_anual]]+Tabela1[[#This Row],[AJUSTE_exerc]]</f>
        <v>354.30422332039052</v>
      </c>
      <c r="Q652" t="s">
        <v>51</v>
      </c>
      <c r="R652" t="s">
        <v>52</v>
      </c>
      <c r="S652">
        <v>7489.8</v>
      </c>
      <c r="T652">
        <v>0</v>
      </c>
      <c r="U652">
        <v>0</v>
      </c>
      <c r="V652">
        <v>1496.5</v>
      </c>
      <c r="W652">
        <v>0</v>
      </c>
      <c r="X652">
        <v>0</v>
      </c>
      <c r="Y652">
        <v>7.8865634401759172E-2</v>
      </c>
      <c r="Z652">
        <v>236.27058224393139</v>
      </c>
      <c r="AA652">
        <v>0</v>
      </c>
      <c r="AB652">
        <v>0</v>
      </c>
      <c r="AC652">
        <v>118.03364107645912</v>
      </c>
      <c r="AD652" t="s">
        <v>2597</v>
      </c>
      <c r="AE652" t="s">
        <v>2598</v>
      </c>
      <c r="AF652" s="10">
        <v>43300</v>
      </c>
      <c r="AG652" s="10">
        <v>45126</v>
      </c>
      <c r="AH652" t="s">
        <v>2599</v>
      </c>
      <c r="AI652" t="s">
        <v>2600</v>
      </c>
      <c r="AJ652" t="s">
        <v>2601</v>
      </c>
      <c r="AK652" t="s">
        <v>135</v>
      </c>
      <c r="AL652" t="s">
        <v>47</v>
      </c>
      <c r="AM652" t="s">
        <v>2602</v>
      </c>
      <c r="AN652" t="s">
        <v>2603</v>
      </c>
    </row>
    <row r="653" spans="1:40" x14ac:dyDescent="0.25">
      <c r="A653" t="s">
        <v>2604</v>
      </c>
      <c r="B653" t="s">
        <v>116</v>
      </c>
      <c r="C653">
        <v>30</v>
      </c>
      <c r="D653" t="s">
        <v>117</v>
      </c>
      <c r="E653" t="s">
        <v>118</v>
      </c>
      <c r="F653" s="1">
        <v>330005040648</v>
      </c>
      <c r="G653" t="s">
        <v>2605</v>
      </c>
      <c r="H653" t="s">
        <v>2606</v>
      </c>
      <c r="I653" t="s">
        <v>62</v>
      </c>
      <c r="K653" s="10" t="s">
        <v>1401</v>
      </c>
      <c r="L653">
        <f>Tabela1[[#This Row],[vlCaptEst]]+Tabela1[[#This Row],[vlLancEstTrat]]+Tabela1[[#This Row],[vlLancEstNTrat]]+Tabela1[[#This Row],[vlConsEst]]</f>
        <v>495.4542806279332</v>
      </c>
      <c r="M653">
        <v>0</v>
      </c>
      <c r="N653">
        <f>Tabela1[[#This Row],[VALOR_anual]]+Tabela1[[#This Row],[AJUSTE_exerc]]</f>
        <v>495.4542806279332</v>
      </c>
      <c r="Q653" t="s">
        <v>51</v>
      </c>
      <c r="R653" t="s">
        <v>52</v>
      </c>
      <c r="S653">
        <v>10470.24</v>
      </c>
      <c r="T653">
        <v>0</v>
      </c>
      <c r="U653">
        <v>0</v>
      </c>
      <c r="V653">
        <v>2094.0500000000002</v>
      </c>
      <c r="W653">
        <v>0</v>
      </c>
      <c r="X653">
        <v>0</v>
      </c>
      <c r="Y653">
        <v>7.8865634401759172E-2</v>
      </c>
      <c r="Z653">
        <v>330.30285375195547</v>
      </c>
      <c r="AA653">
        <v>0</v>
      </c>
      <c r="AB653">
        <v>0</v>
      </c>
      <c r="AC653">
        <v>165.15142687597773</v>
      </c>
      <c r="AD653" t="s">
        <v>2607</v>
      </c>
      <c r="AE653" t="s">
        <v>2608</v>
      </c>
      <c r="AF653" s="10">
        <v>43300</v>
      </c>
      <c r="AG653" s="10">
        <v>45126</v>
      </c>
      <c r="AH653" t="s">
        <v>2609</v>
      </c>
      <c r="AI653" t="s">
        <v>2610</v>
      </c>
      <c r="AJ653" t="s">
        <v>2611</v>
      </c>
      <c r="AK653" t="s">
        <v>2612</v>
      </c>
      <c r="AL653" t="s">
        <v>47</v>
      </c>
      <c r="AM653" t="s">
        <v>2613</v>
      </c>
      <c r="AN653" t="s">
        <v>2614</v>
      </c>
    </row>
    <row r="654" spans="1:40" x14ac:dyDescent="0.25">
      <c r="A654" t="s">
        <v>2615</v>
      </c>
      <c r="B654" t="s">
        <v>116</v>
      </c>
      <c r="C654">
        <v>30</v>
      </c>
      <c r="D654" t="s">
        <v>117</v>
      </c>
      <c r="E654" t="s">
        <v>118</v>
      </c>
      <c r="F654" s="1">
        <v>330023085216</v>
      </c>
      <c r="G654" t="s">
        <v>2616</v>
      </c>
      <c r="H654" t="s">
        <v>2617</v>
      </c>
      <c r="I654" t="s">
        <v>62</v>
      </c>
      <c r="K654" s="10" t="s">
        <v>1434</v>
      </c>
      <c r="L654">
        <f>Tabela1[[#This Row],[vlCaptEst]]+Tabela1[[#This Row],[vlLancEstTrat]]+Tabela1[[#This Row],[vlLancEstNTrat]]+Tabela1[[#This Row],[vlConsEst]]</f>
        <v>3179.6971352478708</v>
      </c>
      <c r="M654">
        <v>0</v>
      </c>
      <c r="N654">
        <f>Tabela1[[#This Row],[VALOR_anual]]+Tabela1[[#This Row],[AJUSTE_exerc]]</f>
        <v>3179.6971352478708</v>
      </c>
      <c r="Q654" t="s">
        <v>51</v>
      </c>
      <c r="R654" t="s">
        <v>52</v>
      </c>
      <c r="S654">
        <v>67196.5</v>
      </c>
      <c r="T654">
        <v>0</v>
      </c>
      <c r="U654">
        <v>0</v>
      </c>
      <c r="V654">
        <v>13439.3</v>
      </c>
      <c r="W654">
        <v>0</v>
      </c>
      <c r="X654">
        <v>0</v>
      </c>
      <c r="Y654">
        <v>7.8865634401759172E-2</v>
      </c>
      <c r="Z654">
        <v>2119.7980901652472</v>
      </c>
      <c r="AA654">
        <v>0</v>
      </c>
      <c r="AB654">
        <v>0</v>
      </c>
      <c r="AC654">
        <v>1059.8990450826236</v>
      </c>
      <c r="AD654" t="s">
        <v>2618</v>
      </c>
      <c r="AE654" t="s">
        <v>2619</v>
      </c>
      <c r="AF654" s="10">
        <v>43340</v>
      </c>
      <c r="AG654" s="10">
        <v>45166</v>
      </c>
      <c r="AH654" t="s">
        <v>2620</v>
      </c>
      <c r="AI654" t="s">
        <v>2621</v>
      </c>
      <c r="AJ654" t="s">
        <v>2622</v>
      </c>
      <c r="AK654" t="s">
        <v>2133</v>
      </c>
      <c r="AL654" t="s">
        <v>47</v>
      </c>
      <c r="AM654" t="s">
        <v>2623</v>
      </c>
      <c r="AN654" t="s">
        <v>2624</v>
      </c>
    </row>
    <row r="655" spans="1:40" x14ac:dyDescent="0.25">
      <c r="A655" t="s">
        <v>2625</v>
      </c>
      <c r="B655" t="s">
        <v>116</v>
      </c>
      <c r="C655">
        <v>30</v>
      </c>
      <c r="D655" t="s">
        <v>117</v>
      </c>
      <c r="E655" t="s">
        <v>118</v>
      </c>
      <c r="F655" s="1">
        <v>330026722071</v>
      </c>
      <c r="G655" t="s">
        <v>2626</v>
      </c>
      <c r="H655" t="s">
        <v>2627</v>
      </c>
      <c r="I655" t="s">
        <v>62</v>
      </c>
      <c r="K655" s="10" t="s">
        <v>1434</v>
      </c>
      <c r="L655">
        <f>Tabela1[[#This Row],[vlCaptEst]]+Tabela1[[#This Row],[vlLancEstTrat]]+Tabela1[[#This Row],[vlLancEstNTrat]]+Tabela1[[#This Row],[vlConsEst]]</f>
        <v>3578.1055194892315</v>
      </c>
      <c r="M655">
        <v>0</v>
      </c>
      <c r="N655">
        <f>Tabela1[[#This Row],[VALOR_anual]]+Tabela1[[#This Row],[AJUSTE_exerc]]</f>
        <v>3578.1055194892315</v>
      </c>
      <c r="Q655" t="s">
        <v>51</v>
      </c>
      <c r="R655" t="s">
        <v>52</v>
      </c>
      <c r="S655">
        <v>34310</v>
      </c>
      <c r="T655">
        <v>0</v>
      </c>
      <c r="U655">
        <v>0</v>
      </c>
      <c r="V655">
        <v>31645.5</v>
      </c>
      <c r="W655">
        <v>0</v>
      </c>
      <c r="X655">
        <v>0</v>
      </c>
      <c r="Y655">
        <v>7.8865634401759172E-2</v>
      </c>
      <c r="Z655">
        <v>1082.3577257251352</v>
      </c>
      <c r="AA655">
        <v>0</v>
      </c>
      <c r="AB655">
        <v>0</v>
      </c>
      <c r="AC655">
        <v>2495.7477937640965</v>
      </c>
      <c r="AD655" t="s">
        <v>2628</v>
      </c>
      <c r="AE655" t="s">
        <v>2629</v>
      </c>
      <c r="AF655" s="10">
        <v>43333</v>
      </c>
      <c r="AG655" s="10">
        <v>45159</v>
      </c>
      <c r="AH655" t="s">
        <v>2630</v>
      </c>
      <c r="AI655" t="s">
        <v>2631</v>
      </c>
      <c r="AJ655" t="s">
        <v>2632</v>
      </c>
      <c r="AK655" t="s">
        <v>2295</v>
      </c>
      <c r="AL655" t="s">
        <v>2633</v>
      </c>
      <c r="AM655" t="s">
        <v>1708</v>
      </c>
      <c r="AN655" t="s">
        <v>2634</v>
      </c>
    </row>
    <row r="656" spans="1:40" x14ac:dyDescent="0.25">
      <c r="A656" t="s">
        <v>2635</v>
      </c>
      <c r="B656" t="s">
        <v>116</v>
      </c>
      <c r="C656">
        <v>30</v>
      </c>
      <c r="D656" t="s">
        <v>117</v>
      </c>
      <c r="E656" t="s">
        <v>118</v>
      </c>
      <c r="F656" s="1">
        <v>330027151000</v>
      </c>
      <c r="G656" t="s">
        <v>2636</v>
      </c>
      <c r="H656" t="s">
        <v>2637</v>
      </c>
      <c r="I656" t="s">
        <v>49</v>
      </c>
      <c r="K656" s="10" t="s">
        <v>2638</v>
      </c>
      <c r="L656">
        <f>Tabela1[[#This Row],[vlCaptEst]]+Tabela1[[#This Row],[vlLancEstTrat]]+Tabela1[[#This Row],[vlLancEstNTrat]]+Tabela1[[#This Row],[vlConsEst]]</f>
        <v>1459.443518067882</v>
      </c>
      <c r="M656">
        <v>0</v>
      </c>
      <c r="N656">
        <f>Tabela1[[#This Row],[VALOR_anual]]+Tabela1[[#This Row],[AJUSTE_exerc]]</f>
        <v>1459.443518067882</v>
      </c>
      <c r="Q656" t="s">
        <v>250</v>
      </c>
      <c r="R656" t="s">
        <v>52</v>
      </c>
      <c r="S656">
        <v>30842.5</v>
      </c>
      <c r="T656">
        <v>0</v>
      </c>
      <c r="U656">
        <v>0</v>
      </c>
      <c r="V656">
        <v>6168.5</v>
      </c>
      <c r="W656">
        <v>0</v>
      </c>
      <c r="X656">
        <v>0</v>
      </c>
      <c r="Y656">
        <v>7.8865634401759172E-2</v>
      </c>
      <c r="Z656">
        <v>972.97031793117662</v>
      </c>
      <c r="AA656">
        <v>0</v>
      </c>
      <c r="AB656">
        <v>0</v>
      </c>
      <c r="AC656">
        <v>486.47320013670526</v>
      </c>
      <c r="AD656" t="s">
        <v>2639</v>
      </c>
      <c r="AE656" t="s">
        <v>2640</v>
      </c>
      <c r="AF656" s="10">
        <v>43411</v>
      </c>
      <c r="AG656" s="10">
        <v>45237</v>
      </c>
      <c r="AH656" t="s">
        <v>2641</v>
      </c>
      <c r="AI656" t="s">
        <v>129</v>
      </c>
      <c r="AJ656" t="s">
        <v>2642</v>
      </c>
      <c r="AK656" t="s">
        <v>2643</v>
      </c>
      <c r="AL656" t="s">
        <v>47</v>
      </c>
      <c r="AM656" t="s">
        <v>2644</v>
      </c>
      <c r="AN656" t="s">
        <v>2645</v>
      </c>
    </row>
    <row r="657" spans="1:40" x14ac:dyDescent="0.25">
      <c r="A657" t="s">
        <v>2646</v>
      </c>
      <c r="B657" t="s">
        <v>116</v>
      </c>
      <c r="C657">
        <v>30</v>
      </c>
      <c r="D657" t="s">
        <v>117</v>
      </c>
      <c r="E657" t="s">
        <v>118</v>
      </c>
      <c r="F657" s="1">
        <v>330026696801</v>
      </c>
      <c r="G657" t="s">
        <v>2647</v>
      </c>
      <c r="H657" t="s">
        <v>2648</v>
      </c>
      <c r="I657" t="s">
        <v>62</v>
      </c>
      <c r="K657" s="10" t="s">
        <v>2638</v>
      </c>
      <c r="L657">
        <f>Tabela1[[#This Row],[vlCaptEst]]+Tabela1[[#This Row],[vlLancEstTrat]]+Tabela1[[#This Row],[vlLancEstNTrat]]+Tabela1[[#This Row],[vlConsEst]]</f>
        <v>1337.8820224709007</v>
      </c>
      <c r="M657">
        <v>0</v>
      </c>
      <c r="N657">
        <f>Tabela1[[#This Row],[VALOR_anual]]+Tabela1[[#This Row],[AJUSTE_exerc]]</f>
        <v>1337.8820224709007</v>
      </c>
      <c r="Q657" t="s">
        <v>250</v>
      </c>
      <c r="R657" t="s">
        <v>52</v>
      </c>
      <c r="S657">
        <v>16352</v>
      </c>
      <c r="T657">
        <v>30660</v>
      </c>
      <c r="U657">
        <v>0</v>
      </c>
      <c r="V657">
        <v>3270.4</v>
      </c>
      <c r="W657">
        <v>1234</v>
      </c>
      <c r="X657">
        <v>77</v>
      </c>
      <c r="Y657">
        <v>7.8865634401759172E-2</v>
      </c>
      <c r="Z657">
        <v>515.84408387366409</v>
      </c>
      <c r="AA657">
        <v>564.121876074846</v>
      </c>
      <c r="AB657">
        <v>0</v>
      </c>
      <c r="AC657">
        <v>257.91606252239046</v>
      </c>
      <c r="AD657" t="s">
        <v>2649</v>
      </c>
      <c r="AE657" t="s">
        <v>2650</v>
      </c>
      <c r="AF657" s="10">
        <v>43398</v>
      </c>
      <c r="AG657" s="10">
        <v>45224</v>
      </c>
      <c r="AH657" t="s">
        <v>2651</v>
      </c>
      <c r="AI657" t="s">
        <v>123</v>
      </c>
      <c r="AJ657" t="s">
        <v>2652</v>
      </c>
      <c r="AK657" t="s">
        <v>119</v>
      </c>
      <c r="AL657" t="s">
        <v>47</v>
      </c>
      <c r="AM657" t="s">
        <v>2653</v>
      </c>
      <c r="AN657" t="s">
        <v>2654</v>
      </c>
    </row>
    <row r="658" spans="1:40" x14ac:dyDescent="0.25">
      <c r="A658" t="s">
        <v>2655</v>
      </c>
      <c r="B658" t="s">
        <v>116</v>
      </c>
      <c r="C658">
        <v>30</v>
      </c>
      <c r="D658" t="s">
        <v>117</v>
      </c>
      <c r="E658" t="s">
        <v>118</v>
      </c>
      <c r="F658" s="1">
        <v>330027893929</v>
      </c>
      <c r="G658" t="s">
        <v>2656</v>
      </c>
      <c r="H658" t="s">
        <v>2657</v>
      </c>
      <c r="I658" t="s">
        <v>49</v>
      </c>
      <c r="K658" s="10" t="s">
        <v>2638</v>
      </c>
      <c r="L658">
        <f>Tabela1[[#This Row],[vlCaptEst]]+Tabela1[[#This Row],[vlLancEstTrat]]+Tabela1[[#This Row],[vlLancEstNTrat]]+Tabela1[[#This Row],[vlConsEst]]</f>
        <v>223.39092353680408</v>
      </c>
      <c r="M658">
        <v>0</v>
      </c>
      <c r="N658">
        <f>Tabela1[[#This Row],[VALOR_anual]]+Tabela1[[#This Row],[AJUSTE_exerc]]</f>
        <v>223.39092353680408</v>
      </c>
      <c r="Q658" t="s">
        <v>250</v>
      </c>
      <c r="R658" t="s">
        <v>52</v>
      </c>
      <c r="S658">
        <v>4526</v>
      </c>
      <c r="T658">
        <v>0</v>
      </c>
      <c r="U658">
        <v>0</v>
      </c>
      <c r="V658">
        <v>1022</v>
      </c>
      <c r="W658">
        <v>0</v>
      </c>
      <c r="X658">
        <v>0</v>
      </c>
      <c r="Y658">
        <v>7.8865634401759172E-2</v>
      </c>
      <c r="Z658">
        <v>142.78841686453109</v>
      </c>
      <c r="AA658">
        <v>0</v>
      </c>
      <c r="AB658">
        <v>0</v>
      </c>
      <c r="AC658">
        <v>80.602506672272995</v>
      </c>
      <c r="AD658" t="s">
        <v>2658</v>
      </c>
      <c r="AE658" t="s">
        <v>2659</v>
      </c>
      <c r="AF658" s="10">
        <v>43412</v>
      </c>
      <c r="AG658" s="10">
        <v>45238</v>
      </c>
      <c r="AH658" t="s">
        <v>2660</v>
      </c>
      <c r="AI658" t="s">
        <v>2661</v>
      </c>
      <c r="AJ658" t="s">
        <v>2662</v>
      </c>
      <c r="AK658" t="s">
        <v>125</v>
      </c>
      <c r="AL658" t="s">
        <v>47</v>
      </c>
      <c r="AM658" t="s">
        <v>2663</v>
      </c>
      <c r="AN658" t="s">
        <v>1668</v>
      </c>
    </row>
    <row r="659" spans="1:40" x14ac:dyDescent="0.25">
      <c r="A659" t="s">
        <v>2664</v>
      </c>
      <c r="B659" t="s">
        <v>116</v>
      </c>
      <c r="C659">
        <v>30</v>
      </c>
      <c r="D659" t="s">
        <v>117</v>
      </c>
      <c r="E659" t="s">
        <v>118</v>
      </c>
      <c r="F659" s="1">
        <v>330003531121</v>
      </c>
      <c r="G659" t="s">
        <v>2665</v>
      </c>
      <c r="H659" t="s">
        <v>2666</v>
      </c>
      <c r="I659" t="s">
        <v>271</v>
      </c>
      <c r="K659" s="10" t="s">
        <v>2638</v>
      </c>
      <c r="L659">
        <f>Tabela1[[#This Row],[vlCaptEst]]+Tabela1[[#This Row],[vlLancEstTrat]]+Tabela1[[#This Row],[vlLancEstNTrat]]+Tabela1[[#This Row],[vlConsEst]]</f>
        <v>432.64651133375253</v>
      </c>
      <c r="M659">
        <v>0</v>
      </c>
      <c r="N659">
        <f>Tabela1[[#This Row],[VALOR_anual]]+Tabela1[[#This Row],[AJUSTE_exerc]]</f>
        <v>432.64651133375253</v>
      </c>
      <c r="Q659" t="s">
        <v>250</v>
      </c>
      <c r="R659" t="s">
        <v>52</v>
      </c>
      <c r="S659">
        <v>9143.25</v>
      </c>
      <c r="T659">
        <v>0</v>
      </c>
      <c r="U659">
        <v>0</v>
      </c>
      <c r="V659">
        <v>1828.65</v>
      </c>
      <c r="W659">
        <v>0</v>
      </c>
      <c r="X659">
        <v>0</v>
      </c>
      <c r="Y659">
        <v>7.8865634401759172E-2</v>
      </c>
      <c r="Z659">
        <v>288.43499383212941</v>
      </c>
      <c r="AA659">
        <v>0</v>
      </c>
      <c r="AB659">
        <v>0</v>
      </c>
      <c r="AC659">
        <v>144.21151750162315</v>
      </c>
      <c r="AD659" t="s">
        <v>2667</v>
      </c>
      <c r="AE659" t="s">
        <v>2668</v>
      </c>
      <c r="AF659" s="10">
        <v>43416</v>
      </c>
      <c r="AG659" s="10">
        <v>45242</v>
      </c>
      <c r="AH659" t="s">
        <v>2669</v>
      </c>
      <c r="AI659" t="s">
        <v>2670</v>
      </c>
      <c r="AJ659" t="s">
        <v>2671</v>
      </c>
      <c r="AK659" t="s">
        <v>2672</v>
      </c>
      <c r="AL659" t="s">
        <v>47</v>
      </c>
      <c r="AM659" t="s">
        <v>2673</v>
      </c>
      <c r="AN659" t="s">
        <v>2674</v>
      </c>
    </row>
    <row r="660" spans="1:40" x14ac:dyDescent="0.25">
      <c r="A660" t="s">
        <v>2675</v>
      </c>
      <c r="B660" t="s">
        <v>116</v>
      </c>
      <c r="C660">
        <v>30</v>
      </c>
      <c r="D660" t="s">
        <v>117</v>
      </c>
      <c r="E660" t="s">
        <v>118</v>
      </c>
      <c r="F660" s="1">
        <v>330027380034</v>
      </c>
      <c r="G660" t="s">
        <v>2676</v>
      </c>
      <c r="H660" t="s">
        <v>2677</v>
      </c>
      <c r="I660" t="s">
        <v>1933</v>
      </c>
      <c r="K660" s="10" t="s">
        <v>2638</v>
      </c>
      <c r="L660">
        <f>Tabela1[[#This Row],[vlCaptEst]]+Tabela1[[#This Row],[vlLancEstTrat]]+Tabela1[[#This Row],[vlLancEstNTrat]]+Tabela1[[#This Row],[vlConsEst]]</f>
        <v>1297.1024159794388</v>
      </c>
      <c r="M660">
        <v>0</v>
      </c>
      <c r="N660">
        <f>Tabela1[[#This Row],[VALOR_anual]]+Tabela1[[#This Row],[AJUSTE_exerc]]</f>
        <v>1297.1024159794388</v>
      </c>
      <c r="Q660" t="s">
        <v>51</v>
      </c>
      <c r="R660" t="s">
        <v>52</v>
      </c>
      <c r="S660">
        <v>0</v>
      </c>
      <c r="T660">
        <v>32893.800000000003</v>
      </c>
      <c r="U660">
        <v>0</v>
      </c>
      <c r="V660">
        <v>0</v>
      </c>
      <c r="W660">
        <v>111</v>
      </c>
      <c r="X660">
        <v>50</v>
      </c>
      <c r="Y660">
        <v>7.8865634401759172E-2</v>
      </c>
      <c r="Z660">
        <v>0</v>
      </c>
      <c r="AA660">
        <v>1297.1024159794388</v>
      </c>
      <c r="AB660">
        <v>0</v>
      </c>
      <c r="AC660">
        <v>0</v>
      </c>
      <c r="AD660" t="s">
        <v>2678</v>
      </c>
      <c r="AE660" t="s">
        <v>2679</v>
      </c>
      <c r="AF660" s="10">
        <v>43404</v>
      </c>
      <c r="AG660" s="10">
        <v>45230</v>
      </c>
      <c r="AH660" t="s">
        <v>2680</v>
      </c>
      <c r="AI660" t="s">
        <v>2681</v>
      </c>
      <c r="AJ660" t="s">
        <v>2682</v>
      </c>
      <c r="AK660" t="s">
        <v>2531</v>
      </c>
      <c r="AL660" t="s">
        <v>47</v>
      </c>
      <c r="AM660" t="s">
        <v>2683</v>
      </c>
      <c r="AN660" t="s">
        <v>2684</v>
      </c>
    </row>
    <row r="661" spans="1:40" s="4" customFormat="1" x14ac:dyDescent="0.25">
      <c r="A661" t="s">
        <v>2685</v>
      </c>
      <c r="B661" t="s">
        <v>116</v>
      </c>
      <c r="C661">
        <v>30</v>
      </c>
      <c r="D661" t="s">
        <v>117</v>
      </c>
      <c r="E661" t="s">
        <v>118</v>
      </c>
      <c r="F661" s="1">
        <v>330001233700</v>
      </c>
      <c r="G661" t="s">
        <v>2686</v>
      </c>
      <c r="H661" t="s">
        <v>2687</v>
      </c>
      <c r="I661" t="s">
        <v>62</v>
      </c>
      <c r="J661"/>
      <c r="K661" s="10" t="s">
        <v>249</v>
      </c>
      <c r="L661">
        <f>Tabela1[[#This Row],[vlCaptEst]]+Tabela1[[#This Row],[vlLancEstTrat]]+Tabela1[[#This Row],[vlLancEstNTrat]]+Tabela1[[#This Row],[vlConsEst]]</f>
        <v>545.78899139701298</v>
      </c>
      <c r="M661">
        <v>0</v>
      </c>
      <c r="N661">
        <f>Tabela1[[#This Row],[VALOR_anual]]+Tabela1[[#This Row],[AJUSTE_exerc]]</f>
        <v>545.78899139701298</v>
      </c>
      <c r="O661"/>
      <c r="P661"/>
      <c r="Q661" t="s">
        <v>250</v>
      </c>
      <c r="R661" t="s">
        <v>52</v>
      </c>
      <c r="S661">
        <v>11534</v>
      </c>
      <c r="T661">
        <v>0</v>
      </c>
      <c r="U661">
        <v>0</v>
      </c>
      <c r="V661">
        <v>2306.8000000000002</v>
      </c>
      <c r="W661">
        <v>0</v>
      </c>
      <c r="X661">
        <v>0</v>
      </c>
      <c r="Y661">
        <v>7.8865634401759172E-2</v>
      </c>
      <c r="Z661">
        <v>363.85932759800863</v>
      </c>
      <c r="AA661">
        <v>0</v>
      </c>
      <c r="AB661">
        <v>0</v>
      </c>
      <c r="AC661">
        <v>181.92966379900432</v>
      </c>
      <c r="AD661" t="s">
        <v>2688</v>
      </c>
      <c r="AE661" t="s">
        <v>2689</v>
      </c>
      <c r="AF661" s="10">
        <v>43417</v>
      </c>
      <c r="AG661" s="10">
        <v>45243</v>
      </c>
      <c r="AH661" t="s">
        <v>2690</v>
      </c>
      <c r="AI661" t="s">
        <v>2691</v>
      </c>
      <c r="AJ661" t="s">
        <v>2692</v>
      </c>
      <c r="AK661" t="s">
        <v>2133</v>
      </c>
      <c r="AL661" t="s">
        <v>47</v>
      </c>
      <c r="AM661" t="s">
        <v>2693</v>
      </c>
      <c r="AN661" t="s">
        <v>2694</v>
      </c>
    </row>
    <row r="662" spans="1:40" x14ac:dyDescent="0.25">
      <c r="A662" t="s">
        <v>2704</v>
      </c>
      <c r="B662" t="s">
        <v>116</v>
      </c>
      <c r="C662">
        <v>30</v>
      </c>
      <c r="D662" t="s">
        <v>117</v>
      </c>
      <c r="E662" t="s">
        <v>118</v>
      </c>
      <c r="F662" s="1">
        <v>330003536433</v>
      </c>
      <c r="G662" t="s">
        <v>2705</v>
      </c>
      <c r="H662" t="s">
        <v>2706</v>
      </c>
      <c r="I662" t="s">
        <v>62</v>
      </c>
      <c r="K662" s="10" t="s">
        <v>249</v>
      </c>
      <c r="L662">
        <f>Tabela1[[#This Row],[vlCaptEst]]+Tabela1[[#This Row],[vlLancEstTrat]]+Tabela1[[#This Row],[vlLancEstNTrat]]+Tabela1[[#This Row],[vlConsEst]]</f>
        <v>2110.518038951941</v>
      </c>
      <c r="M662">
        <v>0</v>
      </c>
      <c r="N662">
        <f>Tabela1[[#This Row],[VALOR_anual]]+Tabela1[[#This Row],[AJUSTE_exerc]]</f>
        <v>2110.518038951941</v>
      </c>
      <c r="Q662" t="s">
        <v>250</v>
      </c>
      <c r="R662" t="s">
        <v>52</v>
      </c>
      <c r="S662">
        <v>54086.400000000001</v>
      </c>
      <c r="T662">
        <v>0</v>
      </c>
      <c r="U662">
        <v>0</v>
      </c>
      <c r="V662">
        <v>5126.3999999999896</v>
      </c>
      <c r="W662">
        <v>0</v>
      </c>
      <c r="X662">
        <v>0</v>
      </c>
      <c r="Y662">
        <v>7.8865634401759172E-2</v>
      </c>
      <c r="Z662">
        <v>1706.2139520711983</v>
      </c>
      <c r="AA662">
        <v>0</v>
      </c>
      <c r="AB662">
        <v>0</v>
      </c>
      <c r="AC662">
        <v>404.3040868807426</v>
      </c>
      <c r="AD662" t="s">
        <v>2707</v>
      </c>
      <c r="AE662" t="s">
        <v>2708</v>
      </c>
      <c r="AF662" s="10">
        <v>43511</v>
      </c>
      <c r="AG662" s="10">
        <v>45337</v>
      </c>
      <c r="AH662" t="s">
        <v>2709</v>
      </c>
      <c r="AI662" t="s">
        <v>2710</v>
      </c>
      <c r="AJ662" t="s">
        <v>144</v>
      </c>
      <c r="AK662" t="s">
        <v>2166</v>
      </c>
      <c r="AL662" t="s">
        <v>47</v>
      </c>
      <c r="AM662" t="s">
        <v>2711</v>
      </c>
      <c r="AN662" t="s">
        <v>2712</v>
      </c>
    </row>
    <row r="663" spans="1:40" x14ac:dyDescent="0.25">
      <c r="A663" t="s">
        <v>2713</v>
      </c>
      <c r="B663" t="s">
        <v>116</v>
      </c>
      <c r="C663">
        <v>30</v>
      </c>
      <c r="D663" t="s">
        <v>117</v>
      </c>
      <c r="E663" t="s">
        <v>118</v>
      </c>
      <c r="F663" s="1">
        <v>330005493782</v>
      </c>
      <c r="G663" t="s">
        <v>2714</v>
      </c>
      <c r="H663" t="s">
        <v>2715</v>
      </c>
      <c r="I663" t="s">
        <v>49</v>
      </c>
      <c r="K663" s="10" t="s">
        <v>249</v>
      </c>
      <c r="L663">
        <f>Tabela1[[#This Row],[vlCaptEst]]+Tabela1[[#This Row],[vlLancEstTrat]]+Tabela1[[#This Row],[vlLancEstNTrat]]+Tabela1[[#This Row],[vlConsEst]]</f>
        <v>1124.7398152869357</v>
      </c>
      <c r="M663">
        <v>0</v>
      </c>
      <c r="N663">
        <f>Tabela1[[#This Row],[VALOR_anual]]+Tabela1[[#This Row],[AJUSTE_exerc]]</f>
        <v>1124.7398152869357</v>
      </c>
      <c r="Q663" t="s">
        <v>250</v>
      </c>
      <c r="R663" t="s">
        <v>52</v>
      </c>
      <c r="S663">
        <v>13200</v>
      </c>
      <c r="T663">
        <v>0</v>
      </c>
      <c r="U663">
        <v>0</v>
      </c>
      <c r="V663">
        <v>8981.2800000000007</v>
      </c>
      <c r="W663">
        <v>0</v>
      </c>
      <c r="X663">
        <v>0</v>
      </c>
      <c r="Y663">
        <v>7.8865634401759172E-2</v>
      </c>
      <c r="Z663">
        <v>416.41838053934981</v>
      </c>
      <c r="AA663">
        <v>0</v>
      </c>
      <c r="AB663">
        <v>0</v>
      </c>
      <c r="AC663">
        <v>708.32143474758584</v>
      </c>
      <c r="AD663" t="s">
        <v>2716</v>
      </c>
      <c r="AE663" t="s">
        <v>2717</v>
      </c>
      <c r="AF663" s="10">
        <v>43517</v>
      </c>
      <c r="AG663" s="10">
        <v>45343</v>
      </c>
      <c r="AH663" t="s">
        <v>2718</v>
      </c>
      <c r="AI663" t="s">
        <v>2719</v>
      </c>
      <c r="AJ663" t="s">
        <v>2720</v>
      </c>
      <c r="AK663" t="s">
        <v>2531</v>
      </c>
      <c r="AL663" t="s">
        <v>47</v>
      </c>
      <c r="AM663" t="s">
        <v>2721</v>
      </c>
      <c r="AN663" t="s">
        <v>2722</v>
      </c>
    </row>
    <row r="664" spans="1:40" x14ac:dyDescent="0.25">
      <c r="A664" t="s">
        <v>2723</v>
      </c>
      <c r="B664" t="s">
        <v>116</v>
      </c>
      <c r="C664">
        <v>30</v>
      </c>
      <c r="D664" t="s">
        <v>117</v>
      </c>
      <c r="E664" t="s">
        <v>118</v>
      </c>
      <c r="F664" s="1">
        <v>330027416918</v>
      </c>
      <c r="G664" t="s">
        <v>2724</v>
      </c>
      <c r="H664" t="s">
        <v>2725</v>
      </c>
      <c r="I664" t="s">
        <v>49</v>
      </c>
      <c r="K664" s="10" t="s">
        <v>249</v>
      </c>
      <c r="L664">
        <f>Tabela1[[#This Row],[vlCaptEst]]+Tabela1[[#This Row],[vlLancEstTrat]]+Tabela1[[#This Row],[vlLancEstNTrat]]+Tabela1[[#This Row],[vlConsEst]]</f>
        <v>331.61832492909946</v>
      </c>
      <c r="M664">
        <v>0</v>
      </c>
      <c r="N664">
        <f>Tabela1[[#This Row],[VALOR_anual]]+Tabela1[[#This Row],[AJUSTE_exerc]]</f>
        <v>331.61832492909946</v>
      </c>
      <c r="Q664" t="s">
        <v>250</v>
      </c>
      <c r="R664" t="s">
        <v>52</v>
      </c>
      <c r="S664">
        <v>0</v>
      </c>
      <c r="T664">
        <v>28032</v>
      </c>
      <c r="U664">
        <v>0</v>
      </c>
      <c r="V664">
        <v>0</v>
      </c>
      <c r="W664">
        <v>1234</v>
      </c>
      <c r="X664">
        <v>85</v>
      </c>
      <c r="Y664">
        <v>7.8865634401759172E-2</v>
      </c>
      <c r="Z664">
        <v>0</v>
      </c>
      <c r="AA664">
        <v>331.61832492909946</v>
      </c>
      <c r="AB664">
        <v>0</v>
      </c>
      <c r="AC664">
        <v>0</v>
      </c>
      <c r="AD664" t="s">
        <v>2726</v>
      </c>
      <c r="AE664" t="s">
        <v>2727</v>
      </c>
      <c r="AF664" s="10">
        <v>43522</v>
      </c>
      <c r="AG664" s="10">
        <v>45348</v>
      </c>
      <c r="AH664" t="s">
        <v>2728</v>
      </c>
      <c r="AI664" t="s">
        <v>129</v>
      </c>
      <c r="AJ664" t="s">
        <v>2729</v>
      </c>
      <c r="AK664" t="s">
        <v>2730</v>
      </c>
      <c r="AL664" t="s">
        <v>47</v>
      </c>
      <c r="AM664" t="s">
        <v>2731</v>
      </c>
      <c r="AN664" t="s">
        <v>2732</v>
      </c>
    </row>
    <row r="665" spans="1:40" x14ac:dyDescent="0.25">
      <c r="A665" t="s">
        <v>2733</v>
      </c>
      <c r="B665" t="s">
        <v>116</v>
      </c>
      <c r="C665">
        <v>30</v>
      </c>
      <c r="D665" t="s">
        <v>117</v>
      </c>
      <c r="E665" t="s">
        <v>118</v>
      </c>
      <c r="F665" s="1">
        <v>330027892604</v>
      </c>
      <c r="G665" t="s">
        <v>2734</v>
      </c>
      <c r="H665" t="s">
        <v>2735</v>
      </c>
      <c r="I665" t="s">
        <v>49</v>
      </c>
      <c r="K665" s="10" t="s">
        <v>298</v>
      </c>
      <c r="L665">
        <f>Tabela1[[#This Row],[vlCaptEst]]+Tabela1[[#This Row],[vlLancEstTrat]]+Tabela1[[#This Row],[vlLancEstNTrat]]+Tabela1[[#This Row],[vlConsEst]]</f>
        <v>70.473378608264795</v>
      </c>
      <c r="M665">
        <v>0</v>
      </c>
      <c r="N665">
        <f>Tabela1[[#This Row],[VALOR_anual]]+Tabela1[[#This Row],[AJUSTE_exerc]]</f>
        <v>70.473378608264795</v>
      </c>
      <c r="Q665" t="s">
        <v>250</v>
      </c>
      <c r="R665" t="s">
        <v>52</v>
      </c>
      <c r="S665">
        <v>1489.2</v>
      </c>
      <c r="T665">
        <v>0</v>
      </c>
      <c r="U665">
        <v>0</v>
      </c>
      <c r="V665">
        <v>297.83999999999997</v>
      </c>
      <c r="W665">
        <v>0</v>
      </c>
      <c r="X665">
        <v>0</v>
      </c>
      <c r="Y665">
        <v>7.8865634401759172E-2</v>
      </c>
      <c r="Z665">
        <v>46.986238681804238</v>
      </c>
      <c r="AA665">
        <v>0</v>
      </c>
      <c r="AB665">
        <v>0</v>
      </c>
      <c r="AC665">
        <v>23.487139926460557</v>
      </c>
      <c r="AD665" t="s">
        <v>2736</v>
      </c>
      <c r="AE665" t="s">
        <v>2737</v>
      </c>
      <c r="AF665" s="10">
        <v>43564</v>
      </c>
      <c r="AG665" s="10">
        <v>45391</v>
      </c>
      <c r="AH665" t="s">
        <v>2738</v>
      </c>
      <c r="AI665" t="s">
        <v>124</v>
      </c>
      <c r="AJ665" t="s">
        <v>2739</v>
      </c>
      <c r="AK665" t="s">
        <v>2295</v>
      </c>
      <c r="AL665" t="s">
        <v>47</v>
      </c>
      <c r="AM665" t="s">
        <v>2740</v>
      </c>
      <c r="AN665" t="s">
        <v>2741</v>
      </c>
    </row>
    <row r="666" spans="1:40" x14ac:dyDescent="0.25">
      <c r="A666" t="s">
        <v>2742</v>
      </c>
      <c r="B666" t="s">
        <v>116</v>
      </c>
      <c r="C666">
        <v>30</v>
      </c>
      <c r="D666" t="s">
        <v>117</v>
      </c>
      <c r="E666" t="s">
        <v>118</v>
      </c>
      <c r="F666" s="1">
        <v>330026414253</v>
      </c>
      <c r="G666" t="s">
        <v>2743</v>
      </c>
      <c r="H666" t="s">
        <v>2744</v>
      </c>
      <c r="I666" t="s">
        <v>49</v>
      </c>
      <c r="K666" s="10" t="s">
        <v>298</v>
      </c>
      <c r="L666">
        <f>Tabela1[[#This Row],[vlCaptEst]]+Tabela1[[#This Row],[vlLancEstTrat]]+Tabela1[[#This Row],[vlLancEstNTrat]]+Tabela1[[#This Row],[vlConsEst]]</f>
        <v>352.34297538355776</v>
      </c>
      <c r="M666">
        <v>0</v>
      </c>
      <c r="N666">
        <f>Tabela1[[#This Row],[VALOR_anual]]+Tabela1[[#This Row],[AJUSTE_exerc]]</f>
        <v>352.34297538355776</v>
      </c>
      <c r="Q666" t="s">
        <v>250</v>
      </c>
      <c r="R666" t="s">
        <v>52</v>
      </c>
      <c r="S666">
        <v>6424</v>
      </c>
      <c r="T666">
        <v>0</v>
      </c>
      <c r="U666">
        <v>0</v>
      </c>
      <c r="V666">
        <v>1898</v>
      </c>
      <c r="W666">
        <v>0</v>
      </c>
      <c r="X666">
        <v>0</v>
      </c>
      <c r="Y666">
        <v>7.8865634401759172E-2</v>
      </c>
      <c r="Z666">
        <v>202.65431425346264</v>
      </c>
      <c r="AA666">
        <v>0</v>
      </c>
      <c r="AB666">
        <v>0</v>
      </c>
      <c r="AC666">
        <v>149.68866113009511</v>
      </c>
      <c r="AD666" t="s">
        <v>2745</v>
      </c>
      <c r="AE666" t="s">
        <v>2746</v>
      </c>
      <c r="AF666" s="10">
        <v>43565</v>
      </c>
      <c r="AG666" s="10">
        <v>45392</v>
      </c>
      <c r="AH666" t="s">
        <v>2747</v>
      </c>
      <c r="AI666" t="s">
        <v>2748</v>
      </c>
      <c r="AJ666" t="s">
        <v>2749</v>
      </c>
      <c r="AK666" t="s">
        <v>135</v>
      </c>
      <c r="AL666" t="s">
        <v>47</v>
      </c>
      <c r="AM666" t="s">
        <v>2750</v>
      </c>
      <c r="AN666" t="s">
        <v>2751</v>
      </c>
    </row>
    <row r="667" spans="1:40" x14ac:dyDescent="0.25">
      <c r="A667" t="s">
        <v>2752</v>
      </c>
      <c r="B667" t="s">
        <v>116</v>
      </c>
      <c r="C667">
        <v>30</v>
      </c>
      <c r="D667" t="s">
        <v>117</v>
      </c>
      <c r="E667" t="s">
        <v>118</v>
      </c>
      <c r="F667" s="1">
        <v>330003550347</v>
      </c>
      <c r="G667" t="s">
        <v>2753</v>
      </c>
      <c r="H667" t="s">
        <v>2754</v>
      </c>
      <c r="I667" t="s">
        <v>49</v>
      </c>
      <c r="K667" s="10" t="s">
        <v>475</v>
      </c>
      <c r="L667">
        <f>Tabela1[[#This Row],[vlCaptEst]]+Tabela1[[#This Row],[vlLancEstTrat]]+Tabela1[[#This Row],[vlLancEstNTrat]]+Tabela1[[#This Row],[vlConsEst]]</f>
        <v>1134.4025490245019</v>
      </c>
      <c r="M667">
        <v>0</v>
      </c>
      <c r="N667">
        <f>Tabela1[[#This Row],[VALOR_anual]]+Tabela1[[#This Row],[AJUSTE_exerc]]</f>
        <v>1134.4025490245019</v>
      </c>
      <c r="Q667" t="s">
        <v>250</v>
      </c>
      <c r="R667" t="s">
        <v>52</v>
      </c>
      <c r="S667">
        <v>23973.200000000001</v>
      </c>
      <c r="T667">
        <v>0</v>
      </c>
      <c r="U667">
        <v>0</v>
      </c>
      <c r="V667">
        <v>4794.6400000000003</v>
      </c>
      <c r="W667">
        <v>0</v>
      </c>
      <c r="X667">
        <v>0</v>
      </c>
      <c r="Y667">
        <v>7.8865634401759172E-2</v>
      </c>
      <c r="Z667">
        <v>756.26437974004023</v>
      </c>
      <c r="AA667">
        <v>0</v>
      </c>
      <c r="AB667">
        <v>0</v>
      </c>
      <c r="AC667">
        <v>378.1381692844617</v>
      </c>
      <c r="AD667" t="s">
        <v>2755</v>
      </c>
      <c r="AE667" t="s">
        <v>2756</v>
      </c>
      <c r="AF667" s="10">
        <v>43598</v>
      </c>
      <c r="AG667" s="10">
        <v>45425</v>
      </c>
      <c r="AH667" t="s">
        <v>2757</v>
      </c>
      <c r="AI667" t="s">
        <v>2758</v>
      </c>
      <c r="AJ667" t="s">
        <v>2671</v>
      </c>
      <c r="AK667" t="s">
        <v>2672</v>
      </c>
      <c r="AL667" t="s">
        <v>47</v>
      </c>
      <c r="AM667" t="s">
        <v>2759</v>
      </c>
      <c r="AN667" t="s">
        <v>2760</v>
      </c>
    </row>
    <row r="668" spans="1:40" x14ac:dyDescent="0.25">
      <c r="A668" t="s">
        <v>2761</v>
      </c>
      <c r="B668" t="s">
        <v>116</v>
      </c>
      <c r="C668">
        <v>30</v>
      </c>
      <c r="D668" t="s">
        <v>117</v>
      </c>
      <c r="E668" t="s">
        <v>118</v>
      </c>
      <c r="F668" s="1">
        <v>330003550347</v>
      </c>
      <c r="G668" t="s">
        <v>2753</v>
      </c>
      <c r="H668" t="s">
        <v>2762</v>
      </c>
      <c r="I668" t="s">
        <v>49</v>
      </c>
      <c r="K668" s="10" t="s">
        <v>2193</v>
      </c>
      <c r="L668">
        <f>Tabela1[[#This Row],[vlCaptEst]]+Tabela1[[#This Row],[vlLancEstTrat]]+Tabela1[[#This Row],[vlLancEstNTrat]]+Tabela1[[#This Row],[vlConsEst]]</f>
        <v>1246.1458461084367</v>
      </c>
      <c r="M668">
        <v>0</v>
      </c>
      <c r="N668">
        <f>Tabela1[[#This Row],[VALOR_anual]]+Tabela1[[#This Row],[AJUSTE_exerc]]</f>
        <v>1246.1458461084367</v>
      </c>
      <c r="Q668" t="s">
        <v>250</v>
      </c>
      <c r="R668" t="s">
        <v>52</v>
      </c>
      <c r="S668">
        <v>26334.75</v>
      </c>
      <c r="T668">
        <v>0</v>
      </c>
      <c r="U668">
        <v>0</v>
      </c>
      <c r="V668">
        <v>5266.95</v>
      </c>
      <c r="W668">
        <v>0</v>
      </c>
      <c r="X668">
        <v>0</v>
      </c>
      <c r="Y668">
        <v>7.8865634401759172E-2</v>
      </c>
      <c r="Z668">
        <v>830.76788368191876</v>
      </c>
      <c r="AA668">
        <v>0</v>
      </c>
      <c r="AB668">
        <v>0</v>
      </c>
      <c r="AC668">
        <v>415.3779624265178</v>
      </c>
      <c r="AD668" t="s">
        <v>2763</v>
      </c>
      <c r="AE668" t="s">
        <v>2764</v>
      </c>
      <c r="AF668" s="10">
        <v>43598</v>
      </c>
      <c r="AG668" s="10">
        <v>45425</v>
      </c>
      <c r="AH668" t="s">
        <v>2765</v>
      </c>
      <c r="AI668" t="s">
        <v>2758</v>
      </c>
      <c r="AJ668" t="s">
        <v>2671</v>
      </c>
      <c r="AK668" t="s">
        <v>2672</v>
      </c>
      <c r="AL668" t="s">
        <v>47</v>
      </c>
      <c r="AM668" t="s">
        <v>2759</v>
      </c>
      <c r="AN668" t="s">
        <v>2760</v>
      </c>
    </row>
    <row r="669" spans="1:40" x14ac:dyDescent="0.25">
      <c r="A669" t="s">
        <v>2766</v>
      </c>
      <c r="B669" t="s">
        <v>116</v>
      </c>
      <c r="C669">
        <v>30</v>
      </c>
      <c r="D669" t="s">
        <v>117</v>
      </c>
      <c r="E669" t="s">
        <v>118</v>
      </c>
      <c r="F669" s="1">
        <v>330005569789</v>
      </c>
      <c r="G669" t="s">
        <v>2289</v>
      </c>
      <c r="H669" t="s">
        <v>2767</v>
      </c>
      <c r="I669" t="s">
        <v>62</v>
      </c>
      <c r="K669" s="10" t="s">
        <v>475</v>
      </c>
      <c r="L669">
        <f>Tabela1[[#This Row],[vlCaptEst]]+Tabela1[[#This Row],[vlLancEstTrat]]+Tabela1[[#This Row],[vlLancEstNTrat]]+Tabela1[[#This Row],[vlConsEst]]</f>
        <v>35277.193857559549</v>
      </c>
      <c r="M669">
        <v>0</v>
      </c>
      <c r="N669">
        <f>Tabela1[[#This Row],[VALOR_anual]]+Tabela1[[#This Row],[AJUSTE_exerc]]</f>
        <v>35277.193857559549</v>
      </c>
      <c r="Q669" t="s">
        <v>250</v>
      </c>
      <c r="R669" t="s">
        <v>52</v>
      </c>
      <c r="S669">
        <v>413362.5</v>
      </c>
      <c r="T669">
        <v>0</v>
      </c>
      <c r="U669">
        <v>0</v>
      </c>
      <c r="V669">
        <v>281962.5</v>
      </c>
      <c r="W669">
        <v>0</v>
      </c>
      <c r="X669">
        <v>0</v>
      </c>
      <c r="Y669">
        <v>7.8865634401759172E-2</v>
      </c>
      <c r="Z669">
        <v>13040.038561278912</v>
      </c>
      <c r="AA669">
        <v>0</v>
      </c>
      <c r="AB669">
        <v>0</v>
      </c>
      <c r="AC669">
        <v>22237.155296280635</v>
      </c>
      <c r="AD669" t="s">
        <v>2768</v>
      </c>
      <c r="AE669" t="s">
        <v>2769</v>
      </c>
      <c r="AF669" s="10">
        <v>43651</v>
      </c>
      <c r="AG669" s="10">
        <v>45478</v>
      </c>
      <c r="AH669" t="s">
        <v>2770</v>
      </c>
      <c r="AI669" t="s">
        <v>2771</v>
      </c>
      <c r="AJ669" t="s">
        <v>2772</v>
      </c>
      <c r="AK669" t="s">
        <v>2773</v>
      </c>
      <c r="AL669" t="s">
        <v>47</v>
      </c>
      <c r="AM669" t="s">
        <v>2774</v>
      </c>
      <c r="AN669" t="s">
        <v>2775</v>
      </c>
    </row>
    <row r="670" spans="1:40" x14ac:dyDescent="0.25">
      <c r="A670" t="s">
        <v>2776</v>
      </c>
      <c r="B670" t="s">
        <v>116</v>
      </c>
      <c r="C670">
        <v>30</v>
      </c>
      <c r="D670" t="s">
        <v>117</v>
      </c>
      <c r="E670" t="s">
        <v>118</v>
      </c>
      <c r="F670" s="1">
        <v>330030331006</v>
      </c>
      <c r="G670" t="s">
        <v>2777</v>
      </c>
      <c r="H670" t="s">
        <v>2778</v>
      </c>
      <c r="I670" t="s">
        <v>49</v>
      </c>
      <c r="K670" s="10" t="s">
        <v>1525</v>
      </c>
      <c r="L670">
        <f>Tabela1[[#This Row],[vlCaptEst]]+Tabela1[[#This Row],[vlLancEstTrat]]+Tabela1[[#This Row],[vlLancEstNTrat]]+Tabela1[[#This Row],[vlConsEst]]</f>
        <v>1266.8585377340119</v>
      </c>
      <c r="M670">
        <v>0</v>
      </c>
      <c r="N670">
        <f>Tabela1[[#This Row],[VALOR_anual]]+Tabela1[[#This Row],[AJUSTE_exerc]]</f>
        <v>1266.8585377340119</v>
      </c>
      <c r="Q670" t="s">
        <v>250</v>
      </c>
      <c r="R670" t="s">
        <v>52</v>
      </c>
      <c r="S670">
        <v>26772.75</v>
      </c>
      <c r="T670">
        <v>0</v>
      </c>
      <c r="U670">
        <v>0</v>
      </c>
      <c r="V670">
        <v>5354.55</v>
      </c>
      <c r="W670">
        <v>0</v>
      </c>
      <c r="X670">
        <v>0</v>
      </c>
      <c r="Y670">
        <v>7.8865634401759172E-2</v>
      </c>
      <c r="Z670">
        <v>844.56837221304681</v>
      </c>
      <c r="AA670">
        <v>0</v>
      </c>
      <c r="AB670">
        <v>0</v>
      </c>
      <c r="AC670">
        <v>422.29016552096499</v>
      </c>
      <c r="AD670" t="s">
        <v>2779</v>
      </c>
      <c r="AE670" t="s">
        <v>2780</v>
      </c>
      <c r="AF670" s="10">
        <v>43726</v>
      </c>
      <c r="AG670" s="10">
        <v>45553</v>
      </c>
      <c r="AH670" t="s">
        <v>2781</v>
      </c>
      <c r="AI670" t="s">
        <v>85</v>
      </c>
      <c r="AJ670" t="s">
        <v>2671</v>
      </c>
      <c r="AK670" t="s">
        <v>2782</v>
      </c>
      <c r="AL670" t="s">
        <v>47</v>
      </c>
      <c r="AM670" t="s">
        <v>2783</v>
      </c>
      <c r="AN670" t="s">
        <v>2784</v>
      </c>
    </row>
    <row r="671" spans="1:40" x14ac:dyDescent="0.25">
      <c r="A671" t="s">
        <v>2785</v>
      </c>
      <c r="B671" t="s">
        <v>116</v>
      </c>
      <c r="C671">
        <v>30</v>
      </c>
      <c r="D671" t="s">
        <v>117</v>
      </c>
      <c r="E671" t="s">
        <v>118</v>
      </c>
      <c r="F671" s="1">
        <v>330007039035</v>
      </c>
      <c r="G671" t="s">
        <v>2786</v>
      </c>
      <c r="H671" t="s">
        <v>2787</v>
      </c>
      <c r="I671" t="s">
        <v>62</v>
      </c>
      <c r="K671" s="10" t="s">
        <v>1525</v>
      </c>
      <c r="L671">
        <f>Tabela1[[#This Row],[vlCaptEst]]+Tabela1[[#This Row],[vlLancEstTrat]]+Tabela1[[#This Row],[vlLancEstNTrat]]+Tabela1[[#This Row],[vlConsEst]]</f>
        <v>332.68266069969775</v>
      </c>
      <c r="M671">
        <v>0</v>
      </c>
      <c r="N671">
        <f>Tabela1[[#This Row],[VALOR_anual]]+Tabela1[[#This Row],[AJUSTE_exerc]]</f>
        <v>332.68266069969775</v>
      </c>
      <c r="Q671" t="s">
        <v>250</v>
      </c>
      <c r="R671" t="s">
        <v>52</v>
      </c>
      <c r="S671">
        <v>7030.8</v>
      </c>
      <c r="T671">
        <v>0</v>
      </c>
      <c r="U671">
        <v>0</v>
      </c>
      <c r="V671">
        <v>1406.16</v>
      </c>
      <c r="W671">
        <v>0</v>
      </c>
      <c r="X671">
        <v>0</v>
      </c>
      <c r="Y671">
        <v>7.8865634401759172E-2</v>
      </c>
      <c r="Z671">
        <v>221.78844046646515</v>
      </c>
      <c r="AA671">
        <v>0</v>
      </c>
      <c r="AB671">
        <v>0</v>
      </c>
      <c r="AC671">
        <v>110.89422023323257</v>
      </c>
      <c r="AD671" t="s">
        <v>2788</v>
      </c>
      <c r="AE671" t="s">
        <v>2789</v>
      </c>
      <c r="AF671" s="10">
        <v>43705</v>
      </c>
      <c r="AG671" s="10">
        <v>45532</v>
      </c>
      <c r="AH671" t="s">
        <v>2790</v>
      </c>
      <c r="AI671" t="s">
        <v>2791</v>
      </c>
      <c r="AJ671" t="s">
        <v>2792</v>
      </c>
      <c r="AK671" t="s">
        <v>140</v>
      </c>
      <c r="AL671" t="s">
        <v>47</v>
      </c>
      <c r="AM671" t="s">
        <v>2793</v>
      </c>
      <c r="AN671" t="s">
        <v>2794</v>
      </c>
    </row>
    <row r="672" spans="1:40" x14ac:dyDescent="0.25">
      <c r="A672" t="s">
        <v>2795</v>
      </c>
      <c r="B672" t="s">
        <v>116</v>
      </c>
      <c r="C672">
        <v>30</v>
      </c>
      <c r="D672" t="s">
        <v>117</v>
      </c>
      <c r="E672" t="s">
        <v>118</v>
      </c>
      <c r="F672" s="1">
        <v>330030349487</v>
      </c>
      <c r="G672" t="s">
        <v>2796</v>
      </c>
      <c r="H672" t="s">
        <v>2797</v>
      </c>
      <c r="I672" t="s">
        <v>49</v>
      </c>
      <c r="K672" s="10" t="s">
        <v>1525</v>
      </c>
      <c r="L672">
        <f>Tabela1[[#This Row],[vlCaptEst]]+Tabela1[[#This Row],[vlLancEstTrat]]+Tabela1[[#This Row],[vlLancEstNTrat]]+Tabela1[[#This Row],[vlConsEst]]</f>
        <v>468.63062744308036</v>
      </c>
      <c r="M672">
        <v>0</v>
      </c>
      <c r="N672">
        <f>Tabela1[[#This Row],[VALOR_anual]]+Tabela1[[#This Row],[AJUSTE_exerc]]</f>
        <v>468.63062744308036</v>
      </c>
      <c r="Q672" t="s">
        <v>250</v>
      </c>
      <c r="R672" t="s">
        <v>52</v>
      </c>
      <c r="S672">
        <v>5548</v>
      </c>
      <c r="T672">
        <v>0</v>
      </c>
      <c r="U672">
        <v>0</v>
      </c>
      <c r="V672">
        <v>3723</v>
      </c>
      <c r="W672">
        <v>0</v>
      </c>
      <c r="X672">
        <v>0</v>
      </c>
      <c r="Y672">
        <v>7.8865634401759172E-2</v>
      </c>
      <c r="Z672">
        <v>175.01746070455715</v>
      </c>
      <c r="AA672">
        <v>0</v>
      </c>
      <c r="AB672">
        <v>0</v>
      </c>
      <c r="AC672">
        <v>293.6131667385232</v>
      </c>
      <c r="AD672" t="s">
        <v>2798</v>
      </c>
      <c r="AE672" t="s">
        <v>2799</v>
      </c>
      <c r="AF672" s="10">
        <v>43727</v>
      </c>
      <c r="AG672" s="10">
        <v>45554</v>
      </c>
      <c r="AH672" t="s">
        <v>2800</v>
      </c>
      <c r="AI672" t="s">
        <v>85</v>
      </c>
      <c r="AJ672" t="s">
        <v>2671</v>
      </c>
      <c r="AK672" t="s">
        <v>2782</v>
      </c>
      <c r="AL672" t="s">
        <v>47</v>
      </c>
      <c r="AM672" t="s">
        <v>2801</v>
      </c>
      <c r="AN672" t="s">
        <v>2802</v>
      </c>
    </row>
    <row r="673" spans="1:40" x14ac:dyDescent="0.25">
      <c r="A673" t="s">
        <v>2803</v>
      </c>
      <c r="B673" t="s">
        <v>116</v>
      </c>
      <c r="C673">
        <v>30</v>
      </c>
      <c r="D673" t="s">
        <v>117</v>
      </c>
      <c r="E673" t="s">
        <v>118</v>
      </c>
      <c r="F673" s="1">
        <v>330030459827</v>
      </c>
      <c r="G673" t="s">
        <v>2804</v>
      </c>
      <c r="H673" t="s">
        <v>2805</v>
      </c>
      <c r="I673" t="s">
        <v>62</v>
      </c>
      <c r="K673" s="10" t="s">
        <v>134</v>
      </c>
      <c r="L673">
        <f>Tabela1[[#This Row],[vlCaptEst]]+Tabela1[[#This Row],[vlLancEstTrat]]+Tabela1[[#This Row],[vlLancEstNTrat]]+Tabela1[[#This Row],[vlConsEst]]</f>
        <v>110538.08630909305</v>
      </c>
      <c r="M673">
        <v>0</v>
      </c>
      <c r="N673">
        <f>Tabela1[[#This Row],[VALOR_anual]]+Tabela1[[#This Row],[AJUSTE_exerc]]</f>
        <v>110538.08630909305</v>
      </c>
      <c r="Q673" t="s">
        <v>250</v>
      </c>
      <c r="R673" t="s">
        <v>52</v>
      </c>
      <c r="S673">
        <v>0</v>
      </c>
      <c r="T673">
        <v>0</v>
      </c>
      <c r="U673">
        <v>700800</v>
      </c>
      <c r="V673">
        <v>0</v>
      </c>
      <c r="W673">
        <v>1234</v>
      </c>
      <c r="X673">
        <v>0</v>
      </c>
      <c r="Y673">
        <v>7.8865634401759172E-2</v>
      </c>
      <c r="Z673">
        <v>0</v>
      </c>
      <c r="AA673">
        <v>55269.043154546525</v>
      </c>
      <c r="AB673">
        <v>55269.043154546525</v>
      </c>
      <c r="AC673">
        <v>0</v>
      </c>
      <c r="AD673" t="s">
        <v>2806</v>
      </c>
      <c r="AE673" t="s">
        <v>2807</v>
      </c>
      <c r="AF673" s="10">
        <v>43733</v>
      </c>
      <c r="AG673" s="10">
        <v>45560</v>
      </c>
      <c r="AH673" t="s">
        <v>2808</v>
      </c>
      <c r="AI673" t="s">
        <v>2809</v>
      </c>
      <c r="AJ673" t="s">
        <v>2810</v>
      </c>
      <c r="AK673" t="s">
        <v>122</v>
      </c>
      <c r="AL673" t="s">
        <v>47</v>
      </c>
      <c r="AM673" t="s">
        <v>2811</v>
      </c>
      <c r="AN673" t="s">
        <v>2812</v>
      </c>
    </row>
    <row r="674" spans="1:40" x14ac:dyDescent="0.25">
      <c r="A674" t="s">
        <v>2813</v>
      </c>
      <c r="B674" t="s">
        <v>116</v>
      </c>
      <c r="C674">
        <v>30</v>
      </c>
      <c r="D674" t="s">
        <v>117</v>
      </c>
      <c r="E674" t="s">
        <v>118</v>
      </c>
      <c r="F674" s="1">
        <v>330030336318</v>
      </c>
      <c r="G674" t="s">
        <v>2814</v>
      </c>
      <c r="H674" t="s">
        <v>2815</v>
      </c>
      <c r="I674" t="s">
        <v>49</v>
      </c>
      <c r="K674" s="10" t="s">
        <v>134</v>
      </c>
      <c r="L674">
        <f>Tabela1[[#This Row],[vlCaptEst]]+Tabela1[[#This Row],[vlLancEstTrat]]+Tabela1[[#This Row],[vlLancEstNTrat]]+Tabela1[[#This Row],[vlConsEst]]</f>
        <v>1243.5507802407981</v>
      </c>
      <c r="M674">
        <v>0</v>
      </c>
      <c r="N674">
        <f>Tabela1[[#This Row],[VALOR_anual]]+Tabela1[[#This Row],[AJUSTE_exerc]]</f>
        <v>1243.5507802407981</v>
      </c>
      <c r="Q674" t="s">
        <v>250</v>
      </c>
      <c r="R674" t="s">
        <v>52</v>
      </c>
      <c r="S674">
        <v>26280</v>
      </c>
      <c r="T674">
        <v>0</v>
      </c>
      <c r="U674">
        <v>0</v>
      </c>
      <c r="V674">
        <v>5256</v>
      </c>
      <c r="W674">
        <v>0</v>
      </c>
      <c r="X674">
        <v>0</v>
      </c>
      <c r="Y674">
        <v>7.8865634401759172E-2</v>
      </c>
      <c r="Z674">
        <v>829.03385349386542</v>
      </c>
      <c r="AA674">
        <v>0</v>
      </c>
      <c r="AB674">
        <v>0</v>
      </c>
      <c r="AC674">
        <v>414.51692674693271</v>
      </c>
      <c r="AD674" t="s">
        <v>2816</v>
      </c>
      <c r="AE674" t="s">
        <v>2817</v>
      </c>
      <c r="AF674" s="10">
        <v>43727</v>
      </c>
      <c r="AG674" s="10">
        <v>45554</v>
      </c>
      <c r="AH674" t="s">
        <v>2818</v>
      </c>
      <c r="AI674" t="s">
        <v>2819</v>
      </c>
      <c r="AJ674" t="s">
        <v>2820</v>
      </c>
      <c r="AK674" t="s">
        <v>140</v>
      </c>
      <c r="AL674" t="s">
        <v>47</v>
      </c>
      <c r="AM674" t="s">
        <v>2821</v>
      </c>
      <c r="AN674" t="s">
        <v>2822</v>
      </c>
    </row>
    <row r="675" spans="1:40" x14ac:dyDescent="0.25">
      <c r="A675" t="s">
        <v>2823</v>
      </c>
      <c r="B675" t="s">
        <v>116</v>
      </c>
      <c r="C675">
        <v>30</v>
      </c>
      <c r="D675" t="s">
        <v>117</v>
      </c>
      <c r="E675" t="s">
        <v>118</v>
      </c>
      <c r="F675" s="1">
        <v>330003550347</v>
      </c>
      <c r="G675" t="s">
        <v>2753</v>
      </c>
      <c r="H675" t="s">
        <v>2824</v>
      </c>
      <c r="I675" t="s">
        <v>49</v>
      </c>
      <c r="K675" s="10" t="s">
        <v>134</v>
      </c>
      <c r="L675">
        <f>Tabela1[[#This Row],[vlCaptEst]]+Tabela1[[#This Row],[vlLancEstTrat]]+Tabela1[[#This Row],[vlLancEstNTrat]]+Tabela1[[#This Row],[vlConsEst]]</f>
        <v>1329.9174424347382</v>
      </c>
      <c r="M675">
        <v>0</v>
      </c>
      <c r="N675">
        <f>Tabela1[[#This Row],[VALOR_anual]]+Tabela1[[#This Row],[AJUSTE_exerc]]</f>
        <v>1329.9174424347382</v>
      </c>
      <c r="Q675" t="s">
        <v>250</v>
      </c>
      <c r="R675" t="s">
        <v>52</v>
      </c>
      <c r="S675">
        <v>28105</v>
      </c>
      <c r="T675">
        <v>0</v>
      </c>
      <c r="U675">
        <v>0</v>
      </c>
      <c r="V675">
        <v>5621</v>
      </c>
      <c r="W675">
        <v>0</v>
      </c>
      <c r="X675">
        <v>0</v>
      </c>
      <c r="Y675">
        <v>7.8865634401759172E-2</v>
      </c>
      <c r="Z675">
        <v>886.6156145661198</v>
      </c>
      <c r="AA675">
        <v>0</v>
      </c>
      <c r="AB675">
        <v>0</v>
      </c>
      <c r="AC675">
        <v>443.30182786861832</v>
      </c>
      <c r="AD675" t="s">
        <v>2825</v>
      </c>
      <c r="AE675" t="s">
        <v>2826</v>
      </c>
      <c r="AF675" s="10">
        <v>43735</v>
      </c>
      <c r="AG675" s="10">
        <v>45562</v>
      </c>
      <c r="AH675" t="s">
        <v>2827</v>
      </c>
      <c r="AI675" t="s">
        <v>2828</v>
      </c>
      <c r="AJ675" t="s">
        <v>2671</v>
      </c>
      <c r="AK675" t="s">
        <v>2782</v>
      </c>
      <c r="AL675" t="s">
        <v>47</v>
      </c>
      <c r="AM675" t="s">
        <v>2829</v>
      </c>
      <c r="AN675" t="s">
        <v>2830</v>
      </c>
    </row>
    <row r="676" spans="1:40" x14ac:dyDescent="0.25">
      <c r="A676" t="s">
        <v>2831</v>
      </c>
      <c r="B676" t="s">
        <v>116</v>
      </c>
      <c r="C676">
        <v>30</v>
      </c>
      <c r="D676" t="s">
        <v>117</v>
      </c>
      <c r="E676" t="s">
        <v>118</v>
      </c>
      <c r="F676" s="1">
        <v>330032199300</v>
      </c>
      <c r="G676" t="s">
        <v>2832</v>
      </c>
      <c r="H676" t="s">
        <v>2833</v>
      </c>
      <c r="I676" t="s">
        <v>271</v>
      </c>
      <c r="K676" s="10" t="s">
        <v>134</v>
      </c>
      <c r="L676">
        <f>Tabela1[[#This Row],[vlCaptEst]]+Tabela1[[#This Row],[vlLancEstTrat]]+Tabela1[[#This Row],[vlLancEstNTrat]]+Tabela1[[#This Row],[vlConsEst]]</f>
        <v>1766.1874789200779</v>
      </c>
      <c r="M676">
        <v>0</v>
      </c>
      <c r="N676">
        <f>Tabela1[[#This Row],[VALOR_anual]]+Tabela1[[#This Row],[AJUSTE_exerc]]</f>
        <v>1766.1874789200779</v>
      </c>
      <c r="Q676" t="s">
        <v>51</v>
      </c>
      <c r="R676" t="s">
        <v>52</v>
      </c>
      <c r="S676">
        <v>35040</v>
      </c>
      <c r="T676">
        <v>28032</v>
      </c>
      <c r="U676">
        <v>0</v>
      </c>
      <c r="V676">
        <v>7008</v>
      </c>
      <c r="W676">
        <v>1234</v>
      </c>
      <c r="X676">
        <v>95</v>
      </c>
      <c r="Y676">
        <v>7.8865634401759172E-2</v>
      </c>
      <c r="Z676">
        <v>1105.3904301540369</v>
      </c>
      <c r="AA676">
        <v>108.10781310346407</v>
      </c>
      <c r="AB676">
        <v>0</v>
      </c>
      <c r="AC676">
        <v>552.68923566257695</v>
      </c>
      <c r="AD676" t="s">
        <v>2834</v>
      </c>
      <c r="AE676" t="s">
        <v>2835</v>
      </c>
      <c r="AF676" s="10">
        <v>43731</v>
      </c>
      <c r="AG676" s="10">
        <v>45558</v>
      </c>
      <c r="AH676" t="s">
        <v>2836</v>
      </c>
      <c r="AI676" t="s">
        <v>2837</v>
      </c>
      <c r="AJ676" t="s">
        <v>2838</v>
      </c>
      <c r="AK676" t="s">
        <v>135</v>
      </c>
      <c r="AL676" t="s">
        <v>47</v>
      </c>
      <c r="AM676" t="s">
        <v>2839</v>
      </c>
      <c r="AN676" t="s">
        <v>2840</v>
      </c>
    </row>
    <row r="677" spans="1:40" x14ac:dyDescent="0.25">
      <c r="A677" t="s">
        <v>2841</v>
      </c>
      <c r="B677" t="s">
        <v>116</v>
      </c>
      <c r="C677">
        <v>30</v>
      </c>
      <c r="D677" t="s">
        <v>117</v>
      </c>
      <c r="E677" t="s">
        <v>118</v>
      </c>
      <c r="F677" s="1">
        <v>330026596505</v>
      </c>
      <c r="G677" t="s">
        <v>2842</v>
      </c>
      <c r="H677" t="s">
        <v>2843</v>
      </c>
      <c r="I677" t="s">
        <v>62</v>
      </c>
      <c r="K677" s="10" t="s">
        <v>134</v>
      </c>
      <c r="L677">
        <f>Tabela1[[#This Row],[vlCaptEst]]+Tabela1[[#This Row],[vlLancEstTrat]]+Tabela1[[#This Row],[vlLancEstNTrat]]+Tabela1[[#This Row],[vlConsEst]]</f>
        <v>1311.6921872168532</v>
      </c>
      <c r="M677">
        <v>0</v>
      </c>
      <c r="N677">
        <f>Tabela1[[#This Row],[VALOR_anual]]+Tabela1[[#This Row],[AJUSTE_exerc]]</f>
        <v>1311.6921872168532</v>
      </c>
      <c r="Q677" t="s">
        <v>51</v>
      </c>
      <c r="R677" t="s">
        <v>52</v>
      </c>
      <c r="S677">
        <v>23760</v>
      </c>
      <c r="T677">
        <v>19008</v>
      </c>
      <c r="U677">
        <v>0</v>
      </c>
      <c r="V677">
        <v>4752</v>
      </c>
      <c r="W677">
        <v>1234</v>
      </c>
      <c r="X677">
        <v>88</v>
      </c>
      <c r="Y677">
        <v>7.8865634401759172E-2</v>
      </c>
      <c r="Z677">
        <v>749.54351790772319</v>
      </c>
      <c r="AA677">
        <v>187.38288976971003</v>
      </c>
      <c r="AB677">
        <v>0</v>
      </c>
      <c r="AC677">
        <v>374.76577953942007</v>
      </c>
      <c r="AD677" t="s">
        <v>2844</v>
      </c>
      <c r="AE677" t="s">
        <v>2845</v>
      </c>
      <c r="AF677" s="10">
        <v>43748</v>
      </c>
      <c r="AG677" s="10">
        <v>45575</v>
      </c>
      <c r="AH677" t="s">
        <v>2846</v>
      </c>
      <c r="AI677" t="s">
        <v>2847</v>
      </c>
      <c r="AJ677" t="s">
        <v>2591</v>
      </c>
      <c r="AK677" t="s">
        <v>120</v>
      </c>
      <c r="AL677" t="s">
        <v>2848</v>
      </c>
      <c r="AM677" t="s">
        <v>2849</v>
      </c>
      <c r="AN677" t="s">
        <v>2850</v>
      </c>
    </row>
    <row r="678" spans="1:40" x14ac:dyDescent="0.25">
      <c r="A678" t="s">
        <v>2851</v>
      </c>
      <c r="B678" t="s">
        <v>116</v>
      </c>
      <c r="C678">
        <v>30</v>
      </c>
      <c r="D678" t="s">
        <v>117</v>
      </c>
      <c r="E678" t="s">
        <v>118</v>
      </c>
      <c r="F678" s="1">
        <v>330026233208</v>
      </c>
      <c r="G678" t="s">
        <v>2852</v>
      </c>
      <c r="H678" t="s">
        <v>2853</v>
      </c>
      <c r="I678" t="s">
        <v>49</v>
      </c>
      <c r="K678" s="10" t="s">
        <v>2854</v>
      </c>
      <c r="L678">
        <f>Tabela1[[#This Row],[vlCaptEst]]+Tabela1[[#This Row],[vlLancEstTrat]]+Tabela1[[#This Row],[vlLancEstNTrat]]+Tabela1[[#This Row],[vlConsEst]]</f>
        <v>572.85182115952841</v>
      </c>
      <c r="M678">
        <v>0</v>
      </c>
      <c r="N678">
        <f>Tabela1[[#This Row],[VALOR_anual]]+Tabela1[[#This Row],[AJUSTE_exerc]]</f>
        <v>572.85182115952841</v>
      </c>
      <c r="Q678" t="s">
        <v>51</v>
      </c>
      <c r="R678" t="s">
        <v>2855</v>
      </c>
      <c r="S678">
        <v>10402.5</v>
      </c>
      <c r="T678">
        <v>0</v>
      </c>
      <c r="U678">
        <v>0</v>
      </c>
      <c r="V678">
        <v>3102.5</v>
      </c>
      <c r="W678">
        <v>0</v>
      </c>
      <c r="X678">
        <v>0</v>
      </c>
      <c r="Y678">
        <v>7.8865634401759172E-2</v>
      </c>
      <c r="Z678">
        <v>328.16222338187589</v>
      </c>
      <c r="AA678">
        <v>0</v>
      </c>
      <c r="AB678">
        <v>0</v>
      </c>
      <c r="AC678">
        <v>244.68959777765249</v>
      </c>
      <c r="AD678" t="s">
        <v>2856</v>
      </c>
      <c r="AE678" t="s">
        <v>2857</v>
      </c>
      <c r="AF678" s="10">
        <v>43915</v>
      </c>
      <c r="AG678" s="10">
        <v>45741</v>
      </c>
      <c r="AH678" t="s">
        <v>2858</v>
      </c>
      <c r="AI678" t="s">
        <v>2859</v>
      </c>
      <c r="AJ678" t="s">
        <v>2860</v>
      </c>
      <c r="AK678" t="s">
        <v>2861</v>
      </c>
      <c r="AL678" t="s">
        <v>47</v>
      </c>
      <c r="AM678" t="s">
        <v>2862</v>
      </c>
      <c r="AN678" t="s">
        <v>2863</v>
      </c>
    </row>
    <row r="679" spans="1:40" x14ac:dyDescent="0.25">
      <c r="A679" t="s">
        <v>2864</v>
      </c>
      <c r="B679" t="s">
        <v>116</v>
      </c>
      <c r="C679">
        <v>30</v>
      </c>
      <c r="D679" t="s">
        <v>117</v>
      </c>
      <c r="E679" t="s">
        <v>118</v>
      </c>
      <c r="F679" s="1">
        <v>330005028354</v>
      </c>
      <c r="G679" t="s">
        <v>2865</v>
      </c>
      <c r="H679" t="s">
        <v>2866</v>
      </c>
      <c r="I679" t="s">
        <v>62</v>
      </c>
      <c r="K679" s="10" t="s">
        <v>2867</v>
      </c>
      <c r="L679">
        <f>Tabela1[[#This Row],[vlCaptEst]]+Tabela1[[#This Row],[vlLancEstTrat]]+Tabela1[[#This Row],[vlLancEstNTrat]]+Tabela1[[#This Row],[vlConsEst]]</f>
        <v>65.642011739481674</v>
      </c>
      <c r="M679">
        <v>0</v>
      </c>
      <c r="N679">
        <f>Tabela1[[#This Row],[VALOR_anual]]+Tabela1[[#This Row],[AJUSTE_exerc]]</f>
        <v>65.642011739481674</v>
      </c>
      <c r="Q679" t="s">
        <v>51</v>
      </c>
      <c r="R679" t="s">
        <v>2868</v>
      </c>
      <c r="S679">
        <v>0</v>
      </c>
      <c r="T679">
        <v>7621.2</v>
      </c>
      <c r="U679">
        <v>0</v>
      </c>
      <c r="V679">
        <v>0</v>
      </c>
      <c r="W679">
        <v>1234</v>
      </c>
      <c r="X679">
        <v>89</v>
      </c>
      <c r="Y679">
        <v>7.8865634401759172E-2</v>
      </c>
      <c r="Z679">
        <v>0</v>
      </c>
      <c r="AA679">
        <v>65.642011739481674</v>
      </c>
      <c r="AB679">
        <v>0</v>
      </c>
      <c r="AC679">
        <v>0</v>
      </c>
      <c r="AD679" t="s">
        <v>2869</v>
      </c>
      <c r="AE679" t="s">
        <v>2870</v>
      </c>
      <c r="AF679" s="10">
        <v>43980</v>
      </c>
      <c r="AG679" s="10">
        <v>45806</v>
      </c>
      <c r="AH679" t="s">
        <v>2871</v>
      </c>
      <c r="AI679" t="s">
        <v>2872</v>
      </c>
      <c r="AJ679" t="s">
        <v>2873</v>
      </c>
      <c r="AK679" t="s">
        <v>140</v>
      </c>
      <c r="AL679" t="s">
        <v>47</v>
      </c>
      <c r="AM679" t="s">
        <v>2874</v>
      </c>
      <c r="AN679" t="s">
        <v>2875</v>
      </c>
    </row>
    <row r="680" spans="1:40" x14ac:dyDescent="0.25">
      <c r="A680" t="s">
        <v>2876</v>
      </c>
      <c r="B680" t="s">
        <v>116</v>
      </c>
      <c r="C680">
        <v>30</v>
      </c>
      <c r="D680" t="s">
        <v>117</v>
      </c>
      <c r="E680" t="s">
        <v>118</v>
      </c>
      <c r="F680" s="1">
        <v>330028279876</v>
      </c>
      <c r="G680" t="s">
        <v>2877</v>
      </c>
      <c r="H680" t="s">
        <v>2878</v>
      </c>
      <c r="I680" t="s">
        <v>49</v>
      </c>
      <c r="K680" s="10" t="s">
        <v>2867</v>
      </c>
      <c r="L680">
        <f>Tabela1[[#This Row],[vlCaptEst]]+Tabela1[[#This Row],[vlLancEstTrat]]+Tabela1[[#This Row],[vlLancEstNTrat]]+Tabela1[[#This Row],[vlConsEst]]</f>
        <v>1425.9468383662445</v>
      </c>
      <c r="M680">
        <v>0</v>
      </c>
      <c r="N680">
        <f>Tabela1[[#This Row],[VALOR_anual]]+Tabela1[[#This Row],[AJUSTE_exerc]]</f>
        <v>1425.9468383662445</v>
      </c>
      <c r="Q680" t="s">
        <v>51</v>
      </c>
      <c r="R680" t="s">
        <v>2868</v>
      </c>
      <c r="S680">
        <v>0</v>
      </c>
      <c r="T680">
        <v>140160</v>
      </c>
      <c r="U680">
        <v>0</v>
      </c>
      <c r="V680">
        <v>0</v>
      </c>
      <c r="W680">
        <v>1234</v>
      </c>
      <c r="X680">
        <v>87</v>
      </c>
      <c r="Y680">
        <v>7.8865634401759172E-2</v>
      </c>
      <c r="Z680">
        <v>0</v>
      </c>
      <c r="AA680">
        <v>1425.9468383662445</v>
      </c>
      <c r="AB680">
        <v>0</v>
      </c>
      <c r="AC680">
        <v>0</v>
      </c>
      <c r="AD680" t="s">
        <v>2879</v>
      </c>
      <c r="AE680" t="s">
        <v>2880</v>
      </c>
      <c r="AF680" s="10">
        <v>43959</v>
      </c>
      <c r="AG680" s="10">
        <v>45785</v>
      </c>
      <c r="AH680" t="s">
        <v>2881</v>
      </c>
      <c r="AI680" t="s">
        <v>419</v>
      </c>
      <c r="AJ680" t="s">
        <v>2882</v>
      </c>
      <c r="AK680" t="s">
        <v>2883</v>
      </c>
      <c r="AL680" t="s">
        <v>47</v>
      </c>
      <c r="AM680" t="s">
        <v>2884</v>
      </c>
      <c r="AN680" t="s">
        <v>2885</v>
      </c>
    </row>
    <row r="681" spans="1:40" x14ac:dyDescent="0.25">
      <c r="A681" t="s">
        <v>2886</v>
      </c>
      <c r="B681" t="s">
        <v>116</v>
      </c>
      <c r="C681">
        <v>30</v>
      </c>
      <c r="D681" t="s">
        <v>117</v>
      </c>
      <c r="E681" t="s">
        <v>118</v>
      </c>
      <c r="F681" s="1">
        <v>330028046189</v>
      </c>
      <c r="G681" t="s">
        <v>2887</v>
      </c>
      <c r="H681" t="s">
        <v>2888</v>
      </c>
      <c r="I681" t="s">
        <v>62</v>
      </c>
      <c r="K681" s="10" t="s">
        <v>2867</v>
      </c>
      <c r="L681">
        <f>Tabela1[[#This Row],[vlCaptEst]]+Tabela1[[#This Row],[vlLancEstTrat]]+Tabela1[[#This Row],[vlLancEstNTrat]]+Tabela1[[#This Row],[vlConsEst]]</f>
        <v>3359.1871979547172</v>
      </c>
      <c r="M681">
        <v>0</v>
      </c>
      <c r="N681">
        <f>Tabela1[[#This Row],[VALOR_anual]]+Tabela1[[#This Row],[AJUSTE_exerc]]</f>
        <v>3359.1871979547172</v>
      </c>
      <c r="Q681" t="s">
        <v>51</v>
      </c>
      <c r="R681" t="s">
        <v>2868</v>
      </c>
      <c r="S681">
        <v>59760</v>
      </c>
      <c r="T681">
        <v>43200</v>
      </c>
      <c r="U681">
        <v>0</v>
      </c>
      <c r="V681">
        <v>16560</v>
      </c>
      <c r="W681">
        <v>1234</v>
      </c>
      <c r="X681">
        <v>95</v>
      </c>
      <c r="Y681">
        <v>7.8865634401759172E-2</v>
      </c>
      <c r="Z681">
        <v>1885.2017439649535</v>
      </c>
      <c r="AA681">
        <v>167.96175166351247</v>
      </c>
      <c r="AB681">
        <v>0</v>
      </c>
      <c r="AC681">
        <v>1306.0237023262512</v>
      </c>
      <c r="AD681" t="s">
        <v>2889</v>
      </c>
      <c r="AE681" t="s">
        <v>2890</v>
      </c>
      <c r="AF681" s="10">
        <v>43973</v>
      </c>
      <c r="AG681" s="10">
        <v>45799</v>
      </c>
      <c r="AH681" t="s">
        <v>2891</v>
      </c>
      <c r="AI681" t="s">
        <v>2892</v>
      </c>
      <c r="AJ681" t="s">
        <v>2893</v>
      </c>
      <c r="AK681" t="s">
        <v>2894</v>
      </c>
      <c r="AL681" t="s">
        <v>47</v>
      </c>
      <c r="AM681" t="s">
        <v>2895</v>
      </c>
      <c r="AN681" t="s">
        <v>2896</v>
      </c>
    </row>
    <row r="682" spans="1:40" x14ac:dyDescent="0.25">
      <c r="A682" t="s">
        <v>2897</v>
      </c>
      <c r="B682" t="s">
        <v>116</v>
      </c>
      <c r="C682">
        <v>30</v>
      </c>
      <c r="D682" t="s">
        <v>117</v>
      </c>
      <c r="E682" t="s">
        <v>118</v>
      </c>
      <c r="F682" s="1">
        <v>330005044473</v>
      </c>
      <c r="G682" t="s">
        <v>2898</v>
      </c>
      <c r="H682" t="s">
        <v>2899</v>
      </c>
      <c r="I682" t="s">
        <v>271</v>
      </c>
      <c r="K682" s="10" t="s">
        <v>2900</v>
      </c>
      <c r="L682">
        <f>Tabela1[[#This Row],[vlCaptEst]]+Tabela1[[#This Row],[vlLancEstTrat]]+Tabela1[[#This Row],[vlLancEstNTrat]]+Tabela1[[#This Row],[vlConsEst]]</f>
        <v>1050.116723056226</v>
      </c>
      <c r="M682">
        <v>0</v>
      </c>
      <c r="N682">
        <f>Tabela1[[#This Row],[VALOR_anual]]+Tabela1[[#This Row],[AJUSTE_exerc]]</f>
        <v>1050.116723056226</v>
      </c>
      <c r="Q682" t="s">
        <v>51</v>
      </c>
      <c r="R682" t="s">
        <v>2901</v>
      </c>
      <c r="S682">
        <v>10950</v>
      </c>
      <c r="T682">
        <v>0</v>
      </c>
      <c r="U682">
        <v>0</v>
      </c>
      <c r="V682">
        <v>8935.2000000000007</v>
      </c>
      <c r="W682">
        <v>0</v>
      </c>
      <c r="X682">
        <v>0</v>
      </c>
      <c r="Y682">
        <v>7.8865634401759172E-2</v>
      </c>
      <c r="Z682">
        <v>345.43077228911056</v>
      </c>
      <c r="AA682">
        <v>0</v>
      </c>
      <c r="AB682">
        <v>0</v>
      </c>
      <c r="AC682">
        <v>704.68595076711551</v>
      </c>
      <c r="AD682" t="s">
        <v>2902</v>
      </c>
      <c r="AE682" t="s">
        <v>2903</v>
      </c>
      <c r="AF682" s="10">
        <v>44088</v>
      </c>
      <c r="AG682" s="10">
        <v>45914</v>
      </c>
      <c r="AH682" t="s">
        <v>2904</v>
      </c>
      <c r="AI682" t="s">
        <v>2905</v>
      </c>
      <c r="AJ682" t="s">
        <v>2860</v>
      </c>
      <c r="AK682" t="s">
        <v>142</v>
      </c>
      <c r="AL682" t="s">
        <v>47</v>
      </c>
      <c r="AM682" t="s">
        <v>2906</v>
      </c>
      <c r="AN682" t="s">
        <v>2907</v>
      </c>
    </row>
    <row r="683" spans="1:40" x14ac:dyDescent="0.25">
      <c r="A683" t="s">
        <v>2908</v>
      </c>
      <c r="B683" t="s">
        <v>116</v>
      </c>
      <c r="C683">
        <v>30</v>
      </c>
      <c r="D683" t="s">
        <v>117</v>
      </c>
      <c r="E683" t="s">
        <v>118</v>
      </c>
      <c r="F683" s="1">
        <v>350022735386</v>
      </c>
      <c r="G683" t="s">
        <v>2909</v>
      </c>
      <c r="H683" t="s">
        <v>2910</v>
      </c>
      <c r="I683" t="s">
        <v>271</v>
      </c>
      <c r="K683" s="10" t="s">
        <v>2900</v>
      </c>
      <c r="L683">
        <f>Tabela1[[#This Row],[vlCaptEst]]+Tabela1[[#This Row],[vlLancEstTrat]]+Tabela1[[#This Row],[vlLancEstNTrat]]+Tabela1[[#This Row],[vlConsEst]]</f>
        <v>1204.4095333063249</v>
      </c>
      <c r="M683">
        <v>0</v>
      </c>
      <c r="N683">
        <f>Tabela1[[#This Row],[VALOR_anual]]+Tabela1[[#This Row],[AJUSTE_exerc]]</f>
        <v>1204.4095333063249</v>
      </c>
      <c r="Q683" t="s">
        <v>51</v>
      </c>
      <c r="R683" t="s">
        <v>2901</v>
      </c>
      <c r="S683">
        <v>34310</v>
      </c>
      <c r="T683">
        <v>0</v>
      </c>
      <c r="U683">
        <v>0</v>
      </c>
      <c r="V683">
        <v>1547.6</v>
      </c>
      <c r="W683">
        <v>0</v>
      </c>
      <c r="X683">
        <v>0</v>
      </c>
      <c r="Y683">
        <v>7.8865634401759172E-2</v>
      </c>
      <c r="Z683">
        <v>1082.3577257251352</v>
      </c>
      <c r="AA683">
        <v>0</v>
      </c>
      <c r="AB683">
        <v>0</v>
      </c>
      <c r="AC683">
        <v>122.05180758118965</v>
      </c>
      <c r="AD683" t="s">
        <v>2911</v>
      </c>
      <c r="AE683" t="s">
        <v>2912</v>
      </c>
      <c r="AF683" s="10">
        <v>44089</v>
      </c>
      <c r="AG683" s="10">
        <v>45915</v>
      </c>
      <c r="AH683" t="s">
        <v>2913</v>
      </c>
      <c r="AI683" t="s">
        <v>2277</v>
      </c>
      <c r="AJ683" t="s">
        <v>2914</v>
      </c>
      <c r="AK683" t="s">
        <v>135</v>
      </c>
      <c r="AL683" t="s">
        <v>47</v>
      </c>
      <c r="AM683" t="s">
        <v>2915</v>
      </c>
      <c r="AN683" t="s">
        <v>2916</v>
      </c>
    </row>
    <row r="684" spans="1:40" x14ac:dyDescent="0.25">
      <c r="A684" t="s">
        <v>2917</v>
      </c>
      <c r="B684" t="s">
        <v>116</v>
      </c>
      <c r="C684">
        <v>30</v>
      </c>
      <c r="D684" t="s">
        <v>117</v>
      </c>
      <c r="E684" t="s">
        <v>118</v>
      </c>
      <c r="F684" s="1">
        <v>330027076556</v>
      </c>
      <c r="G684" t="s">
        <v>2918</v>
      </c>
      <c r="H684" t="s">
        <v>2919</v>
      </c>
      <c r="I684" t="s">
        <v>49</v>
      </c>
      <c r="K684" s="10" t="s">
        <v>141</v>
      </c>
      <c r="L684">
        <f>Tabela1[[#This Row],[vlCaptEst]]+Tabela1[[#This Row],[vlLancEstTrat]]+Tabela1[[#This Row],[vlLancEstNTrat]]+Tabela1[[#This Row],[vlConsEst]]</f>
        <v>120.90376000840949</v>
      </c>
      <c r="M684">
        <v>0</v>
      </c>
      <c r="N684">
        <f>Tabela1[[#This Row],[VALOR_anual]]+Tabela1[[#This Row],[AJUSTE_exerc]]</f>
        <v>120.90376000840949</v>
      </c>
      <c r="Q684" t="s">
        <v>51</v>
      </c>
      <c r="R684" t="s">
        <v>2920</v>
      </c>
      <c r="S684">
        <v>2555</v>
      </c>
      <c r="T684">
        <v>0</v>
      </c>
      <c r="U684">
        <v>0</v>
      </c>
      <c r="V684">
        <v>511</v>
      </c>
      <c r="W684">
        <v>0</v>
      </c>
      <c r="X684">
        <v>0</v>
      </c>
      <c r="Y684">
        <v>7.8865634401759172E-2</v>
      </c>
      <c r="Z684">
        <v>80.602506672272995</v>
      </c>
      <c r="AA684">
        <v>0</v>
      </c>
      <c r="AB684">
        <v>0</v>
      </c>
      <c r="AC684">
        <v>40.301253336136497</v>
      </c>
      <c r="AD684" t="s">
        <v>2921</v>
      </c>
      <c r="AE684" t="s">
        <v>2922</v>
      </c>
      <c r="AF684" s="10">
        <v>44151</v>
      </c>
      <c r="AG684" s="10">
        <v>45977</v>
      </c>
      <c r="AH684" t="s">
        <v>2923</v>
      </c>
      <c r="AI684" t="s">
        <v>2924</v>
      </c>
      <c r="AJ684" t="s">
        <v>2925</v>
      </c>
      <c r="AK684" t="s">
        <v>140</v>
      </c>
      <c r="AL684" t="s">
        <v>47</v>
      </c>
      <c r="AM684" t="s">
        <v>2926</v>
      </c>
      <c r="AN684" t="s">
        <v>2927</v>
      </c>
    </row>
    <row r="685" spans="1:40" x14ac:dyDescent="0.25">
      <c r="A685" s="26" t="s">
        <v>13561</v>
      </c>
      <c r="B685" s="26" t="s">
        <v>116</v>
      </c>
      <c r="C685" s="26">
        <v>30</v>
      </c>
      <c r="D685" s="26" t="s">
        <v>117</v>
      </c>
      <c r="E685" s="26" t="s">
        <v>118</v>
      </c>
      <c r="F685" s="27">
        <v>330030539855</v>
      </c>
      <c r="G685" s="26" t="s">
        <v>11948</v>
      </c>
      <c r="H685" s="26" t="s">
        <v>11949</v>
      </c>
      <c r="I685" s="26" t="s">
        <v>42</v>
      </c>
      <c r="J685" s="26"/>
      <c r="K685" s="34" t="s">
        <v>141</v>
      </c>
      <c r="L685" s="26">
        <v>0</v>
      </c>
      <c r="M685" s="26">
        <v>0</v>
      </c>
      <c r="N685" s="26">
        <v>0</v>
      </c>
      <c r="O685" s="26">
        <v>0</v>
      </c>
      <c r="P685" s="26"/>
      <c r="Q685" s="25" t="s">
        <v>11950</v>
      </c>
      <c r="R685" s="16" t="s">
        <v>11951</v>
      </c>
      <c r="S685" s="16">
        <v>897900</v>
      </c>
      <c r="T685" s="16">
        <v>0</v>
      </c>
      <c r="U685" s="16">
        <v>0</v>
      </c>
      <c r="V685" s="16">
        <v>179580</v>
      </c>
      <c r="W685" s="16">
        <v>0</v>
      </c>
      <c r="X685" s="16">
        <v>0</v>
      </c>
      <c r="Y685" s="16">
        <v>6.5949999999999995E-2</v>
      </c>
      <c r="Z685" s="16">
        <v>23685.75</v>
      </c>
      <c r="AA685" s="16">
        <v>0</v>
      </c>
      <c r="AB685" s="16">
        <v>0</v>
      </c>
      <c r="AC685" s="16">
        <v>11842.88</v>
      </c>
      <c r="AD685" s="16" t="s">
        <v>11952</v>
      </c>
      <c r="AE685" s="16" t="s">
        <v>11953</v>
      </c>
      <c r="AF685" s="22">
        <v>44203</v>
      </c>
      <c r="AG685" s="22">
        <v>46029</v>
      </c>
      <c r="AH685" s="16" t="s">
        <v>11954</v>
      </c>
      <c r="AI685" s="16" t="s">
        <v>85</v>
      </c>
      <c r="AJ685" s="16">
        <v>0</v>
      </c>
      <c r="AK685" s="16" t="s">
        <v>142</v>
      </c>
      <c r="AL685" s="16" t="s">
        <v>47</v>
      </c>
      <c r="AM685" s="16" t="s">
        <v>11955</v>
      </c>
      <c r="AN685" s="16" t="s">
        <v>11956</v>
      </c>
    </row>
    <row r="686" spans="1:40" x14ac:dyDescent="0.25">
      <c r="A686" t="s">
        <v>2928</v>
      </c>
      <c r="B686" t="s">
        <v>116</v>
      </c>
      <c r="C686">
        <v>30</v>
      </c>
      <c r="D686" t="s">
        <v>117</v>
      </c>
      <c r="E686" t="s">
        <v>118</v>
      </c>
      <c r="F686" s="1">
        <v>330034046640</v>
      </c>
      <c r="G686" t="s">
        <v>2929</v>
      </c>
      <c r="H686" t="s">
        <v>2930</v>
      </c>
      <c r="I686" t="s">
        <v>271</v>
      </c>
      <c r="K686" s="10" t="s">
        <v>141</v>
      </c>
      <c r="L686">
        <f>Tabela1[[#This Row],[vlCaptEst]]+Tabela1[[#This Row],[vlLancEstTrat]]+Tabela1[[#This Row],[vlLancEstNTrat]]+Tabela1[[#This Row],[vlConsEst]]</f>
        <v>845.62074915476205</v>
      </c>
      <c r="M686">
        <v>0</v>
      </c>
      <c r="N686">
        <f>Tabela1[[#This Row],[VALOR_anual]]+Tabela1[[#This Row],[AJUSTE_exerc]]</f>
        <v>845.62074915476205</v>
      </c>
      <c r="Q686" t="s">
        <v>51</v>
      </c>
      <c r="R686" t="s">
        <v>2931</v>
      </c>
      <c r="S686">
        <v>17870.400000000001</v>
      </c>
      <c r="T686">
        <v>0</v>
      </c>
      <c r="U686">
        <v>0</v>
      </c>
      <c r="V686">
        <v>3574.08</v>
      </c>
      <c r="W686">
        <v>0</v>
      </c>
      <c r="X686">
        <v>0</v>
      </c>
      <c r="Y686">
        <v>7.8865634401759172E-2</v>
      </c>
      <c r="Z686">
        <v>563.75115237946909</v>
      </c>
      <c r="AA686">
        <v>0</v>
      </c>
      <c r="AB686">
        <v>0</v>
      </c>
      <c r="AC686">
        <v>281.86959677529291</v>
      </c>
      <c r="AD686" t="s">
        <v>2932</v>
      </c>
      <c r="AE686" t="s">
        <v>2933</v>
      </c>
      <c r="AF686" s="10">
        <v>44151</v>
      </c>
      <c r="AG686" s="10">
        <v>45977</v>
      </c>
      <c r="AH686" t="s">
        <v>2934</v>
      </c>
      <c r="AI686" t="s">
        <v>2935</v>
      </c>
      <c r="AJ686" t="s">
        <v>2936</v>
      </c>
      <c r="AK686" t="s">
        <v>135</v>
      </c>
      <c r="AL686" t="s">
        <v>47</v>
      </c>
      <c r="AM686" t="s">
        <v>2937</v>
      </c>
      <c r="AN686" t="s">
        <v>2938</v>
      </c>
    </row>
    <row r="687" spans="1:40" x14ac:dyDescent="0.25">
      <c r="A687" t="s">
        <v>2939</v>
      </c>
      <c r="B687" t="s">
        <v>116</v>
      </c>
      <c r="C687">
        <v>30</v>
      </c>
      <c r="D687" t="s">
        <v>117</v>
      </c>
      <c r="E687" t="s">
        <v>118</v>
      </c>
      <c r="F687" s="1">
        <v>330026740568</v>
      </c>
      <c r="G687" t="s">
        <v>2940</v>
      </c>
      <c r="H687" t="s">
        <v>2941</v>
      </c>
      <c r="I687" t="s">
        <v>62</v>
      </c>
      <c r="K687" s="10" t="s">
        <v>220</v>
      </c>
      <c r="L687">
        <f>Tabela1[[#This Row],[vlCaptEst]]+Tabela1[[#This Row],[vlLancEstTrat]]+Tabela1[[#This Row],[vlLancEstNTrat]]+Tabela1[[#This Row],[vlConsEst]]</f>
        <v>192.27405078290877</v>
      </c>
      <c r="M687">
        <v>0</v>
      </c>
      <c r="N687">
        <f>Tabela1[[#This Row],[VALOR_anual]]+Tabela1[[#This Row],[AJUSTE_exerc]]</f>
        <v>192.27405078290877</v>
      </c>
      <c r="Q687" t="s">
        <v>51</v>
      </c>
      <c r="R687" t="s">
        <v>2942</v>
      </c>
      <c r="S687">
        <v>2263</v>
      </c>
      <c r="T687">
        <v>0</v>
      </c>
      <c r="U687">
        <v>0</v>
      </c>
      <c r="V687">
        <v>1533</v>
      </c>
      <c r="W687">
        <v>0</v>
      </c>
      <c r="X687">
        <v>0</v>
      </c>
      <c r="Y687">
        <v>7.8865634401759172E-2</v>
      </c>
      <c r="Z687">
        <v>71.382249603382405</v>
      </c>
      <c r="AA687">
        <v>0</v>
      </c>
      <c r="AB687">
        <v>0</v>
      </c>
      <c r="AC687">
        <v>120.89180117952635</v>
      </c>
      <c r="AD687" t="s">
        <v>2943</v>
      </c>
      <c r="AE687" t="s">
        <v>2944</v>
      </c>
      <c r="AF687" s="10">
        <v>44151</v>
      </c>
      <c r="AG687" s="10">
        <v>45977</v>
      </c>
      <c r="AH687" t="s">
        <v>2945</v>
      </c>
      <c r="AI687" t="s">
        <v>2946</v>
      </c>
      <c r="AJ687" t="s">
        <v>2947</v>
      </c>
      <c r="AK687" t="s">
        <v>140</v>
      </c>
      <c r="AL687" t="s">
        <v>47</v>
      </c>
      <c r="AM687" t="s">
        <v>2948</v>
      </c>
      <c r="AN687" t="s">
        <v>2949</v>
      </c>
    </row>
    <row r="688" spans="1:40" x14ac:dyDescent="0.25">
      <c r="A688" t="s">
        <v>2950</v>
      </c>
      <c r="B688" t="s">
        <v>116</v>
      </c>
      <c r="C688">
        <v>30</v>
      </c>
      <c r="D688" t="s">
        <v>117</v>
      </c>
      <c r="E688" t="s">
        <v>118</v>
      </c>
      <c r="F688" s="1">
        <v>330032384549</v>
      </c>
      <c r="G688" t="s">
        <v>2951</v>
      </c>
      <c r="H688" t="s">
        <v>133</v>
      </c>
      <c r="I688" t="s">
        <v>62</v>
      </c>
      <c r="K688" s="10" t="s">
        <v>2952</v>
      </c>
      <c r="L688">
        <f>Tabela1[[#This Row],[vlCaptEst]]+Tabela1[[#This Row],[vlLancEstTrat]]+Tabela1[[#This Row],[vlLancEstNTrat]]+Tabela1[[#This Row],[vlConsEst]]</f>
        <v>2857.2392732432459</v>
      </c>
      <c r="M688">
        <v>0</v>
      </c>
      <c r="N688">
        <f>Tabela1[[#This Row],[VALOR_anual]]+Tabela1[[#This Row],[AJUSTE_exerc]]</f>
        <v>2857.2392732432459</v>
      </c>
      <c r="Q688" t="s">
        <v>2953</v>
      </c>
      <c r="R688" t="s">
        <v>2954</v>
      </c>
      <c r="S688">
        <v>29272.32</v>
      </c>
      <c r="T688">
        <v>0</v>
      </c>
      <c r="U688">
        <v>0</v>
      </c>
      <c r="V688">
        <v>24520.32</v>
      </c>
      <c r="W688">
        <v>0</v>
      </c>
      <c r="X688">
        <v>0</v>
      </c>
      <c r="Y688">
        <v>7.8865634401759172E-2</v>
      </c>
      <c r="Z688">
        <v>923.43684869726633</v>
      </c>
      <c r="AA688">
        <v>0</v>
      </c>
      <c r="AB688">
        <v>0</v>
      </c>
      <c r="AC688">
        <v>1933.8024245459796</v>
      </c>
      <c r="AD688" t="s">
        <v>2955</v>
      </c>
      <c r="AE688" t="s">
        <v>2956</v>
      </c>
      <c r="AF688" s="10">
        <v>44148</v>
      </c>
      <c r="AG688" s="10">
        <v>45974</v>
      </c>
      <c r="AH688" t="s">
        <v>2957</v>
      </c>
      <c r="AI688" t="s">
        <v>2958</v>
      </c>
      <c r="AJ688" t="s">
        <v>2959</v>
      </c>
      <c r="AK688" t="s">
        <v>135</v>
      </c>
      <c r="AL688" t="s">
        <v>47</v>
      </c>
      <c r="AM688" t="s">
        <v>2960</v>
      </c>
      <c r="AN688" t="s">
        <v>136</v>
      </c>
    </row>
    <row r="689" spans="1:40" x14ac:dyDescent="0.25">
      <c r="A689" t="s">
        <v>2961</v>
      </c>
      <c r="B689" t="s">
        <v>116</v>
      </c>
      <c r="C689">
        <v>30</v>
      </c>
      <c r="D689" t="s">
        <v>117</v>
      </c>
      <c r="E689" t="s">
        <v>118</v>
      </c>
      <c r="F689" s="1">
        <v>330005488517</v>
      </c>
      <c r="G689" t="s">
        <v>2962</v>
      </c>
      <c r="H689" t="s">
        <v>2963</v>
      </c>
      <c r="I689" t="s">
        <v>271</v>
      </c>
      <c r="K689" s="10" t="s">
        <v>220</v>
      </c>
      <c r="L689">
        <f>Tabela1[[#This Row],[vlCaptEst]]+Tabela1[[#This Row],[vlLancEstTrat]]+Tabela1[[#This Row],[vlLancEstNTrat]]+Tabela1[[#This Row],[vlConsEst]]</f>
        <v>1305.1507078177831</v>
      </c>
      <c r="M689">
        <v>0</v>
      </c>
      <c r="N689">
        <f>Tabela1[[#This Row],[VALOR_anual]]+Tabela1[[#This Row],[AJUSTE_exerc]]</f>
        <v>1305.1507078177831</v>
      </c>
      <c r="Q689" t="s">
        <v>51</v>
      </c>
      <c r="R689" t="s">
        <v>2942</v>
      </c>
      <c r="S689">
        <v>19381.5</v>
      </c>
      <c r="T689">
        <v>0</v>
      </c>
      <c r="U689">
        <v>0</v>
      </c>
      <c r="V689">
        <v>8796.5</v>
      </c>
      <c r="W689">
        <v>0</v>
      </c>
      <c r="X689">
        <v>0</v>
      </c>
      <c r="Y689">
        <v>7.8865634401759172E-2</v>
      </c>
      <c r="Z689">
        <v>611.40708547872839</v>
      </c>
      <c r="AA689">
        <v>0</v>
      </c>
      <c r="AB689">
        <v>0</v>
      </c>
      <c r="AC689">
        <v>693.7436223390547</v>
      </c>
      <c r="AD689" t="s">
        <v>2964</v>
      </c>
      <c r="AE689" t="s">
        <v>2965</v>
      </c>
      <c r="AF689" s="10">
        <v>44148</v>
      </c>
      <c r="AG689" s="10">
        <v>45974</v>
      </c>
      <c r="AH689" t="s">
        <v>2966</v>
      </c>
      <c r="AI689" t="s">
        <v>2958</v>
      </c>
      <c r="AJ689" t="s">
        <v>2959</v>
      </c>
      <c r="AK689" t="s">
        <v>135</v>
      </c>
      <c r="AL689" t="s">
        <v>47</v>
      </c>
      <c r="AM689" t="s">
        <v>2967</v>
      </c>
      <c r="AN689" t="s">
        <v>2968</v>
      </c>
    </row>
    <row r="690" spans="1:40" s="4" customFormat="1" x14ac:dyDescent="0.25">
      <c r="A690" t="s">
        <v>2969</v>
      </c>
      <c r="B690" t="s">
        <v>116</v>
      </c>
      <c r="C690">
        <v>30</v>
      </c>
      <c r="D690" t="s">
        <v>117</v>
      </c>
      <c r="E690" t="s">
        <v>118</v>
      </c>
      <c r="F690" s="1">
        <v>330003616380</v>
      </c>
      <c r="G690" t="s">
        <v>2970</v>
      </c>
      <c r="H690" t="s">
        <v>2971</v>
      </c>
      <c r="I690" t="s">
        <v>49</v>
      </c>
      <c r="J690"/>
      <c r="K690" s="10" t="s">
        <v>196</v>
      </c>
      <c r="L690">
        <f>Tabela1[[#This Row],[vlCaptEst]]+Tabela1[[#This Row],[vlLancEstTrat]]+Tabela1[[#This Row],[vlLancEstNTrat]]+Tabela1[[#This Row],[vlConsEst]]</f>
        <v>4.1616724513280419</v>
      </c>
      <c r="M690">
        <v>0</v>
      </c>
      <c r="N690">
        <f>Tabela1[[#This Row],[VALOR_anual]]+Tabela1[[#This Row],[AJUSTE_exerc]]</f>
        <v>4.1616724513280419</v>
      </c>
      <c r="O690"/>
      <c r="P690"/>
      <c r="Q690" t="s">
        <v>2972</v>
      </c>
      <c r="R690" t="s">
        <v>2973</v>
      </c>
      <c r="S690">
        <v>0</v>
      </c>
      <c r="T690">
        <v>4593.6000000000004</v>
      </c>
      <c r="U690">
        <v>0</v>
      </c>
      <c r="V690">
        <v>0</v>
      </c>
      <c r="W690">
        <v>1234</v>
      </c>
      <c r="X690">
        <v>99</v>
      </c>
      <c r="Y690">
        <v>7.8865634401759172E-2</v>
      </c>
      <c r="Z690">
        <v>0</v>
      </c>
      <c r="AA690">
        <v>4.1616724513280419</v>
      </c>
      <c r="AB690">
        <v>0</v>
      </c>
      <c r="AC690">
        <v>0</v>
      </c>
      <c r="AD690" t="s">
        <v>2974</v>
      </c>
      <c r="AE690" t="s">
        <v>2975</v>
      </c>
      <c r="AF690" s="10">
        <v>44344</v>
      </c>
      <c r="AG690" s="10">
        <v>46170</v>
      </c>
      <c r="AH690" t="s">
        <v>2976</v>
      </c>
      <c r="AI690" t="s">
        <v>2977</v>
      </c>
      <c r="AJ690" t="s">
        <v>2978</v>
      </c>
      <c r="AK690" t="s">
        <v>145</v>
      </c>
      <c r="AL690" t="s">
        <v>47</v>
      </c>
      <c r="AM690" t="s">
        <v>2979</v>
      </c>
      <c r="AN690" t="s">
        <v>2980</v>
      </c>
    </row>
    <row r="691" spans="1:40" x14ac:dyDescent="0.25">
      <c r="A691" t="s">
        <v>2981</v>
      </c>
      <c r="B691" t="s">
        <v>116</v>
      </c>
      <c r="C691">
        <v>30</v>
      </c>
      <c r="D691" t="s">
        <v>117</v>
      </c>
      <c r="E691" t="s">
        <v>118</v>
      </c>
      <c r="F691" s="1">
        <v>330040186289</v>
      </c>
      <c r="G691" t="s">
        <v>578</v>
      </c>
      <c r="H691" t="s">
        <v>2982</v>
      </c>
      <c r="I691" t="s">
        <v>42</v>
      </c>
      <c r="K691" s="10" t="s">
        <v>183</v>
      </c>
      <c r="L691">
        <f>Tabela1[[#This Row],[vlCaptEst]]+Tabela1[[#This Row],[vlLancEstTrat]]+Tabela1[[#This Row],[vlLancEstNTrat]]+Tabela1[[#This Row],[vlConsEst]]</f>
        <v>113412.06794277267</v>
      </c>
      <c r="M691">
        <v>0</v>
      </c>
      <c r="N691">
        <f>Tabela1[[#This Row],[VALOR_anual]]+Tabela1[[#This Row],[AJUSTE_exerc]]</f>
        <v>113412.06794277267</v>
      </c>
      <c r="Q691" t="s">
        <v>51</v>
      </c>
      <c r="R691" t="s">
        <v>2983</v>
      </c>
      <c r="S691">
        <v>2396736</v>
      </c>
      <c r="T691">
        <v>0</v>
      </c>
      <c r="U691">
        <v>0</v>
      </c>
      <c r="V691">
        <v>479347.20000000001</v>
      </c>
      <c r="W691">
        <v>0</v>
      </c>
      <c r="X691">
        <v>0</v>
      </c>
      <c r="Y691">
        <v>7.8865634401759172E-2</v>
      </c>
      <c r="Z691">
        <v>75608.045295181786</v>
      </c>
      <c r="AA691">
        <v>0</v>
      </c>
      <c r="AB691">
        <v>0</v>
      </c>
      <c r="AC691">
        <v>37804.022647590893</v>
      </c>
      <c r="AD691">
        <v>0</v>
      </c>
      <c r="AE691" t="s">
        <v>335</v>
      </c>
      <c r="AF691" s="10">
        <v>0</v>
      </c>
      <c r="AG691" s="10">
        <v>0</v>
      </c>
      <c r="AH691" t="s">
        <v>102</v>
      </c>
      <c r="AI691" t="s">
        <v>68</v>
      </c>
      <c r="AJ691" t="s">
        <v>103</v>
      </c>
      <c r="AK691" t="s">
        <v>64</v>
      </c>
      <c r="AL691" t="s">
        <v>47</v>
      </c>
      <c r="AM691">
        <v>999304487</v>
      </c>
      <c r="AN691" t="s">
        <v>104</v>
      </c>
    </row>
    <row r="692" spans="1:40" x14ac:dyDescent="0.25">
      <c r="A692" t="s">
        <v>2984</v>
      </c>
      <c r="B692" t="s">
        <v>116</v>
      </c>
      <c r="C692">
        <v>30</v>
      </c>
      <c r="D692" t="s">
        <v>117</v>
      </c>
      <c r="E692" t="s">
        <v>118</v>
      </c>
      <c r="F692" s="1">
        <v>330030648204</v>
      </c>
      <c r="G692" t="s">
        <v>2985</v>
      </c>
      <c r="H692" t="s">
        <v>2986</v>
      </c>
      <c r="I692" t="s">
        <v>49</v>
      </c>
      <c r="K692" s="10" t="s">
        <v>1648</v>
      </c>
      <c r="L692">
        <f>Tabela1[[#This Row],[vlCaptEst]]+Tabela1[[#This Row],[vlLancEstTrat]]+Tabela1[[#This Row],[vlLancEstNTrat]]+Tabela1[[#This Row],[vlConsEst]]</f>
        <v>20.557226850094555</v>
      </c>
      <c r="M692">
        <v>0</v>
      </c>
      <c r="N692">
        <f>Tabela1[[#This Row],[VALOR_anual]]+Tabela1[[#This Row],[AJUSTE_exerc]]</f>
        <v>20.557226850094555</v>
      </c>
      <c r="Q692" t="s">
        <v>51</v>
      </c>
      <c r="R692" t="s">
        <v>1649</v>
      </c>
      <c r="S692">
        <v>0</v>
      </c>
      <c r="T692">
        <v>2386.56</v>
      </c>
      <c r="U692">
        <v>0</v>
      </c>
      <c r="V692">
        <v>0</v>
      </c>
      <c r="W692">
        <v>1234</v>
      </c>
      <c r="X692">
        <v>89</v>
      </c>
      <c r="Y692">
        <v>7.8865634401759172E-2</v>
      </c>
      <c r="Z692">
        <v>0</v>
      </c>
      <c r="AA692">
        <v>20.557226850094555</v>
      </c>
      <c r="AB692">
        <v>0</v>
      </c>
      <c r="AC692">
        <v>0</v>
      </c>
      <c r="AD692" t="s">
        <v>2987</v>
      </c>
      <c r="AE692" t="s">
        <v>2988</v>
      </c>
      <c r="AF692" s="10">
        <v>44540</v>
      </c>
      <c r="AG692" s="10">
        <v>46366</v>
      </c>
      <c r="AH692" t="s">
        <v>2989</v>
      </c>
      <c r="AI692" t="s">
        <v>2990</v>
      </c>
      <c r="AJ692" t="s">
        <v>2991</v>
      </c>
      <c r="AK692" t="s">
        <v>140</v>
      </c>
      <c r="AL692" t="s">
        <v>47</v>
      </c>
      <c r="AM692" t="s">
        <v>2992</v>
      </c>
      <c r="AN692" t="s">
        <v>2993</v>
      </c>
    </row>
    <row r="693" spans="1:40" x14ac:dyDescent="0.25">
      <c r="A693" t="s">
        <v>2994</v>
      </c>
      <c r="B693" t="s">
        <v>116</v>
      </c>
      <c r="C693">
        <v>30</v>
      </c>
      <c r="D693" t="s">
        <v>117</v>
      </c>
      <c r="E693" t="s">
        <v>118</v>
      </c>
      <c r="F693" s="1">
        <v>330033116076</v>
      </c>
      <c r="G693" t="s">
        <v>2995</v>
      </c>
      <c r="H693" t="s">
        <v>2996</v>
      </c>
      <c r="I693" t="s">
        <v>1933</v>
      </c>
      <c r="K693" s="10" t="s">
        <v>1648</v>
      </c>
      <c r="L693">
        <f>Tabela1[[#This Row],[vlCaptEst]]+Tabela1[[#This Row],[vlLancEstTrat]]+Tabela1[[#This Row],[vlLancEstNTrat]]+Tabela1[[#This Row],[vlConsEst]]</f>
        <v>115.09176917120998</v>
      </c>
      <c r="M693">
        <v>0</v>
      </c>
      <c r="N693">
        <f>Tabela1[[#This Row],[VALOR_anual]]+Tabela1[[#This Row],[AJUSTE_exerc]]</f>
        <v>115.09176917120998</v>
      </c>
      <c r="Q693" t="s">
        <v>51</v>
      </c>
      <c r="R693" t="s">
        <v>1649</v>
      </c>
      <c r="S693">
        <v>0</v>
      </c>
      <c r="T693">
        <v>5875.2</v>
      </c>
      <c r="U693">
        <v>0</v>
      </c>
      <c r="V693">
        <v>0</v>
      </c>
      <c r="W693">
        <v>1234</v>
      </c>
      <c r="X693">
        <v>75</v>
      </c>
      <c r="Y693">
        <v>7.8865634401759172E-2</v>
      </c>
      <c r="Z693">
        <v>0</v>
      </c>
      <c r="AA693">
        <v>115.09176917120998</v>
      </c>
      <c r="AB693">
        <v>0</v>
      </c>
      <c r="AC693">
        <v>0</v>
      </c>
      <c r="AD693" t="s">
        <v>2997</v>
      </c>
      <c r="AE693" t="s">
        <v>2998</v>
      </c>
      <c r="AF693" s="10">
        <v>44594</v>
      </c>
      <c r="AG693" s="10">
        <v>46420</v>
      </c>
      <c r="AH693" t="s">
        <v>2999</v>
      </c>
      <c r="AI693" t="s">
        <v>85</v>
      </c>
      <c r="AJ693" t="s">
        <v>3000</v>
      </c>
      <c r="AK693" t="s">
        <v>140</v>
      </c>
      <c r="AL693" t="s">
        <v>47</v>
      </c>
      <c r="AM693" t="s">
        <v>3001</v>
      </c>
      <c r="AN693" t="s">
        <v>3002</v>
      </c>
    </row>
    <row r="694" spans="1:40" x14ac:dyDescent="0.25">
      <c r="A694" t="s">
        <v>3003</v>
      </c>
      <c r="B694" t="s">
        <v>116</v>
      </c>
      <c r="C694">
        <v>30</v>
      </c>
      <c r="D694" t="s">
        <v>117</v>
      </c>
      <c r="E694" t="s">
        <v>118</v>
      </c>
      <c r="F694" s="1">
        <v>330031723218</v>
      </c>
      <c r="G694" t="s">
        <v>3004</v>
      </c>
      <c r="H694" t="s">
        <v>3005</v>
      </c>
      <c r="I694" t="s">
        <v>42</v>
      </c>
      <c r="K694" s="10" t="s">
        <v>1661</v>
      </c>
      <c r="L694">
        <f>Tabela1[[#This Row],[vlCaptEst]]+Tabela1[[#This Row],[vlLancEstTrat]]+Tabela1[[#This Row],[vlLancEstNTrat]]+Tabela1[[#This Row],[vlConsEst]]</f>
        <v>328.19809986852522</v>
      </c>
      <c r="M694">
        <v>0</v>
      </c>
      <c r="N694">
        <f>Tabela1[[#This Row],[VALOR_anual]]+Tabela1[[#This Row],[AJUSTE_exerc]]</f>
        <v>328.19809986852522</v>
      </c>
      <c r="Q694" t="s">
        <v>51</v>
      </c>
      <c r="R694" t="s">
        <v>1662</v>
      </c>
      <c r="S694">
        <v>3264</v>
      </c>
      <c r="T694">
        <v>0</v>
      </c>
      <c r="U694">
        <v>0</v>
      </c>
      <c r="V694">
        <v>2856</v>
      </c>
      <c r="W694">
        <v>0</v>
      </c>
      <c r="X694">
        <v>0</v>
      </c>
      <c r="Y694">
        <v>7.8865634401759172E-2</v>
      </c>
      <c r="Z694">
        <v>102.96551668371964</v>
      </c>
      <c r="AA694">
        <v>0</v>
      </c>
      <c r="AB694">
        <v>0</v>
      </c>
      <c r="AC694">
        <v>225.23258318480555</v>
      </c>
      <c r="AD694" t="s">
        <v>3006</v>
      </c>
      <c r="AE694" t="s">
        <v>3007</v>
      </c>
      <c r="AF694" s="10">
        <v>44645</v>
      </c>
      <c r="AG694" s="10">
        <v>46471</v>
      </c>
      <c r="AH694" t="s">
        <v>3008</v>
      </c>
      <c r="AI694" t="s">
        <v>131</v>
      </c>
      <c r="AJ694" t="s">
        <v>3009</v>
      </c>
      <c r="AK694" t="s">
        <v>3010</v>
      </c>
      <c r="AL694" t="s">
        <v>47</v>
      </c>
      <c r="AM694" t="s">
        <v>3011</v>
      </c>
      <c r="AN694" t="s">
        <v>132</v>
      </c>
    </row>
    <row r="695" spans="1:40" x14ac:dyDescent="0.25">
      <c r="A695" t="s">
        <v>3012</v>
      </c>
      <c r="B695" t="s">
        <v>116</v>
      </c>
      <c r="C695">
        <v>30</v>
      </c>
      <c r="D695" t="s">
        <v>117</v>
      </c>
      <c r="E695" t="s">
        <v>118</v>
      </c>
      <c r="F695" s="1">
        <v>330034170066</v>
      </c>
      <c r="G695" t="s">
        <v>3013</v>
      </c>
      <c r="H695" t="s">
        <v>3014</v>
      </c>
      <c r="I695" t="s">
        <v>271</v>
      </c>
      <c r="K695" s="10" t="s">
        <v>1661</v>
      </c>
      <c r="L695">
        <f>Tabela1[[#This Row],[vlCaptEst]]+Tabela1[[#This Row],[vlLancEstTrat]]+Tabela1[[#This Row],[vlLancEstNTrat]]+Tabela1[[#This Row],[vlConsEst]]</f>
        <v>1459.4435180678818</v>
      </c>
      <c r="M695">
        <v>0</v>
      </c>
      <c r="N695">
        <f>Tabela1[[#This Row],[VALOR_anual]]+Tabela1[[#This Row],[AJUSTE_exerc]]</f>
        <v>1459.4435180678818</v>
      </c>
      <c r="Q695" t="s">
        <v>51</v>
      </c>
      <c r="R695" t="s">
        <v>1662</v>
      </c>
      <c r="S695">
        <v>31207.5</v>
      </c>
      <c r="T695">
        <v>0</v>
      </c>
      <c r="U695">
        <v>0</v>
      </c>
      <c r="V695">
        <v>6022.5</v>
      </c>
      <c r="W695">
        <v>0</v>
      </c>
      <c r="X695">
        <v>0</v>
      </c>
      <c r="Y695">
        <v>7.8865634401759172E-2</v>
      </c>
      <c r="Z695">
        <v>984.47471131674433</v>
      </c>
      <c r="AA695">
        <v>0</v>
      </c>
      <c r="AB695">
        <v>0</v>
      </c>
      <c r="AC695">
        <v>474.96880675113749</v>
      </c>
      <c r="AD695" t="s">
        <v>3015</v>
      </c>
      <c r="AE695" t="s">
        <v>3016</v>
      </c>
      <c r="AF695" s="10">
        <v>44645</v>
      </c>
      <c r="AG695" s="10">
        <v>46471</v>
      </c>
      <c r="AH695" t="s">
        <v>3017</v>
      </c>
      <c r="AI695" t="s">
        <v>129</v>
      </c>
      <c r="AJ695" t="s">
        <v>3018</v>
      </c>
      <c r="AK695" t="s">
        <v>2773</v>
      </c>
      <c r="AL695" t="s">
        <v>47</v>
      </c>
      <c r="AM695" t="s">
        <v>3019</v>
      </c>
      <c r="AN695" s="11" t="s">
        <v>13008</v>
      </c>
    </row>
    <row r="696" spans="1:40" x14ac:dyDescent="0.25">
      <c r="A696" t="s">
        <v>3020</v>
      </c>
      <c r="B696" t="s">
        <v>116</v>
      </c>
      <c r="C696">
        <v>30</v>
      </c>
      <c r="D696" t="s">
        <v>117</v>
      </c>
      <c r="E696" t="s">
        <v>118</v>
      </c>
      <c r="F696" s="1">
        <v>330042125724</v>
      </c>
      <c r="G696" t="s">
        <v>3021</v>
      </c>
      <c r="H696" t="s">
        <v>3022</v>
      </c>
      <c r="I696" t="s">
        <v>42</v>
      </c>
      <c r="K696" s="10" t="s">
        <v>306</v>
      </c>
      <c r="L696">
        <f>Tabela1[[#This Row],[vlCaptEst]]+Tabela1[[#This Row],[vlLancEstTrat]]+Tabela1[[#This Row],[vlLancEstNTrat]]+Tabela1[[#This Row],[vlConsEst]]</f>
        <v>558507.42117313796</v>
      </c>
      <c r="M696">
        <v>0</v>
      </c>
      <c r="N696">
        <f>Tabela1[[#This Row],[VALOR_anual]]+Tabela1[[#This Row],[AJUSTE_exerc]]</f>
        <v>558507.42117313796</v>
      </c>
      <c r="Q696" t="s">
        <v>3023</v>
      </c>
      <c r="R696" t="s">
        <v>52</v>
      </c>
      <c r="S696">
        <v>11802932</v>
      </c>
      <c r="T696">
        <v>0</v>
      </c>
      <c r="U696">
        <v>0</v>
      </c>
      <c r="V696">
        <v>2360586.4</v>
      </c>
      <c r="W696">
        <v>0</v>
      </c>
      <c r="X696">
        <v>0</v>
      </c>
      <c r="Y696">
        <v>7.8865634401759172E-2</v>
      </c>
      <c r="Z696">
        <v>372338.28078209196</v>
      </c>
      <c r="AA696">
        <v>0</v>
      </c>
      <c r="AB696">
        <v>0</v>
      </c>
      <c r="AC696">
        <v>186169.14039104598</v>
      </c>
      <c r="AD696" t="s">
        <v>3024</v>
      </c>
      <c r="AE696" t="s">
        <v>3025</v>
      </c>
      <c r="AF696" s="10">
        <v>43237</v>
      </c>
      <c r="AG696" s="10">
        <v>50819</v>
      </c>
      <c r="AH696" t="s">
        <v>3026</v>
      </c>
      <c r="AI696" t="s">
        <v>129</v>
      </c>
      <c r="AJ696">
        <v>27600211</v>
      </c>
      <c r="AK696" t="s">
        <v>3027</v>
      </c>
      <c r="AL696" t="s">
        <v>47</v>
      </c>
      <c r="AM696">
        <v>981005030</v>
      </c>
      <c r="AN696" t="s">
        <v>3028</v>
      </c>
    </row>
    <row r="697" spans="1:40" x14ac:dyDescent="0.25">
      <c r="A697" t="s">
        <v>3029</v>
      </c>
      <c r="B697" t="s">
        <v>116</v>
      </c>
      <c r="C697">
        <v>30</v>
      </c>
      <c r="D697" t="s">
        <v>117</v>
      </c>
      <c r="E697" t="s">
        <v>118</v>
      </c>
      <c r="F697" s="1">
        <v>330038385679</v>
      </c>
      <c r="G697" t="s">
        <v>3030</v>
      </c>
      <c r="H697" t="s">
        <v>3031</v>
      </c>
      <c r="I697" t="s">
        <v>42</v>
      </c>
      <c r="K697" s="10">
        <v>0</v>
      </c>
      <c r="L697">
        <f>Tabela1[[#This Row],[vlCaptEst]]+Tabela1[[#This Row],[vlLancEstTrat]]+Tabela1[[#This Row],[vlLancEstNTrat]]+Tabela1[[#This Row],[vlConsEst]]</f>
        <v>9533.9088115598643</v>
      </c>
      <c r="M697">
        <v>0</v>
      </c>
      <c r="N697">
        <f>Tabela1[[#This Row],[VALOR_anual]]+Tabela1[[#This Row],[AJUSTE_exerc]]</f>
        <v>9533.9088115598643</v>
      </c>
      <c r="Q697" t="s">
        <v>51</v>
      </c>
      <c r="R697">
        <v>0</v>
      </c>
      <c r="S697">
        <v>201480</v>
      </c>
      <c r="T697">
        <v>0</v>
      </c>
      <c r="U697">
        <v>0</v>
      </c>
      <c r="V697">
        <v>40296</v>
      </c>
      <c r="W697">
        <v>0</v>
      </c>
      <c r="X697">
        <v>0</v>
      </c>
      <c r="Y697">
        <v>7.8865634401759172E-2</v>
      </c>
      <c r="Z697">
        <v>6355.9392077065759</v>
      </c>
      <c r="AA697">
        <v>0</v>
      </c>
      <c r="AB697">
        <v>0</v>
      </c>
      <c r="AC697">
        <v>3177.9696038532888</v>
      </c>
      <c r="AD697" t="s">
        <v>3032</v>
      </c>
      <c r="AE697" t="s">
        <v>3033</v>
      </c>
      <c r="AF697" s="10">
        <v>45246</v>
      </c>
      <c r="AG697" s="10">
        <v>47073</v>
      </c>
      <c r="AH697" t="s">
        <v>3034</v>
      </c>
      <c r="AI697" t="s">
        <v>129</v>
      </c>
      <c r="AJ697">
        <v>26950000</v>
      </c>
      <c r="AK697" t="s">
        <v>3035</v>
      </c>
      <c r="AL697">
        <v>0</v>
      </c>
      <c r="AM697" t="s">
        <v>3036</v>
      </c>
      <c r="AN697" t="s">
        <v>3037</v>
      </c>
    </row>
    <row r="698" spans="1:40" x14ac:dyDescent="0.25">
      <c r="A698" t="s">
        <v>3038</v>
      </c>
      <c r="B698" t="s">
        <v>116</v>
      </c>
      <c r="C698">
        <v>30</v>
      </c>
      <c r="D698" t="s">
        <v>117</v>
      </c>
      <c r="E698" t="s">
        <v>118</v>
      </c>
      <c r="F698" s="1">
        <v>330041567456</v>
      </c>
      <c r="G698" t="s">
        <v>1977</v>
      </c>
      <c r="H698" t="s">
        <v>3039</v>
      </c>
      <c r="I698" t="s">
        <v>49</v>
      </c>
      <c r="K698" s="10">
        <v>45413</v>
      </c>
      <c r="L698">
        <f>Tabela1[[#This Row],[vlCaptEst]]+Tabela1[[#This Row],[vlLancEstTrat]]+Tabela1[[#This Row],[vlLancEstNTrat]]+Tabela1[[#This Row],[vlConsEst]]</f>
        <v>3316.1473728043443</v>
      </c>
      <c r="M698">
        <v>0</v>
      </c>
      <c r="N698">
        <f>Tabela1[[#This Row],[VALOR_anual]]+Tabela1[[#This Row],[AJUSTE_exerc]]</f>
        <v>3316.1473728043443</v>
      </c>
      <c r="Q698">
        <v>0</v>
      </c>
      <c r="R698">
        <v>0</v>
      </c>
      <c r="S698">
        <v>105120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7.8865634401759172E-2</v>
      </c>
      <c r="Z698">
        <v>3316.1473728043443</v>
      </c>
      <c r="AA698">
        <v>0</v>
      </c>
      <c r="AB698">
        <v>0</v>
      </c>
      <c r="AC698">
        <v>0</v>
      </c>
      <c r="AD698" t="s">
        <v>3040</v>
      </c>
      <c r="AE698" t="s">
        <v>3041</v>
      </c>
      <c r="AF698" s="10">
        <v>45358</v>
      </c>
      <c r="AG698" s="10">
        <v>47184</v>
      </c>
      <c r="AH698" t="s">
        <v>1980</v>
      </c>
      <c r="AI698" t="s">
        <v>129</v>
      </c>
      <c r="AJ698" t="s">
        <v>1981</v>
      </c>
      <c r="AK698" t="s">
        <v>1982</v>
      </c>
      <c r="AL698" t="s">
        <v>235</v>
      </c>
      <c r="AM698" t="s">
        <v>3042</v>
      </c>
      <c r="AN698" t="s">
        <v>1984</v>
      </c>
    </row>
    <row r="699" spans="1:40" x14ac:dyDescent="0.25">
      <c r="A699" t="s">
        <v>3043</v>
      </c>
      <c r="B699" t="s">
        <v>116</v>
      </c>
      <c r="C699">
        <v>30</v>
      </c>
      <c r="D699" t="s">
        <v>117</v>
      </c>
      <c r="E699" t="s">
        <v>118</v>
      </c>
      <c r="F699" s="1">
        <v>330032190930</v>
      </c>
      <c r="G699" t="s">
        <v>3044</v>
      </c>
      <c r="H699" t="s">
        <v>3045</v>
      </c>
      <c r="I699" t="s">
        <v>1933</v>
      </c>
      <c r="K699" s="10">
        <v>45413</v>
      </c>
      <c r="L699">
        <f>Tabela1[[#This Row],[vlCaptEst]]+Tabela1[[#This Row],[vlLancEstTrat]]+Tabela1[[#This Row],[vlLancEstNTrat]]+Tabela1[[#This Row],[vlConsEst]]</f>
        <v>163.21409659691125</v>
      </c>
      <c r="M699">
        <v>0</v>
      </c>
      <c r="N699">
        <f>Tabela1[[#This Row],[VALOR_anual]]+Tabela1[[#This Row],[AJUSTE_exerc]]</f>
        <v>163.21409659691125</v>
      </c>
      <c r="Q699">
        <v>0</v>
      </c>
      <c r="R699">
        <v>0</v>
      </c>
      <c r="S699">
        <v>0</v>
      </c>
      <c r="T699">
        <v>11826</v>
      </c>
      <c r="U699">
        <v>0</v>
      </c>
      <c r="V699">
        <v>0</v>
      </c>
      <c r="W699">
        <v>0</v>
      </c>
      <c r="X699">
        <v>0</v>
      </c>
      <c r="Y699">
        <v>7.8865634401759172E-2</v>
      </c>
      <c r="Z699">
        <v>0</v>
      </c>
      <c r="AA699">
        <v>163.21409659691125</v>
      </c>
      <c r="AB699">
        <v>0</v>
      </c>
      <c r="AC699">
        <v>0</v>
      </c>
      <c r="AD699" t="s">
        <v>3046</v>
      </c>
      <c r="AE699" t="s">
        <v>3047</v>
      </c>
      <c r="AF699" s="10">
        <v>44861</v>
      </c>
      <c r="AG699" s="10">
        <v>46687</v>
      </c>
      <c r="AH699">
        <v>0</v>
      </c>
      <c r="AI699">
        <v>0</v>
      </c>
      <c r="AJ699">
        <v>0</v>
      </c>
      <c r="AK699">
        <v>0</v>
      </c>
      <c r="AL699" t="s">
        <v>218</v>
      </c>
      <c r="AM699" t="s">
        <v>3048</v>
      </c>
      <c r="AN699" t="s">
        <v>3049</v>
      </c>
    </row>
    <row r="700" spans="1:40" x14ac:dyDescent="0.25">
      <c r="A700" t="s">
        <v>3050</v>
      </c>
      <c r="B700" t="s">
        <v>116</v>
      </c>
      <c r="C700">
        <v>30</v>
      </c>
      <c r="D700" t="s">
        <v>117</v>
      </c>
      <c r="E700" t="s">
        <v>118</v>
      </c>
      <c r="F700" s="1">
        <v>330032993138</v>
      </c>
      <c r="G700" t="s">
        <v>3051</v>
      </c>
      <c r="H700" t="s">
        <v>3052</v>
      </c>
      <c r="I700" t="s">
        <v>62</v>
      </c>
      <c r="K700" s="10">
        <v>45444</v>
      </c>
      <c r="L700">
        <f>Tabela1[[#This Row],[vlCaptEst]]+Tabela1[[#This Row],[vlLancEstTrat]]+Tabela1[[#This Row],[vlLancEstNTrat]]+Tabela1[[#This Row],[vlConsEst]]</f>
        <v>4480.2462784757745</v>
      </c>
      <c r="M700">
        <v>0</v>
      </c>
      <c r="N700">
        <f>Tabela1[[#This Row],[VALOR_anual]]+Tabela1[[#This Row],[AJUSTE_exerc]]</f>
        <v>4480.2462784757745</v>
      </c>
      <c r="Q700">
        <v>0</v>
      </c>
      <c r="R700">
        <v>0</v>
      </c>
      <c r="S700">
        <v>40734</v>
      </c>
      <c r="T700">
        <v>0</v>
      </c>
      <c r="U700">
        <v>0</v>
      </c>
      <c r="V700">
        <v>40515</v>
      </c>
      <c r="W700">
        <v>0</v>
      </c>
      <c r="X700">
        <v>0</v>
      </c>
      <c r="Y700">
        <v>7.8865634401759172E-2</v>
      </c>
      <c r="Z700">
        <v>1285.0051006885026</v>
      </c>
      <c r="AA700">
        <v>0</v>
      </c>
      <c r="AB700">
        <v>0</v>
      </c>
      <c r="AC700">
        <v>3195.2411777872717</v>
      </c>
      <c r="AD700" t="s">
        <v>3053</v>
      </c>
      <c r="AE700" t="s">
        <v>3054</v>
      </c>
      <c r="AF700" s="10">
        <v>45299</v>
      </c>
      <c r="AG700" s="10">
        <v>47126</v>
      </c>
      <c r="AH700" t="s">
        <v>3055</v>
      </c>
      <c r="AI700" t="s">
        <v>3056</v>
      </c>
      <c r="AJ700" t="s">
        <v>2860</v>
      </c>
      <c r="AK700" t="s">
        <v>273</v>
      </c>
      <c r="AL700" t="s">
        <v>47</v>
      </c>
      <c r="AM700" t="s">
        <v>3057</v>
      </c>
      <c r="AN700" t="s">
        <v>1690</v>
      </c>
    </row>
    <row r="701" spans="1:40" x14ac:dyDescent="0.25">
      <c r="A701" t="s">
        <v>3058</v>
      </c>
      <c r="B701" t="s">
        <v>116</v>
      </c>
      <c r="C701">
        <v>30</v>
      </c>
      <c r="D701" t="s">
        <v>117</v>
      </c>
      <c r="E701" t="s">
        <v>118</v>
      </c>
      <c r="F701" s="1">
        <v>330033998907</v>
      </c>
      <c r="G701" t="s">
        <v>3059</v>
      </c>
      <c r="H701" t="s">
        <v>3060</v>
      </c>
      <c r="I701" t="s">
        <v>49</v>
      </c>
      <c r="K701" s="10">
        <v>45444</v>
      </c>
      <c r="L701">
        <f>Tabela1[[#This Row],[vlCaptEst]]+Tabela1[[#This Row],[vlLancEstTrat]]+Tabela1[[#This Row],[vlLancEstNTrat]]+Tabela1[[#This Row],[vlConsEst]]</f>
        <v>1283.8536624262376</v>
      </c>
      <c r="M701">
        <v>0</v>
      </c>
      <c r="N701">
        <f>Tabela1[[#This Row],[VALOR_anual]]+Tabela1[[#This Row],[AJUSTE_exerc]]</f>
        <v>1283.8536624262376</v>
      </c>
      <c r="Q701">
        <v>0</v>
      </c>
      <c r="R701">
        <v>0</v>
      </c>
      <c r="S701">
        <v>15330</v>
      </c>
      <c r="T701">
        <v>0</v>
      </c>
      <c r="U701">
        <v>0</v>
      </c>
      <c r="V701">
        <v>10147</v>
      </c>
      <c r="W701">
        <v>0</v>
      </c>
      <c r="X701">
        <v>0</v>
      </c>
      <c r="Y701">
        <v>7.8865634401759172E-2</v>
      </c>
      <c r="Z701">
        <v>483.60407015158734</v>
      </c>
      <c r="AA701">
        <v>0</v>
      </c>
      <c r="AB701">
        <v>0</v>
      </c>
      <c r="AC701">
        <v>800.24959227465035</v>
      </c>
      <c r="AD701" t="s">
        <v>3061</v>
      </c>
      <c r="AE701" t="s">
        <v>3062</v>
      </c>
      <c r="AF701" s="10">
        <v>45359</v>
      </c>
      <c r="AG701" s="10">
        <v>47185</v>
      </c>
      <c r="AH701" t="s">
        <v>3063</v>
      </c>
      <c r="AI701" t="s">
        <v>3064</v>
      </c>
      <c r="AJ701" t="s">
        <v>3065</v>
      </c>
      <c r="AK701" t="s">
        <v>2782</v>
      </c>
      <c r="AL701" t="s">
        <v>47</v>
      </c>
      <c r="AM701" t="s">
        <v>3066</v>
      </c>
      <c r="AN701" t="s">
        <v>3067</v>
      </c>
    </row>
    <row r="702" spans="1:40" x14ac:dyDescent="0.25">
      <c r="A702" t="s">
        <v>3068</v>
      </c>
      <c r="B702" t="s">
        <v>116</v>
      </c>
      <c r="C702">
        <v>30</v>
      </c>
      <c r="D702" t="s">
        <v>117</v>
      </c>
      <c r="E702" t="s">
        <v>118</v>
      </c>
      <c r="F702" s="1">
        <v>330031309047</v>
      </c>
      <c r="G702" t="s">
        <v>3069</v>
      </c>
      <c r="H702" t="s">
        <v>3070</v>
      </c>
      <c r="I702" t="s">
        <v>62</v>
      </c>
      <c r="K702" s="10">
        <v>45474</v>
      </c>
      <c r="L702">
        <f>Tabela1[[#This Row],[vlCaptEst]]+Tabela1[[#This Row],[vlLancEstTrat]]+Tabela1[[#This Row],[vlLancEstNTrat]]+Tabela1[[#This Row],[vlConsEst]]</f>
        <v>959.72379159844718</v>
      </c>
      <c r="M702">
        <v>0</v>
      </c>
      <c r="N702">
        <f>Tabela1[[#This Row],[VALOR_anual]]+Tabela1[[#This Row],[AJUSTE_exerc]]</f>
        <v>959.72379159844718</v>
      </c>
      <c r="Q702">
        <v>0</v>
      </c>
      <c r="R702">
        <v>0</v>
      </c>
      <c r="S702">
        <v>11169</v>
      </c>
      <c r="T702">
        <v>0</v>
      </c>
      <c r="U702">
        <v>0</v>
      </c>
      <c r="V702">
        <v>7701.5</v>
      </c>
      <c r="W702">
        <v>0</v>
      </c>
      <c r="X702">
        <v>0</v>
      </c>
      <c r="Y702">
        <v>7.8865634401759172E-2</v>
      </c>
      <c r="Z702">
        <v>352.34010825329915</v>
      </c>
      <c r="AA702">
        <v>0</v>
      </c>
      <c r="AB702">
        <v>0</v>
      </c>
      <c r="AC702">
        <v>607.38368334514803</v>
      </c>
      <c r="AD702" t="s">
        <v>3071</v>
      </c>
      <c r="AE702" t="s">
        <v>3072</v>
      </c>
      <c r="AF702" s="10">
        <v>45392</v>
      </c>
      <c r="AG702" s="10">
        <v>47218</v>
      </c>
      <c r="AH702" t="s">
        <v>126</v>
      </c>
      <c r="AI702" t="s">
        <v>3073</v>
      </c>
      <c r="AJ702" t="s">
        <v>3074</v>
      </c>
      <c r="AK702" t="s">
        <v>140</v>
      </c>
      <c r="AL702" t="s">
        <v>47</v>
      </c>
      <c r="AM702" t="s">
        <v>3075</v>
      </c>
      <c r="AN702" t="s">
        <v>3076</v>
      </c>
    </row>
    <row r="703" spans="1:40" x14ac:dyDescent="0.25">
      <c r="A703" t="s">
        <v>3077</v>
      </c>
      <c r="B703" t="s">
        <v>116</v>
      </c>
      <c r="C703">
        <v>30</v>
      </c>
      <c r="D703" t="s">
        <v>117</v>
      </c>
      <c r="E703" t="s">
        <v>118</v>
      </c>
      <c r="F703" s="1">
        <v>330026997410</v>
      </c>
      <c r="G703" t="s">
        <v>3078</v>
      </c>
      <c r="H703" t="s">
        <v>1923</v>
      </c>
      <c r="I703" t="s">
        <v>62</v>
      </c>
      <c r="K703" s="10">
        <v>45536</v>
      </c>
      <c r="L703">
        <f>Tabela1[[#This Row],[vlCaptEst]]+Tabela1[[#This Row],[vlLancEstTrat]]+Tabela1[[#This Row],[vlLancEstNTrat]]+Tabela1[[#This Row],[vlConsEst]]</f>
        <v>1210.2052242597565</v>
      </c>
      <c r="M703">
        <v>0</v>
      </c>
      <c r="N703">
        <f>Tabela1[[#This Row],[VALOR_anual]]+Tabela1[[#This Row],[AJUSTE_exerc]]</f>
        <v>1210.2052242597565</v>
      </c>
      <c r="Q703">
        <v>0</v>
      </c>
      <c r="R703">
        <v>0</v>
      </c>
      <c r="S703">
        <v>12264</v>
      </c>
      <c r="T703">
        <v>0</v>
      </c>
      <c r="U703">
        <v>0</v>
      </c>
      <c r="V703">
        <v>10439</v>
      </c>
      <c r="W703">
        <v>0</v>
      </c>
      <c r="X703">
        <v>0</v>
      </c>
      <c r="Y703">
        <v>7.8865634401759172E-2</v>
      </c>
      <c r="Z703">
        <v>386.89719824098785</v>
      </c>
      <c r="AA703">
        <v>0</v>
      </c>
      <c r="AB703">
        <v>0</v>
      </c>
      <c r="AC703">
        <v>823.30802601876871</v>
      </c>
      <c r="AD703">
        <v>0</v>
      </c>
      <c r="AE703">
        <v>0</v>
      </c>
      <c r="AF703" s="10">
        <v>0</v>
      </c>
      <c r="AG703" s="10">
        <v>0</v>
      </c>
      <c r="AH703" t="s">
        <v>3079</v>
      </c>
      <c r="AI703" t="s">
        <v>3080</v>
      </c>
      <c r="AJ703" t="s">
        <v>3081</v>
      </c>
      <c r="AK703" t="s">
        <v>122</v>
      </c>
      <c r="AL703" t="s">
        <v>47</v>
      </c>
      <c r="AM703" t="s">
        <v>3082</v>
      </c>
      <c r="AN703" t="s">
        <v>99</v>
      </c>
    </row>
    <row r="704" spans="1:40" x14ac:dyDescent="0.25">
      <c r="A704" t="s">
        <v>3083</v>
      </c>
      <c r="B704" t="s">
        <v>116</v>
      </c>
      <c r="C704">
        <v>30</v>
      </c>
      <c r="D704" t="s">
        <v>117</v>
      </c>
      <c r="E704" t="s">
        <v>118</v>
      </c>
      <c r="F704" s="1">
        <v>330037198433</v>
      </c>
      <c r="G704" t="s">
        <v>269</v>
      </c>
      <c r="H704" t="s">
        <v>270</v>
      </c>
      <c r="I704" t="s">
        <v>42</v>
      </c>
      <c r="K704" s="10">
        <v>0</v>
      </c>
      <c r="L704">
        <f>Tabela1[[#This Row],[vlCaptEst]]+Tabela1[[#This Row],[vlLancEstTrat]]+Tabela1[[#This Row],[vlLancEstNTrat]]+Tabela1[[#This Row],[vlConsEst]]</f>
        <v>1468.137586665915</v>
      </c>
      <c r="M704">
        <v>0</v>
      </c>
      <c r="N704">
        <f>Tabela1[[#This Row],[VALOR_anual]]+Tabela1[[#This Row],[AJUSTE_exerc]]</f>
        <v>1468.137586665915</v>
      </c>
      <c r="Q704">
        <v>0</v>
      </c>
      <c r="R704" t="s">
        <v>3084</v>
      </c>
      <c r="S704">
        <v>31025</v>
      </c>
      <c r="T704">
        <v>0</v>
      </c>
      <c r="U704">
        <v>0</v>
      </c>
      <c r="V704">
        <v>6205</v>
      </c>
      <c r="W704">
        <v>0</v>
      </c>
      <c r="X704">
        <v>0</v>
      </c>
      <c r="Y704">
        <v>7.8865634401759172E-2</v>
      </c>
      <c r="Z704">
        <v>978.75839111060998</v>
      </c>
      <c r="AA704">
        <v>0</v>
      </c>
      <c r="AB704">
        <v>0</v>
      </c>
      <c r="AC704">
        <v>489.37919555530499</v>
      </c>
      <c r="AD704">
        <v>0</v>
      </c>
      <c r="AE704">
        <v>0</v>
      </c>
      <c r="AF704" s="10">
        <v>0</v>
      </c>
      <c r="AG704" s="10">
        <v>0</v>
      </c>
      <c r="AH704" t="s">
        <v>272</v>
      </c>
      <c r="AI704" t="s">
        <v>129</v>
      </c>
      <c r="AJ704">
        <v>25850000</v>
      </c>
      <c r="AK704" t="s">
        <v>273</v>
      </c>
      <c r="AL704" t="s">
        <v>47</v>
      </c>
      <c r="AM704">
        <v>999584483</v>
      </c>
      <c r="AN704" t="s">
        <v>13055</v>
      </c>
    </row>
    <row r="705" spans="1:40" x14ac:dyDescent="0.25">
      <c r="A705" t="s">
        <v>3085</v>
      </c>
      <c r="B705" t="s">
        <v>116</v>
      </c>
      <c r="C705">
        <v>30</v>
      </c>
      <c r="D705" t="s">
        <v>117</v>
      </c>
      <c r="E705" t="s">
        <v>118</v>
      </c>
      <c r="F705" s="1">
        <v>330030787913</v>
      </c>
      <c r="G705" t="s">
        <v>3086</v>
      </c>
      <c r="H705" t="s">
        <v>3087</v>
      </c>
      <c r="I705" t="s">
        <v>62</v>
      </c>
      <c r="K705" s="10">
        <v>45627</v>
      </c>
      <c r="L705">
        <f>Tabela1[[#This Row],[vlCaptEst]]+Tabela1[[#This Row],[vlLancEstTrat]]+Tabela1[[#This Row],[vlLancEstNTrat]]+Tabela1[[#This Row],[vlConsEst]]</f>
        <v>5359.3693917156234</v>
      </c>
      <c r="M705">
        <v>0</v>
      </c>
      <c r="N705">
        <f>Tabela1[[#This Row],[VALOR_anual]]+Tabela1[[#This Row],[AJUSTE_exerc]]</f>
        <v>5359.3693917156234</v>
      </c>
      <c r="Q705" t="s">
        <v>531</v>
      </c>
      <c r="R705" t="s">
        <v>3088</v>
      </c>
      <c r="S705">
        <v>113259.5</v>
      </c>
      <c r="T705">
        <v>0</v>
      </c>
      <c r="U705">
        <v>0</v>
      </c>
      <c r="V705">
        <v>22651.9</v>
      </c>
      <c r="W705">
        <v>0</v>
      </c>
      <c r="X705">
        <v>0</v>
      </c>
      <c r="Y705">
        <v>7.8865634401759172E-2</v>
      </c>
      <c r="Z705">
        <v>3572.912927810416</v>
      </c>
      <c r="AA705">
        <v>0</v>
      </c>
      <c r="AB705">
        <v>0</v>
      </c>
      <c r="AC705">
        <v>1786.4564639052078</v>
      </c>
      <c r="AD705" t="s">
        <v>3089</v>
      </c>
      <c r="AE705" t="s">
        <v>3090</v>
      </c>
      <c r="AF705" s="10">
        <v>45609</v>
      </c>
      <c r="AG705" s="10">
        <v>47435</v>
      </c>
      <c r="AH705" t="s">
        <v>3091</v>
      </c>
      <c r="AI705" t="s">
        <v>3092</v>
      </c>
      <c r="AJ705" t="s">
        <v>3093</v>
      </c>
      <c r="AK705" t="s">
        <v>120</v>
      </c>
      <c r="AL705" t="s">
        <v>47</v>
      </c>
      <c r="AM705" t="s">
        <v>3094</v>
      </c>
      <c r="AN705" t="s">
        <v>3095</v>
      </c>
    </row>
    <row r="706" spans="1:40" x14ac:dyDescent="0.25">
      <c r="A706" t="s">
        <v>13245</v>
      </c>
      <c r="B706" t="s">
        <v>116</v>
      </c>
      <c r="D706" t="s">
        <v>117</v>
      </c>
      <c r="E706" t="s">
        <v>118</v>
      </c>
      <c r="F706" s="1" t="s">
        <v>13219</v>
      </c>
      <c r="G706" t="s">
        <v>13218</v>
      </c>
      <c r="H706" t="s">
        <v>13282</v>
      </c>
      <c r="I706" t="s">
        <v>49</v>
      </c>
      <c r="J706">
        <v>2025</v>
      </c>
      <c r="K706" s="10">
        <v>45717</v>
      </c>
      <c r="L706">
        <v>0</v>
      </c>
      <c r="N706">
        <v>0</v>
      </c>
      <c r="S706">
        <v>12818.8</v>
      </c>
      <c r="T706">
        <v>0</v>
      </c>
      <c r="U706">
        <v>0</v>
      </c>
      <c r="V706">
        <v>0</v>
      </c>
      <c r="Z706">
        <v>404.38779868292454</v>
      </c>
      <c r="AA706">
        <v>0</v>
      </c>
      <c r="AB706">
        <v>201.9726610071244</v>
      </c>
      <c r="AC706">
        <v>0</v>
      </c>
      <c r="AD706" t="s">
        <v>13295</v>
      </c>
      <c r="AE706" t="s">
        <v>13308</v>
      </c>
      <c r="AF706" s="10">
        <v>42978</v>
      </c>
      <c r="AG706" s="10">
        <v>44804</v>
      </c>
      <c r="AH706" t="s">
        <v>13337</v>
      </c>
      <c r="AI706" t="s">
        <v>2530</v>
      </c>
      <c r="AJ706" t="s">
        <v>13359</v>
      </c>
      <c r="AK706" t="s">
        <v>122</v>
      </c>
      <c r="AL706" t="s">
        <v>47</v>
      </c>
      <c r="AM706" s="24" t="s">
        <v>13365</v>
      </c>
      <c r="AN706" t="s">
        <v>13366</v>
      </c>
    </row>
    <row r="707" spans="1:40" x14ac:dyDescent="0.25">
      <c r="A707" t="s">
        <v>3096</v>
      </c>
      <c r="B707" t="s">
        <v>146</v>
      </c>
      <c r="C707">
        <v>40</v>
      </c>
      <c r="D707" t="s">
        <v>147</v>
      </c>
      <c r="E707" t="s">
        <v>148</v>
      </c>
      <c r="F707" s="1">
        <v>330006168060</v>
      </c>
      <c r="G707" t="s">
        <v>3097</v>
      </c>
      <c r="H707" t="s">
        <v>3098</v>
      </c>
      <c r="I707" t="s">
        <v>42</v>
      </c>
      <c r="K707" s="10" t="s">
        <v>1661</v>
      </c>
      <c r="L707">
        <f>Tabela1[[#This Row],[vlCaptEst]]+Tabela1[[#This Row],[vlLancEstTrat]]+Tabela1[[#This Row],[vlLancEstNTrat]]+Tabela1[[#This Row],[vlConsEst]]</f>
        <v>661174.30618405016</v>
      </c>
      <c r="M707">
        <v>0</v>
      </c>
      <c r="N707">
        <f>Tabela1[[#This Row],[VALOR_anual]]+Tabela1[[#This Row],[AJUSTE_exerc]]</f>
        <v>661174.30618405016</v>
      </c>
      <c r="Q707" t="s">
        <v>3099</v>
      </c>
      <c r="R707" t="s">
        <v>52</v>
      </c>
      <c r="S707">
        <v>18447234.399999999</v>
      </c>
      <c r="T707">
        <v>17763516</v>
      </c>
      <c r="U707">
        <v>173682</v>
      </c>
      <c r="V707">
        <v>510036.4</v>
      </c>
      <c r="W707">
        <v>397056.17</v>
      </c>
      <c r="X707">
        <v>91</v>
      </c>
      <c r="Y707">
        <v>6.8865634401759176E-2</v>
      </c>
      <c r="Z707">
        <v>508152.19253163453</v>
      </c>
      <c r="AA707">
        <v>105937.41602793333</v>
      </c>
      <c r="AB707">
        <v>11960.715751925811</v>
      </c>
      <c r="AC707">
        <v>35123.981872556491</v>
      </c>
      <c r="AD707" t="s">
        <v>3100</v>
      </c>
      <c r="AE707" t="s">
        <v>3101</v>
      </c>
      <c r="AF707" s="10">
        <v>42916</v>
      </c>
      <c r="AG707" s="10">
        <v>44742</v>
      </c>
      <c r="AH707" t="s">
        <v>3102</v>
      </c>
      <c r="AI707" t="s">
        <v>3103</v>
      </c>
      <c r="AJ707">
        <v>25625073</v>
      </c>
      <c r="AK707" t="s">
        <v>150</v>
      </c>
      <c r="AL707" t="s">
        <v>47</v>
      </c>
      <c r="AM707" t="s">
        <v>3104</v>
      </c>
      <c r="AN707" t="s">
        <v>13024</v>
      </c>
    </row>
    <row r="708" spans="1:40" x14ac:dyDescent="0.25">
      <c r="A708" t="s">
        <v>3105</v>
      </c>
      <c r="B708" t="s">
        <v>146</v>
      </c>
      <c r="C708">
        <v>40</v>
      </c>
      <c r="D708" t="s">
        <v>147</v>
      </c>
      <c r="E708" t="s">
        <v>148</v>
      </c>
      <c r="F708" s="1">
        <v>330005018120</v>
      </c>
      <c r="G708" t="s">
        <v>41</v>
      </c>
      <c r="H708" t="s">
        <v>3106</v>
      </c>
      <c r="I708" t="s">
        <v>42</v>
      </c>
      <c r="K708" s="10" t="s">
        <v>43</v>
      </c>
      <c r="L708">
        <f>Tabela1[[#This Row],[vlCaptEst]]+Tabela1[[#This Row],[vlLancEstTrat]]+Tabela1[[#This Row],[vlLancEstNTrat]]+Tabela1[[#This Row],[vlConsEst]]</f>
        <v>34385.980906654142</v>
      </c>
      <c r="M708">
        <v>1948.0083835825201</v>
      </c>
      <c r="N708">
        <f>Tabela1[[#This Row],[VALOR_anual]]+Tabela1[[#This Row],[AJUSTE_exerc]]</f>
        <v>36333.989290236663</v>
      </c>
      <c r="Q708" t="s">
        <v>12988</v>
      </c>
      <c r="R708" t="s">
        <v>52</v>
      </c>
      <c r="S708">
        <v>832200</v>
      </c>
      <c r="T708">
        <v>0</v>
      </c>
      <c r="U708">
        <v>0</v>
      </c>
      <c r="V708">
        <v>166440</v>
      </c>
      <c r="W708">
        <v>0</v>
      </c>
      <c r="X708">
        <v>0</v>
      </c>
      <c r="Y708">
        <v>6.8865634401759176E-2</v>
      </c>
      <c r="Z708">
        <v>22923.98727110276</v>
      </c>
      <c r="AA708">
        <v>0</v>
      </c>
      <c r="AB708">
        <v>0</v>
      </c>
      <c r="AC708">
        <v>11461.99363555138</v>
      </c>
      <c r="AD708" t="s">
        <v>3108</v>
      </c>
      <c r="AE708" t="s">
        <v>3109</v>
      </c>
      <c r="AF708" s="10">
        <v>41817</v>
      </c>
      <c r="AG708" s="10">
        <v>43643</v>
      </c>
      <c r="AH708" t="s">
        <v>44</v>
      </c>
      <c r="AI708" t="s">
        <v>45</v>
      </c>
      <c r="AJ708">
        <v>20210030</v>
      </c>
      <c r="AK708" t="s">
        <v>3110</v>
      </c>
      <c r="AL708" t="s">
        <v>47</v>
      </c>
      <c r="AM708" t="s">
        <v>105</v>
      </c>
      <c r="AN708" t="s">
        <v>48</v>
      </c>
    </row>
    <row r="709" spans="1:40" x14ac:dyDescent="0.25">
      <c r="A709" t="s">
        <v>3111</v>
      </c>
      <c r="B709" t="s">
        <v>146</v>
      </c>
      <c r="C709">
        <v>40</v>
      </c>
      <c r="D709" t="s">
        <v>147</v>
      </c>
      <c r="E709" t="s">
        <v>148</v>
      </c>
      <c r="F709" s="1">
        <v>330040183778</v>
      </c>
      <c r="G709" t="s">
        <v>3112</v>
      </c>
      <c r="H709" t="s">
        <v>3113</v>
      </c>
      <c r="I709" t="s">
        <v>42</v>
      </c>
      <c r="K709" s="10" t="s">
        <v>43</v>
      </c>
      <c r="L709">
        <f>Tabela1[[#This Row],[vlCaptEst]]+Tabela1[[#This Row],[vlLancEstTrat]]+Tabela1[[#This Row],[vlLancEstNTrat]]+Tabela1[[#This Row],[vlConsEst]]</f>
        <v>43000.583383255769</v>
      </c>
      <c r="M709">
        <v>0</v>
      </c>
      <c r="N709">
        <f>Tabela1[[#This Row],[VALOR_anual]]+Tabela1[[#This Row],[AJUSTE_exerc]]</f>
        <v>43000.583383255769</v>
      </c>
      <c r="Q709">
        <v>0</v>
      </c>
      <c r="R709" t="s">
        <v>52</v>
      </c>
      <c r="S709">
        <v>1040688</v>
      </c>
      <c r="T709">
        <v>0</v>
      </c>
      <c r="U709">
        <v>0</v>
      </c>
      <c r="V709">
        <v>208137.60000000001</v>
      </c>
      <c r="W709">
        <v>0</v>
      </c>
      <c r="X709">
        <v>0</v>
      </c>
      <c r="Y709">
        <v>6.8865634401759176E-2</v>
      </c>
      <c r="Z709">
        <v>28667.055588837178</v>
      </c>
      <c r="AA709">
        <v>0</v>
      </c>
      <c r="AB709">
        <v>0</v>
      </c>
      <c r="AC709">
        <v>14333.527794418589</v>
      </c>
      <c r="AD709">
        <v>0</v>
      </c>
      <c r="AE709" t="s">
        <v>335</v>
      </c>
      <c r="AF709" s="10">
        <v>0</v>
      </c>
      <c r="AG709" s="10">
        <v>0</v>
      </c>
      <c r="AH709" t="s">
        <v>102</v>
      </c>
      <c r="AI709" t="s">
        <v>68</v>
      </c>
      <c r="AJ709" t="s">
        <v>103</v>
      </c>
      <c r="AK709" t="s">
        <v>64</v>
      </c>
      <c r="AL709" t="s">
        <v>47</v>
      </c>
      <c r="AM709">
        <v>999304487</v>
      </c>
      <c r="AN709" t="s">
        <v>104</v>
      </c>
    </row>
    <row r="710" spans="1:40" x14ac:dyDescent="0.25">
      <c r="A710" t="s">
        <v>3114</v>
      </c>
      <c r="B710" t="s">
        <v>146</v>
      </c>
      <c r="C710">
        <v>40</v>
      </c>
      <c r="D710" t="s">
        <v>147</v>
      </c>
      <c r="E710" t="s">
        <v>148</v>
      </c>
      <c r="F710" s="1">
        <v>330005227551</v>
      </c>
      <c r="G710" t="s">
        <v>3115</v>
      </c>
      <c r="H710" t="s">
        <v>3116</v>
      </c>
      <c r="I710" t="s">
        <v>49</v>
      </c>
      <c r="K710" s="10" t="s">
        <v>50</v>
      </c>
      <c r="L710">
        <f>Tabela1[[#This Row],[vlCaptEst]]+Tabela1[[#This Row],[vlLancEstTrat]]+Tabela1[[#This Row],[vlLancEstNTrat]]+Tabela1[[#This Row],[vlConsEst]]</f>
        <v>2463.3274072352051</v>
      </c>
      <c r="M710">
        <v>0</v>
      </c>
      <c r="N710">
        <f>Tabela1[[#This Row],[VALOR_anual]]+Tabela1[[#This Row],[AJUSTE_exerc]]</f>
        <v>2463.3274072352051</v>
      </c>
      <c r="Q710" t="s">
        <v>387</v>
      </c>
      <c r="R710" t="s">
        <v>52</v>
      </c>
      <c r="S710">
        <v>40150</v>
      </c>
      <c r="T710">
        <v>0</v>
      </c>
      <c r="U710">
        <v>0</v>
      </c>
      <c r="V710">
        <v>19710</v>
      </c>
      <c r="W710">
        <v>0</v>
      </c>
      <c r="X710">
        <v>0</v>
      </c>
      <c r="Y710">
        <v>6.8865634401759176E-2</v>
      </c>
      <c r="Z710">
        <v>1105.9833076372752</v>
      </c>
      <c r="AA710">
        <v>0</v>
      </c>
      <c r="AB710">
        <v>0</v>
      </c>
      <c r="AC710">
        <v>1357.3440995979299</v>
      </c>
      <c r="AD710" t="s">
        <v>654</v>
      </c>
      <c r="AE710" t="s">
        <v>52</v>
      </c>
      <c r="AF710" s="10">
        <v>0</v>
      </c>
      <c r="AG710" s="10">
        <v>0</v>
      </c>
      <c r="AH710" t="s">
        <v>3117</v>
      </c>
      <c r="AI710" t="s">
        <v>85</v>
      </c>
      <c r="AJ710">
        <v>25620040</v>
      </c>
      <c r="AK710" t="s">
        <v>150</v>
      </c>
      <c r="AL710" t="s">
        <v>47</v>
      </c>
      <c r="AM710" t="s">
        <v>3118</v>
      </c>
      <c r="AN710" t="s">
        <v>3119</v>
      </c>
    </row>
    <row r="711" spans="1:40" x14ac:dyDescent="0.25">
      <c r="A711" t="s">
        <v>3120</v>
      </c>
      <c r="B711" t="s">
        <v>146</v>
      </c>
      <c r="C711">
        <v>40</v>
      </c>
      <c r="D711" t="s">
        <v>147</v>
      </c>
      <c r="E711" t="s">
        <v>148</v>
      </c>
      <c r="F711" s="1">
        <v>330005230773</v>
      </c>
      <c r="G711" t="s">
        <v>3121</v>
      </c>
      <c r="H711" t="s">
        <v>3122</v>
      </c>
      <c r="I711" t="s">
        <v>49</v>
      </c>
      <c r="K711" s="10" t="s">
        <v>50</v>
      </c>
      <c r="L711">
        <f>Tabela1[[#This Row],[vlCaptEst]]+Tabela1[[#This Row],[vlLancEstTrat]]+Tabela1[[#This Row],[vlLancEstNTrat]]+Tabela1[[#This Row],[vlConsEst]]</f>
        <v>1159.4696595305275</v>
      </c>
      <c r="M711">
        <v>0</v>
      </c>
      <c r="N711">
        <f>Tabela1[[#This Row],[VALOR_anual]]+Tabela1[[#This Row],[AJUSTE_exerc]]</f>
        <v>1159.4696595305275</v>
      </c>
      <c r="Q711" t="s">
        <v>51</v>
      </c>
      <c r="R711" t="s">
        <v>52</v>
      </c>
      <c r="S711">
        <v>40997</v>
      </c>
      <c r="T711">
        <v>0</v>
      </c>
      <c r="U711">
        <v>0</v>
      </c>
      <c r="V711">
        <v>438</v>
      </c>
      <c r="W711">
        <v>0</v>
      </c>
      <c r="X711">
        <v>0</v>
      </c>
      <c r="Y711">
        <v>6.8865634401759176E-2</v>
      </c>
      <c r="Z711">
        <v>1129.3117945817355</v>
      </c>
      <c r="AA711">
        <v>0</v>
      </c>
      <c r="AB711">
        <v>0</v>
      </c>
      <c r="AC711">
        <v>30.157864948791932</v>
      </c>
      <c r="AD711" t="s">
        <v>3123</v>
      </c>
      <c r="AE711" t="s">
        <v>335</v>
      </c>
      <c r="AF711" s="10">
        <v>0</v>
      </c>
      <c r="AG711" s="10">
        <v>0</v>
      </c>
      <c r="AH711" t="s">
        <v>3124</v>
      </c>
      <c r="AI711" t="s">
        <v>3125</v>
      </c>
      <c r="AJ711">
        <v>25740040</v>
      </c>
      <c r="AK711" t="s">
        <v>150</v>
      </c>
      <c r="AL711" t="s">
        <v>47</v>
      </c>
      <c r="AM711">
        <v>22224736</v>
      </c>
      <c r="AN711" t="s">
        <v>3126</v>
      </c>
    </row>
    <row r="712" spans="1:40" x14ac:dyDescent="0.25">
      <c r="A712" t="s">
        <v>3127</v>
      </c>
      <c r="B712" t="s">
        <v>146</v>
      </c>
      <c r="C712">
        <v>40</v>
      </c>
      <c r="D712" t="s">
        <v>147</v>
      </c>
      <c r="E712" t="s">
        <v>148</v>
      </c>
      <c r="F712" s="1">
        <v>330005047227</v>
      </c>
      <c r="G712" t="s">
        <v>3128</v>
      </c>
      <c r="H712" t="s">
        <v>3129</v>
      </c>
      <c r="I712" t="s">
        <v>62</v>
      </c>
      <c r="K712" s="10" t="s">
        <v>50</v>
      </c>
      <c r="L712">
        <f>Tabela1[[#This Row],[vlCaptEst]]+Tabela1[[#This Row],[vlLancEstTrat]]+Tabela1[[#This Row],[vlLancEstNTrat]]+Tabela1[[#This Row],[vlConsEst]]</f>
        <v>333.89810655734834</v>
      </c>
      <c r="M712">
        <v>0</v>
      </c>
      <c r="N712">
        <f>Tabela1[[#This Row],[VALOR_anual]]+Tabela1[[#This Row],[AJUSTE_exerc]]</f>
        <v>333.89810655734834</v>
      </c>
      <c r="Q712" t="s">
        <v>51</v>
      </c>
      <c r="R712" t="s">
        <v>52</v>
      </c>
      <c r="S712">
        <v>6862</v>
      </c>
      <c r="T712">
        <v>5490</v>
      </c>
      <c r="U712">
        <v>0</v>
      </c>
      <c r="V712">
        <v>1372</v>
      </c>
      <c r="W712">
        <v>8.68</v>
      </c>
      <c r="X712">
        <v>87</v>
      </c>
      <c r="Y712">
        <v>6.8865634401759176E-2</v>
      </c>
      <c r="Z712">
        <v>189.01922210459929</v>
      </c>
      <c r="AA712">
        <v>50.395379585481258</v>
      </c>
      <c r="AB712">
        <v>0</v>
      </c>
      <c r="AC712">
        <v>94.483504867267811</v>
      </c>
      <c r="AD712" t="s">
        <v>3130</v>
      </c>
      <c r="AE712" t="s">
        <v>3131</v>
      </c>
      <c r="AF712" s="10">
        <v>41332</v>
      </c>
      <c r="AG712" s="10">
        <v>43158</v>
      </c>
      <c r="AH712" t="s">
        <v>3132</v>
      </c>
      <c r="AI712" t="s">
        <v>129</v>
      </c>
      <c r="AJ712">
        <v>25845000</v>
      </c>
      <c r="AK712" t="s">
        <v>3133</v>
      </c>
      <c r="AL712" t="s">
        <v>47</v>
      </c>
      <c r="AM712" t="s">
        <v>3134</v>
      </c>
      <c r="AN712" t="s">
        <v>3135</v>
      </c>
    </row>
    <row r="713" spans="1:40" x14ac:dyDescent="0.25">
      <c r="A713" t="s">
        <v>3136</v>
      </c>
      <c r="B713" t="s">
        <v>146</v>
      </c>
      <c r="C713">
        <v>40</v>
      </c>
      <c r="D713" t="s">
        <v>147</v>
      </c>
      <c r="E713" t="s">
        <v>148</v>
      </c>
      <c r="F713" s="1">
        <v>330005227390</v>
      </c>
      <c r="G713" t="s">
        <v>3137</v>
      </c>
      <c r="H713" t="s">
        <v>3138</v>
      </c>
      <c r="I713" t="s">
        <v>49</v>
      </c>
      <c r="K713" s="10" t="s">
        <v>50</v>
      </c>
      <c r="L713">
        <f>Tabela1[[#This Row],[vlCaptEst]]+Tabela1[[#This Row],[vlLancEstTrat]]+Tabela1[[#This Row],[vlLancEstNTrat]]+Tabela1[[#This Row],[vlConsEst]]</f>
        <v>2463.3274072352051</v>
      </c>
      <c r="M713">
        <v>0</v>
      </c>
      <c r="N713">
        <f>Tabela1[[#This Row],[VALOR_anual]]+Tabela1[[#This Row],[AJUSTE_exerc]]</f>
        <v>2463.3274072352051</v>
      </c>
      <c r="Q713" t="s">
        <v>387</v>
      </c>
      <c r="R713" t="s">
        <v>52</v>
      </c>
      <c r="S713">
        <v>40150</v>
      </c>
      <c r="T713">
        <v>0</v>
      </c>
      <c r="U713">
        <v>0</v>
      </c>
      <c r="V713">
        <v>19710</v>
      </c>
      <c r="W713">
        <v>0</v>
      </c>
      <c r="X713">
        <v>0</v>
      </c>
      <c r="Y713">
        <v>6.8865634401759176E-2</v>
      </c>
      <c r="Z713">
        <v>1105.9833076372752</v>
      </c>
      <c r="AA713">
        <v>0</v>
      </c>
      <c r="AB713">
        <v>0</v>
      </c>
      <c r="AC713">
        <v>1357.3440995979299</v>
      </c>
      <c r="AD713" t="s">
        <v>3139</v>
      </c>
      <c r="AE713" t="s">
        <v>335</v>
      </c>
      <c r="AF713" s="10">
        <v>0</v>
      </c>
      <c r="AG713" s="10">
        <v>0</v>
      </c>
      <c r="AH713" t="s">
        <v>3140</v>
      </c>
      <c r="AI713" t="s">
        <v>204</v>
      </c>
      <c r="AJ713">
        <v>25990120</v>
      </c>
      <c r="AK713" t="s">
        <v>151</v>
      </c>
      <c r="AL713" t="s">
        <v>47</v>
      </c>
      <c r="AM713">
        <v>26446781</v>
      </c>
      <c r="AN713" t="s">
        <v>3141</v>
      </c>
    </row>
    <row r="714" spans="1:40" x14ac:dyDescent="0.25">
      <c r="A714" t="s">
        <v>3142</v>
      </c>
      <c r="B714" t="s">
        <v>146</v>
      </c>
      <c r="C714">
        <v>40</v>
      </c>
      <c r="D714" t="s">
        <v>147</v>
      </c>
      <c r="E714" t="s">
        <v>148</v>
      </c>
      <c r="F714" s="1">
        <v>330022519379</v>
      </c>
      <c r="G714" t="s">
        <v>3143</v>
      </c>
      <c r="H714" t="s">
        <v>3144</v>
      </c>
      <c r="I714" t="s">
        <v>49</v>
      </c>
      <c r="K714" s="10" t="s">
        <v>50</v>
      </c>
      <c r="L714">
        <f>Tabela1[[#This Row],[vlCaptEst]]+Tabela1[[#This Row],[vlLancEstTrat]]+Tabela1[[#This Row],[vlLancEstNTrat]]+Tabela1[[#This Row],[vlConsEst]]</f>
        <v>13151.074249586021</v>
      </c>
      <c r="M714">
        <v>0</v>
      </c>
      <c r="N714">
        <f>Tabela1[[#This Row],[VALOR_anual]]+Tabela1[[#This Row],[AJUSTE_exerc]]</f>
        <v>13151.074249586021</v>
      </c>
      <c r="Q714" t="s">
        <v>51</v>
      </c>
      <c r="R714" t="s">
        <v>52</v>
      </c>
      <c r="S714">
        <v>255833</v>
      </c>
      <c r="T714">
        <v>150672</v>
      </c>
      <c r="U714">
        <v>0</v>
      </c>
      <c r="V714">
        <v>80799</v>
      </c>
      <c r="W714">
        <v>7164.45</v>
      </c>
      <c r="X714">
        <v>95</v>
      </c>
      <c r="Y714">
        <v>6.8865634401759176E-2</v>
      </c>
      <c r="Z714">
        <v>7047.2393396594771</v>
      </c>
      <c r="AA714">
        <v>539.5521897642418</v>
      </c>
      <c r="AB714">
        <v>0</v>
      </c>
      <c r="AC714">
        <v>5564.2827201623031</v>
      </c>
      <c r="AD714" t="s">
        <v>3145</v>
      </c>
      <c r="AE714" t="s">
        <v>3146</v>
      </c>
      <c r="AF714" s="10">
        <v>41634</v>
      </c>
      <c r="AG714" s="10">
        <v>43460</v>
      </c>
      <c r="AH714" t="s">
        <v>3147</v>
      </c>
      <c r="AI714" t="s">
        <v>152</v>
      </c>
      <c r="AJ714">
        <v>25699900</v>
      </c>
      <c r="AK714" t="s">
        <v>150</v>
      </c>
      <c r="AL714" t="s">
        <v>47</v>
      </c>
      <c r="AM714" t="s">
        <v>3148</v>
      </c>
      <c r="AN714" t="s">
        <v>3149</v>
      </c>
    </row>
    <row r="715" spans="1:40" x14ac:dyDescent="0.25">
      <c r="A715" t="s">
        <v>3150</v>
      </c>
      <c r="B715" t="s">
        <v>146</v>
      </c>
      <c r="C715">
        <v>40</v>
      </c>
      <c r="D715" t="s">
        <v>147</v>
      </c>
      <c r="E715" t="s">
        <v>148</v>
      </c>
      <c r="F715" s="1">
        <v>330005047812</v>
      </c>
      <c r="G715" t="s">
        <v>3151</v>
      </c>
      <c r="H715" t="s">
        <v>3152</v>
      </c>
      <c r="I715" t="s">
        <v>62</v>
      </c>
      <c r="K715" s="10" t="s">
        <v>50</v>
      </c>
      <c r="L715">
        <f>Tabela1[[#This Row],[vlCaptEst]]+Tabela1[[#This Row],[vlLancEstTrat]]+Tabela1[[#This Row],[vlLancEstNTrat]]+Tabela1[[#This Row],[vlConsEst]]</f>
        <v>22015.909730954925</v>
      </c>
      <c r="M715">
        <v>0</v>
      </c>
      <c r="N715">
        <f>Tabela1[[#This Row],[VALOR_anual]]+Tabela1[[#This Row],[AJUSTE_exerc]]</f>
        <v>22015.909730954925</v>
      </c>
      <c r="Q715" t="s">
        <v>51</v>
      </c>
      <c r="R715" t="s">
        <v>52</v>
      </c>
      <c r="S715">
        <v>532958.4</v>
      </c>
      <c r="T715">
        <v>492523.2</v>
      </c>
      <c r="U715">
        <v>0</v>
      </c>
      <c r="V715">
        <v>40435.199999999997</v>
      </c>
      <c r="W715">
        <v>46941.48</v>
      </c>
      <c r="X715">
        <v>87</v>
      </c>
      <c r="Y715">
        <v>6.8865634401759176E-2</v>
      </c>
      <c r="Z715">
        <v>14681.001117192498</v>
      </c>
      <c r="AA715">
        <v>4550.3184935252884</v>
      </c>
      <c r="AB715">
        <v>0</v>
      </c>
      <c r="AC715">
        <v>2784.5901202371388</v>
      </c>
      <c r="AD715" t="s">
        <v>3153</v>
      </c>
      <c r="AE715" t="s">
        <v>3154</v>
      </c>
      <c r="AF715" s="10">
        <v>42165</v>
      </c>
      <c r="AG715" s="10">
        <v>43992</v>
      </c>
      <c r="AH715" t="s">
        <v>3155</v>
      </c>
      <c r="AI715" t="s">
        <v>3156</v>
      </c>
      <c r="AJ715">
        <v>28640000</v>
      </c>
      <c r="AK715" t="s">
        <v>3157</v>
      </c>
      <c r="AL715" t="s">
        <v>47</v>
      </c>
      <c r="AM715">
        <v>25371844</v>
      </c>
      <c r="AN715" t="s">
        <v>3158</v>
      </c>
    </row>
    <row r="716" spans="1:40" x14ac:dyDescent="0.25">
      <c r="A716" t="s">
        <v>3159</v>
      </c>
      <c r="B716" t="s">
        <v>146</v>
      </c>
      <c r="C716">
        <v>40</v>
      </c>
      <c r="D716" t="s">
        <v>147</v>
      </c>
      <c r="E716" t="s">
        <v>148</v>
      </c>
      <c r="F716" s="1">
        <v>330028094078</v>
      </c>
      <c r="G716" t="s">
        <v>3160</v>
      </c>
      <c r="H716" t="s">
        <v>3161</v>
      </c>
      <c r="I716" t="s">
        <v>49</v>
      </c>
      <c r="K716" s="10" t="s">
        <v>50</v>
      </c>
      <c r="L716">
        <f>Tabela1[[#This Row],[vlCaptEst]]+Tabela1[[#This Row],[vlLancEstTrat]]+Tabela1[[#This Row],[vlLancEstNTrat]]+Tabela1[[#This Row],[vlConsEst]]</f>
        <v>936.40797214439726</v>
      </c>
      <c r="M716">
        <v>0</v>
      </c>
      <c r="N716">
        <f>Tabela1[[#This Row],[VALOR_anual]]+Tabela1[[#This Row],[AJUSTE_exerc]]</f>
        <v>936.40797214439726</v>
      </c>
      <c r="Q716" t="s">
        <v>51</v>
      </c>
      <c r="R716" t="s">
        <v>52</v>
      </c>
      <c r="S716">
        <v>22135.7</v>
      </c>
      <c r="T716">
        <v>0</v>
      </c>
      <c r="U716">
        <v>0</v>
      </c>
      <c r="V716">
        <v>4743.3999999999996</v>
      </c>
      <c r="W716">
        <v>0</v>
      </c>
      <c r="X716">
        <v>0</v>
      </c>
      <c r="Y716">
        <v>6.8865634401759176E-2</v>
      </c>
      <c r="Z716">
        <v>609.74650007787739</v>
      </c>
      <c r="AA716">
        <v>0</v>
      </c>
      <c r="AB716">
        <v>0</v>
      </c>
      <c r="AC716">
        <v>326.66147206651982</v>
      </c>
      <c r="AD716" t="s">
        <v>3162</v>
      </c>
      <c r="AE716" t="s">
        <v>335</v>
      </c>
      <c r="AF716" s="10">
        <v>0</v>
      </c>
      <c r="AG716" s="10">
        <v>0</v>
      </c>
      <c r="AH716" t="s">
        <v>3163</v>
      </c>
      <c r="AI716" t="s">
        <v>3164</v>
      </c>
      <c r="AJ716">
        <v>25750225</v>
      </c>
      <c r="AK716" t="s">
        <v>150</v>
      </c>
      <c r="AL716" t="s">
        <v>47</v>
      </c>
      <c r="AM716">
        <v>22222048</v>
      </c>
      <c r="AN716" t="s">
        <v>3165</v>
      </c>
    </row>
    <row r="717" spans="1:40" x14ac:dyDescent="0.25">
      <c r="A717" t="s">
        <v>3166</v>
      </c>
      <c r="B717" t="s">
        <v>146</v>
      </c>
      <c r="C717">
        <v>40</v>
      </c>
      <c r="D717" t="s">
        <v>147</v>
      </c>
      <c r="E717" t="s">
        <v>148</v>
      </c>
      <c r="F717" s="1">
        <v>330038721709</v>
      </c>
      <c r="G717" t="s">
        <v>3167</v>
      </c>
      <c r="H717" t="s">
        <v>3168</v>
      </c>
      <c r="I717" t="s">
        <v>49</v>
      </c>
      <c r="K717" s="10" t="s">
        <v>50</v>
      </c>
      <c r="L717">
        <f>Tabela1[[#This Row],[vlCaptEst]]+Tabela1[[#This Row],[vlLancEstTrat]]+Tabela1[[#This Row],[vlLancEstNTrat]]+Tabela1[[#This Row],[vlConsEst]]</f>
        <v>16780.773791674175</v>
      </c>
      <c r="M717">
        <v>0</v>
      </c>
      <c r="N717">
        <f>Tabela1[[#This Row],[VALOR_anual]]+Tabela1[[#This Row],[AJUSTE_exerc]]</f>
        <v>16780.773791674175</v>
      </c>
      <c r="Q717" t="s">
        <v>51</v>
      </c>
      <c r="R717" t="s">
        <v>52</v>
      </c>
      <c r="S717">
        <v>291635</v>
      </c>
      <c r="U717">
        <v>0</v>
      </c>
      <c r="V717">
        <v>126947</v>
      </c>
      <c r="W717">
        <v>0</v>
      </c>
      <c r="X717">
        <v>0</v>
      </c>
      <c r="Y717">
        <v>6.8865634401759176E-2</v>
      </c>
      <c r="Z717">
        <v>8033.4579128446421</v>
      </c>
      <c r="AA717">
        <v>0</v>
      </c>
      <c r="AB717">
        <v>0</v>
      </c>
      <c r="AC717">
        <v>8747.3158788295332</v>
      </c>
      <c r="AD717" t="s">
        <v>3169</v>
      </c>
      <c r="AE717" t="s">
        <v>3170</v>
      </c>
      <c r="AF717" s="10">
        <v>45069</v>
      </c>
      <c r="AG717" s="10">
        <v>46896</v>
      </c>
      <c r="AH717" t="s">
        <v>3171</v>
      </c>
      <c r="AI717" t="s">
        <v>3172</v>
      </c>
      <c r="AJ717">
        <v>25725580</v>
      </c>
      <c r="AK717" t="s">
        <v>150</v>
      </c>
      <c r="AL717" t="s">
        <v>47</v>
      </c>
      <c r="AM717" t="s">
        <v>3173</v>
      </c>
      <c r="AN717" t="s">
        <v>3174</v>
      </c>
    </row>
    <row r="718" spans="1:40" x14ac:dyDescent="0.25">
      <c r="A718" t="s">
        <v>3180</v>
      </c>
      <c r="B718" t="s">
        <v>146</v>
      </c>
      <c r="C718">
        <v>40</v>
      </c>
      <c r="D718" t="s">
        <v>147</v>
      </c>
      <c r="E718" t="s">
        <v>148</v>
      </c>
      <c r="F718" s="1">
        <v>330005093415</v>
      </c>
      <c r="G718" t="s">
        <v>3181</v>
      </c>
      <c r="H718" t="s">
        <v>3182</v>
      </c>
      <c r="I718" t="s">
        <v>62</v>
      </c>
      <c r="K718" s="10" t="s">
        <v>50</v>
      </c>
      <c r="L718">
        <f>Tabela1[[#This Row],[vlCaptEst]]+Tabela1[[#This Row],[vlLancEstTrat]]+Tabela1[[#This Row],[vlLancEstNTrat]]+Tabela1[[#This Row],[vlConsEst]]</f>
        <v>252110.72867435357</v>
      </c>
      <c r="M718">
        <v>0</v>
      </c>
      <c r="N718">
        <f>Tabela1[[#This Row],[VALOR_anual]]+Tabela1[[#This Row],[AJUSTE_exerc]]</f>
        <v>252110.72867435357</v>
      </c>
      <c r="Q718" t="s">
        <v>51</v>
      </c>
      <c r="R718" t="s">
        <v>52</v>
      </c>
      <c r="S718">
        <v>4936771</v>
      </c>
      <c r="T718">
        <v>3317587</v>
      </c>
      <c r="U718">
        <v>0</v>
      </c>
      <c r="V718">
        <v>1619184</v>
      </c>
      <c r="W718">
        <v>109480.38</v>
      </c>
      <c r="X718">
        <v>98</v>
      </c>
      <c r="Y718">
        <v>6.8865634401759176E-2</v>
      </c>
      <c r="Z718">
        <v>135989.55092734625</v>
      </c>
      <c r="AA718">
        <v>4615.0409474562484</v>
      </c>
      <c r="AB718">
        <v>0</v>
      </c>
      <c r="AC718">
        <v>111506.13679955104</v>
      </c>
      <c r="AD718" t="s">
        <v>3183</v>
      </c>
      <c r="AE718" t="s">
        <v>3184</v>
      </c>
      <c r="AF718" s="10">
        <v>40854</v>
      </c>
      <c r="AG718" s="10">
        <v>41367</v>
      </c>
      <c r="AH718" t="s">
        <v>3185</v>
      </c>
      <c r="AI718" t="s">
        <v>3186</v>
      </c>
      <c r="AJ718">
        <v>25977390</v>
      </c>
      <c r="AK718" t="s">
        <v>151</v>
      </c>
      <c r="AL718" t="s">
        <v>47</v>
      </c>
      <c r="AM718" t="s">
        <v>3187</v>
      </c>
      <c r="AN718" t="s">
        <v>3188</v>
      </c>
    </row>
    <row r="719" spans="1:40" x14ac:dyDescent="0.25">
      <c r="A719" t="s">
        <v>3189</v>
      </c>
      <c r="B719" t="s">
        <v>146</v>
      </c>
      <c r="C719">
        <v>40</v>
      </c>
      <c r="D719" t="s">
        <v>147</v>
      </c>
      <c r="E719" t="s">
        <v>148</v>
      </c>
      <c r="F719" s="1">
        <v>330028401264</v>
      </c>
      <c r="G719" t="s">
        <v>3190</v>
      </c>
      <c r="H719" t="s">
        <v>3191</v>
      </c>
      <c r="I719" t="s">
        <v>49</v>
      </c>
      <c r="K719" s="10" t="s">
        <v>50</v>
      </c>
      <c r="L719">
        <f>Tabela1[[#This Row],[vlCaptEst]]+Tabela1[[#This Row],[vlLancEstTrat]]+Tabela1[[#This Row],[vlLancEstNTrat]]+Tabela1[[#This Row],[vlConsEst]]</f>
        <v>546.4337801386373</v>
      </c>
      <c r="M719">
        <v>0</v>
      </c>
      <c r="N719">
        <f>Tabela1[[#This Row],[VALOR_anual]]+Tabela1[[#This Row],[AJUSTE_exerc]]</f>
        <v>546.4337801386373</v>
      </c>
      <c r="Q719" t="s">
        <v>51</v>
      </c>
      <c r="R719" t="s">
        <v>52</v>
      </c>
      <c r="S719">
        <v>13322</v>
      </c>
      <c r="T719">
        <v>0</v>
      </c>
      <c r="U719">
        <v>0</v>
      </c>
      <c r="V719">
        <v>2606</v>
      </c>
      <c r="W719">
        <v>0</v>
      </c>
      <c r="X719">
        <v>0</v>
      </c>
      <c r="Y719">
        <v>6.8865634401759176E-2</v>
      </c>
      <c r="Z719">
        <v>366.96942175569467</v>
      </c>
      <c r="AA719">
        <v>0</v>
      </c>
      <c r="AB719">
        <v>0</v>
      </c>
      <c r="AC719">
        <v>179.46435838294258</v>
      </c>
      <c r="AD719" t="s">
        <v>3192</v>
      </c>
      <c r="AE719" t="s">
        <v>335</v>
      </c>
      <c r="AF719" s="10">
        <v>0</v>
      </c>
      <c r="AG719" s="10">
        <v>0</v>
      </c>
      <c r="AH719" t="s">
        <v>3193</v>
      </c>
      <c r="AI719" t="s">
        <v>85</v>
      </c>
      <c r="AJ719">
        <v>25685220</v>
      </c>
      <c r="AK719" t="s">
        <v>150</v>
      </c>
      <c r="AL719" t="s">
        <v>47</v>
      </c>
      <c r="AM719" t="s">
        <v>3194</v>
      </c>
      <c r="AN719" t="s">
        <v>3195</v>
      </c>
    </row>
    <row r="720" spans="1:40" x14ac:dyDescent="0.25">
      <c r="A720" t="s">
        <v>3196</v>
      </c>
      <c r="B720" t="s">
        <v>146</v>
      </c>
      <c r="C720">
        <v>40</v>
      </c>
      <c r="D720" t="s">
        <v>147</v>
      </c>
      <c r="E720" t="s">
        <v>148</v>
      </c>
      <c r="F720" s="1">
        <v>330005313040</v>
      </c>
      <c r="G720" t="s">
        <v>3197</v>
      </c>
      <c r="H720" t="s">
        <v>3198</v>
      </c>
      <c r="I720" t="s">
        <v>49</v>
      </c>
      <c r="K720" s="10" t="s">
        <v>50</v>
      </c>
      <c r="L720">
        <f>Tabela1[[#This Row],[vlCaptEst]]+Tabela1[[#This Row],[vlLancEstTrat]]+Tabela1[[#This Row],[vlLancEstNTrat]]+Tabela1[[#This Row],[vlConsEst]]</f>
        <v>179.38081859084065</v>
      </c>
      <c r="M720">
        <v>0</v>
      </c>
      <c r="N720">
        <f>Tabela1[[#This Row],[VALOR_anual]]+Tabela1[[#This Row],[AJUSTE_exerc]]</f>
        <v>179.38081859084065</v>
      </c>
      <c r="Q720" t="s">
        <v>387</v>
      </c>
      <c r="R720" t="s">
        <v>52</v>
      </c>
      <c r="S720">
        <v>5107</v>
      </c>
      <c r="T720">
        <v>0</v>
      </c>
      <c r="U720">
        <v>0</v>
      </c>
      <c r="V720">
        <v>561.9</v>
      </c>
      <c r="W720">
        <v>0</v>
      </c>
      <c r="X720">
        <v>0</v>
      </c>
      <c r="Y720">
        <v>6.8865634401759176E-2</v>
      </c>
      <c r="Z720">
        <v>140.68100989962772</v>
      </c>
      <c r="AA720">
        <v>0</v>
      </c>
      <c r="AB720">
        <v>0</v>
      </c>
      <c r="AC720">
        <v>38.699808691212915</v>
      </c>
      <c r="AD720" t="s">
        <v>3199</v>
      </c>
      <c r="AE720" t="s">
        <v>3200</v>
      </c>
      <c r="AF720" s="10">
        <v>40057</v>
      </c>
      <c r="AG720" s="10">
        <v>41883</v>
      </c>
      <c r="AH720" t="s">
        <v>3201</v>
      </c>
      <c r="AI720" t="s">
        <v>3202</v>
      </c>
      <c r="AJ720">
        <v>25915000</v>
      </c>
      <c r="AK720" t="s">
        <v>197</v>
      </c>
      <c r="AL720" t="s">
        <v>47</v>
      </c>
      <c r="AM720">
        <v>27778300</v>
      </c>
      <c r="AN720" t="s">
        <v>3203</v>
      </c>
    </row>
    <row r="721" spans="1:40" x14ac:dyDescent="0.25">
      <c r="A721" t="s">
        <v>3204</v>
      </c>
      <c r="B721" t="s">
        <v>146</v>
      </c>
      <c r="C721">
        <v>40</v>
      </c>
      <c r="D721" t="s">
        <v>147</v>
      </c>
      <c r="E721" t="s">
        <v>148</v>
      </c>
      <c r="F721" s="1">
        <v>330005048118</v>
      </c>
      <c r="G721" t="s">
        <v>3205</v>
      </c>
      <c r="H721" t="s">
        <v>3206</v>
      </c>
      <c r="I721" t="s">
        <v>62</v>
      </c>
      <c r="K721" s="10" t="s">
        <v>50</v>
      </c>
      <c r="L721">
        <f>Tabela1[[#This Row],[vlCaptEst]]+Tabela1[[#This Row],[vlLancEstTrat]]+Tabela1[[#This Row],[vlLancEstNTrat]]+Tabela1[[#This Row],[vlConsEst]]</f>
        <v>12826.219325523707</v>
      </c>
      <c r="M721">
        <v>0</v>
      </c>
      <c r="N721">
        <f>Tabela1[[#This Row],[VALOR_anual]]+Tabela1[[#This Row],[AJUSTE_exerc]]</f>
        <v>12826.219325523707</v>
      </c>
      <c r="Q721" t="s">
        <v>51</v>
      </c>
      <c r="R721" t="s">
        <v>52</v>
      </c>
      <c r="S721">
        <v>407278</v>
      </c>
      <c r="T721">
        <v>392135</v>
      </c>
      <c r="U721">
        <v>0</v>
      </c>
      <c r="V721">
        <v>15143</v>
      </c>
      <c r="W721">
        <v>6665</v>
      </c>
      <c r="X721">
        <v>98</v>
      </c>
      <c r="Y721">
        <v>6.8865634401759176E-2</v>
      </c>
      <c r="Z721">
        <v>11218.986822800918</v>
      </c>
      <c r="AA721">
        <v>564.3948354405494</v>
      </c>
      <c r="AB721">
        <v>0</v>
      </c>
      <c r="AC721">
        <v>1042.837667282239</v>
      </c>
      <c r="AD721" t="s">
        <v>3207</v>
      </c>
      <c r="AE721" t="s">
        <v>3208</v>
      </c>
      <c r="AF721" s="10">
        <v>40154</v>
      </c>
      <c r="AG721" s="10">
        <v>41980</v>
      </c>
      <c r="AH721" t="s">
        <v>3209</v>
      </c>
      <c r="AI721" t="s">
        <v>152</v>
      </c>
      <c r="AJ721">
        <v>25660007</v>
      </c>
      <c r="AK721" t="s">
        <v>150</v>
      </c>
      <c r="AL721" t="s">
        <v>47</v>
      </c>
      <c r="AM721">
        <v>22919500</v>
      </c>
      <c r="AN721" t="s">
        <v>3210</v>
      </c>
    </row>
    <row r="722" spans="1:40" x14ac:dyDescent="0.25">
      <c r="A722" t="s">
        <v>3211</v>
      </c>
      <c r="B722" t="s">
        <v>146</v>
      </c>
      <c r="C722">
        <v>40</v>
      </c>
      <c r="D722" t="s">
        <v>147</v>
      </c>
      <c r="E722" t="s">
        <v>148</v>
      </c>
      <c r="F722" s="1">
        <v>330005069972</v>
      </c>
      <c r="G722" t="s">
        <v>3212</v>
      </c>
      <c r="H722" t="s">
        <v>3213</v>
      </c>
      <c r="I722" t="s">
        <v>49</v>
      </c>
      <c r="K722" s="10" t="s">
        <v>3214</v>
      </c>
      <c r="L722">
        <f>Tabela1[[#This Row],[vlCaptEst]]+Tabela1[[#This Row],[vlLancEstTrat]]+Tabela1[[#This Row],[vlLancEstNTrat]]+Tabela1[[#This Row],[vlConsEst]]</f>
        <v>1798.9249981746489</v>
      </c>
      <c r="M722">
        <v>0</v>
      </c>
      <c r="N722">
        <f>Tabela1[[#This Row],[VALOR_anual]]+Tabela1[[#This Row],[AJUSTE_exerc]]</f>
        <v>1798.9249981746489</v>
      </c>
      <c r="Q722" t="s">
        <v>51</v>
      </c>
      <c r="R722" t="s">
        <v>52</v>
      </c>
      <c r="S722">
        <v>43537.2</v>
      </c>
      <c r="T722">
        <v>0</v>
      </c>
      <c r="U722">
        <v>0</v>
      </c>
      <c r="V722">
        <v>8707.44</v>
      </c>
      <c r="W722">
        <v>0</v>
      </c>
      <c r="X722">
        <v>0</v>
      </c>
      <c r="Y722">
        <v>6.8865634401759176E-2</v>
      </c>
      <c r="Z722">
        <v>1199.2763704670908</v>
      </c>
      <c r="AA722">
        <v>0</v>
      </c>
      <c r="AB722">
        <v>0</v>
      </c>
      <c r="AC722">
        <v>599.64862770755815</v>
      </c>
      <c r="AD722" t="s">
        <v>3215</v>
      </c>
      <c r="AE722" t="s">
        <v>3216</v>
      </c>
      <c r="AF722" s="10">
        <v>43728</v>
      </c>
      <c r="AG722" s="10">
        <v>45555</v>
      </c>
      <c r="AH722" t="s">
        <v>3217</v>
      </c>
      <c r="AI722" t="s">
        <v>3125</v>
      </c>
      <c r="AJ722">
        <v>25740040</v>
      </c>
      <c r="AK722" t="s">
        <v>150</v>
      </c>
      <c r="AL722" t="s">
        <v>47</v>
      </c>
      <c r="AM722" t="s">
        <v>3218</v>
      </c>
      <c r="AN722" t="s">
        <v>3126</v>
      </c>
    </row>
    <row r="723" spans="1:40" x14ac:dyDescent="0.25">
      <c r="A723" t="s">
        <v>3219</v>
      </c>
      <c r="B723" t="s">
        <v>146</v>
      </c>
      <c r="C723">
        <v>40</v>
      </c>
      <c r="D723" t="s">
        <v>147</v>
      </c>
      <c r="E723" t="s">
        <v>148</v>
      </c>
      <c r="F723" s="1">
        <v>330005718458</v>
      </c>
      <c r="G723" t="s">
        <v>3220</v>
      </c>
      <c r="H723" t="s">
        <v>3221</v>
      </c>
      <c r="I723" t="s">
        <v>49</v>
      </c>
      <c r="K723" s="10" t="s">
        <v>50</v>
      </c>
      <c r="L723">
        <f>Tabela1[[#This Row],[vlCaptEst]]+Tabela1[[#This Row],[vlLancEstTrat]]+Tabela1[[#This Row],[vlLancEstNTrat]]+Tabela1[[#This Row],[vlConsEst]]</f>
        <v>638.23356918463094</v>
      </c>
      <c r="M723">
        <v>0</v>
      </c>
      <c r="N723">
        <f>Tabela1[[#This Row],[VALOR_anual]]+Tabela1[[#This Row],[AJUSTE_exerc]]</f>
        <v>638.23356918463094</v>
      </c>
      <c r="Q723" t="s">
        <v>51</v>
      </c>
      <c r="R723" t="s">
        <v>52</v>
      </c>
      <c r="S723">
        <v>15797</v>
      </c>
      <c r="T723">
        <v>0</v>
      </c>
      <c r="U723">
        <v>0</v>
      </c>
      <c r="V723">
        <v>2949</v>
      </c>
      <c r="W723">
        <v>0</v>
      </c>
      <c r="X723">
        <v>0</v>
      </c>
      <c r="Y723">
        <v>6.8865634401759176E-2</v>
      </c>
      <c r="Z723">
        <v>435.14833458487141</v>
      </c>
      <c r="AA723">
        <v>0</v>
      </c>
      <c r="AB723">
        <v>0</v>
      </c>
      <c r="AC723">
        <v>203.08523459975953</v>
      </c>
      <c r="AD723" t="s">
        <v>3222</v>
      </c>
      <c r="AE723" t="s">
        <v>3223</v>
      </c>
      <c r="AF723" s="10">
        <v>40436</v>
      </c>
      <c r="AG723" s="10">
        <v>42262</v>
      </c>
      <c r="AH723" t="s">
        <v>3224</v>
      </c>
      <c r="AI723" t="s">
        <v>3225</v>
      </c>
      <c r="AJ723">
        <v>25965176</v>
      </c>
      <c r="AK723" t="s">
        <v>151</v>
      </c>
      <c r="AL723" t="s">
        <v>47</v>
      </c>
      <c r="AM723" t="s">
        <v>3226</v>
      </c>
      <c r="AN723" t="s">
        <v>3227</v>
      </c>
    </row>
    <row r="724" spans="1:40" x14ac:dyDescent="0.25">
      <c r="A724" t="s">
        <v>3228</v>
      </c>
      <c r="B724" t="s">
        <v>146</v>
      </c>
      <c r="C724">
        <v>40</v>
      </c>
      <c r="D724" t="s">
        <v>147</v>
      </c>
      <c r="E724" t="s">
        <v>148</v>
      </c>
      <c r="F724" s="1">
        <v>330034156233</v>
      </c>
      <c r="G724" t="s">
        <v>3229</v>
      </c>
      <c r="H724" t="s">
        <v>3230</v>
      </c>
      <c r="I724" t="s">
        <v>271</v>
      </c>
      <c r="K724" s="10" t="s">
        <v>184</v>
      </c>
      <c r="L724">
        <f>Tabela1[[#This Row],[vlCaptEst]]+Tabela1[[#This Row],[vlLancEstTrat]]+Tabela1[[#This Row],[vlLancEstNTrat]]+Tabela1[[#This Row],[vlConsEst]]</f>
        <v>982.72034439089725</v>
      </c>
      <c r="M724">
        <v>0</v>
      </c>
      <c r="N724">
        <f>Tabela1[[#This Row],[VALOR_anual]]+Tabela1[[#This Row],[AJUSTE_exerc]]</f>
        <v>982.72034439089725</v>
      </c>
      <c r="Q724" t="s">
        <v>51</v>
      </c>
      <c r="R724" t="s">
        <v>3231</v>
      </c>
      <c r="S724">
        <v>23783.4</v>
      </c>
      <c r="T724">
        <v>0</v>
      </c>
      <c r="U724">
        <v>0</v>
      </c>
      <c r="V724">
        <v>4756.68</v>
      </c>
      <c r="W724">
        <v>0</v>
      </c>
      <c r="X724">
        <v>0</v>
      </c>
      <c r="Y724">
        <v>6.8865634401759176E-2</v>
      </c>
      <c r="Z724">
        <v>655.15037708526904</v>
      </c>
      <c r="AA724">
        <v>0</v>
      </c>
      <c r="AB724">
        <v>0</v>
      </c>
      <c r="AC724">
        <v>327.56996730562815</v>
      </c>
      <c r="AD724" t="s">
        <v>3232</v>
      </c>
      <c r="AE724" t="s">
        <v>3233</v>
      </c>
      <c r="AF724" s="10">
        <v>44474</v>
      </c>
      <c r="AG724" s="10">
        <v>46300</v>
      </c>
      <c r="AH724" t="s">
        <v>3234</v>
      </c>
      <c r="AI724" t="s">
        <v>3235</v>
      </c>
      <c r="AJ724">
        <v>2596105</v>
      </c>
      <c r="AK724" t="s">
        <v>151</v>
      </c>
      <c r="AL724" t="s">
        <v>47</v>
      </c>
      <c r="AM724" t="s">
        <v>3236</v>
      </c>
      <c r="AN724" t="s">
        <v>3237</v>
      </c>
    </row>
    <row r="725" spans="1:40" x14ac:dyDescent="0.25">
      <c r="A725" t="s">
        <v>3238</v>
      </c>
      <c r="B725" t="s">
        <v>146</v>
      </c>
      <c r="C725">
        <v>40</v>
      </c>
      <c r="D725" t="s">
        <v>147</v>
      </c>
      <c r="E725" t="s">
        <v>148</v>
      </c>
      <c r="F725" s="1">
        <v>330005720860</v>
      </c>
      <c r="G725" t="s">
        <v>3239</v>
      </c>
      <c r="H725" t="s">
        <v>3240</v>
      </c>
      <c r="I725" t="s">
        <v>49</v>
      </c>
      <c r="K725" s="10" t="s">
        <v>50</v>
      </c>
      <c r="L725">
        <f>Tabela1[[#This Row],[vlCaptEst]]+Tabela1[[#This Row],[vlLancEstTrat]]+Tabela1[[#This Row],[vlLancEstNTrat]]+Tabela1[[#This Row],[vlConsEst]]</f>
        <v>499.76636377570395</v>
      </c>
      <c r="M725">
        <v>0</v>
      </c>
      <c r="N725">
        <f>Tabela1[[#This Row],[VALOR_anual]]+Tabela1[[#This Row],[AJUSTE_exerc]]</f>
        <v>499.76636377570395</v>
      </c>
      <c r="Q725" t="s">
        <v>51</v>
      </c>
      <c r="R725" t="s">
        <v>52</v>
      </c>
      <c r="S725">
        <v>16128</v>
      </c>
      <c r="T725">
        <v>0</v>
      </c>
      <c r="U725">
        <v>0</v>
      </c>
      <c r="V725">
        <v>806</v>
      </c>
      <c r="W725">
        <v>0</v>
      </c>
      <c r="X725">
        <v>0</v>
      </c>
      <c r="Y725">
        <v>6.8865634401759176E-2</v>
      </c>
      <c r="Z725">
        <v>444.26461439799306</v>
      </c>
      <c r="AA725">
        <v>0</v>
      </c>
      <c r="AB725">
        <v>0</v>
      </c>
      <c r="AC725">
        <v>55.501749377710915</v>
      </c>
      <c r="AD725" t="s">
        <v>3241</v>
      </c>
      <c r="AE725" t="s">
        <v>3242</v>
      </c>
      <c r="AF725" s="10">
        <v>40445</v>
      </c>
      <c r="AG725" s="10">
        <v>42270</v>
      </c>
      <c r="AH725" t="s">
        <v>3243</v>
      </c>
      <c r="AI725" t="s">
        <v>3244</v>
      </c>
      <c r="AJ725">
        <v>0</v>
      </c>
      <c r="AK725" t="s">
        <v>150</v>
      </c>
      <c r="AL725" t="s">
        <v>47</v>
      </c>
      <c r="AM725">
        <v>22374206</v>
      </c>
      <c r="AN725" t="s">
        <v>3245</v>
      </c>
    </row>
    <row r="726" spans="1:40" x14ac:dyDescent="0.25">
      <c r="A726" t="s">
        <v>3253</v>
      </c>
      <c r="B726" t="s">
        <v>146</v>
      </c>
      <c r="C726">
        <v>40</v>
      </c>
      <c r="D726" t="s">
        <v>147</v>
      </c>
      <c r="E726" t="s">
        <v>148</v>
      </c>
      <c r="F726" s="1">
        <v>330005961123</v>
      </c>
      <c r="G726" t="s">
        <v>3254</v>
      </c>
      <c r="H726" t="s">
        <v>3255</v>
      </c>
      <c r="I726" t="s">
        <v>62</v>
      </c>
      <c r="K726" s="10" t="s">
        <v>50</v>
      </c>
      <c r="L726">
        <f>Tabela1[[#This Row],[vlCaptEst]]+Tabela1[[#This Row],[vlLancEstTrat]]+Tabela1[[#This Row],[vlLancEstNTrat]]+Tabela1[[#This Row],[vlConsEst]]</f>
        <v>1176.6162018594457</v>
      </c>
      <c r="M726">
        <v>0</v>
      </c>
      <c r="N726">
        <f>Tabela1[[#This Row],[VALOR_anual]]+Tabela1[[#This Row],[AJUSTE_exerc]]</f>
        <v>1176.6162018594457</v>
      </c>
      <c r="Q726" t="s">
        <v>51</v>
      </c>
      <c r="R726" t="s">
        <v>52</v>
      </c>
      <c r="S726">
        <v>21600</v>
      </c>
      <c r="T726">
        <v>15120</v>
      </c>
      <c r="U726">
        <v>0</v>
      </c>
      <c r="V726">
        <v>6480</v>
      </c>
      <c r="W726">
        <v>30.24</v>
      </c>
      <c r="X726">
        <v>87</v>
      </c>
      <c r="Y726">
        <v>6.8865634401759176E-2</v>
      </c>
      <c r="Z726">
        <v>595.00172677188891</v>
      </c>
      <c r="AA726">
        <v>135.3657906271433</v>
      </c>
      <c r="AB726">
        <v>0</v>
      </c>
      <c r="AC726">
        <v>446.24868446041359</v>
      </c>
      <c r="AD726" t="s">
        <v>3256</v>
      </c>
      <c r="AE726" t="s">
        <v>3257</v>
      </c>
      <c r="AF726" s="10">
        <v>40757</v>
      </c>
      <c r="AG726" s="10">
        <v>42584</v>
      </c>
      <c r="AH726" t="s">
        <v>3258</v>
      </c>
      <c r="AI726" t="s">
        <v>3259</v>
      </c>
      <c r="AJ726">
        <v>25780000</v>
      </c>
      <c r="AK726" t="s">
        <v>157</v>
      </c>
      <c r="AL726" t="s">
        <v>47</v>
      </c>
      <c r="AM726">
        <v>98458037</v>
      </c>
      <c r="AN726" t="s">
        <v>3260</v>
      </c>
    </row>
    <row r="727" spans="1:40" x14ac:dyDescent="0.25">
      <c r="A727" t="s">
        <v>3261</v>
      </c>
      <c r="B727" t="s">
        <v>146</v>
      </c>
      <c r="C727">
        <v>40</v>
      </c>
      <c r="D727" t="s">
        <v>147</v>
      </c>
      <c r="E727" t="s">
        <v>148</v>
      </c>
      <c r="F727" s="1">
        <v>330005210071</v>
      </c>
      <c r="G727" t="s">
        <v>3262</v>
      </c>
      <c r="H727" t="s">
        <v>3263</v>
      </c>
      <c r="I727" t="s">
        <v>62</v>
      </c>
      <c r="K727" s="10" t="s">
        <v>50</v>
      </c>
      <c r="L727">
        <f>Tabela1[[#This Row],[vlCaptEst]]+Tabela1[[#This Row],[vlLancEstTrat]]+Tabela1[[#This Row],[vlLancEstNTrat]]+Tabela1[[#This Row],[vlConsEst]]</f>
        <v>413.1564843140419</v>
      </c>
      <c r="M727">
        <v>0</v>
      </c>
      <c r="N727">
        <f>Tabela1[[#This Row],[VALOR_anual]]+Tabela1[[#This Row],[AJUSTE_exerc]]</f>
        <v>413.1564843140419</v>
      </c>
      <c r="Q727" t="s">
        <v>51</v>
      </c>
      <c r="R727" t="s">
        <v>52</v>
      </c>
      <c r="S727">
        <v>9120</v>
      </c>
      <c r="T727">
        <v>7296</v>
      </c>
      <c r="U727">
        <v>0</v>
      </c>
      <c r="V727">
        <v>1824</v>
      </c>
      <c r="W727">
        <v>211.59</v>
      </c>
      <c r="X727">
        <v>93</v>
      </c>
      <c r="Y727">
        <v>6.8865634401759176E-2</v>
      </c>
      <c r="Z727">
        <v>251.22503979848906</v>
      </c>
      <c r="AA727">
        <v>36.318924616308294</v>
      </c>
      <c r="AB727">
        <v>0</v>
      </c>
      <c r="AC727">
        <v>125.61251989924453</v>
      </c>
      <c r="AD727" t="s">
        <v>3264</v>
      </c>
      <c r="AE727" t="s">
        <v>3265</v>
      </c>
      <c r="AF727" s="10">
        <v>40858</v>
      </c>
      <c r="AG727" s="10">
        <v>42685</v>
      </c>
      <c r="AH727" t="s">
        <v>3266</v>
      </c>
      <c r="AI727" t="s">
        <v>85</v>
      </c>
      <c r="AJ727">
        <v>25680276</v>
      </c>
      <c r="AK727" t="s">
        <v>150</v>
      </c>
      <c r="AL727" t="s">
        <v>47</v>
      </c>
      <c r="AM727" t="s">
        <v>3267</v>
      </c>
      <c r="AN727" t="s">
        <v>3268</v>
      </c>
    </row>
    <row r="728" spans="1:40" x14ac:dyDescent="0.25">
      <c r="A728" t="s">
        <v>3269</v>
      </c>
      <c r="B728" t="s">
        <v>146</v>
      </c>
      <c r="C728">
        <v>40</v>
      </c>
      <c r="D728" t="s">
        <v>147</v>
      </c>
      <c r="E728" t="s">
        <v>148</v>
      </c>
      <c r="F728" s="1">
        <v>330006558446</v>
      </c>
      <c r="G728" t="s">
        <v>3270</v>
      </c>
      <c r="H728" t="s">
        <v>3271</v>
      </c>
      <c r="I728" t="s">
        <v>62</v>
      </c>
      <c r="K728" s="10" t="s">
        <v>50</v>
      </c>
      <c r="L728">
        <f>Tabela1[[#This Row],[vlCaptEst]]+Tabela1[[#This Row],[vlLancEstTrat]]+Tabela1[[#This Row],[vlLancEstNTrat]]+Tabela1[[#This Row],[vlConsEst]]</f>
        <v>184471.96325595974</v>
      </c>
      <c r="M728">
        <v>0</v>
      </c>
      <c r="N728">
        <f>Tabela1[[#This Row],[VALOR_anual]]+Tabela1[[#This Row],[AJUSTE_exerc]]</f>
        <v>184471.96325595974</v>
      </c>
      <c r="Q728" t="s">
        <v>51</v>
      </c>
      <c r="R728" t="s">
        <v>52</v>
      </c>
      <c r="S728">
        <v>2859491</v>
      </c>
      <c r="T728">
        <v>1341331</v>
      </c>
      <c r="U728">
        <v>0</v>
      </c>
      <c r="V728">
        <v>1518160</v>
      </c>
      <c r="W728">
        <v>18778.64</v>
      </c>
      <c r="X728">
        <v>99</v>
      </c>
      <c r="Y728">
        <v>6.8865634401759176E-2</v>
      </c>
      <c r="Z728">
        <v>78768.270681379567</v>
      </c>
      <c r="AA728">
        <v>1154.6452365366417</v>
      </c>
      <c r="AB728">
        <v>0</v>
      </c>
      <c r="AC728">
        <v>104549.04733804353</v>
      </c>
      <c r="AD728" t="s">
        <v>3272</v>
      </c>
      <c r="AE728" t="s">
        <v>3273</v>
      </c>
      <c r="AF728" s="10">
        <v>41061</v>
      </c>
      <c r="AG728" s="10">
        <v>42887</v>
      </c>
      <c r="AH728" t="s">
        <v>3274</v>
      </c>
      <c r="AI728" t="s">
        <v>3275</v>
      </c>
      <c r="AJ728">
        <v>25750160</v>
      </c>
      <c r="AK728" t="s">
        <v>150</v>
      </c>
      <c r="AL728" t="s">
        <v>47</v>
      </c>
      <c r="AM728" t="s">
        <v>3276</v>
      </c>
      <c r="AN728" t="s">
        <v>3277</v>
      </c>
    </row>
    <row r="729" spans="1:40" x14ac:dyDescent="0.25">
      <c r="A729" t="s">
        <v>3278</v>
      </c>
      <c r="B729" t="s">
        <v>146</v>
      </c>
      <c r="C729">
        <v>40</v>
      </c>
      <c r="D729" t="s">
        <v>147</v>
      </c>
      <c r="E729" t="s">
        <v>148</v>
      </c>
      <c r="F729" s="1">
        <v>330006575960</v>
      </c>
      <c r="G729" t="s">
        <v>3279</v>
      </c>
      <c r="H729" t="s">
        <v>3280</v>
      </c>
      <c r="I729" t="s">
        <v>72</v>
      </c>
      <c r="K729" s="10" t="s">
        <v>50</v>
      </c>
      <c r="L729">
        <f>Tabela1[[#This Row],[vlCaptEst]]+Tabela1[[#This Row],[vlLancEstTrat]]+Tabela1[[#This Row],[vlLancEstNTrat]]+Tabela1[[#This Row],[vlConsEst]]</f>
        <v>133.1519861364425</v>
      </c>
      <c r="M729">
        <v>0</v>
      </c>
      <c r="N729">
        <f>Tabela1[[#This Row],[VALOR_anual]]+Tabela1[[#This Row],[AJUSTE_exerc]]</f>
        <v>133.1519861364425</v>
      </c>
      <c r="Q729" t="s">
        <v>3281</v>
      </c>
      <c r="R729" t="s">
        <v>52</v>
      </c>
      <c r="S729">
        <v>1500</v>
      </c>
      <c r="T729">
        <v>192</v>
      </c>
      <c r="U729">
        <v>0</v>
      </c>
      <c r="V729">
        <v>1308</v>
      </c>
      <c r="W729">
        <v>111</v>
      </c>
      <c r="X729">
        <v>87</v>
      </c>
      <c r="Y729">
        <v>6.8865634401759176E-2</v>
      </c>
      <c r="Z729">
        <v>41.320869668410552</v>
      </c>
      <c r="AA729">
        <v>1.754335634140251</v>
      </c>
      <c r="AB729">
        <v>0</v>
      </c>
      <c r="AC729">
        <v>90.076780833891689</v>
      </c>
      <c r="AD729" t="s">
        <v>3282</v>
      </c>
      <c r="AE729" t="s">
        <v>3283</v>
      </c>
      <c r="AF729" s="10">
        <v>41087</v>
      </c>
      <c r="AG729" s="10">
        <v>42913</v>
      </c>
      <c r="AH729" t="s">
        <v>3284</v>
      </c>
      <c r="AI729" t="s">
        <v>3285</v>
      </c>
      <c r="AJ729">
        <v>25655002</v>
      </c>
      <c r="AK729" t="s">
        <v>150</v>
      </c>
      <c r="AL729" t="s">
        <v>47</v>
      </c>
      <c r="AM729">
        <v>22430862</v>
      </c>
      <c r="AN729" t="s">
        <v>3286</v>
      </c>
    </row>
    <row r="730" spans="1:40" x14ac:dyDescent="0.25">
      <c r="A730" t="s">
        <v>3287</v>
      </c>
      <c r="B730" t="s">
        <v>146</v>
      </c>
      <c r="C730">
        <v>40</v>
      </c>
      <c r="D730" t="s">
        <v>147</v>
      </c>
      <c r="E730" t="s">
        <v>148</v>
      </c>
      <c r="F730" s="1">
        <v>330006710507</v>
      </c>
      <c r="G730" t="s">
        <v>3288</v>
      </c>
      <c r="H730" t="s">
        <v>13061</v>
      </c>
      <c r="I730" t="s">
        <v>62</v>
      </c>
      <c r="K730" s="10" t="s">
        <v>50</v>
      </c>
      <c r="L730">
        <f>Tabela1[[#This Row],[vlCaptEst]]+Tabela1[[#This Row],[vlLancEstTrat]]+Tabela1[[#This Row],[vlLancEstNTrat]]+Tabela1[[#This Row],[vlConsEst]]</f>
        <v>11497.89486120718</v>
      </c>
      <c r="M730">
        <v>0</v>
      </c>
      <c r="N730">
        <f>Tabela1[[#This Row],[VALOR_anual]]+Tabela1[[#This Row],[AJUSTE_exerc]]</f>
        <v>11497.89486120718</v>
      </c>
      <c r="Q730" t="s">
        <v>51</v>
      </c>
      <c r="R730" t="s">
        <v>52</v>
      </c>
      <c r="S730">
        <v>131116</v>
      </c>
      <c r="T730">
        <v>16978</v>
      </c>
      <c r="U730">
        <v>0</v>
      </c>
      <c r="V730">
        <v>114138</v>
      </c>
      <c r="W730">
        <v>3386.27</v>
      </c>
      <c r="X730">
        <v>98</v>
      </c>
      <c r="Y730">
        <v>6.8865634401759176E-2</v>
      </c>
      <c r="Z730">
        <v>3611.7489292602545</v>
      </c>
      <c r="AA730">
        <v>25.959990395670616</v>
      </c>
      <c r="AB730">
        <v>0</v>
      </c>
      <c r="AC730">
        <v>7860.1859415512545</v>
      </c>
      <c r="AD730" t="s">
        <v>3289</v>
      </c>
      <c r="AE730" t="s">
        <v>3290</v>
      </c>
      <c r="AF730" s="10">
        <v>41135</v>
      </c>
      <c r="AG730" s="10">
        <v>42961</v>
      </c>
      <c r="AH730" t="s">
        <v>3291</v>
      </c>
      <c r="AI730" t="s">
        <v>3292</v>
      </c>
      <c r="AJ730">
        <v>25954220</v>
      </c>
      <c r="AK730" t="s">
        <v>151</v>
      </c>
      <c r="AL730" t="s">
        <v>47</v>
      </c>
      <c r="AM730">
        <v>21524000</v>
      </c>
      <c r="AN730" t="s">
        <v>3293</v>
      </c>
    </row>
    <row r="731" spans="1:40" x14ac:dyDescent="0.25">
      <c r="A731" t="s">
        <v>3294</v>
      </c>
      <c r="B731" t="s">
        <v>146</v>
      </c>
      <c r="C731">
        <v>40</v>
      </c>
      <c r="D731" t="s">
        <v>147</v>
      </c>
      <c r="E731" t="s">
        <v>148</v>
      </c>
      <c r="F731" s="1">
        <v>330007012269</v>
      </c>
      <c r="G731" t="s">
        <v>3295</v>
      </c>
      <c r="H731" t="s">
        <v>3296</v>
      </c>
      <c r="I731" t="s">
        <v>49</v>
      </c>
      <c r="K731" s="10" t="s">
        <v>50</v>
      </c>
      <c r="L731">
        <f>Tabela1[[#This Row],[vlCaptEst]]+Tabela1[[#This Row],[vlLancEstTrat]]+Tabela1[[#This Row],[vlLancEstNTrat]]+Tabela1[[#This Row],[vlConsEst]]</f>
        <v>527.85661886997343</v>
      </c>
      <c r="M731">
        <v>0</v>
      </c>
      <c r="N731">
        <f>Tabela1[[#This Row],[VALOR_anual]]+Tabela1[[#This Row],[AJUSTE_exerc]]</f>
        <v>527.85661886997343</v>
      </c>
      <c r="Q731" t="s">
        <v>2238</v>
      </c>
      <c r="R731" t="s">
        <v>52</v>
      </c>
      <c r="S731">
        <v>12775</v>
      </c>
      <c r="T731">
        <v>0</v>
      </c>
      <c r="U731">
        <v>0</v>
      </c>
      <c r="V731">
        <v>2555</v>
      </c>
      <c r="W731">
        <v>0</v>
      </c>
      <c r="X731">
        <v>0</v>
      </c>
      <c r="Y731">
        <v>6.8865634401759176E-2</v>
      </c>
      <c r="Z731">
        <v>351.90093175531138</v>
      </c>
      <c r="AA731">
        <v>0</v>
      </c>
      <c r="AB731">
        <v>0</v>
      </c>
      <c r="AC731">
        <v>175.95568711466208</v>
      </c>
      <c r="AD731" t="s">
        <v>3297</v>
      </c>
      <c r="AE731" t="s">
        <v>3298</v>
      </c>
      <c r="AF731" s="10">
        <v>41253</v>
      </c>
      <c r="AG731" s="10">
        <v>43079</v>
      </c>
      <c r="AH731" t="s">
        <v>3299</v>
      </c>
      <c r="AI731" t="s">
        <v>85</v>
      </c>
      <c r="AJ731">
        <v>20011000</v>
      </c>
      <c r="AK731" t="s">
        <v>64</v>
      </c>
      <c r="AL731" t="s">
        <v>47</v>
      </c>
      <c r="AM731" t="s">
        <v>3300</v>
      </c>
      <c r="AN731" t="s">
        <v>3301</v>
      </c>
    </row>
    <row r="732" spans="1:40" x14ac:dyDescent="0.25">
      <c r="A732" t="s">
        <v>3302</v>
      </c>
      <c r="B732" t="s">
        <v>146</v>
      </c>
      <c r="C732">
        <v>40</v>
      </c>
      <c r="D732" t="s">
        <v>147</v>
      </c>
      <c r="E732" t="s">
        <v>148</v>
      </c>
      <c r="F732" s="1">
        <v>330007252901</v>
      </c>
      <c r="G732" t="s">
        <v>3303</v>
      </c>
      <c r="H732" t="s">
        <v>3304</v>
      </c>
      <c r="I732" t="s">
        <v>49</v>
      </c>
      <c r="K732" s="10" t="s">
        <v>50</v>
      </c>
      <c r="L732">
        <f>Tabela1[[#This Row],[vlCaptEst]]+Tabela1[[#This Row],[vlLancEstTrat]]+Tabela1[[#This Row],[vlLancEstNTrat]]+Tabela1[[#This Row],[vlConsEst]]</f>
        <v>3054.3296664602149</v>
      </c>
      <c r="M732">
        <v>0</v>
      </c>
      <c r="N732">
        <f>Tabela1[[#This Row],[VALOR_anual]]+Tabela1[[#This Row],[AJUSTE_exerc]]</f>
        <v>3054.3296664602149</v>
      </c>
      <c r="Q732" t="s">
        <v>2238</v>
      </c>
      <c r="R732" t="s">
        <v>52</v>
      </c>
      <c r="S732">
        <v>31680</v>
      </c>
      <c r="T732">
        <v>0</v>
      </c>
      <c r="U732">
        <v>11880</v>
      </c>
      <c r="V732">
        <v>19800</v>
      </c>
      <c r="W732">
        <v>0</v>
      </c>
      <c r="X732">
        <v>0</v>
      </c>
      <c r="Y732">
        <v>6.8865634401759176E-2</v>
      </c>
      <c r="Z732">
        <v>872.66711077063474</v>
      </c>
      <c r="AA732">
        <v>818.12606900209585</v>
      </c>
      <c r="AB732">
        <v>0</v>
      </c>
      <c r="AC732">
        <v>1363.5364866874845</v>
      </c>
      <c r="AD732" t="s">
        <v>3305</v>
      </c>
      <c r="AE732" t="s">
        <v>3306</v>
      </c>
      <c r="AF732" s="10">
        <v>41331</v>
      </c>
      <c r="AG732" s="10">
        <v>43157</v>
      </c>
      <c r="AH732" t="s">
        <v>3307</v>
      </c>
      <c r="AI732" t="s">
        <v>3308</v>
      </c>
      <c r="AJ732">
        <v>25715410</v>
      </c>
      <c r="AK732" t="s">
        <v>150</v>
      </c>
      <c r="AL732" t="s">
        <v>47</v>
      </c>
      <c r="AM732" t="s">
        <v>3309</v>
      </c>
      <c r="AN732" t="s">
        <v>3310</v>
      </c>
    </row>
    <row r="733" spans="1:40" x14ac:dyDescent="0.25">
      <c r="A733" t="s">
        <v>3311</v>
      </c>
      <c r="B733" t="s">
        <v>146</v>
      </c>
      <c r="C733">
        <v>40</v>
      </c>
      <c r="D733" t="s">
        <v>147</v>
      </c>
      <c r="E733" t="s">
        <v>148</v>
      </c>
      <c r="F733" s="1" t="s">
        <v>3312</v>
      </c>
      <c r="G733" t="s">
        <v>3313</v>
      </c>
      <c r="H733" t="s">
        <v>3314</v>
      </c>
      <c r="I733" t="s">
        <v>62</v>
      </c>
      <c r="K733" s="10" t="s">
        <v>130</v>
      </c>
      <c r="L733">
        <f>Tabela1[[#This Row],[vlCaptEst]]+Tabela1[[#This Row],[vlLancEstTrat]]+Tabela1[[#This Row],[vlLancEstNTrat]]+Tabela1[[#This Row],[vlConsEst]]</f>
        <v>550.37059284144004</v>
      </c>
      <c r="M733">
        <v>0</v>
      </c>
      <c r="N733">
        <f>Tabela1[[#This Row],[VALOR_anual]]+Tabela1[[#This Row],[AJUSTE_exerc]]</f>
        <v>550.37059284144004</v>
      </c>
      <c r="Q733" t="s">
        <v>3315</v>
      </c>
      <c r="R733" t="s">
        <v>3316</v>
      </c>
      <c r="S733">
        <v>13320</v>
      </c>
      <c r="T733">
        <v>0</v>
      </c>
      <c r="U733">
        <v>0</v>
      </c>
      <c r="V733">
        <v>2664</v>
      </c>
      <c r="W733">
        <v>0</v>
      </c>
      <c r="X733">
        <v>0</v>
      </c>
      <c r="Y733">
        <v>6.8865634401759176E-2</v>
      </c>
      <c r="Z733">
        <v>366.91720938563094</v>
      </c>
      <c r="AA733">
        <v>0</v>
      </c>
      <c r="AB733">
        <v>0</v>
      </c>
      <c r="AC733">
        <v>183.45338345580913</v>
      </c>
      <c r="AD733" t="s">
        <v>3317</v>
      </c>
      <c r="AE733" t="s">
        <v>3318</v>
      </c>
      <c r="AF733" s="10">
        <v>41466</v>
      </c>
      <c r="AG733" s="10">
        <v>43292</v>
      </c>
      <c r="AH733" t="s">
        <v>3319</v>
      </c>
      <c r="AI733" t="s">
        <v>3320</v>
      </c>
      <c r="AJ733">
        <v>25645720</v>
      </c>
      <c r="AK733" t="s">
        <v>150</v>
      </c>
      <c r="AL733" t="s">
        <v>47</v>
      </c>
      <c r="AM733" t="s">
        <v>3321</v>
      </c>
      <c r="AN733" t="s">
        <v>3322</v>
      </c>
    </row>
    <row r="734" spans="1:40" x14ac:dyDescent="0.25">
      <c r="A734" t="s">
        <v>3323</v>
      </c>
      <c r="B734" t="s">
        <v>146</v>
      </c>
      <c r="C734">
        <v>40</v>
      </c>
      <c r="D734" t="s">
        <v>147</v>
      </c>
      <c r="E734" t="s">
        <v>148</v>
      </c>
      <c r="F734" s="1">
        <v>330006926186</v>
      </c>
      <c r="G734" t="s">
        <v>3324</v>
      </c>
      <c r="H734" t="s">
        <v>3325</v>
      </c>
      <c r="I734" t="s">
        <v>62</v>
      </c>
      <c r="K734" s="10" t="s">
        <v>50</v>
      </c>
      <c r="L734">
        <f>Tabela1[[#This Row],[vlCaptEst]]+Tabela1[[#This Row],[vlLancEstTrat]]+Tabela1[[#This Row],[vlLancEstNTrat]]+Tabela1[[#This Row],[vlConsEst]]</f>
        <v>498.96229327672302</v>
      </c>
      <c r="M734">
        <v>0</v>
      </c>
      <c r="N734">
        <f>Tabela1[[#This Row],[VALOR_anual]]+Tabela1[[#This Row],[AJUSTE_exerc]]</f>
        <v>498.96229327672302</v>
      </c>
      <c r="Q734" t="s">
        <v>51</v>
      </c>
      <c r="R734" t="s">
        <v>52</v>
      </c>
      <c r="S734">
        <v>6479</v>
      </c>
      <c r="T734">
        <v>0</v>
      </c>
      <c r="U734">
        <v>0</v>
      </c>
      <c r="V734">
        <v>4654</v>
      </c>
      <c r="W734">
        <v>0</v>
      </c>
      <c r="X734">
        <v>0</v>
      </c>
      <c r="Y734">
        <v>6.8865634401759176E-2</v>
      </c>
      <c r="Z734">
        <v>178.46188087771958</v>
      </c>
      <c r="AA734">
        <v>0</v>
      </c>
      <c r="AB734">
        <v>0</v>
      </c>
      <c r="AC734">
        <v>320.50041239900344</v>
      </c>
      <c r="AD734" t="s">
        <v>3326</v>
      </c>
      <c r="AE734" t="s">
        <v>3327</v>
      </c>
      <c r="AF734" s="10">
        <v>41236</v>
      </c>
      <c r="AG734" s="10">
        <v>43062</v>
      </c>
      <c r="AH734" t="s">
        <v>3328</v>
      </c>
      <c r="AI734" t="s">
        <v>3329</v>
      </c>
      <c r="AJ734">
        <v>25963160</v>
      </c>
      <c r="AK734" t="s">
        <v>151</v>
      </c>
      <c r="AL734" t="s">
        <v>47</v>
      </c>
      <c r="AM734" t="s">
        <v>3330</v>
      </c>
      <c r="AN734" t="s">
        <v>3331</v>
      </c>
    </row>
    <row r="735" spans="1:40" x14ac:dyDescent="0.25">
      <c r="A735" t="s">
        <v>3332</v>
      </c>
      <c r="B735" t="s">
        <v>146</v>
      </c>
      <c r="C735">
        <v>40</v>
      </c>
      <c r="D735" t="s">
        <v>147</v>
      </c>
      <c r="E735" t="s">
        <v>148</v>
      </c>
      <c r="F735" s="1">
        <v>330007526106</v>
      </c>
      <c r="G735" t="s">
        <v>3333</v>
      </c>
      <c r="H735" t="s">
        <v>3334</v>
      </c>
      <c r="I735" t="s">
        <v>62</v>
      </c>
      <c r="K735" s="10" t="s">
        <v>50</v>
      </c>
      <c r="L735">
        <f>Tabela1[[#This Row],[vlCaptEst]]+Tabela1[[#This Row],[vlLancEstTrat]]+Tabela1[[#This Row],[vlLancEstNTrat]]+Tabela1[[#This Row],[vlConsEst]]</f>
        <v>1067.4819059523043</v>
      </c>
      <c r="M735">
        <v>0</v>
      </c>
      <c r="N735">
        <f>Tabela1[[#This Row],[VALOR_anual]]+Tabela1[[#This Row],[AJUSTE_exerc]]</f>
        <v>1067.4819059523043</v>
      </c>
      <c r="Q735" t="s">
        <v>2238</v>
      </c>
      <c r="R735" t="s">
        <v>52</v>
      </c>
      <c r="S735">
        <v>25412</v>
      </c>
      <c r="T735">
        <v>0</v>
      </c>
      <c r="U735">
        <v>0</v>
      </c>
      <c r="V735">
        <v>5336</v>
      </c>
      <c r="W735">
        <v>0</v>
      </c>
      <c r="X735">
        <v>0</v>
      </c>
      <c r="Y735">
        <v>6.8865634401759176E-2</v>
      </c>
      <c r="Z735">
        <v>700.01124544399829</v>
      </c>
      <c r="AA735">
        <v>0</v>
      </c>
      <c r="AB735">
        <v>0</v>
      </c>
      <c r="AC735">
        <v>367.47066050830608</v>
      </c>
      <c r="AD735" t="s">
        <v>3335</v>
      </c>
      <c r="AE735" t="s">
        <v>3336</v>
      </c>
      <c r="AF735" s="10">
        <v>41529</v>
      </c>
      <c r="AG735" s="10">
        <v>43355</v>
      </c>
      <c r="AH735" t="s">
        <v>3337</v>
      </c>
      <c r="AI735" t="s">
        <v>3338</v>
      </c>
      <c r="AJ735">
        <v>25954260</v>
      </c>
      <c r="AK735" t="s">
        <v>151</v>
      </c>
      <c r="AL735" t="s">
        <v>47</v>
      </c>
      <c r="AM735" t="s">
        <v>3339</v>
      </c>
      <c r="AN735" t="s">
        <v>3340</v>
      </c>
    </row>
    <row r="736" spans="1:40" x14ac:dyDescent="0.25">
      <c r="A736" t="s">
        <v>3341</v>
      </c>
      <c r="B736" t="s">
        <v>146</v>
      </c>
      <c r="C736">
        <v>40</v>
      </c>
      <c r="D736" t="s">
        <v>147</v>
      </c>
      <c r="E736" t="s">
        <v>148</v>
      </c>
      <c r="F736" s="1">
        <v>330007435577</v>
      </c>
      <c r="G736" t="s">
        <v>3342</v>
      </c>
      <c r="H736" t="s">
        <v>3343</v>
      </c>
      <c r="I736" t="s">
        <v>72</v>
      </c>
      <c r="K736" s="10" t="s">
        <v>90</v>
      </c>
      <c r="L736">
        <f>Tabela1[[#This Row],[vlCaptEst]]+Tabela1[[#This Row],[vlLancEstTrat]]+Tabela1[[#This Row],[vlLancEstNTrat]]+Tabela1[[#This Row],[vlConsEst]]</f>
        <v>619.79216007813284</v>
      </c>
      <c r="M736">
        <v>-621.54</v>
      </c>
      <c r="N736">
        <v>0</v>
      </c>
      <c r="O736">
        <v>-1.7478</v>
      </c>
      <c r="Q736" t="s">
        <v>11555</v>
      </c>
      <c r="R736" t="s">
        <v>52</v>
      </c>
      <c r="S736">
        <v>18000</v>
      </c>
      <c r="T736">
        <v>0</v>
      </c>
      <c r="U736">
        <v>0</v>
      </c>
      <c r="V736">
        <v>1800</v>
      </c>
      <c r="W736">
        <v>0</v>
      </c>
      <c r="X736">
        <v>0</v>
      </c>
      <c r="Y736">
        <v>6.8865634401759176E-2</v>
      </c>
      <c r="Z736">
        <v>495.83999354691389</v>
      </c>
      <c r="AA736">
        <v>0</v>
      </c>
      <c r="AB736">
        <v>0</v>
      </c>
      <c r="AC736">
        <v>123.95216653121892</v>
      </c>
      <c r="AD736" t="s">
        <v>3344</v>
      </c>
      <c r="AE736" t="s">
        <v>3345</v>
      </c>
      <c r="AF736" s="10">
        <v>44862</v>
      </c>
      <c r="AG736" s="10">
        <v>46688</v>
      </c>
      <c r="AH736" t="s">
        <v>3346</v>
      </c>
      <c r="AI736" t="s">
        <v>756</v>
      </c>
      <c r="AJ736">
        <v>28640000</v>
      </c>
      <c r="AK736" t="s">
        <v>3157</v>
      </c>
      <c r="AL736" t="s">
        <v>47</v>
      </c>
      <c r="AM736" t="s">
        <v>3347</v>
      </c>
      <c r="AN736" t="s">
        <v>3348</v>
      </c>
    </row>
    <row r="737" spans="1:40" x14ac:dyDescent="0.25">
      <c r="A737" t="s">
        <v>3349</v>
      </c>
      <c r="B737" t="s">
        <v>146</v>
      </c>
      <c r="C737">
        <v>40</v>
      </c>
      <c r="D737" t="s">
        <v>147</v>
      </c>
      <c r="E737" t="s">
        <v>148</v>
      </c>
      <c r="F737" s="1">
        <v>330008325090</v>
      </c>
      <c r="G737" t="s">
        <v>3350</v>
      </c>
      <c r="H737" t="s">
        <v>3351</v>
      </c>
      <c r="I737" t="s">
        <v>72</v>
      </c>
      <c r="K737" s="10" t="s">
        <v>50</v>
      </c>
      <c r="L737">
        <f>Tabela1[[#This Row],[vlCaptEst]]+Tabela1[[#This Row],[vlLancEstTrat]]+Tabela1[[#This Row],[vlLancEstNTrat]]+Tabela1[[#This Row],[vlConsEst]]</f>
        <v>1302.7090755632764</v>
      </c>
      <c r="M737">
        <v>0</v>
      </c>
      <c r="N737">
        <f>Tabela1[[#This Row],[VALOR_anual]]+Tabela1[[#This Row],[AJUSTE_exerc]]</f>
        <v>1302.7090755632764</v>
      </c>
      <c r="Q737" t="s">
        <v>51</v>
      </c>
      <c r="R737" t="s">
        <v>52</v>
      </c>
      <c r="S737">
        <v>13512</v>
      </c>
      <c r="T737">
        <v>12816</v>
      </c>
      <c r="U737">
        <v>0</v>
      </c>
      <c r="V737">
        <v>696</v>
      </c>
      <c r="W737">
        <v>44.85</v>
      </c>
      <c r="X737">
        <v>0</v>
      </c>
      <c r="Y737">
        <v>6.8865634401759176E-2</v>
      </c>
      <c r="Z737">
        <v>372.20110123607719</v>
      </c>
      <c r="AA737">
        <v>882.57701860872453</v>
      </c>
      <c r="AB737">
        <v>0</v>
      </c>
      <c r="AC737">
        <v>47.930955718474706</v>
      </c>
      <c r="AD737" t="s">
        <v>3352</v>
      </c>
      <c r="AE737" t="s">
        <v>3353</v>
      </c>
      <c r="AF737" s="10">
        <v>41936</v>
      </c>
      <c r="AG737" s="10">
        <v>43762</v>
      </c>
      <c r="AH737" t="s">
        <v>3354</v>
      </c>
      <c r="AI737" t="s">
        <v>3355</v>
      </c>
      <c r="AJ737">
        <v>25964100</v>
      </c>
      <c r="AK737" t="s">
        <v>151</v>
      </c>
      <c r="AL737" t="s">
        <v>47</v>
      </c>
      <c r="AM737" t="s">
        <v>3356</v>
      </c>
      <c r="AN737" t="s">
        <v>3357</v>
      </c>
    </row>
    <row r="738" spans="1:40" x14ac:dyDescent="0.25">
      <c r="A738" t="s">
        <v>3358</v>
      </c>
      <c r="B738" t="s">
        <v>146</v>
      </c>
      <c r="C738">
        <v>40</v>
      </c>
      <c r="D738" t="s">
        <v>147</v>
      </c>
      <c r="E738" t="s">
        <v>148</v>
      </c>
      <c r="F738" s="1">
        <v>330008329673</v>
      </c>
      <c r="G738" t="s">
        <v>3359</v>
      </c>
      <c r="H738" t="s">
        <v>3360</v>
      </c>
      <c r="I738" t="s">
        <v>49</v>
      </c>
      <c r="K738" s="10" t="s">
        <v>50</v>
      </c>
      <c r="L738">
        <f>Tabela1[[#This Row],[vlCaptEst]]+Tabela1[[#This Row],[vlLancEstTrat]]+Tabela1[[#This Row],[vlLancEstNTrat]]+Tabela1[[#This Row],[vlConsEst]]</f>
        <v>1059.0548294240236</v>
      </c>
      <c r="M738">
        <v>0</v>
      </c>
      <c r="N738">
        <f>Tabela1[[#This Row],[VALOR_anual]]+Tabela1[[#This Row],[AJUSTE_exerc]]</f>
        <v>1059.0548294240236</v>
      </c>
      <c r="Q738" t="s">
        <v>51</v>
      </c>
      <c r="R738" t="s">
        <v>52</v>
      </c>
      <c r="S738">
        <v>14600</v>
      </c>
      <c r="T738">
        <v>5840</v>
      </c>
      <c r="U738">
        <v>0</v>
      </c>
      <c r="V738">
        <v>8760</v>
      </c>
      <c r="W738">
        <v>11.68</v>
      </c>
      <c r="X738">
        <v>87</v>
      </c>
      <c r="Y738">
        <v>6.8865634401759176E-2</v>
      </c>
      <c r="Z738">
        <v>402.18144412665254</v>
      </c>
      <c r="AA738">
        <v>53.611661581405052</v>
      </c>
      <c r="AB738">
        <v>0</v>
      </c>
      <c r="AC738">
        <v>603.26172371596601</v>
      </c>
      <c r="AD738" t="s">
        <v>3361</v>
      </c>
      <c r="AE738" t="s">
        <v>3362</v>
      </c>
      <c r="AF738" s="10">
        <v>41908</v>
      </c>
      <c r="AG738" s="10">
        <v>43734</v>
      </c>
      <c r="AH738">
        <v>0</v>
      </c>
      <c r="AI738">
        <v>0</v>
      </c>
      <c r="AJ738">
        <v>0</v>
      </c>
      <c r="AK738" t="s">
        <v>150</v>
      </c>
      <c r="AL738">
        <v>0</v>
      </c>
      <c r="AM738">
        <v>22218128</v>
      </c>
      <c r="AN738" t="s">
        <v>3363</v>
      </c>
    </row>
    <row r="739" spans="1:40" x14ac:dyDescent="0.25">
      <c r="A739" t="s">
        <v>3364</v>
      </c>
      <c r="B739" t="s">
        <v>146</v>
      </c>
      <c r="C739">
        <v>40</v>
      </c>
      <c r="D739" t="s">
        <v>147</v>
      </c>
      <c r="E739" t="s">
        <v>148</v>
      </c>
      <c r="F739" s="1">
        <v>330008627348</v>
      </c>
      <c r="G739" t="s">
        <v>3365</v>
      </c>
      <c r="H739" t="s">
        <v>3366</v>
      </c>
      <c r="I739" t="s">
        <v>49</v>
      </c>
      <c r="K739" s="10" t="s">
        <v>50</v>
      </c>
      <c r="L739">
        <f>Tabela1[[#This Row],[vlCaptEst]]+Tabela1[[#This Row],[vlLancEstTrat]]+Tabela1[[#This Row],[vlLancEstNTrat]]+Tabela1[[#This Row],[vlConsEst]]</f>
        <v>312.09422081874811</v>
      </c>
      <c r="M739">
        <v>0</v>
      </c>
      <c r="N739">
        <f>Tabela1[[#This Row],[VALOR_anual]]+Tabela1[[#This Row],[AJUSTE_exerc]]</f>
        <v>312.09422081874811</v>
      </c>
      <c r="Q739" t="s">
        <v>51</v>
      </c>
      <c r="R739" t="s">
        <v>52</v>
      </c>
      <c r="S739">
        <v>5427</v>
      </c>
      <c r="T739">
        <v>0</v>
      </c>
      <c r="U739">
        <v>0</v>
      </c>
      <c r="V739">
        <v>2361</v>
      </c>
      <c r="W739">
        <v>0</v>
      </c>
      <c r="X739">
        <v>0</v>
      </c>
      <c r="Y739">
        <v>6.8865634401759176E-2</v>
      </c>
      <c r="Z739">
        <v>149.49445796637994</v>
      </c>
      <c r="AA739">
        <v>0</v>
      </c>
      <c r="AB739">
        <v>0</v>
      </c>
      <c r="AC739">
        <v>162.59976285236814</v>
      </c>
      <c r="AD739" t="s">
        <v>3367</v>
      </c>
      <c r="AE739" t="s">
        <v>3368</v>
      </c>
      <c r="AF739" s="10">
        <v>42093</v>
      </c>
      <c r="AG739" s="10">
        <v>43920</v>
      </c>
      <c r="AH739" t="s">
        <v>3369</v>
      </c>
      <c r="AI739" t="s">
        <v>3251</v>
      </c>
      <c r="AJ739">
        <v>25730736</v>
      </c>
      <c r="AK739" t="s">
        <v>150</v>
      </c>
      <c r="AL739" t="s">
        <v>47</v>
      </c>
      <c r="AM739">
        <v>78572411</v>
      </c>
      <c r="AN739" t="s">
        <v>3370</v>
      </c>
    </row>
    <row r="740" spans="1:40" x14ac:dyDescent="0.25">
      <c r="A740" t="s">
        <v>3371</v>
      </c>
      <c r="B740" t="s">
        <v>146</v>
      </c>
      <c r="C740">
        <v>40</v>
      </c>
      <c r="D740" t="s">
        <v>147</v>
      </c>
      <c r="E740" t="s">
        <v>148</v>
      </c>
      <c r="F740" s="1">
        <v>330009174908</v>
      </c>
      <c r="G740" t="s">
        <v>3372</v>
      </c>
      <c r="H740" t="s">
        <v>3373</v>
      </c>
      <c r="I740" t="s">
        <v>49</v>
      </c>
      <c r="K740" s="10" t="s">
        <v>50</v>
      </c>
      <c r="L740">
        <f>Tabela1[[#This Row],[vlCaptEst]]+Tabela1[[#This Row],[vlLancEstTrat]]+Tabela1[[#This Row],[vlLancEstNTrat]]+Tabela1[[#This Row],[vlConsEst]]</f>
        <v>817.41598076922958</v>
      </c>
      <c r="M740">
        <v>0</v>
      </c>
      <c r="N740">
        <f>Tabela1[[#This Row],[VALOR_anual]]+Tabela1[[#This Row],[AJUSTE_exerc]]</f>
        <v>817.41598076922958</v>
      </c>
      <c r="Q740" t="s">
        <v>3374</v>
      </c>
      <c r="R740" t="s">
        <v>52</v>
      </c>
      <c r="S740">
        <v>18907</v>
      </c>
      <c r="T740">
        <v>0</v>
      </c>
      <c r="U740">
        <v>0</v>
      </c>
      <c r="V740">
        <v>4307</v>
      </c>
      <c r="W740">
        <v>0</v>
      </c>
      <c r="X740">
        <v>0</v>
      </c>
      <c r="Y740">
        <v>6.8865634401759176E-2</v>
      </c>
      <c r="Z740">
        <v>520.81839138538703</v>
      </c>
      <c r="AA740">
        <v>0</v>
      </c>
      <c r="AB740">
        <v>0</v>
      </c>
      <c r="AC740">
        <v>296.59758938384255</v>
      </c>
      <c r="AD740" t="s">
        <v>3375</v>
      </c>
      <c r="AE740" t="s">
        <v>3376</v>
      </c>
      <c r="AF740" s="10">
        <v>42346</v>
      </c>
      <c r="AG740" s="10">
        <v>43077</v>
      </c>
      <c r="AH740" t="s">
        <v>3377</v>
      </c>
      <c r="AI740" t="s">
        <v>205</v>
      </c>
      <c r="AJ740">
        <v>22775906</v>
      </c>
      <c r="AK740" t="s">
        <v>64</v>
      </c>
      <c r="AL740" t="s">
        <v>47</v>
      </c>
      <c r="AM740" t="s">
        <v>3378</v>
      </c>
      <c r="AN740" t="s">
        <v>3379</v>
      </c>
    </row>
    <row r="741" spans="1:40" x14ac:dyDescent="0.25">
      <c r="A741" t="s">
        <v>3380</v>
      </c>
      <c r="B741" t="s">
        <v>146</v>
      </c>
      <c r="C741">
        <v>40</v>
      </c>
      <c r="D741" t="s">
        <v>147</v>
      </c>
      <c r="E741" t="s">
        <v>148</v>
      </c>
      <c r="F741" s="1">
        <v>330009898663</v>
      </c>
      <c r="G741" t="s">
        <v>3381</v>
      </c>
      <c r="H741" t="s">
        <v>3382</v>
      </c>
      <c r="I741" t="s">
        <v>72</v>
      </c>
      <c r="K741" s="10" t="s">
        <v>50</v>
      </c>
      <c r="L741">
        <f>Tabela1[[#This Row],[vlCaptEst]]+Tabela1[[#This Row],[vlLancEstTrat]]+Tabela1[[#This Row],[vlLancEstNTrat]]+Tabela1[[#This Row],[vlConsEst]]</f>
        <v>8676.3279404909299</v>
      </c>
      <c r="M741">
        <v>0</v>
      </c>
      <c r="N741">
        <f>Tabela1[[#This Row],[VALOR_anual]]+Tabela1[[#This Row],[AJUSTE_exerc]]</f>
        <v>8676.3279404909299</v>
      </c>
      <c r="Q741" t="s">
        <v>2238</v>
      </c>
      <c r="R741" t="s">
        <v>52</v>
      </c>
      <c r="S741">
        <v>89992.320000000007</v>
      </c>
      <c r="T741">
        <v>0</v>
      </c>
      <c r="U741">
        <v>71976.960000000006</v>
      </c>
      <c r="V741">
        <v>18015.36</v>
      </c>
      <c r="W741">
        <v>0</v>
      </c>
      <c r="X741">
        <v>0</v>
      </c>
      <c r="Y741">
        <v>6.8865634401759176E-2</v>
      </c>
      <c r="Z741">
        <v>2478.9597908322767</v>
      </c>
      <c r="AA741">
        <v>4956.7291396271003</v>
      </c>
      <c r="AB741">
        <v>0</v>
      </c>
      <c r="AC741">
        <v>1240.6390100315523</v>
      </c>
      <c r="AD741" t="s">
        <v>3383</v>
      </c>
      <c r="AE741" t="s">
        <v>3384</v>
      </c>
      <c r="AF741" s="10">
        <v>42732</v>
      </c>
      <c r="AG741" s="10">
        <v>44558</v>
      </c>
      <c r="AH741" t="s">
        <v>3385</v>
      </c>
      <c r="AI741">
        <v>0</v>
      </c>
      <c r="AJ741">
        <v>0</v>
      </c>
      <c r="AK741" t="s">
        <v>150</v>
      </c>
      <c r="AL741">
        <v>0</v>
      </c>
      <c r="AM741" t="s">
        <v>3386</v>
      </c>
      <c r="AN741" t="s">
        <v>3387</v>
      </c>
    </row>
    <row r="742" spans="1:40" x14ac:dyDescent="0.25">
      <c r="A742" t="s">
        <v>3388</v>
      </c>
      <c r="B742" t="s">
        <v>146</v>
      </c>
      <c r="C742">
        <v>40</v>
      </c>
      <c r="D742" t="s">
        <v>147</v>
      </c>
      <c r="E742" t="s">
        <v>148</v>
      </c>
      <c r="F742" s="1">
        <v>330009779060</v>
      </c>
      <c r="G742" t="s">
        <v>3389</v>
      </c>
      <c r="H742" t="s">
        <v>3390</v>
      </c>
      <c r="I742" t="s">
        <v>49</v>
      </c>
      <c r="K742" s="10" t="s">
        <v>50</v>
      </c>
      <c r="L742">
        <f>Tabela1[[#This Row],[vlCaptEst]]+Tabela1[[#This Row],[vlLancEstTrat]]+Tabela1[[#This Row],[vlLancEstNTrat]]+Tabela1[[#This Row],[vlConsEst]]</f>
        <v>809.87651453203148</v>
      </c>
      <c r="M742">
        <v>0</v>
      </c>
      <c r="N742">
        <f>Tabela1[[#This Row],[VALOR_anual]]+Tabela1[[#This Row],[AJUSTE_exerc]]</f>
        <v>809.87651453203148</v>
      </c>
      <c r="Q742" t="s">
        <v>51</v>
      </c>
      <c r="R742" t="s">
        <v>52</v>
      </c>
      <c r="S742">
        <v>13614.5</v>
      </c>
      <c r="T742">
        <v>0</v>
      </c>
      <c r="U742">
        <v>0</v>
      </c>
      <c r="V742">
        <v>6314.5</v>
      </c>
      <c r="W742">
        <v>0</v>
      </c>
      <c r="X742">
        <v>0</v>
      </c>
      <c r="Y742">
        <v>6.8865634401759176E-2</v>
      </c>
      <c r="Z742">
        <v>375.0205692195168</v>
      </c>
      <c r="AA742">
        <v>0</v>
      </c>
      <c r="AB742">
        <v>0</v>
      </c>
      <c r="AC742">
        <v>434.85594531251473</v>
      </c>
      <c r="AD742" t="s">
        <v>3391</v>
      </c>
      <c r="AE742" t="s">
        <v>3392</v>
      </c>
      <c r="AF742" s="10">
        <v>42642</v>
      </c>
      <c r="AG742" s="10">
        <v>44468</v>
      </c>
      <c r="AH742" t="s">
        <v>3393</v>
      </c>
      <c r="AI742" t="s">
        <v>3394</v>
      </c>
      <c r="AJ742">
        <v>25655152</v>
      </c>
      <c r="AK742" t="s">
        <v>150</v>
      </c>
      <c r="AL742" t="s">
        <v>47</v>
      </c>
      <c r="AM742" t="s">
        <v>3395</v>
      </c>
      <c r="AN742" t="s">
        <v>3396</v>
      </c>
    </row>
    <row r="743" spans="1:40" x14ac:dyDescent="0.25">
      <c r="A743" t="s">
        <v>3397</v>
      </c>
      <c r="B743" t="s">
        <v>146</v>
      </c>
      <c r="C743">
        <v>40</v>
      </c>
      <c r="D743" t="s">
        <v>147</v>
      </c>
      <c r="E743" t="s">
        <v>148</v>
      </c>
      <c r="F743" s="1">
        <v>330005791376</v>
      </c>
      <c r="G743" t="s">
        <v>3398</v>
      </c>
      <c r="H743" t="s">
        <v>3399</v>
      </c>
      <c r="I743" t="s">
        <v>49</v>
      </c>
      <c r="K743" s="10" t="s">
        <v>50</v>
      </c>
      <c r="L743">
        <f>Tabela1[[#This Row],[vlCaptEst]]+Tabela1[[#This Row],[vlLancEstTrat]]+Tabela1[[#This Row],[vlLancEstNTrat]]+Tabela1[[#This Row],[vlConsEst]]</f>
        <v>1156.2638200086164</v>
      </c>
      <c r="M743">
        <v>0</v>
      </c>
      <c r="N743">
        <f>Tabela1[[#This Row],[VALOR_anual]]+Tabela1[[#This Row],[AJUSTE_exerc]]</f>
        <v>1156.2638200086164</v>
      </c>
      <c r="Q743" t="s">
        <v>51</v>
      </c>
      <c r="R743" t="s">
        <v>52</v>
      </c>
      <c r="S743">
        <v>14600</v>
      </c>
      <c r="T743">
        <v>0</v>
      </c>
      <c r="U743">
        <v>0</v>
      </c>
      <c r="V743">
        <v>10950</v>
      </c>
      <c r="W743">
        <v>0</v>
      </c>
      <c r="X743">
        <v>0</v>
      </c>
      <c r="Y743">
        <v>6.8865634401759176E-2</v>
      </c>
      <c r="Z743">
        <v>402.18144412665254</v>
      </c>
      <c r="AA743">
        <v>0</v>
      </c>
      <c r="AB743">
        <v>0</v>
      </c>
      <c r="AC743">
        <v>754.08237588196391</v>
      </c>
      <c r="AD743" t="s">
        <v>3400</v>
      </c>
      <c r="AE743" t="s">
        <v>3401</v>
      </c>
      <c r="AF743" s="10">
        <v>42704</v>
      </c>
      <c r="AG743" s="10">
        <v>44530</v>
      </c>
      <c r="AH743" t="s">
        <v>3402</v>
      </c>
      <c r="AI743" t="s">
        <v>3403</v>
      </c>
      <c r="AJ743">
        <v>25975201</v>
      </c>
      <c r="AK743" t="s">
        <v>151</v>
      </c>
      <c r="AL743" t="s">
        <v>47</v>
      </c>
      <c r="AM743">
        <v>27435552</v>
      </c>
      <c r="AN743" t="s">
        <v>3404</v>
      </c>
    </row>
    <row r="744" spans="1:40" x14ac:dyDescent="0.25">
      <c r="A744" t="s">
        <v>3405</v>
      </c>
      <c r="B744" t="s">
        <v>146</v>
      </c>
      <c r="C744">
        <v>40</v>
      </c>
      <c r="D744" t="s">
        <v>147</v>
      </c>
      <c r="E744" t="s">
        <v>148</v>
      </c>
      <c r="F744" s="1">
        <v>330010324926</v>
      </c>
      <c r="G744" t="s">
        <v>3406</v>
      </c>
      <c r="H744" t="s">
        <v>3407</v>
      </c>
      <c r="I744" t="s">
        <v>62</v>
      </c>
      <c r="K744" s="10" t="s">
        <v>50</v>
      </c>
      <c r="L744">
        <f>Tabela1[[#This Row],[vlCaptEst]]+Tabela1[[#This Row],[vlLancEstTrat]]+Tabela1[[#This Row],[vlLancEstNTrat]]+Tabela1[[#This Row],[vlConsEst]]</f>
        <v>1434.4200002859611</v>
      </c>
      <c r="M744">
        <v>0</v>
      </c>
      <c r="N744">
        <f>Tabela1[[#This Row],[VALOR_anual]]+Tabela1[[#This Row],[AJUSTE_exerc]]</f>
        <v>1434.4200002859611</v>
      </c>
      <c r="Q744" t="s">
        <v>51</v>
      </c>
      <c r="R744" t="s">
        <v>52</v>
      </c>
      <c r="S744">
        <v>30000.3</v>
      </c>
      <c r="T744">
        <v>23360</v>
      </c>
      <c r="U744">
        <v>0</v>
      </c>
      <c r="V744">
        <v>6640.3</v>
      </c>
      <c r="W744">
        <v>7008</v>
      </c>
      <c r="X744">
        <v>91</v>
      </c>
      <c r="Y744">
        <v>6.8865634401759176E-2</v>
      </c>
      <c r="Z744">
        <v>826.39650842018568</v>
      </c>
      <c r="AA744">
        <v>150.73711237389597</v>
      </c>
      <c r="AB744">
        <v>0</v>
      </c>
      <c r="AC744">
        <v>457.28637949187936</v>
      </c>
      <c r="AD744" t="s">
        <v>3408</v>
      </c>
      <c r="AE744" t="s">
        <v>3409</v>
      </c>
      <c r="AF744" s="10">
        <v>42887</v>
      </c>
      <c r="AG744" s="10">
        <v>44713</v>
      </c>
      <c r="AH744" t="s">
        <v>3410</v>
      </c>
      <c r="AI744" t="s">
        <v>219</v>
      </c>
      <c r="AJ744">
        <v>25886000</v>
      </c>
      <c r="AK744" t="s">
        <v>158</v>
      </c>
      <c r="AL744" t="s">
        <v>47</v>
      </c>
      <c r="AM744">
        <v>22582209</v>
      </c>
      <c r="AN744" t="s">
        <v>2896</v>
      </c>
    </row>
    <row r="745" spans="1:40" x14ac:dyDescent="0.25">
      <c r="A745" t="s">
        <v>3411</v>
      </c>
      <c r="B745" t="s">
        <v>146</v>
      </c>
      <c r="C745">
        <v>40</v>
      </c>
      <c r="D745" t="s">
        <v>147</v>
      </c>
      <c r="E745" t="s">
        <v>148</v>
      </c>
      <c r="F745" s="1">
        <v>330010062034</v>
      </c>
      <c r="G745" t="s">
        <v>3412</v>
      </c>
      <c r="H745" t="s">
        <v>3413</v>
      </c>
      <c r="I745" t="s">
        <v>72</v>
      </c>
      <c r="K745" s="10" t="s">
        <v>50</v>
      </c>
      <c r="L745">
        <f>Tabela1[[#This Row],[vlCaptEst]]+Tabela1[[#This Row],[vlLancEstTrat]]+Tabela1[[#This Row],[vlLancEstNTrat]]+Tabela1[[#This Row],[vlConsEst]]</f>
        <v>245.43990919543128</v>
      </c>
      <c r="M745">
        <v>0</v>
      </c>
      <c r="N745">
        <f>Tabela1[[#This Row],[VALOR_anual]]+Tabela1[[#This Row],[AJUSTE_exerc]]</f>
        <v>245.43990919543128</v>
      </c>
      <c r="Q745" t="s">
        <v>51</v>
      </c>
      <c r="R745" t="s">
        <v>52</v>
      </c>
      <c r="S745">
        <v>7920</v>
      </c>
      <c r="T745">
        <v>0</v>
      </c>
      <c r="U745">
        <v>0</v>
      </c>
      <c r="V745">
        <v>396</v>
      </c>
      <c r="W745">
        <v>0</v>
      </c>
      <c r="X745">
        <v>0</v>
      </c>
      <c r="Y745">
        <v>6.8865634401759176E-2</v>
      </c>
      <c r="Z745">
        <v>218.16416707415547</v>
      </c>
      <c r="AA745">
        <v>0</v>
      </c>
      <c r="AB745">
        <v>0</v>
      </c>
      <c r="AC745">
        <v>27.275742121275808</v>
      </c>
      <c r="AD745" t="s">
        <v>3414</v>
      </c>
      <c r="AE745" t="s">
        <v>3415</v>
      </c>
      <c r="AF745" s="10">
        <v>42885</v>
      </c>
      <c r="AG745" s="10">
        <v>44711</v>
      </c>
      <c r="AH745" t="s">
        <v>3416</v>
      </c>
      <c r="AI745" t="s">
        <v>3417</v>
      </c>
      <c r="AJ745">
        <v>22730050</v>
      </c>
      <c r="AK745" t="s">
        <v>64</v>
      </c>
      <c r="AL745" t="s">
        <v>47</v>
      </c>
      <c r="AM745">
        <v>26778390</v>
      </c>
      <c r="AN745" t="s">
        <v>297</v>
      </c>
    </row>
    <row r="746" spans="1:40" x14ac:dyDescent="0.25">
      <c r="A746" t="s">
        <v>3418</v>
      </c>
      <c r="B746" t="s">
        <v>146</v>
      </c>
      <c r="C746">
        <v>40</v>
      </c>
      <c r="D746" t="s">
        <v>147</v>
      </c>
      <c r="E746" t="s">
        <v>148</v>
      </c>
      <c r="F746" s="1">
        <v>330010072501</v>
      </c>
      <c r="G746" t="s">
        <v>3419</v>
      </c>
      <c r="H746" t="s">
        <v>3420</v>
      </c>
      <c r="I746" t="s">
        <v>62</v>
      </c>
      <c r="K746" s="10" t="s">
        <v>50</v>
      </c>
      <c r="L746">
        <f>Tabela1[[#This Row],[vlCaptEst]]+Tabela1[[#This Row],[vlLancEstTrat]]+Tabela1[[#This Row],[vlLancEstNTrat]]+Tabela1[[#This Row],[vlConsEst]]</f>
        <v>2531.1303909999237</v>
      </c>
      <c r="M746">
        <v>0</v>
      </c>
      <c r="N746">
        <f>Tabela1[[#This Row],[VALOR_anual]]+Tabela1[[#This Row],[AJUSTE_exerc]]</f>
        <v>2531.1303909999237</v>
      </c>
      <c r="Q746" t="s">
        <v>51</v>
      </c>
      <c r="R746" t="s">
        <v>52</v>
      </c>
      <c r="S746">
        <v>60517</v>
      </c>
      <c r="T746">
        <v>53837.5</v>
      </c>
      <c r="U746">
        <v>0</v>
      </c>
      <c r="V746">
        <v>6679.5</v>
      </c>
      <c r="W746">
        <v>21.535</v>
      </c>
      <c r="X746">
        <v>89</v>
      </c>
      <c r="Y746">
        <v>6.8865634401759176E-2</v>
      </c>
      <c r="Z746">
        <v>1667.0261089197354</v>
      </c>
      <c r="AA746">
        <v>404.12374429302207</v>
      </c>
      <c r="AB746">
        <v>0</v>
      </c>
      <c r="AC746">
        <v>459.98053778716616</v>
      </c>
      <c r="AD746" t="s">
        <v>3421</v>
      </c>
      <c r="AE746" t="s">
        <v>3422</v>
      </c>
      <c r="AF746" s="10">
        <v>42884</v>
      </c>
      <c r="AG746" s="10">
        <v>44710</v>
      </c>
      <c r="AH746" t="s">
        <v>3423</v>
      </c>
      <c r="AI746" t="s">
        <v>3424</v>
      </c>
      <c r="AJ746">
        <v>25780000</v>
      </c>
      <c r="AK746" t="s">
        <v>157</v>
      </c>
      <c r="AL746" t="s">
        <v>47</v>
      </c>
      <c r="AM746">
        <v>22311657</v>
      </c>
      <c r="AN746" t="s">
        <v>3425</v>
      </c>
    </row>
    <row r="747" spans="1:40" x14ac:dyDescent="0.25">
      <c r="A747" t="s">
        <v>3426</v>
      </c>
      <c r="B747" t="s">
        <v>146</v>
      </c>
      <c r="C747">
        <v>40</v>
      </c>
      <c r="D747" t="s">
        <v>147</v>
      </c>
      <c r="E747" t="s">
        <v>148</v>
      </c>
      <c r="F747" s="1">
        <v>330005928347</v>
      </c>
      <c r="G747" t="s">
        <v>3427</v>
      </c>
      <c r="H747" t="s">
        <v>3144</v>
      </c>
      <c r="I747" t="s">
        <v>49</v>
      </c>
      <c r="K747" s="10" t="s">
        <v>1622</v>
      </c>
      <c r="L747">
        <f>Tabela1[[#This Row],[vlCaptEst]]+Tabela1[[#This Row],[vlLancEstTrat]]+Tabela1[[#This Row],[vlLancEstNTrat]]+Tabela1[[#This Row],[vlConsEst]]</f>
        <v>240.97053031797876</v>
      </c>
      <c r="M747">
        <v>0</v>
      </c>
      <c r="N747">
        <f>Tabela1[[#This Row],[VALOR_anual]]+Tabela1[[#This Row],[AJUSTE_exerc]]</f>
        <v>240.97053031797876</v>
      </c>
      <c r="Q747" t="s">
        <v>51</v>
      </c>
      <c r="R747" t="s">
        <v>52</v>
      </c>
      <c r="S747">
        <v>4872</v>
      </c>
      <c r="T747">
        <v>11520</v>
      </c>
      <c r="U747">
        <v>0</v>
      </c>
      <c r="V747">
        <v>974.4</v>
      </c>
      <c r="W747">
        <v>195.84</v>
      </c>
      <c r="X747">
        <v>95</v>
      </c>
      <c r="Y747">
        <v>6.8865634401759176E-2</v>
      </c>
      <c r="Z747">
        <v>134.2066760117292</v>
      </c>
      <c r="AA747">
        <v>39.660516300384955</v>
      </c>
      <c r="AB747">
        <v>0</v>
      </c>
      <c r="AC747">
        <v>67.1033380058646</v>
      </c>
      <c r="AD747" t="s">
        <v>3428</v>
      </c>
      <c r="AE747" t="s">
        <v>3429</v>
      </c>
      <c r="AF747" s="10">
        <v>42744</v>
      </c>
      <c r="AG747" s="10">
        <v>44570</v>
      </c>
      <c r="AH747" t="s">
        <v>3430</v>
      </c>
      <c r="AI747" t="s">
        <v>3285</v>
      </c>
      <c r="AJ747">
        <v>25655431</v>
      </c>
      <c r="AK747" t="s">
        <v>150</v>
      </c>
      <c r="AL747" t="s">
        <v>47</v>
      </c>
      <c r="AM747" t="s">
        <v>3431</v>
      </c>
      <c r="AN747" t="s">
        <v>3432</v>
      </c>
    </row>
    <row r="748" spans="1:40" x14ac:dyDescent="0.25">
      <c r="A748" t="s">
        <v>3433</v>
      </c>
      <c r="B748" t="s">
        <v>146</v>
      </c>
      <c r="C748">
        <v>40</v>
      </c>
      <c r="D748" t="s">
        <v>147</v>
      </c>
      <c r="E748" t="s">
        <v>148</v>
      </c>
      <c r="F748" s="1">
        <v>330009881930</v>
      </c>
      <c r="G748" t="s">
        <v>3434</v>
      </c>
      <c r="H748" t="s">
        <v>3435</v>
      </c>
      <c r="I748" t="s">
        <v>49</v>
      </c>
      <c r="K748" s="10" t="s">
        <v>50</v>
      </c>
      <c r="L748">
        <f>Tabela1[[#This Row],[vlCaptEst]]+Tabela1[[#This Row],[vlLancEstTrat]]+Tabela1[[#This Row],[vlLancEstNTrat]]+Tabela1[[#This Row],[vlConsEst]]</f>
        <v>422.83665772385143</v>
      </c>
      <c r="M748">
        <v>0</v>
      </c>
      <c r="N748">
        <f>Tabela1[[#This Row],[VALOR_anual]]+Tabela1[[#This Row],[AJUSTE_exerc]]</f>
        <v>422.83665772385143</v>
      </c>
      <c r="Q748" t="s">
        <v>51</v>
      </c>
      <c r="R748" t="s">
        <v>52</v>
      </c>
      <c r="S748">
        <v>10202.4</v>
      </c>
      <c r="T748">
        <v>0</v>
      </c>
      <c r="U748">
        <v>0</v>
      </c>
      <c r="V748">
        <v>2059.1999999999998</v>
      </c>
      <c r="W748">
        <v>0</v>
      </c>
      <c r="X748">
        <v>0</v>
      </c>
      <c r="Y748">
        <v>6.8865634401759176E-2</v>
      </c>
      <c r="Z748">
        <v>281.03830310486057</v>
      </c>
      <c r="AA748">
        <v>0</v>
      </c>
      <c r="AB748">
        <v>0</v>
      </c>
      <c r="AC748">
        <v>141.79835461899089</v>
      </c>
      <c r="AD748" t="s">
        <v>3436</v>
      </c>
      <c r="AE748" t="s">
        <v>3437</v>
      </c>
      <c r="AF748" s="10">
        <v>42858</v>
      </c>
      <c r="AG748" s="10">
        <v>44684</v>
      </c>
      <c r="AH748" t="s">
        <v>3438</v>
      </c>
      <c r="AI748" t="s">
        <v>3439</v>
      </c>
      <c r="AJ748">
        <v>25821380</v>
      </c>
      <c r="AK748" t="s">
        <v>2295</v>
      </c>
      <c r="AL748" t="s">
        <v>47</v>
      </c>
      <c r="AM748">
        <v>22517500</v>
      </c>
      <c r="AN748" t="s">
        <v>209</v>
      </c>
    </row>
    <row r="749" spans="1:40" x14ac:dyDescent="0.25">
      <c r="A749" t="s">
        <v>3440</v>
      </c>
      <c r="B749" t="s">
        <v>146</v>
      </c>
      <c r="C749">
        <v>40</v>
      </c>
      <c r="D749" t="s">
        <v>147</v>
      </c>
      <c r="E749" t="s">
        <v>148</v>
      </c>
      <c r="F749" s="1">
        <v>330009654799</v>
      </c>
      <c r="G749" t="s">
        <v>3441</v>
      </c>
      <c r="H749" t="s">
        <v>1923</v>
      </c>
      <c r="I749" t="s">
        <v>62</v>
      </c>
      <c r="K749" s="10" t="s">
        <v>2537</v>
      </c>
      <c r="L749">
        <f>Tabela1[[#This Row],[vlCaptEst]]+Tabela1[[#This Row],[vlLancEstTrat]]+Tabela1[[#This Row],[vlLancEstNTrat]]+Tabela1[[#This Row],[vlConsEst]]</f>
        <v>1909.3019484893066</v>
      </c>
      <c r="M749">
        <v>0</v>
      </c>
      <c r="N749">
        <f>Tabela1[[#This Row],[VALOR_anual]]+Tabela1[[#This Row],[AJUSTE_exerc]]</f>
        <v>1909.3019484893066</v>
      </c>
      <c r="Q749" t="s">
        <v>51</v>
      </c>
      <c r="R749" t="s">
        <v>52</v>
      </c>
      <c r="S749">
        <v>25085</v>
      </c>
      <c r="T749">
        <v>0</v>
      </c>
      <c r="U749">
        <v>0</v>
      </c>
      <c r="V749">
        <v>17691</v>
      </c>
      <c r="W749">
        <v>0</v>
      </c>
      <c r="X749">
        <v>0</v>
      </c>
      <c r="Y749">
        <v>6.8865634401759176E-2</v>
      </c>
      <c r="Z749">
        <v>690.9993903710041</v>
      </c>
      <c r="AA749">
        <v>0</v>
      </c>
      <c r="AB749">
        <v>0</v>
      </c>
      <c r="AC749">
        <v>1218.3025581183024</v>
      </c>
      <c r="AD749" t="s">
        <v>3442</v>
      </c>
      <c r="AE749" t="s">
        <v>3443</v>
      </c>
      <c r="AF749" s="10">
        <v>42999</v>
      </c>
      <c r="AG749" s="10">
        <v>44825</v>
      </c>
      <c r="AH749" t="s">
        <v>3444</v>
      </c>
      <c r="AI749" t="s">
        <v>3445</v>
      </c>
      <c r="AJ749">
        <v>0</v>
      </c>
      <c r="AK749" t="s">
        <v>3446</v>
      </c>
      <c r="AL749" t="s">
        <v>47</v>
      </c>
      <c r="AM749" t="s">
        <v>3447</v>
      </c>
      <c r="AN749" t="s">
        <v>3448</v>
      </c>
    </row>
    <row r="750" spans="1:40" x14ac:dyDescent="0.25">
      <c r="A750" t="s">
        <v>3449</v>
      </c>
      <c r="B750" t="s">
        <v>146</v>
      </c>
      <c r="C750">
        <v>40</v>
      </c>
      <c r="D750" t="s">
        <v>147</v>
      </c>
      <c r="E750" t="s">
        <v>148</v>
      </c>
      <c r="F750" s="1">
        <v>330028999291</v>
      </c>
      <c r="G750" t="s">
        <v>3450</v>
      </c>
      <c r="H750" t="s">
        <v>3451</v>
      </c>
      <c r="I750" t="s">
        <v>49</v>
      </c>
      <c r="K750" s="10" t="s">
        <v>241</v>
      </c>
      <c r="L750">
        <f>Tabela1[[#This Row],[vlCaptEst]]+Tabela1[[#This Row],[vlLancEstTrat]]+Tabela1[[#This Row],[vlLancEstNTrat]]+Tabela1[[#This Row],[vlConsEst]]</f>
        <v>2714.7811372145734</v>
      </c>
      <c r="M750">
        <v>-1634.85</v>
      </c>
      <c r="N750">
        <f>Tabela1[[#This Row],[VALOR_anual]]+Tabela1[[#This Row],[AJUSTE_exerc]]</f>
        <v>1079.9311372145735</v>
      </c>
      <c r="Q750" t="s">
        <v>51</v>
      </c>
      <c r="R750" t="s">
        <v>52</v>
      </c>
      <c r="S750">
        <v>65700</v>
      </c>
      <c r="T750">
        <v>0</v>
      </c>
      <c r="U750">
        <v>0</v>
      </c>
      <c r="V750">
        <v>13140</v>
      </c>
      <c r="W750">
        <v>0</v>
      </c>
      <c r="X750">
        <v>0</v>
      </c>
      <c r="Y750">
        <v>6.8865634401759176E-2</v>
      </c>
      <c r="Z750">
        <v>1809.8540914763821</v>
      </c>
      <c r="AA750">
        <v>0</v>
      </c>
      <c r="AB750">
        <v>0</v>
      </c>
      <c r="AC750">
        <v>904.92704573819105</v>
      </c>
      <c r="AD750" t="s">
        <v>3452</v>
      </c>
      <c r="AE750" t="s">
        <v>3453</v>
      </c>
      <c r="AF750" s="10">
        <v>43105</v>
      </c>
      <c r="AG750" s="10">
        <v>44931</v>
      </c>
      <c r="AH750" t="s">
        <v>3454</v>
      </c>
      <c r="AI750">
        <v>0</v>
      </c>
      <c r="AJ750">
        <v>25845000</v>
      </c>
      <c r="AK750" t="s">
        <v>3455</v>
      </c>
      <c r="AL750" t="s">
        <v>3456</v>
      </c>
      <c r="AM750">
        <v>999883255</v>
      </c>
      <c r="AN750" t="s">
        <v>3457</v>
      </c>
    </row>
    <row r="751" spans="1:40" x14ac:dyDescent="0.25">
      <c r="A751" t="s">
        <v>3458</v>
      </c>
      <c r="B751" t="s">
        <v>146</v>
      </c>
      <c r="C751">
        <v>40</v>
      </c>
      <c r="D751" t="s">
        <v>147</v>
      </c>
      <c r="E751" t="s">
        <v>148</v>
      </c>
      <c r="F751" s="1">
        <v>330031500260</v>
      </c>
      <c r="G751" t="s">
        <v>3459</v>
      </c>
      <c r="H751" t="s">
        <v>3460</v>
      </c>
      <c r="I751" t="s">
        <v>62</v>
      </c>
      <c r="K751" s="10" t="s">
        <v>241</v>
      </c>
      <c r="L751">
        <f>Tabela1[[#This Row],[vlCaptEst]]+Tabela1[[#This Row],[vlLancEstTrat]]+Tabela1[[#This Row],[vlLancEstNTrat]]+Tabela1[[#This Row],[vlConsEst]]</f>
        <v>3195.8043043848111</v>
      </c>
      <c r="M751">
        <v>0</v>
      </c>
      <c r="N751">
        <f>Tabela1[[#This Row],[VALOR_anual]]+Tabela1[[#This Row],[AJUSTE_exerc]]</f>
        <v>3195.8043043848111</v>
      </c>
      <c r="Q751" t="s">
        <v>51</v>
      </c>
      <c r="R751" t="s">
        <v>52</v>
      </c>
      <c r="S751">
        <v>48960</v>
      </c>
      <c r="T751">
        <v>24000</v>
      </c>
      <c r="U751">
        <v>0</v>
      </c>
      <c r="V751">
        <v>24960</v>
      </c>
      <c r="W751">
        <v>1234</v>
      </c>
      <c r="X751">
        <v>92</v>
      </c>
      <c r="Y751">
        <v>6.8865634401759176E-2</v>
      </c>
      <c r="Z751">
        <v>1348.6664036933435</v>
      </c>
      <c r="AA751">
        <v>128.25446582446762</v>
      </c>
      <c r="AB751">
        <v>0</v>
      </c>
      <c r="AC751">
        <v>1718.883434867</v>
      </c>
      <c r="AD751" t="s">
        <v>3461</v>
      </c>
      <c r="AE751" t="s">
        <v>3462</v>
      </c>
      <c r="AF751" s="10">
        <v>42968</v>
      </c>
      <c r="AG751" s="10">
        <v>44794</v>
      </c>
      <c r="AH751" t="s">
        <v>3463</v>
      </c>
      <c r="AI751" t="s">
        <v>3464</v>
      </c>
      <c r="AJ751">
        <v>25840000</v>
      </c>
      <c r="AK751" t="s">
        <v>3465</v>
      </c>
      <c r="AL751" t="s">
        <v>47</v>
      </c>
      <c r="AM751">
        <v>22582209</v>
      </c>
      <c r="AN751" t="s">
        <v>2896</v>
      </c>
    </row>
    <row r="752" spans="1:40" x14ac:dyDescent="0.25">
      <c r="A752" t="s">
        <v>3466</v>
      </c>
      <c r="B752" t="s">
        <v>146</v>
      </c>
      <c r="C752">
        <v>40</v>
      </c>
      <c r="D752" t="s">
        <v>147</v>
      </c>
      <c r="E752" t="s">
        <v>148</v>
      </c>
      <c r="F752" s="1">
        <v>330003572669</v>
      </c>
      <c r="G752" t="s">
        <v>3467</v>
      </c>
      <c r="H752" t="s">
        <v>3468</v>
      </c>
      <c r="I752" t="s">
        <v>72</v>
      </c>
      <c r="K752" s="10" t="s">
        <v>241</v>
      </c>
      <c r="L752">
        <f>Tabela1[[#This Row],[vlCaptEst]]+Tabela1[[#This Row],[vlLancEstTrat]]+Tabela1[[#This Row],[vlLancEstNTrat]]+Tabela1[[#This Row],[vlConsEst]]</f>
        <v>3719.5988008638287</v>
      </c>
      <c r="M752">
        <v>0</v>
      </c>
      <c r="N752">
        <f>Tabela1[[#This Row],[VALOR_anual]]+Tabela1[[#This Row],[AJUSTE_exerc]]</f>
        <v>3719.5988008638287</v>
      </c>
      <c r="Q752" t="s">
        <v>3469</v>
      </c>
      <c r="R752" t="s">
        <v>52</v>
      </c>
      <c r="S752">
        <v>89992.320000000007</v>
      </c>
      <c r="T752">
        <v>0</v>
      </c>
      <c r="U752">
        <v>0</v>
      </c>
      <c r="V752">
        <v>18015.36</v>
      </c>
      <c r="W752">
        <v>0</v>
      </c>
      <c r="X752">
        <v>0</v>
      </c>
      <c r="Y752">
        <v>6.8865634401759176E-2</v>
      </c>
      <c r="Z752">
        <v>2478.9597908322767</v>
      </c>
      <c r="AA752">
        <v>0</v>
      </c>
      <c r="AB752">
        <v>0</v>
      </c>
      <c r="AC752">
        <v>1240.6390100315523</v>
      </c>
      <c r="AD752" t="s">
        <v>3470</v>
      </c>
      <c r="AE752" t="s">
        <v>3471</v>
      </c>
      <c r="AF752" s="10">
        <v>43091</v>
      </c>
      <c r="AG752" s="10">
        <v>44917</v>
      </c>
      <c r="AH752" t="s">
        <v>3472</v>
      </c>
      <c r="AI752" t="s">
        <v>3473</v>
      </c>
      <c r="AJ752">
        <v>25780000</v>
      </c>
      <c r="AK752" t="s">
        <v>3474</v>
      </c>
      <c r="AL752" t="s">
        <v>47</v>
      </c>
      <c r="AM752">
        <v>988657193</v>
      </c>
      <c r="AN752" t="s">
        <v>3475</v>
      </c>
    </row>
    <row r="753" spans="1:40" x14ac:dyDescent="0.25">
      <c r="A753" t="s">
        <v>3476</v>
      </c>
      <c r="B753" t="s">
        <v>146</v>
      </c>
      <c r="C753">
        <v>40</v>
      </c>
      <c r="D753" t="s">
        <v>147</v>
      </c>
      <c r="E753" t="s">
        <v>148</v>
      </c>
      <c r="F753" s="1">
        <v>330026522730</v>
      </c>
      <c r="G753" t="s">
        <v>3477</v>
      </c>
      <c r="H753" t="s">
        <v>3478</v>
      </c>
      <c r="I753" t="s">
        <v>110</v>
      </c>
      <c r="K753" s="10" t="s">
        <v>1390</v>
      </c>
      <c r="L753">
        <f>Tabela1[[#This Row],[vlCaptEst]]+Tabela1[[#This Row],[vlLancEstTrat]]+Tabela1[[#This Row],[vlLancEstNTrat]]+Tabela1[[#This Row],[vlConsEst]]</f>
        <v>355.39916054957916</v>
      </c>
      <c r="M753">
        <v>0</v>
      </c>
      <c r="N753">
        <f>Tabela1[[#This Row],[VALOR_anual]]+Tabela1[[#This Row],[AJUSTE_exerc]]</f>
        <v>355.39916054957916</v>
      </c>
      <c r="Q753" t="s">
        <v>3479</v>
      </c>
      <c r="R753" t="s">
        <v>52</v>
      </c>
      <c r="S753">
        <v>3686.4</v>
      </c>
      <c r="T753">
        <v>0</v>
      </c>
      <c r="U753">
        <v>0</v>
      </c>
      <c r="V753">
        <v>3686.4</v>
      </c>
      <c r="W753">
        <v>0</v>
      </c>
      <c r="X753">
        <v>0</v>
      </c>
      <c r="Y753">
        <v>6.8865634401759176E-2</v>
      </c>
      <c r="Z753">
        <v>101.54261729987977</v>
      </c>
      <c r="AA753">
        <v>0</v>
      </c>
      <c r="AB753">
        <v>0</v>
      </c>
      <c r="AC753">
        <v>253.8565432496994</v>
      </c>
      <c r="AD753" t="s">
        <v>3480</v>
      </c>
      <c r="AE753" t="s">
        <v>3481</v>
      </c>
      <c r="AF753" s="10">
        <v>43250</v>
      </c>
      <c r="AG753" s="10">
        <v>45076</v>
      </c>
      <c r="AH753" t="s">
        <v>3482</v>
      </c>
      <c r="AI753" t="s">
        <v>3483</v>
      </c>
      <c r="AJ753" t="s">
        <v>3484</v>
      </c>
      <c r="AK753" t="s">
        <v>3446</v>
      </c>
      <c r="AL753" t="s">
        <v>47</v>
      </c>
      <c r="AM753" t="s">
        <v>3485</v>
      </c>
      <c r="AN753" t="s">
        <v>3486</v>
      </c>
    </row>
    <row r="754" spans="1:40" x14ac:dyDescent="0.25">
      <c r="A754" t="s">
        <v>3487</v>
      </c>
      <c r="B754" t="s">
        <v>146</v>
      </c>
      <c r="C754">
        <v>40</v>
      </c>
      <c r="D754" t="s">
        <v>147</v>
      </c>
      <c r="E754" t="s">
        <v>148</v>
      </c>
      <c r="F754" s="1">
        <v>330026797322</v>
      </c>
      <c r="G754" t="s">
        <v>3488</v>
      </c>
      <c r="H754" t="s">
        <v>3489</v>
      </c>
      <c r="I754" t="s">
        <v>49</v>
      </c>
      <c r="K754" s="10" t="s">
        <v>66</v>
      </c>
      <c r="L754">
        <f>Tabela1[[#This Row],[vlCaptEst]]+Tabela1[[#This Row],[vlLancEstTrat]]+Tabela1[[#This Row],[vlLancEstNTrat]]+Tabela1[[#This Row],[vlConsEst]]</f>
        <v>1357.3440995979299</v>
      </c>
      <c r="M754">
        <v>0</v>
      </c>
      <c r="N754">
        <f>Tabela1[[#This Row],[VALOR_anual]]+Tabela1[[#This Row],[AJUSTE_exerc]]</f>
        <v>1357.3440995979299</v>
      </c>
      <c r="Q754" t="s">
        <v>250</v>
      </c>
      <c r="R754" t="s">
        <v>52</v>
      </c>
      <c r="S754">
        <v>32850</v>
      </c>
      <c r="T754">
        <v>0</v>
      </c>
      <c r="U754">
        <v>0</v>
      </c>
      <c r="V754">
        <v>6570</v>
      </c>
      <c r="W754">
        <v>0</v>
      </c>
      <c r="X754">
        <v>0</v>
      </c>
      <c r="Y754">
        <v>6.8865634401759176E-2</v>
      </c>
      <c r="Z754">
        <v>904.89258557394896</v>
      </c>
      <c r="AA754">
        <v>0</v>
      </c>
      <c r="AB754">
        <v>0</v>
      </c>
      <c r="AC754">
        <v>452.45151402398085</v>
      </c>
      <c r="AD754" t="s">
        <v>3490</v>
      </c>
      <c r="AE754" t="s">
        <v>3491</v>
      </c>
      <c r="AF754" s="10">
        <v>43312</v>
      </c>
      <c r="AG754" s="10">
        <v>45138</v>
      </c>
      <c r="AH754" t="s">
        <v>3492</v>
      </c>
      <c r="AI754" t="s">
        <v>3493</v>
      </c>
      <c r="AJ754" t="s">
        <v>3494</v>
      </c>
      <c r="AK754" t="s">
        <v>3133</v>
      </c>
      <c r="AL754" t="s">
        <v>47</v>
      </c>
      <c r="AM754" t="s">
        <v>3495</v>
      </c>
      <c r="AN754" t="s">
        <v>1961</v>
      </c>
    </row>
    <row r="755" spans="1:40" x14ac:dyDescent="0.25">
      <c r="A755" t="s">
        <v>3496</v>
      </c>
      <c r="B755" t="s">
        <v>146</v>
      </c>
      <c r="C755">
        <v>40</v>
      </c>
      <c r="D755" t="s">
        <v>147</v>
      </c>
      <c r="E755" t="s">
        <v>148</v>
      </c>
      <c r="F755" s="1">
        <v>330027919073</v>
      </c>
      <c r="G755" t="s">
        <v>3497</v>
      </c>
      <c r="H755" t="s">
        <v>3498</v>
      </c>
      <c r="I755" t="s">
        <v>49</v>
      </c>
      <c r="K755" s="10" t="s">
        <v>66</v>
      </c>
      <c r="L755">
        <f>Tabela1[[#This Row],[vlCaptEst]]+Tabela1[[#This Row],[vlLancEstTrat]]+Tabela1[[#This Row],[vlLancEstNTrat]]+Tabela1[[#This Row],[vlConsEst]]</f>
        <v>4490.6815244385325</v>
      </c>
      <c r="M755">
        <v>0</v>
      </c>
      <c r="N755">
        <f>Tabela1[[#This Row],[VALOR_anual]]+Tabela1[[#This Row],[AJUSTE_exerc]]</f>
        <v>4490.6815244385325</v>
      </c>
      <c r="Q755" t="s">
        <v>250</v>
      </c>
      <c r="R755" t="s">
        <v>52</v>
      </c>
      <c r="S755">
        <v>47304</v>
      </c>
      <c r="T755">
        <v>0</v>
      </c>
      <c r="U755">
        <v>0</v>
      </c>
      <c r="V755">
        <v>46287.839999999997</v>
      </c>
      <c r="W755">
        <v>0</v>
      </c>
      <c r="X755">
        <v>0</v>
      </c>
      <c r="Y755">
        <v>6.8865634401759176E-2</v>
      </c>
      <c r="Z755">
        <v>1303.0432347316839</v>
      </c>
      <c r="AA755">
        <v>0</v>
      </c>
      <c r="AB755">
        <v>0</v>
      </c>
      <c r="AC755">
        <v>3187.6382897068488</v>
      </c>
      <c r="AD755" t="s">
        <v>3499</v>
      </c>
      <c r="AE755" t="s">
        <v>3500</v>
      </c>
      <c r="AF755" s="10">
        <v>43448</v>
      </c>
      <c r="AG755" s="10">
        <v>45274</v>
      </c>
      <c r="AH755" t="s">
        <v>3501</v>
      </c>
      <c r="AI755" t="s">
        <v>3502</v>
      </c>
      <c r="AJ755" t="s">
        <v>3503</v>
      </c>
      <c r="AK755" t="s">
        <v>150</v>
      </c>
      <c r="AL755" t="s">
        <v>47</v>
      </c>
      <c r="AM755" t="s">
        <v>3504</v>
      </c>
      <c r="AN755" t="s">
        <v>3505</v>
      </c>
    </row>
    <row r="756" spans="1:40" x14ac:dyDescent="0.25">
      <c r="A756" t="s">
        <v>3506</v>
      </c>
      <c r="B756" t="s">
        <v>146</v>
      </c>
      <c r="C756">
        <v>40</v>
      </c>
      <c r="D756" t="s">
        <v>147</v>
      </c>
      <c r="E756" t="s">
        <v>148</v>
      </c>
      <c r="F756" s="1">
        <v>330027063659</v>
      </c>
      <c r="G756" t="s">
        <v>3507</v>
      </c>
      <c r="H756" t="s">
        <v>3508</v>
      </c>
      <c r="I756" t="s">
        <v>62</v>
      </c>
      <c r="K756" s="10" t="s">
        <v>66</v>
      </c>
      <c r="L756">
        <f>Tabela1[[#This Row],[vlCaptEst]]+Tabela1[[#This Row],[vlLancEstTrat]]+Tabela1[[#This Row],[vlLancEstNTrat]]+Tabela1[[#This Row],[vlConsEst]]</f>
        <v>1111.2671994877217</v>
      </c>
      <c r="M756">
        <v>0</v>
      </c>
      <c r="N756">
        <f>Tabela1[[#This Row],[VALOR_anual]]+Tabela1[[#This Row],[AJUSTE_exerc]]</f>
        <v>1111.2671994877217</v>
      </c>
      <c r="Q756" t="s">
        <v>250</v>
      </c>
      <c r="R756" t="s">
        <v>52</v>
      </c>
      <c r="S756">
        <v>30860.75</v>
      </c>
      <c r="T756">
        <v>30076</v>
      </c>
      <c r="U756">
        <v>0</v>
      </c>
      <c r="V756">
        <v>784.75</v>
      </c>
      <c r="W756">
        <v>111</v>
      </c>
      <c r="X756">
        <v>90</v>
      </c>
      <c r="Y756">
        <v>6.8865634401759176E-2</v>
      </c>
      <c r="Z756">
        <v>850.10092442910457</v>
      </c>
      <c r="AA756">
        <v>207.12647204268973</v>
      </c>
      <c r="AB756">
        <v>0</v>
      </c>
      <c r="AC756">
        <v>54.039803015927369</v>
      </c>
      <c r="AD756" t="s">
        <v>3509</v>
      </c>
      <c r="AE756" t="s">
        <v>3510</v>
      </c>
      <c r="AF756" s="10">
        <v>43453</v>
      </c>
      <c r="AG756" s="10">
        <v>45279</v>
      </c>
      <c r="AH756" t="s">
        <v>3511</v>
      </c>
      <c r="AI756" t="s">
        <v>3473</v>
      </c>
      <c r="AJ756" t="s">
        <v>3512</v>
      </c>
      <c r="AK756" t="s">
        <v>3513</v>
      </c>
      <c r="AL756" t="s">
        <v>47</v>
      </c>
      <c r="AM756" t="s">
        <v>3514</v>
      </c>
      <c r="AN756" s="11" t="s">
        <v>12997</v>
      </c>
    </row>
    <row r="757" spans="1:40" x14ac:dyDescent="0.25">
      <c r="A757" t="s">
        <v>3515</v>
      </c>
      <c r="B757" t="s">
        <v>146</v>
      </c>
      <c r="C757">
        <v>40</v>
      </c>
      <c r="D757" t="s">
        <v>147</v>
      </c>
      <c r="E757" t="s">
        <v>148</v>
      </c>
      <c r="F757" s="1">
        <v>330003504230</v>
      </c>
      <c r="G757" t="s">
        <v>3516</v>
      </c>
      <c r="H757" t="s">
        <v>3517</v>
      </c>
      <c r="I757" t="s">
        <v>49</v>
      </c>
      <c r="K757" s="10" t="s">
        <v>249</v>
      </c>
      <c r="L757">
        <f>Tabela1[[#This Row],[vlCaptEst]]+Tabela1[[#This Row],[vlLancEstTrat]]+Tabela1[[#This Row],[vlLancEstNTrat]]+Tabela1[[#This Row],[vlConsEst]]</f>
        <v>910.35924557270653</v>
      </c>
      <c r="M757">
        <v>69.240438483333492</v>
      </c>
      <c r="N757">
        <f>Tabela1[[#This Row],[VALOR_anual]]+Tabela1[[#This Row],[AJUSTE_exerc]]</f>
        <v>979.59968405604002</v>
      </c>
      <c r="Q757" t="s">
        <v>250</v>
      </c>
      <c r="R757" t="s">
        <v>52</v>
      </c>
      <c r="S757">
        <v>14965.000000000002</v>
      </c>
      <c r="T757">
        <v>6044.4</v>
      </c>
      <c r="U757">
        <v>0</v>
      </c>
      <c r="V757">
        <v>8920.6000000000022</v>
      </c>
      <c r="W757">
        <v>0</v>
      </c>
      <c r="X757">
        <v>0</v>
      </c>
      <c r="Y757">
        <v>6.8865634401759176E-2</v>
      </c>
      <c r="Z757">
        <v>344.61018436414889</v>
      </c>
      <c r="AA757">
        <v>52.195835241496695</v>
      </c>
      <c r="AB757">
        <v>0</v>
      </c>
      <c r="AC757">
        <v>513.55322596706094</v>
      </c>
      <c r="AD757" t="s">
        <v>3518</v>
      </c>
      <c r="AE757" t="s">
        <v>3519</v>
      </c>
      <c r="AF757" s="10">
        <v>43522</v>
      </c>
      <c r="AG757" s="10">
        <v>45348</v>
      </c>
      <c r="AH757" t="s">
        <v>3520</v>
      </c>
      <c r="AI757" t="s">
        <v>3521</v>
      </c>
      <c r="AJ757" t="s">
        <v>3522</v>
      </c>
      <c r="AK757" t="s">
        <v>3523</v>
      </c>
      <c r="AL757" t="s">
        <v>47</v>
      </c>
      <c r="AM757" t="s">
        <v>3524</v>
      </c>
      <c r="AN757" t="s">
        <v>3525</v>
      </c>
    </row>
    <row r="758" spans="1:40" x14ac:dyDescent="0.25">
      <c r="A758" t="s">
        <v>3526</v>
      </c>
      <c r="B758" t="s">
        <v>146</v>
      </c>
      <c r="C758">
        <v>40</v>
      </c>
      <c r="D758" t="s">
        <v>147</v>
      </c>
      <c r="E758" t="s">
        <v>148</v>
      </c>
      <c r="F758" s="1">
        <v>330029308187</v>
      </c>
      <c r="G758" t="s">
        <v>3527</v>
      </c>
      <c r="H758" t="s">
        <v>3528</v>
      </c>
      <c r="I758" t="s">
        <v>271</v>
      </c>
      <c r="K758" s="10" t="s">
        <v>298</v>
      </c>
      <c r="L758">
        <f>Tabela1[[#This Row],[vlCaptEst]]+Tabela1[[#This Row],[vlLancEstTrat]]+Tabela1[[#This Row],[vlLancEstNTrat]]+Tabela1[[#This Row],[vlConsEst]]</f>
        <v>603.26172371596613</v>
      </c>
      <c r="M758">
        <v>0</v>
      </c>
      <c r="N758">
        <f>Tabela1[[#This Row],[VALOR_anual]]+Tabela1[[#This Row],[AJUSTE_exerc]]</f>
        <v>603.26172371596613</v>
      </c>
      <c r="Q758" t="s">
        <v>250</v>
      </c>
      <c r="R758" t="s">
        <v>52</v>
      </c>
      <c r="S758">
        <v>14600</v>
      </c>
      <c r="T758">
        <v>0</v>
      </c>
      <c r="U758">
        <v>0</v>
      </c>
      <c r="V758">
        <v>2920</v>
      </c>
      <c r="W758">
        <v>0</v>
      </c>
      <c r="X758">
        <v>0</v>
      </c>
      <c r="Y758">
        <v>6.8865634401759176E-2</v>
      </c>
      <c r="Z758">
        <v>402.18144412665254</v>
      </c>
      <c r="AA758">
        <v>0</v>
      </c>
      <c r="AB758">
        <v>0</v>
      </c>
      <c r="AC758">
        <v>201.08027958931353</v>
      </c>
      <c r="AD758" t="s">
        <v>3529</v>
      </c>
      <c r="AE758" t="s">
        <v>3530</v>
      </c>
      <c r="AF758" s="10">
        <v>43565</v>
      </c>
      <c r="AG758" s="10">
        <v>45392</v>
      </c>
      <c r="AH758" t="s">
        <v>3531</v>
      </c>
      <c r="AI758" t="s">
        <v>3164</v>
      </c>
      <c r="AJ758" t="s">
        <v>3532</v>
      </c>
      <c r="AK758" t="s">
        <v>3533</v>
      </c>
      <c r="AL758" t="s">
        <v>47</v>
      </c>
      <c r="AM758" t="s">
        <v>3534</v>
      </c>
      <c r="AN758" t="s">
        <v>3535</v>
      </c>
    </row>
    <row r="759" spans="1:40" x14ac:dyDescent="0.25">
      <c r="A759" t="s">
        <v>3536</v>
      </c>
      <c r="B759" t="s">
        <v>146</v>
      </c>
      <c r="C759">
        <v>40</v>
      </c>
      <c r="D759" t="s">
        <v>147</v>
      </c>
      <c r="E759" t="s">
        <v>148</v>
      </c>
      <c r="F759" s="1">
        <v>330028327196</v>
      </c>
      <c r="G759" t="s">
        <v>3537</v>
      </c>
      <c r="H759" t="s">
        <v>3538</v>
      </c>
      <c r="I759" t="s">
        <v>271</v>
      </c>
      <c r="K759" s="10" t="s">
        <v>475</v>
      </c>
      <c r="L759">
        <f>Tabela1[[#This Row],[vlCaptEst]]+Tabela1[[#This Row],[vlLancEstTrat]]+Tabela1[[#This Row],[vlLancEstNTrat]]+Tabela1[[#This Row],[vlConsEst]]</f>
        <v>2933.7713039831365</v>
      </c>
      <c r="M759">
        <v>0</v>
      </c>
      <c r="N759">
        <f>Tabela1[[#This Row],[VALOR_anual]]+Tabela1[[#This Row],[AJUSTE_exerc]]</f>
        <v>2933.7713039831365</v>
      </c>
      <c r="Q759" t="s">
        <v>250</v>
      </c>
      <c r="R759" t="s">
        <v>52</v>
      </c>
      <c r="S759">
        <v>31733.1</v>
      </c>
      <c r="T759">
        <v>0</v>
      </c>
      <c r="U759">
        <v>0</v>
      </c>
      <c r="V759">
        <v>29908.1</v>
      </c>
      <c r="W759">
        <v>0</v>
      </c>
      <c r="X759">
        <v>0</v>
      </c>
      <c r="Y759">
        <v>6.8865634401759176E-2</v>
      </c>
      <c r="Z759">
        <v>874.12905713241832</v>
      </c>
      <c r="AA759">
        <v>0</v>
      </c>
      <c r="AB759">
        <v>0</v>
      </c>
      <c r="AC759">
        <v>2059.642246850718</v>
      </c>
      <c r="AD759" t="s">
        <v>3539</v>
      </c>
      <c r="AE759" t="s">
        <v>3540</v>
      </c>
      <c r="AF759" s="10">
        <v>43642</v>
      </c>
      <c r="AG759" s="10">
        <v>45469</v>
      </c>
      <c r="AH759" t="s">
        <v>3541</v>
      </c>
      <c r="AI759" t="s">
        <v>3542</v>
      </c>
      <c r="AJ759" t="s">
        <v>3543</v>
      </c>
      <c r="AK759" t="s">
        <v>3110</v>
      </c>
      <c r="AL759" t="s">
        <v>47</v>
      </c>
      <c r="AM759" t="s">
        <v>3544</v>
      </c>
      <c r="AN759" t="s">
        <v>3545</v>
      </c>
    </row>
    <row r="760" spans="1:40" x14ac:dyDescent="0.25">
      <c r="A760" t="s">
        <v>3546</v>
      </c>
      <c r="B760" t="s">
        <v>146</v>
      </c>
      <c r="C760">
        <v>40</v>
      </c>
      <c r="D760" t="s">
        <v>147</v>
      </c>
      <c r="E760" t="s">
        <v>148</v>
      </c>
      <c r="F760" s="1">
        <v>330026355141</v>
      </c>
      <c r="G760" t="s">
        <v>3547</v>
      </c>
      <c r="H760" t="s">
        <v>3548</v>
      </c>
      <c r="I760" t="s">
        <v>49</v>
      </c>
      <c r="K760" s="10" t="s">
        <v>3549</v>
      </c>
      <c r="L760">
        <f>Tabela1[[#This Row],[vlCaptEst]]+Tabela1[[#This Row],[vlLancEstTrat]]+Tabela1[[#This Row],[vlLancEstNTrat]]+Tabela1[[#This Row],[vlConsEst]]</f>
        <v>3199.709789665576</v>
      </c>
      <c r="M760">
        <v>0</v>
      </c>
      <c r="N760">
        <f>Tabela1[[#This Row],[VALOR_anual]]+Tabela1[[#This Row],[AJUSTE_exerc]]</f>
        <v>3199.709789665576</v>
      </c>
      <c r="Q760" t="s">
        <v>51</v>
      </c>
      <c r="R760" t="s">
        <v>52</v>
      </c>
      <c r="S760">
        <v>29565</v>
      </c>
      <c r="T760">
        <v>109850.4</v>
      </c>
      <c r="U760">
        <v>0</v>
      </c>
      <c r="V760">
        <v>23652</v>
      </c>
      <c r="W760">
        <v>1234</v>
      </c>
      <c r="X760">
        <v>90</v>
      </c>
      <c r="Y760">
        <v>6.8865634401759176E-2</v>
      </c>
      <c r="Z760">
        <v>814.40854825356053</v>
      </c>
      <c r="AA760">
        <v>756.49458737890689</v>
      </c>
      <c r="AB760">
        <v>0</v>
      </c>
      <c r="AC760">
        <v>1628.8066540331083</v>
      </c>
      <c r="AD760" t="s">
        <v>3550</v>
      </c>
      <c r="AE760" t="s">
        <v>3551</v>
      </c>
      <c r="AF760" s="10">
        <v>43553</v>
      </c>
      <c r="AG760" s="10">
        <v>45380</v>
      </c>
      <c r="AH760" t="s">
        <v>3552</v>
      </c>
      <c r="AI760" t="s">
        <v>3553</v>
      </c>
      <c r="AJ760" t="s">
        <v>3554</v>
      </c>
      <c r="AK760" t="s">
        <v>150</v>
      </c>
      <c r="AL760" t="s">
        <v>47</v>
      </c>
      <c r="AM760" t="s">
        <v>3555</v>
      </c>
      <c r="AN760" t="s">
        <v>3556</v>
      </c>
    </row>
    <row r="761" spans="1:40" x14ac:dyDescent="0.25">
      <c r="A761" t="s">
        <v>3557</v>
      </c>
      <c r="B761" t="s">
        <v>146</v>
      </c>
      <c r="C761">
        <v>40</v>
      </c>
      <c r="D761" t="s">
        <v>147</v>
      </c>
      <c r="E761" t="s">
        <v>148</v>
      </c>
      <c r="F761" s="1">
        <v>330028332513</v>
      </c>
      <c r="G761" t="s">
        <v>3558</v>
      </c>
      <c r="H761" t="s">
        <v>3559</v>
      </c>
      <c r="I761" t="s">
        <v>271</v>
      </c>
      <c r="K761" s="10" t="s">
        <v>3560</v>
      </c>
      <c r="L761">
        <f>Tabela1[[#This Row],[vlCaptEst]]+Tabela1[[#This Row],[vlLancEstTrat]]+Tabela1[[#This Row],[vlLancEstNTrat]]+Tabela1[[#This Row],[vlConsEst]]</f>
        <v>2427.3844116833557</v>
      </c>
      <c r="M761">
        <v>0</v>
      </c>
      <c r="N761">
        <f>Tabela1[[#This Row],[VALOR_anual]]+Tabela1[[#This Row],[AJUSTE_exerc]]</f>
        <v>2427.3844116833557</v>
      </c>
      <c r="Q761" t="s">
        <v>250</v>
      </c>
      <c r="R761" t="s">
        <v>3561</v>
      </c>
      <c r="S761">
        <v>25568.25</v>
      </c>
      <c r="T761">
        <v>0</v>
      </c>
      <c r="U761">
        <v>0</v>
      </c>
      <c r="V761">
        <v>25020.75</v>
      </c>
      <c r="W761">
        <v>0</v>
      </c>
      <c r="X761">
        <v>0</v>
      </c>
      <c r="Y761">
        <v>6.8865634401759176E-2</v>
      </c>
      <c r="Z761">
        <v>704.31354473724707</v>
      </c>
      <c r="AA761">
        <v>0</v>
      </c>
      <c r="AB761">
        <v>0</v>
      </c>
      <c r="AC761">
        <v>1723.0708669461085</v>
      </c>
      <c r="AD761" t="s">
        <v>3562</v>
      </c>
      <c r="AE761" t="s">
        <v>3563</v>
      </c>
      <c r="AF761" s="10">
        <v>43964</v>
      </c>
      <c r="AG761" s="10">
        <v>45790</v>
      </c>
      <c r="AH761" t="s">
        <v>3564</v>
      </c>
      <c r="AI761" t="s">
        <v>85</v>
      </c>
      <c r="AJ761" t="s">
        <v>3565</v>
      </c>
      <c r="AK761" t="s">
        <v>95</v>
      </c>
      <c r="AL761" t="s">
        <v>47</v>
      </c>
      <c r="AM761" t="s">
        <v>3566</v>
      </c>
      <c r="AN761" t="s">
        <v>3567</v>
      </c>
    </row>
    <row r="762" spans="1:40" x14ac:dyDescent="0.25">
      <c r="A762" t="s">
        <v>3568</v>
      </c>
      <c r="B762" t="s">
        <v>146</v>
      </c>
      <c r="C762">
        <v>40</v>
      </c>
      <c r="D762" t="s">
        <v>147</v>
      </c>
      <c r="E762" t="s">
        <v>148</v>
      </c>
      <c r="F762" s="1">
        <v>330030790973</v>
      </c>
      <c r="G762" t="s">
        <v>3569</v>
      </c>
      <c r="H762" t="s">
        <v>3570</v>
      </c>
      <c r="I762" t="s">
        <v>42</v>
      </c>
      <c r="K762" s="10" t="s">
        <v>141</v>
      </c>
      <c r="L762">
        <f>Tabela1[[#This Row],[vlCaptEst]]+Tabela1[[#This Row],[vlLancEstTrat]]+Tabela1[[#This Row],[vlLancEstNTrat]]+Tabela1[[#This Row],[vlConsEst]]</f>
        <v>43434.927647341654</v>
      </c>
      <c r="M762">
        <v>0</v>
      </c>
      <c r="N762">
        <f>Tabela1[[#This Row],[VALOR_anual]]+Tabela1[[#This Row],[AJUSTE_exerc]]</f>
        <v>43434.927647341654</v>
      </c>
      <c r="Q762" t="s">
        <v>250</v>
      </c>
      <c r="R762" t="s">
        <v>2931</v>
      </c>
      <c r="S762">
        <v>1051200</v>
      </c>
      <c r="T762">
        <v>0</v>
      </c>
      <c r="U762">
        <v>0</v>
      </c>
      <c r="V762">
        <v>210240</v>
      </c>
      <c r="W762">
        <v>0</v>
      </c>
      <c r="X762">
        <v>0</v>
      </c>
      <c r="Y762">
        <v>6.8865634401759176E-2</v>
      </c>
      <c r="Z762">
        <v>28956.625393210445</v>
      </c>
      <c r="AA762">
        <v>0</v>
      </c>
      <c r="AB762">
        <v>0</v>
      </c>
      <c r="AC762">
        <v>14478.302254131209</v>
      </c>
      <c r="AD762" t="s">
        <v>3571</v>
      </c>
      <c r="AE762" t="s">
        <v>3572</v>
      </c>
      <c r="AF762" s="10">
        <v>44138</v>
      </c>
      <c r="AG762" s="10">
        <v>45964</v>
      </c>
      <c r="AH762" t="s">
        <v>3573</v>
      </c>
      <c r="AI762" t="s">
        <v>85</v>
      </c>
      <c r="AJ762" t="s">
        <v>3574</v>
      </c>
      <c r="AK762" t="s">
        <v>3575</v>
      </c>
      <c r="AL762" t="s">
        <v>47</v>
      </c>
      <c r="AM762" t="s">
        <v>3576</v>
      </c>
      <c r="AN762" t="s">
        <v>3577</v>
      </c>
    </row>
    <row r="763" spans="1:40" x14ac:dyDescent="0.25">
      <c r="A763" t="s">
        <v>3578</v>
      </c>
      <c r="B763" t="s">
        <v>146</v>
      </c>
      <c r="C763">
        <v>40</v>
      </c>
      <c r="D763" t="s">
        <v>147</v>
      </c>
      <c r="E763" t="s">
        <v>148</v>
      </c>
      <c r="F763" s="1">
        <v>330032468211</v>
      </c>
      <c r="G763" t="s">
        <v>3579</v>
      </c>
      <c r="H763" t="s">
        <v>3580</v>
      </c>
      <c r="I763" t="s">
        <v>49</v>
      </c>
      <c r="K763" s="10" t="s">
        <v>141</v>
      </c>
      <c r="L763">
        <f>Tabela1[[#This Row],[vlCaptEst]]+Tabela1[[#This Row],[vlLancEstTrat]]+Tabela1[[#This Row],[vlLancEstNTrat]]+Tabela1[[#This Row],[vlConsEst]]</f>
        <v>208.12894954791273</v>
      </c>
      <c r="M763">
        <v>0</v>
      </c>
      <c r="N763">
        <f>Tabela1[[#This Row],[VALOR_anual]]+Tabela1[[#This Row],[AJUSTE_exerc]]</f>
        <v>208.12894954791273</v>
      </c>
      <c r="Q763" t="s">
        <v>250</v>
      </c>
      <c r="R763" t="s">
        <v>2931</v>
      </c>
      <c r="S763">
        <v>4818</v>
      </c>
      <c r="T763">
        <v>0</v>
      </c>
      <c r="U763">
        <v>0</v>
      </c>
      <c r="V763">
        <v>1095</v>
      </c>
      <c r="W763">
        <v>0</v>
      </c>
      <c r="X763">
        <v>0</v>
      </c>
      <c r="Y763">
        <v>6.8865634401759176E-2</v>
      </c>
      <c r="Z763">
        <v>132.72384470192017</v>
      </c>
      <c r="AA763">
        <v>0</v>
      </c>
      <c r="AB763">
        <v>0</v>
      </c>
      <c r="AC763">
        <v>75.405104845992568</v>
      </c>
      <c r="AD763" t="s">
        <v>3581</v>
      </c>
      <c r="AE763" t="s">
        <v>3582</v>
      </c>
      <c r="AF763" s="10">
        <v>44151</v>
      </c>
      <c r="AG763" s="10">
        <v>45977</v>
      </c>
      <c r="AH763" t="s">
        <v>3583</v>
      </c>
      <c r="AI763" t="s">
        <v>3584</v>
      </c>
      <c r="AJ763" t="s">
        <v>3585</v>
      </c>
      <c r="AK763" t="s">
        <v>3446</v>
      </c>
      <c r="AL763" t="s">
        <v>47</v>
      </c>
      <c r="AM763" t="s">
        <v>3586</v>
      </c>
      <c r="AN763" t="s">
        <v>3587</v>
      </c>
    </row>
    <row r="764" spans="1:40" x14ac:dyDescent="0.25">
      <c r="A764" t="s">
        <v>3588</v>
      </c>
      <c r="B764" t="s">
        <v>146</v>
      </c>
      <c r="C764">
        <v>40</v>
      </c>
      <c r="D764" t="s">
        <v>147</v>
      </c>
      <c r="E764" t="s">
        <v>148</v>
      </c>
      <c r="F764" s="1">
        <v>330007933259</v>
      </c>
      <c r="G764" t="s">
        <v>3589</v>
      </c>
      <c r="H764" t="s">
        <v>3590</v>
      </c>
      <c r="I764" t="s">
        <v>271</v>
      </c>
      <c r="K764" s="10" t="s">
        <v>220</v>
      </c>
      <c r="L764">
        <f>Tabela1[[#This Row],[vlCaptEst]]+Tabela1[[#This Row],[vlLancEstTrat]]+Tabela1[[#This Row],[vlLancEstNTrat]]+Tabela1[[#This Row],[vlConsEst]]</f>
        <v>1677.0717689199907</v>
      </c>
      <c r="M764">
        <v>0</v>
      </c>
      <c r="N764">
        <f>Tabela1[[#This Row],[VALOR_anual]]+Tabela1[[#This Row],[AJUSTE_exerc]]</f>
        <v>1677.0717689199907</v>
      </c>
      <c r="Q764" t="s">
        <v>250</v>
      </c>
      <c r="R764" t="s">
        <v>2942</v>
      </c>
      <c r="S764">
        <v>18907</v>
      </c>
      <c r="T764">
        <v>0</v>
      </c>
      <c r="U764">
        <v>0</v>
      </c>
      <c r="V764">
        <v>16790</v>
      </c>
      <c r="W764">
        <v>0</v>
      </c>
      <c r="X764">
        <v>0</v>
      </c>
      <c r="Y764">
        <v>6.8865634401759176E-2</v>
      </c>
      <c r="Z764">
        <v>520.81839138538703</v>
      </c>
      <c r="AA764">
        <v>0</v>
      </c>
      <c r="AB764">
        <v>0</v>
      </c>
      <c r="AC764">
        <v>1156.2533775346037</v>
      </c>
      <c r="AD764" t="s">
        <v>3591</v>
      </c>
      <c r="AE764" t="s">
        <v>3592</v>
      </c>
      <c r="AF764" s="10">
        <v>44148</v>
      </c>
      <c r="AG764" s="10">
        <v>45974</v>
      </c>
      <c r="AH764" t="s">
        <v>3593</v>
      </c>
      <c r="AI764" t="s">
        <v>3164</v>
      </c>
      <c r="AJ764" t="s">
        <v>3594</v>
      </c>
      <c r="AK764" t="s">
        <v>3595</v>
      </c>
      <c r="AL764" t="s">
        <v>47</v>
      </c>
      <c r="AM764" t="s">
        <v>3596</v>
      </c>
      <c r="AN764" t="s">
        <v>3597</v>
      </c>
    </row>
    <row r="765" spans="1:40" x14ac:dyDescent="0.25">
      <c r="A765" t="s">
        <v>3598</v>
      </c>
      <c r="B765" t="s">
        <v>146</v>
      </c>
      <c r="C765">
        <v>40</v>
      </c>
      <c r="D765" t="s">
        <v>147</v>
      </c>
      <c r="E765" t="s">
        <v>148</v>
      </c>
      <c r="F765" s="1">
        <v>330038081378</v>
      </c>
      <c r="G765" t="s">
        <v>3599</v>
      </c>
      <c r="H765" t="s">
        <v>3600</v>
      </c>
      <c r="I765" t="s">
        <v>271</v>
      </c>
      <c r="K765" s="10" t="s">
        <v>1105</v>
      </c>
      <c r="L765">
        <f>Tabela1[[#This Row],[vlCaptEst]]+Tabela1[[#This Row],[vlLancEstTrat]]+Tabela1[[#This Row],[vlLancEstNTrat]]+Tabela1[[#This Row],[vlConsEst]]</f>
        <v>466.92478300563801</v>
      </c>
      <c r="M765">
        <v>0</v>
      </c>
      <c r="N765">
        <f>Tabela1[[#This Row],[VALOR_anual]]+Tabela1[[#This Row],[AJUSTE_exerc]]</f>
        <v>466.92478300563801</v>
      </c>
      <c r="Q765" t="s">
        <v>250</v>
      </c>
      <c r="R765" t="s">
        <v>3601</v>
      </c>
      <c r="S765">
        <v>11300.4</v>
      </c>
      <c r="T765">
        <v>0</v>
      </c>
      <c r="U765">
        <v>0</v>
      </c>
      <c r="V765">
        <v>2260.08</v>
      </c>
      <c r="W765">
        <v>0</v>
      </c>
      <c r="X765">
        <v>0</v>
      </c>
      <c r="Y765">
        <v>6.8865634401759176E-2</v>
      </c>
      <c r="Z765">
        <v>311.27970784575439</v>
      </c>
      <c r="AA765">
        <v>0</v>
      </c>
      <c r="AB765">
        <v>0</v>
      </c>
      <c r="AC765">
        <v>155.64507515988359</v>
      </c>
      <c r="AD765" t="s">
        <v>3602</v>
      </c>
      <c r="AE765" t="s">
        <v>3603</v>
      </c>
      <c r="AF765" s="10">
        <v>44343</v>
      </c>
      <c r="AG765" s="10">
        <v>46169</v>
      </c>
      <c r="AH765" t="s">
        <v>3604</v>
      </c>
      <c r="AI765" t="s">
        <v>232</v>
      </c>
      <c r="AJ765" t="s">
        <v>3605</v>
      </c>
      <c r="AK765" t="s">
        <v>3606</v>
      </c>
      <c r="AL765" t="s">
        <v>47</v>
      </c>
      <c r="AM765" t="s">
        <v>3607</v>
      </c>
      <c r="AN765" t="s">
        <v>1690</v>
      </c>
    </row>
    <row r="766" spans="1:40" x14ac:dyDescent="0.25">
      <c r="A766" t="s">
        <v>3608</v>
      </c>
      <c r="B766" t="s">
        <v>146</v>
      </c>
      <c r="C766">
        <v>40</v>
      </c>
      <c r="D766" t="s">
        <v>147</v>
      </c>
      <c r="E766" t="s">
        <v>148</v>
      </c>
      <c r="F766" s="1">
        <v>330026631785</v>
      </c>
      <c r="G766" t="s">
        <v>3609</v>
      </c>
      <c r="H766" t="s">
        <v>3610</v>
      </c>
      <c r="I766" t="s">
        <v>271</v>
      </c>
      <c r="K766" s="10" t="s">
        <v>1105</v>
      </c>
      <c r="L766">
        <f>Tabela1[[#This Row],[vlCaptEst]]+Tabela1[[#This Row],[vlLancEstTrat]]+Tabela1[[#This Row],[vlLancEstNTrat]]+Tabela1[[#This Row],[vlConsEst]]</f>
        <v>301.63086185798306</v>
      </c>
      <c r="M766">
        <v>0</v>
      </c>
      <c r="N766">
        <f>Tabela1[[#This Row],[VALOR_anual]]+Tabela1[[#This Row],[AJUSTE_exerc]]</f>
        <v>301.63086185798306</v>
      </c>
      <c r="Q766" t="s">
        <v>250</v>
      </c>
      <c r="R766" t="s">
        <v>3601</v>
      </c>
      <c r="S766">
        <v>7300</v>
      </c>
      <c r="T766">
        <v>0</v>
      </c>
      <c r="U766">
        <v>0</v>
      </c>
      <c r="V766">
        <v>1460</v>
      </c>
      <c r="W766">
        <v>0</v>
      </c>
      <c r="X766">
        <v>0</v>
      </c>
      <c r="Y766">
        <v>6.8865634401759176E-2</v>
      </c>
      <c r="Z766">
        <v>201.08027958931353</v>
      </c>
      <c r="AA766">
        <v>0</v>
      </c>
      <c r="AB766">
        <v>0</v>
      </c>
      <c r="AC766">
        <v>100.5505822686695</v>
      </c>
      <c r="AD766" t="s">
        <v>3611</v>
      </c>
      <c r="AE766" t="s">
        <v>3612</v>
      </c>
      <c r="AF766" s="10">
        <v>44364</v>
      </c>
      <c r="AG766" s="10">
        <v>46190</v>
      </c>
      <c r="AH766" t="s">
        <v>3613</v>
      </c>
      <c r="AI766" t="s">
        <v>3614</v>
      </c>
      <c r="AJ766" t="s">
        <v>3615</v>
      </c>
      <c r="AK766" t="s">
        <v>3595</v>
      </c>
      <c r="AL766" t="s">
        <v>47</v>
      </c>
      <c r="AM766" t="s">
        <v>3616</v>
      </c>
      <c r="AN766" t="s">
        <v>3617</v>
      </c>
    </row>
    <row r="767" spans="1:40" x14ac:dyDescent="0.25">
      <c r="A767" t="s">
        <v>3618</v>
      </c>
      <c r="B767" t="s">
        <v>146</v>
      </c>
      <c r="C767">
        <v>40</v>
      </c>
      <c r="D767" t="s">
        <v>147</v>
      </c>
      <c r="E767" t="s">
        <v>148</v>
      </c>
      <c r="F767" s="1">
        <v>330038170478</v>
      </c>
      <c r="G767" t="s">
        <v>3619</v>
      </c>
      <c r="H767" t="s">
        <v>3620</v>
      </c>
      <c r="I767" t="s">
        <v>271</v>
      </c>
      <c r="K767" s="10" t="s">
        <v>196</v>
      </c>
      <c r="L767">
        <f>Tabela1[[#This Row],[vlCaptEst]]+Tabela1[[#This Row],[vlLancEstTrat]]+Tabela1[[#This Row],[vlLancEstNTrat]]+Tabela1[[#This Row],[vlConsEst]]</f>
        <v>265.05087539135627</v>
      </c>
      <c r="M767">
        <v>0</v>
      </c>
      <c r="N767">
        <f>Tabela1[[#This Row],[VALOR_anual]]+Tabela1[[#This Row],[AJUSTE_exerc]]</f>
        <v>265.05087539135627</v>
      </c>
      <c r="Q767" t="s">
        <v>250</v>
      </c>
      <c r="R767" t="s">
        <v>2973</v>
      </c>
      <c r="S767">
        <v>6570</v>
      </c>
      <c r="T767">
        <v>2555</v>
      </c>
      <c r="U767">
        <v>0</v>
      </c>
      <c r="V767">
        <v>0</v>
      </c>
      <c r="W767">
        <v>1234</v>
      </c>
      <c r="X767">
        <v>52</v>
      </c>
      <c r="Y767">
        <v>6.8865634401759176E-2</v>
      </c>
      <c r="Z767">
        <v>180.97851711478981</v>
      </c>
      <c r="AA767">
        <v>84.072358276566433</v>
      </c>
      <c r="AB767">
        <v>0</v>
      </c>
      <c r="AC767">
        <v>0</v>
      </c>
      <c r="AD767" t="s">
        <v>3621</v>
      </c>
      <c r="AE767" t="s">
        <v>3622</v>
      </c>
      <c r="AF767" s="10">
        <v>44372</v>
      </c>
      <c r="AG767" s="10">
        <v>46198</v>
      </c>
      <c r="AH767" t="s">
        <v>3623</v>
      </c>
      <c r="AI767" t="s">
        <v>3614</v>
      </c>
      <c r="AJ767" t="s">
        <v>3624</v>
      </c>
      <c r="AK767" t="s">
        <v>3595</v>
      </c>
      <c r="AL767" t="s">
        <v>47</v>
      </c>
      <c r="AM767" t="s">
        <v>3625</v>
      </c>
      <c r="AN767" t="s">
        <v>3626</v>
      </c>
    </row>
    <row r="768" spans="1:40" x14ac:dyDescent="0.25">
      <c r="A768" t="s">
        <v>3627</v>
      </c>
      <c r="B768" t="s">
        <v>146</v>
      </c>
      <c r="C768">
        <v>40</v>
      </c>
      <c r="D768" t="s">
        <v>147</v>
      </c>
      <c r="E768" t="s">
        <v>148</v>
      </c>
      <c r="F768" s="1">
        <v>330027535259</v>
      </c>
      <c r="G768" t="s">
        <v>3628</v>
      </c>
      <c r="H768" t="s">
        <v>3629</v>
      </c>
      <c r="I768" t="s">
        <v>49</v>
      </c>
      <c r="K768" s="10" t="s">
        <v>196</v>
      </c>
      <c r="L768">
        <f>Tabela1[[#This Row],[vlCaptEst]]+Tabela1[[#This Row],[vlLancEstTrat]]+Tabela1[[#This Row],[vlLancEstNTrat]]+Tabela1[[#This Row],[vlConsEst]]</f>
        <v>2861.4780563929403</v>
      </c>
      <c r="M768">
        <v>0</v>
      </c>
      <c r="N768">
        <f>Tabela1[[#This Row],[VALOR_anual]]+Tabela1[[#This Row],[AJUSTE_exerc]]</f>
        <v>2861.4780563929403</v>
      </c>
      <c r="Q768" t="s">
        <v>250</v>
      </c>
      <c r="R768" t="s">
        <v>2973</v>
      </c>
      <c r="S768">
        <v>71394</v>
      </c>
      <c r="T768">
        <v>0</v>
      </c>
      <c r="U768">
        <v>0</v>
      </c>
      <c r="V768">
        <v>12994</v>
      </c>
      <c r="W768">
        <v>0</v>
      </c>
      <c r="X768">
        <v>0</v>
      </c>
      <c r="Y768">
        <v>6.8865634401759176E-2</v>
      </c>
      <c r="Z768">
        <v>1966.6415732932594</v>
      </c>
      <c r="AA768">
        <v>0</v>
      </c>
      <c r="AB768">
        <v>0</v>
      </c>
      <c r="AC768">
        <v>894.83648309968078</v>
      </c>
      <c r="AD768" t="s">
        <v>3630</v>
      </c>
      <c r="AE768" t="s">
        <v>3631</v>
      </c>
      <c r="AF768" s="10">
        <v>43545</v>
      </c>
      <c r="AG768" s="10">
        <v>45372</v>
      </c>
      <c r="AH768" t="s">
        <v>3632</v>
      </c>
      <c r="AI768" t="s">
        <v>85</v>
      </c>
      <c r="AJ768" t="s">
        <v>3633</v>
      </c>
      <c r="AK768" t="s">
        <v>3595</v>
      </c>
      <c r="AL768" t="s">
        <v>47</v>
      </c>
      <c r="AM768" t="s">
        <v>3634</v>
      </c>
      <c r="AN768" t="s">
        <v>1451</v>
      </c>
    </row>
    <row r="769" spans="1:40" x14ac:dyDescent="0.25">
      <c r="A769" t="s">
        <v>3635</v>
      </c>
      <c r="B769" t="s">
        <v>146</v>
      </c>
      <c r="C769">
        <v>40</v>
      </c>
      <c r="D769" t="s">
        <v>147</v>
      </c>
      <c r="E769" t="s">
        <v>148</v>
      </c>
      <c r="F769" s="1">
        <v>330031679561</v>
      </c>
      <c r="G769" t="s">
        <v>3636</v>
      </c>
      <c r="H769" t="s">
        <v>3637</v>
      </c>
      <c r="I769" t="s">
        <v>49</v>
      </c>
      <c r="K769" s="10" t="s">
        <v>87</v>
      </c>
      <c r="L769">
        <f>Tabela1[[#This Row],[vlCaptEst]]+Tabela1[[#This Row],[vlLancEstTrat]]+Tabela1[[#This Row],[vlLancEstNTrat]]+Tabela1[[#This Row],[vlConsEst]]</f>
        <v>467.53044649837688</v>
      </c>
      <c r="M769">
        <v>0</v>
      </c>
      <c r="N769">
        <f>Tabela1[[#This Row],[VALOR_anual]]+Tabela1[[#This Row],[AJUSTE_exerc]]</f>
        <v>467.53044649837688</v>
      </c>
      <c r="Q769" t="s">
        <v>250</v>
      </c>
      <c r="R769" t="s">
        <v>3638</v>
      </c>
      <c r="S769">
        <v>5475</v>
      </c>
      <c r="T769">
        <v>0</v>
      </c>
      <c r="U769">
        <v>0</v>
      </c>
      <c r="V769">
        <v>4599</v>
      </c>
      <c r="W769">
        <v>0</v>
      </c>
      <c r="X769">
        <v>0</v>
      </c>
      <c r="Y769">
        <v>6.8865634401759176E-2</v>
      </c>
      <c r="Z769">
        <v>150.8206521659979</v>
      </c>
      <c r="AA769">
        <v>0</v>
      </c>
      <c r="AB769">
        <v>0</v>
      </c>
      <c r="AC769">
        <v>316.70979433237898</v>
      </c>
      <c r="AD769" t="s">
        <v>3639</v>
      </c>
      <c r="AE769" t="s">
        <v>3640</v>
      </c>
      <c r="AF769" s="10">
        <v>44417</v>
      </c>
      <c r="AG769" s="10">
        <v>46243</v>
      </c>
      <c r="AH769" t="s">
        <v>3641</v>
      </c>
      <c r="AI769" t="s">
        <v>129</v>
      </c>
      <c r="AJ769" t="s">
        <v>3642</v>
      </c>
      <c r="AK769" t="s">
        <v>3595</v>
      </c>
      <c r="AL769" t="s">
        <v>47</v>
      </c>
      <c r="AM769" t="s">
        <v>3643</v>
      </c>
      <c r="AN769" t="s">
        <v>3644</v>
      </c>
    </row>
    <row r="770" spans="1:40" x14ac:dyDescent="0.25">
      <c r="A770" t="s">
        <v>3645</v>
      </c>
      <c r="B770" t="s">
        <v>146</v>
      </c>
      <c r="C770">
        <v>40</v>
      </c>
      <c r="D770" t="s">
        <v>147</v>
      </c>
      <c r="E770" t="s">
        <v>148</v>
      </c>
      <c r="F770" s="1">
        <v>330006007130</v>
      </c>
      <c r="G770" t="s">
        <v>3646</v>
      </c>
      <c r="H770" t="s">
        <v>3647</v>
      </c>
      <c r="I770" t="s">
        <v>62</v>
      </c>
      <c r="K770" s="10" t="s">
        <v>87</v>
      </c>
      <c r="L770">
        <f>Tabela1[[#This Row],[vlCaptEst]]+Tabela1[[#This Row],[vlLancEstTrat]]+Tabela1[[#This Row],[vlLancEstNTrat]]+Tabela1[[#This Row],[vlConsEst]]</f>
        <v>279.50325942498785</v>
      </c>
      <c r="M770">
        <v>0</v>
      </c>
      <c r="N770">
        <f>Tabela1[[#This Row],[VALOR_anual]]+Tabela1[[#This Row],[AJUSTE_exerc]]</f>
        <v>279.50325942498785</v>
      </c>
      <c r="Q770" t="s">
        <v>51</v>
      </c>
      <c r="R770" t="s">
        <v>3638</v>
      </c>
      <c r="S770">
        <v>6862</v>
      </c>
      <c r="T770">
        <v>0</v>
      </c>
      <c r="U770">
        <v>0</v>
      </c>
      <c r="V770">
        <v>1314</v>
      </c>
      <c r="W770">
        <v>0</v>
      </c>
      <c r="X770">
        <v>0</v>
      </c>
      <c r="Y770">
        <v>6.8865634401759176E-2</v>
      </c>
      <c r="Z770">
        <v>189.01922210459929</v>
      </c>
      <c r="AA770">
        <v>0</v>
      </c>
      <c r="AB770">
        <v>0</v>
      </c>
      <c r="AC770">
        <v>90.484037320388538</v>
      </c>
      <c r="AD770" t="s">
        <v>3648</v>
      </c>
      <c r="AE770" t="s">
        <v>3649</v>
      </c>
      <c r="AF770" s="10">
        <v>42643</v>
      </c>
      <c r="AG770" s="10">
        <v>44469</v>
      </c>
      <c r="AH770" t="s">
        <v>3650</v>
      </c>
      <c r="AI770" t="s">
        <v>3651</v>
      </c>
      <c r="AJ770">
        <v>25650340</v>
      </c>
      <c r="AK770" t="s">
        <v>150</v>
      </c>
      <c r="AL770" t="s">
        <v>47</v>
      </c>
      <c r="AM770">
        <v>22554306</v>
      </c>
      <c r="AN770" t="s">
        <v>3652</v>
      </c>
    </row>
    <row r="771" spans="1:40" x14ac:dyDescent="0.25">
      <c r="A771" t="s">
        <v>3653</v>
      </c>
      <c r="B771" t="s">
        <v>146</v>
      </c>
      <c r="C771">
        <v>40</v>
      </c>
      <c r="D771" t="s">
        <v>147</v>
      </c>
      <c r="E771" t="s">
        <v>148</v>
      </c>
      <c r="F771" s="1">
        <v>330026681880</v>
      </c>
      <c r="G771" t="s">
        <v>3654</v>
      </c>
      <c r="H771" t="s">
        <v>3655</v>
      </c>
      <c r="I771" t="s">
        <v>62</v>
      </c>
      <c r="K771" s="10" t="s">
        <v>1648</v>
      </c>
      <c r="L771">
        <f>Tabela1[[#This Row],[vlCaptEst]]+Tabela1[[#This Row],[vlLancEstTrat]]+Tabela1[[#This Row],[vlLancEstNTrat]]+Tabela1[[#This Row],[vlConsEst]]</f>
        <v>16.112737401657185</v>
      </c>
      <c r="M771">
        <v>0</v>
      </c>
      <c r="N771">
        <f>Tabela1[[#This Row],[VALOR_anual]]+Tabela1[[#This Row],[AJUSTE_exerc]]</f>
        <v>16.112737401657185</v>
      </c>
      <c r="Q771" t="s">
        <v>51</v>
      </c>
      <c r="R771" t="s">
        <v>1649</v>
      </c>
      <c r="S771">
        <v>0</v>
      </c>
      <c r="T771">
        <v>2342.4</v>
      </c>
      <c r="U771">
        <v>0</v>
      </c>
      <c r="V771">
        <v>0</v>
      </c>
      <c r="W771">
        <v>123</v>
      </c>
      <c r="X771">
        <v>90</v>
      </c>
      <c r="Y771">
        <v>6.8865634401759176E-2</v>
      </c>
      <c r="Z771">
        <v>0</v>
      </c>
      <c r="AA771">
        <v>16.112737401657185</v>
      </c>
      <c r="AB771">
        <v>0</v>
      </c>
      <c r="AC771">
        <v>0</v>
      </c>
      <c r="AD771" t="s">
        <v>3656</v>
      </c>
      <c r="AE771" t="s">
        <v>3657</v>
      </c>
      <c r="AF771" s="10">
        <v>44589</v>
      </c>
      <c r="AG771" s="10">
        <v>46415</v>
      </c>
      <c r="AH771" t="s">
        <v>3658</v>
      </c>
      <c r="AI771" t="s">
        <v>85</v>
      </c>
      <c r="AJ771" t="s">
        <v>3659</v>
      </c>
      <c r="AK771" t="s">
        <v>3178</v>
      </c>
      <c r="AL771" t="s">
        <v>47</v>
      </c>
      <c r="AM771" t="s">
        <v>3660</v>
      </c>
      <c r="AN771" t="s">
        <v>3661</v>
      </c>
    </row>
    <row r="772" spans="1:40" x14ac:dyDescent="0.25">
      <c r="A772" t="s">
        <v>3662</v>
      </c>
      <c r="B772" t="s">
        <v>146</v>
      </c>
      <c r="C772">
        <v>40</v>
      </c>
      <c r="D772" t="s">
        <v>147</v>
      </c>
      <c r="E772" t="s">
        <v>148</v>
      </c>
      <c r="F772" s="1">
        <v>330038387299</v>
      </c>
      <c r="G772" t="s">
        <v>3663</v>
      </c>
      <c r="H772" t="s">
        <v>3664</v>
      </c>
      <c r="I772" t="s">
        <v>62</v>
      </c>
      <c r="K772" s="10" t="s">
        <v>3665</v>
      </c>
      <c r="L772">
        <f>Tabela1[[#This Row],[vlCaptEst]]+Tabela1[[#This Row],[vlLancEstTrat]]+Tabela1[[#This Row],[vlLancEstNTrat]]+Tabela1[[#This Row],[vlConsEst]]</f>
        <v>1151.8570959752401</v>
      </c>
      <c r="M772">
        <v>0</v>
      </c>
      <c r="N772">
        <f>Tabela1[[#This Row],[VALOR_anual]]+Tabela1[[#This Row],[AJUSTE_exerc]]</f>
        <v>1151.8570959752401</v>
      </c>
      <c r="Q772" t="s">
        <v>51</v>
      </c>
      <c r="R772" t="s">
        <v>3666</v>
      </c>
      <c r="S772">
        <v>12823.2</v>
      </c>
      <c r="T772">
        <v>0</v>
      </c>
      <c r="U772">
        <v>0</v>
      </c>
      <c r="V772">
        <v>11596.8</v>
      </c>
      <c r="W772">
        <v>0</v>
      </c>
      <c r="X772">
        <v>0</v>
      </c>
      <c r="Y772">
        <v>6.8865634401759176E-2</v>
      </c>
      <c r="Z772">
        <v>353.23756842894204</v>
      </c>
      <c r="AA772">
        <v>0</v>
      </c>
      <c r="AB772">
        <v>0</v>
      </c>
      <c r="AC772">
        <v>798.61952754629817</v>
      </c>
      <c r="AD772" t="s">
        <v>3667</v>
      </c>
      <c r="AE772" t="s">
        <v>3668</v>
      </c>
      <c r="AF772" s="10">
        <v>44824</v>
      </c>
      <c r="AG772" s="10">
        <v>46650</v>
      </c>
      <c r="AH772" t="s">
        <v>3669</v>
      </c>
      <c r="AI772" t="s">
        <v>3329</v>
      </c>
      <c r="AJ772" t="s">
        <v>3670</v>
      </c>
      <c r="AK772" t="s">
        <v>3446</v>
      </c>
      <c r="AL772" t="s">
        <v>47</v>
      </c>
      <c r="AM772" t="s">
        <v>3671</v>
      </c>
      <c r="AN772" t="s">
        <v>1929</v>
      </c>
    </row>
    <row r="773" spans="1:40" x14ac:dyDescent="0.25">
      <c r="A773" t="s">
        <v>3672</v>
      </c>
      <c r="B773" t="s">
        <v>146</v>
      </c>
      <c r="C773">
        <v>40</v>
      </c>
      <c r="D773" t="s">
        <v>147</v>
      </c>
      <c r="E773" t="s">
        <v>148</v>
      </c>
      <c r="F773" s="1">
        <v>330026755751</v>
      </c>
      <c r="G773" t="s">
        <v>3673</v>
      </c>
      <c r="H773" t="s">
        <v>3674</v>
      </c>
      <c r="I773" t="s">
        <v>271</v>
      </c>
      <c r="K773" s="10" t="s">
        <v>247</v>
      </c>
      <c r="L773">
        <f>Tabela1[[#This Row],[vlCaptEst]]+Tabela1[[#This Row],[vlLancEstTrat]]+Tabela1[[#This Row],[vlLancEstNTrat]]+Tabela1[[#This Row],[vlConsEst]]</f>
        <v>7215.0290120961781</v>
      </c>
      <c r="M773">
        <v>0</v>
      </c>
      <c r="N773">
        <f>Tabela1[[#This Row],[VALOR_anual]]+Tabela1[[#This Row],[AJUSTE_exerc]]</f>
        <v>7215.0290120961781</v>
      </c>
      <c r="Q773" t="s">
        <v>51</v>
      </c>
      <c r="R773" t="s">
        <v>1724</v>
      </c>
      <c r="S773">
        <v>176514</v>
      </c>
      <c r="T773">
        <v>0</v>
      </c>
      <c r="U773">
        <v>0</v>
      </c>
      <c r="V773">
        <v>34164</v>
      </c>
      <c r="W773">
        <v>0</v>
      </c>
      <c r="X773">
        <v>0</v>
      </c>
      <c r="Y773">
        <v>6.8865634401759176E-2</v>
      </c>
      <c r="Z773">
        <v>4862.2978471298975</v>
      </c>
      <c r="AA773">
        <v>0</v>
      </c>
      <c r="AB773">
        <v>0</v>
      </c>
      <c r="AC773">
        <v>2352.7311649662806</v>
      </c>
      <c r="AD773" t="s">
        <v>3675</v>
      </c>
      <c r="AE773" t="s">
        <v>3676</v>
      </c>
      <c r="AF773" s="10">
        <v>44851</v>
      </c>
      <c r="AG773" s="10">
        <v>46677</v>
      </c>
      <c r="AH773" t="s">
        <v>3677</v>
      </c>
      <c r="AI773" t="s">
        <v>3678</v>
      </c>
      <c r="AJ773" t="s">
        <v>3679</v>
      </c>
      <c r="AK773" t="s">
        <v>3595</v>
      </c>
      <c r="AL773">
        <v>853.97454559384698</v>
      </c>
      <c r="AM773" t="s">
        <v>3680</v>
      </c>
      <c r="AN773" t="s">
        <v>3681</v>
      </c>
    </row>
    <row r="774" spans="1:40" x14ac:dyDescent="0.25">
      <c r="A774" t="s">
        <v>3682</v>
      </c>
      <c r="B774" t="s">
        <v>146</v>
      </c>
      <c r="C774">
        <v>40</v>
      </c>
      <c r="D774" t="s">
        <v>147</v>
      </c>
      <c r="E774" t="s">
        <v>148</v>
      </c>
      <c r="F774" s="1">
        <v>330038725364</v>
      </c>
      <c r="G774" t="s">
        <v>3683</v>
      </c>
      <c r="H774" t="s">
        <v>3684</v>
      </c>
      <c r="I774" t="s">
        <v>49</v>
      </c>
      <c r="K774" s="10" t="s">
        <v>160</v>
      </c>
      <c r="L774">
        <f>Tabela1[[#This Row],[vlCaptEst]]+Tabela1[[#This Row],[vlLancEstTrat]]+Tabela1[[#This Row],[vlLancEstNTrat]]+Tabela1[[#This Row],[vlConsEst]]</f>
        <v>1295.7752728188175</v>
      </c>
      <c r="M774">
        <v>0</v>
      </c>
      <c r="N774">
        <f>Tabela1[[#This Row],[VALOR_anual]]+Tabela1[[#This Row],[AJUSTE_exerc]]</f>
        <v>1295.7752728188175</v>
      </c>
      <c r="Q774" t="s">
        <v>51</v>
      </c>
      <c r="R774" t="s">
        <v>161</v>
      </c>
      <c r="S774">
        <v>13440</v>
      </c>
      <c r="T774">
        <v>0</v>
      </c>
      <c r="U774">
        <v>0</v>
      </c>
      <c r="V774">
        <v>13440</v>
      </c>
      <c r="W774">
        <v>0</v>
      </c>
      <c r="X774">
        <v>0</v>
      </c>
      <c r="Y774">
        <v>6.8865634401759176E-2</v>
      </c>
      <c r="Z774">
        <v>370.2274736476694</v>
      </c>
      <c r="AA774">
        <v>0</v>
      </c>
      <c r="AB774">
        <v>0</v>
      </c>
      <c r="AC774">
        <v>925.54779917114797</v>
      </c>
      <c r="AD774" t="s">
        <v>3685</v>
      </c>
      <c r="AE774" t="s">
        <v>3686</v>
      </c>
      <c r="AF774" s="10">
        <v>0</v>
      </c>
      <c r="AG774" s="10">
        <v>46740</v>
      </c>
      <c r="AH774" t="s">
        <v>3687</v>
      </c>
      <c r="AI774" t="s">
        <v>152</v>
      </c>
      <c r="AJ774" t="s">
        <v>3688</v>
      </c>
      <c r="AK774" t="s">
        <v>3595</v>
      </c>
      <c r="AL774" t="s">
        <v>47</v>
      </c>
      <c r="AM774" t="s">
        <v>3689</v>
      </c>
      <c r="AN774" t="s">
        <v>3690</v>
      </c>
    </row>
    <row r="775" spans="1:40" x14ac:dyDescent="0.25">
      <c r="A775" t="s">
        <v>3691</v>
      </c>
      <c r="B775" t="s">
        <v>146</v>
      </c>
      <c r="C775">
        <v>40</v>
      </c>
      <c r="D775" t="s">
        <v>147</v>
      </c>
      <c r="E775" t="s">
        <v>148</v>
      </c>
      <c r="F775" s="1">
        <v>330038466911</v>
      </c>
      <c r="G775" t="s">
        <v>3692</v>
      </c>
      <c r="H775" t="s">
        <v>3693</v>
      </c>
      <c r="I775" t="s">
        <v>62</v>
      </c>
      <c r="K775" s="10" t="s">
        <v>160</v>
      </c>
      <c r="L775">
        <f>Tabela1[[#This Row],[vlCaptEst]]+Tabela1[[#This Row],[vlLancEstTrat]]+Tabela1[[#This Row],[vlLancEstNTrat]]+Tabela1[[#This Row],[vlConsEst]]</f>
        <v>672.94435280297728</v>
      </c>
      <c r="M775">
        <v>0</v>
      </c>
      <c r="N775">
        <f>Tabela1[[#This Row],[VALOR_anual]]+Tabela1[[#This Row],[AJUSTE_exerc]]</f>
        <v>672.94435280297728</v>
      </c>
      <c r="Q775" t="s">
        <v>51</v>
      </c>
      <c r="R775" t="s">
        <v>161</v>
      </c>
      <c r="S775">
        <v>7113.6</v>
      </c>
      <c r="T775">
        <v>0</v>
      </c>
      <c r="U775">
        <v>0</v>
      </c>
      <c r="V775">
        <v>6926.4</v>
      </c>
      <c r="W775">
        <v>0</v>
      </c>
      <c r="X775">
        <v>0</v>
      </c>
      <c r="Y775">
        <v>6.8865634401759176E-2</v>
      </c>
      <c r="Z775">
        <v>195.95302484905838</v>
      </c>
      <c r="AA775">
        <v>0</v>
      </c>
      <c r="AB775">
        <v>0</v>
      </c>
      <c r="AC775">
        <v>476.99132795391893</v>
      </c>
      <c r="AD775" t="s">
        <v>3694</v>
      </c>
      <c r="AE775" t="s">
        <v>3695</v>
      </c>
      <c r="AF775" s="10">
        <v>44895</v>
      </c>
      <c r="AG775" s="10">
        <v>46721</v>
      </c>
      <c r="AH775" t="s">
        <v>3696</v>
      </c>
      <c r="AI775" t="s">
        <v>3697</v>
      </c>
      <c r="AJ775" t="s">
        <v>3698</v>
      </c>
      <c r="AK775" t="s">
        <v>3446</v>
      </c>
      <c r="AL775" t="s">
        <v>47</v>
      </c>
      <c r="AM775" t="s">
        <v>3699</v>
      </c>
      <c r="AN775" t="s">
        <v>1929</v>
      </c>
    </row>
    <row r="776" spans="1:40" x14ac:dyDescent="0.25">
      <c r="A776" t="s">
        <v>3700</v>
      </c>
      <c r="B776" t="s">
        <v>146</v>
      </c>
      <c r="C776">
        <v>40</v>
      </c>
      <c r="D776" t="s">
        <v>147</v>
      </c>
      <c r="E776" t="s">
        <v>148</v>
      </c>
      <c r="F776" s="1">
        <v>330038403405</v>
      </c>
      <c r="G776" t="s">
        <v>3701</v>
      </c>
      <c r="H776" t="s">
        <v>3702</v>
      </c>
      <c r="I776" t="s">
        <v>62</v>
      </c>
      <c r="K776" s="10" t="s">
        <v>160</v>
      </c>
      <c r="L776">
        <f>Tabela1[[#This Row],[vlCaptEst]]+Tabela1[[#This Row],[vlLancEstTrat]]+Tabela1[[#This Row],[vlLancEstNTrat]]+Tabela1[[#This Row],[vlConsEst]]</f>
        <v>2231.2434223020678</v>
      </c>
      <c r="M776">
        <v>0</v>
      </c>
      <c r="N776">
        <f>Tabela1[[#This Row],[VALOR_anual]]+Tabela1[[#This Row],[AJUSTE_exerc]]</f>
        <v>2231.2434223020678</v>
      </c>
      <c r="Q776" t="s">
        <v>51</v>
      </c>
      <c r="R776" t="s">
        <v>161</v>
      </c>
      <c r="S776">
        <v>54000</v>
      </c>
      <c r="T776">
        <v>0</v>
      </c>
      <c r="U776">
        <v>0</v>
      </c>
      <c r="V776">
        <v>10800</v>
      </c>
      <c r="W776">
        <v>0</v>
      </c>
      <c r="X776">
        <v>0</v>
      </c>
      <c r="Y776">
        <v>6.8865634401759176E-2</v>
      </c>
      <c r="Z776">
        <v>1487.4990956927161</v>
      </c>
      <c r="AA776">
        <v>0</v>
      </c>
      <c r="AB776">
        <v>0</v>
      </c>
      <c r="AC776">
        <v>743.74432660935179</v>
      </c>
      <c r="AD776" t="s">
        <v>3703</v>
      </c>
      <c r="AE776" t="s">
        <v>3704</v>
      </c>
      <c r="AF776" s="10">
        <v>44921</v>
      </c>
      <c r="AG776" s="10">
        <v>46747</v>
      </c>
      <c r="AH776" t="s">
        <v>3705</v>
      </c>
      <c r="AI776" t="s">
        <v>3464</v>
      </c>
      <c r="AJ776" t="s">
        <v>3706</v>
      </c>
      <c r="AK776" t="s">
        <v>2773</v>
      </c>
      <c r="AL776" t="s">
        <v>47</v>
      </c>
      <c r="AM776" t="s">
        <v>3707</v>
      </c>
      <c r="AN776" t="s">
        <v>2896</v>
      </c>
    </row>
    <row r="777" spans="1:40" x14ac:dyDescent="0.25">
      <c r="A777" t="s">
        <v>3708</v>
      </c>
      <c r="B777" t="s">
        <v>146</v>
      </c>
      <c r="C777">
        <v>40</v>
      </c>
      <c r="D777" t="s">
        <v>147</v>
      </c>
      <c r="E777" t="s">
        <v>148</v>
      </c>
      <c r="F777" s="1">
        <v>330001211227</v>
      </c>
      <c r="G777" t="s">
        <v>3709</v>
      </c>
      <c r="H777" t="s">
        <v>3710</v>
      </c>
      <c r="I777" t="s">
        <v>271</v>
      </c>
      <c r="K777" s="10" t="s">
        <v>160</v>
      </c>
      <c r="L777">
        <f>Tabela1[[#This Row],[vlCaptEst]]+Tabela1[[#This Row],[vlLancEstTrat]]+Tabela1[[#This Row],[vlLancEstNTrat]]+Tabela1[[#This Row],[vlConsEst]]</f>
        <v>356.52694774295503</v>
      </c>
      <c r="M777">
        <v>0</v>
      </c>
      <c r="N777">
        <f>Tabela1[[#This Row],[VALOR_anual]]+Tabela1[[#This Row],[AJUSTE_exerc]]</f>
        <v>356.52694774295503</v>
      </c>
      <c r="Q777" t="s">
        <v>51</v>
      </c>
      <c r="R777" t="s">
        <v>161</v>
      </c>
      <c r="S777">
        <v>8628.6</v>
      </c>
      <c r="T777">
        <v>0</v>
      </c>
      <c r="U777">
        <v>0</v>
      </c>
      <c r="V777">
        <v>1725.72</v>
      </c>
      <c r="W777">
        <v>0</v>
      </c>
      <c r="X777">
        <v>0</v>
      </c>
      <c r="Y777">
        <v>6.8865634401759176E-2</v>
      </c>
      <c r="Z777">
        <v>237.68115100396579</v>
      </c>
      <c r="AA777">
        <v>0</v>
      </c>
      <c r="AB777">
        <v>0</v>
      </c>
      <c r="AC777">
        <v>118.84579673898926</v>
      </c>
      <c r="AD777" t="s">
        <v>3711</v>
      </c>
      <c r="AE777" t="s">
        <v>3712</v>
      </c>
      <c r="AF777" s="10">
        <v>44911</v>
      </c>
      <c r="AG777" s="10">
        <v>46737</v>
      </c>
      <c r="AH777" t="s">
        <v>3713</v>
      </c>
      <c r="AI777" t="s">
        <v>3678</v>
      </c>
      <c r="AJ777" t="s">
        <v>3714</v>
      </c>
      <c r="AK777" t="s">
        <v>3595</v>
      </c>
      <c r="AL777" t="s">
        <v>47</v>
      </c>
      <c r="AM777" t="s">
        <v>3715</v>
      </c>
      <c r="AN777" t="s">
        <v>3716</v>
      </c>
    </row>
    <row r="778" spans="1:40" x14ac:dyDescent="0.25">
      <c r="A778" t="s">
        <v>3717</v>
      </c>
      <c r="B778" t="s">
        <v>146</v>
      </c>
      <c r="C778">
        <v>40</v>
      </c>
      <c r="D778" t="s">
        <v>147</v>
      </c>
      <c r="E778" t="s">
        <v>148</v>
      </c>
      <c r="F778" s="1">
        <v>330040183697</v>
      </c>
      <c r="G778" t="s">
        <v>3718</v>
      </c>
      <c r="H778" t="s">
        <v>3719</v>
      </c>
      <c r="I778" t="s">
        <v>42</v>
      </c>
      <c r="K778" s="10" t="s">
        <v>160</v>
      </c>
      <c r="L778">
        <f>Tabela1[[#This Row],[vlCaptEst]]+Tabela1[[#This Row],[vlLancEstTrat]]+Tabela1[[#This Row],[vlLancEstNTrat]]+Tabela1[[#This Row],[vlConsEst]]</f>
        <v>130276.86112800002</v>
      </c>
      <c r="M778">
        <v>0</v>
      </c>
      <c r="N778">
        <v>117481.842553341</v>
      </c>
      <c r="O778">
        <v>11728.767026770773</v>
      </c>
      <c r="P778" t="s">
        <v>13414</v>
      </c>
      <c r="Q778">
        <v>0</v>
      </c>
      <c r="R778" t="s">
        <v>161</v>
      </c>
      <c r="S778">
        <v>2975772</v>
      </c>
      <c r="T778">
        <v>0</v>
      </c>
      <c r="U778">
        <v>0</v>
      </c>
      <c r="V778">
        <v>701325.60000000009</v>
      </c>
      <c r="W778">
        <v>0</v>
      </c>
      <c r="X778">
        <v>0</v>
      </c>
      <c r="Y778">
        <v>6.8865634401759176E-2</v>
      </c>
      <c r="Z778">
        <v>81976.567056000014</v>
      </c>
      <c r="AA778">
        <v>0</v>
      </c>
      <c r="AB778">
        <v>0</v>
      </c>
      <c r="AC778">
        <v>48300.294072000004</v>
      </c>
      <c r="AD778" t="s">
        <v>52</v>
      </c>
      <c r="AE778" t="s">
        <v>335</v>
      </c>
      <c r="AF778" s="10">
        <v>0</v>
      </c>
      <c r="AG778" s="10">
        <v>0</v>
      </c>
      <c r="AH778" t="s">
        <v>102</v>
      </c>
      <c r="AI778" t="s">
        <v>68</v>
      </c>
      <c r="AJ778" t="s">
        <v>103</v>
      </c>
      <c r="AK778" t="s">
        <v>64</v>
      </c>
      <c r="AL778" t="s">
        <v>47</v>
      </c>
      <c r="AM778" t="s">
        <v>1755</v>
      </c>
      <c r="AN778" t="s">
        <v>104</v>
      </c>
    </row>
    <row r="779" spans="1:40" x14ac:dyDescent="0.25">
      <c r="A779" t="s">
        <v>3720</v>
      </c>
      <c r="B779" t="s">
        <v>146</v>
      </c>
      <c r="C779">
        <v>40</v>
      </c>
      <c r="D779" t="s">
        <v>147</v>
      </c>
      <c r="E779" t="s">
        <v>148</v>
      </c>
      <c r="F779" s="1">
        <v>330032119551</v>
      </c>
      <c r="G779" t="s">
        <v>3721</v>
      </c>
      <c r="H779" t="s">
        <v>3722</v>
      </c>
      <c r="I779" t="s">
        <v>62</v>
      </c>
      <c r="K779" s="10" t="s">
        <v>90</v>
      </c>
      <c r="L779">
        <f>Tabela1[[#This Row],[vlCaptEst]]+Tabela1[[#This Row],[vlLancEstTrat]]+Tabela1[[#This Row],[vlLancEstNTrat]]+Tabela1[[#This Row],[vlConsEst]]</f>
        <v>3263.816137629784</v>
      </c>
      <c r="M779">
        <v>0</v>
      </c>
      <c r="N779">
        <f>Tabela1[[#This Row],[VALOR_anual]]+Tabela1[[#This Row],[AJUSTE_exerc]]</f>
        <v>3263.816137629784</v>
      </c>
      <c r="Q779" t="s">
        <v>531</v>
      </c>
      <c r="R779" t="s">
        <v>1759</v>
      </c>
      <c r="S779">
        <v>38400</v>
      </c>
      <c r="T779">
        <v>38376</v>
      </c>
      <c r="U779" t="e">
        <v>#REF!</v>
      </c>
      <c r="V779">
        <v>7680</v>
      </c>
      <c r="W779">
        <v>1234</v>
      </c>
      <c r="X779">
        <v>36.54</v>
      </c>
      <c r="Y779">
        <v>6.8865634401759176E-2</v>
      </c>
      <c r="Z779">
        <v>1057.7704051204566</v>
      </c>
      <c r="AA779">
        <v>1677.1553087120926</v>
      </c>
      <c r="AB779">
        <v>0</v>
      </c>
      <c r="AC779">
        <v>528.89042379723469</v>
      </c>
      <c r="AD779" t="s">
        <v>3723</v>
      </c>
      <c r="AE779" t="s">
        <v>3724</v>
      </c>
      <c r="AF779" s="10">
        <v>44890</v>
      </c>
      <c r="AG779" s="10">
        <v>46716</v>
      </c>
      <c r="AH779" t="s">
        <v>3725</v>
      </c>
      <c r="AI779" t="s">
        <v>3726</v>
      </c>
      <c r="AJ779" t="s">
        <v>3727</v>
      </c>
      <c r="AK779" t="s">
        <v>3728</v>
      </c>
      <c r="AL779" t="s">
        <v>47</v>
      </c>
      <c r="AM779" t="s">
        <v>3729</v>
      </c>
      <c r="AN779" t="s">
        <v>3730</v>
      </c>
    </row>
    <row r="780" spans="1:40" x14ac:dyDescent="0.25">
      <c r="A780" t="s">
        <v>3731</v>
      </c>
      <c r="B780" t="s">
        <v>146</v>
      </c>
      <c r="C780">
        <v>40</v>
      </c>
      <c r="D780" t="s">
        <v>147</v>
      </c>
      <c r="E780" t="s">
        <v>148</v>
      </c>
      <c r="F780" s="1">
        <v>330003550347</v>
      </c>
      <c r="G780" t="s">
        <v>2753</v>
      </c>
      <c r="H780" t="s">
        <v>3732</v>
      </c>
      <c r="I780" t="s">
        <v>49</v>
      </c>
      <c r="K780" s="10" t="s">
        <v>405</v>
      </c>
      <c r="L780">
        <f>Tabela1[[#This Row],[vlCaptEst]]+Tabela1[[#This Row],[vlLancEstTrat]]+Tabela1[[#This Row],[vlLancEstNTrat]]+Tabela1[[#This Row],[vlConsEst]]</f>
        <v>643.97692989163772</v>
      </c>
      <c r="M780">
        <v>0</v>
      </c>
      <c r="N780">
        <f>Tabela1[[#This Row],[VALOR_anual]]+Tabela1[[#This Row],[AJUSTE_exerc]]</f>
        <v>643.97692989163772</v>
      </c>
      <c r="Q780" t="s">
        <v>531</v>
      </c>
      <c r="R780" t="s">
        <v>515</v>
      </c>
      <c r="S780">
        <v>15439.5</v>
      </c>
      <c r="T780">
        <v>0</v>
      </c>
      <c r="U780">
        <v>0</v>
      </c>
      <c r="V780">
        <v>3175.5</v>
      </c>
      <c r="W780">
        <v>0</v>
      </c>
      <c r="X780">
        <v>0</v>
      </c>
      <c r="Y780">
        <v>6.8865634401759176E-2</v>
      </c>
      <c r="Z780">
        <v>425.30108159085796</v>
      </c>
      <c r="AA780">
        <v>0</v>
      </c>
      <c r="AB780">
        <v>0</v>
      </c>
      <c r="AC780">
        <v>218.67584830077973</v>
      </c>
      <c r="AD780" t="s">
        <v>3733</v>
      </c>
      <c r="AE780" t="s">
        <v>3734</v>
      </c>
      <c r="AF780" s="10">
        <v>44851</v>
      </c>
      <c r="AG780" s="10">
        <v>46677</v>
      </c>
      <c r="AH780" t="s">
        <v>3735</v>
      </c>
      <c r="AI780" t="s">
        <v>2828</v>
      </c>
      <c r="AJ780" t="s">
        <v>3736</v>
      </c>
      <c r="AK780" t="s">
        <v>2782</v>
      </c>
      <c r="AL780" t="s">
        <v>47</v>
      </c>
      <c r="AM780" t="s">
        <v>3737</v>
      </c>
      <c r="AN780" s="11" t="s">
        <v>13003</v>
      </c>
    </row>
    <row r="781" spans="1:40" x14ac:dyDescent="0.25">
      <c r="A781" t="s">
        <v>3739</v>
      </c>
      <c r="B781" t="s">
        <v>146</v>
      </c>
      <c r="C781">
        <v>40</v>
      </c>
      <c r="D781" t="s">
        <v>147</v>
      </c>
      <c r="E781" t="s">
        <v>148</v>
      </c>
      <c r="F781" s="1">
        <v>330030064300</v>
      </c>
      <c r="G781" t="s">
        <v>3740</v>
      </c>
      <c r="H781" t="s">
        <v>3741</v>
      </c>
      <c r="I781" t="s">
        <v>271</v>
      </c>
      <c r="K781" s="10" t="s">
        <v>405</v>
      </c>
      <c r="L781">
        <f>Tabela1[[#This Row],[vlCaptEst]]+Tabela1[[#This Row],[vlLancEstTrat]]+Tabela1[[#This Row],[vlLancEstNTrat]]+Tabela1[[#This Row],[vlConsEst]]</f>
        <v>108.06916355784199</v>
      </c>
      <c r="M781">
        <v>0</v>
      </c>
      <c r="N781">
        <f>Tabela1[[#This Row],[VALOR_anual]]+Tabela1[[#This Row],[AJUSTE_exerc]]</f>
        <v>108.06916355784199</v>
      </c>
      <c r="Q781" t="s">
        <v>531</v>
      </c>
      <c r="R781" t="s">
        <v>515</v>
      </c>
      <c r="S781">
        <v>2615.5500000000002</v>
      </c>
      <c r="T781">
        <v>0</v>
      </c>
      <c r="U781">
        <v>0</v>
      </c>
      <c r="V781">
        <v>523.11</v>
      </c>
      <c r="W781">
        <v>0</v>
      </c>
      <c r="X781">
        <v>0</v>
      </c>
      <c r="Y781">
        <v>6.8865634401759176E-2</v>
      </c>
      <c r="Z781">
        <v>72.04262821389041</v>
      </c>
      <c r="AA781">
        <v>0</v>
      </c>
      <c r="AB781">
        <v>0</v>
      </c>
      <c r="AC781">
        <v>36.026535343951586</v>
      </c>
      <c r="AD781" t="s">
        <v>3742</v>
      </c>
      <c r="AE781" t="s">
        <v>3743</v>
      </c>
      <c r="AF781" s="10">
        <v>44972</v>
      </c>
      <c r="AG781" s="10">
        <v>46798</v>
      </c>
      <c r="AH781" t="s">
        <v>3744</v>
      </c>
      <c r="AI781" t="s">
        <v>3251</v>
      </c>
      <c r="AJ781" t="s">
        <v>3615</v>
      </c>
      <c r="AK781" t="s">
        <v>3595</v>
      </c>
      <c r="AL781" t="s">
        <v>47</v>
      </c>
      <c r="AM781" t="s">
        <v>3745</v>
      </c>
      <c r="AN781" t="s">
        <v>3746</v>
      </c>
    </row>
    <row r="782" spans="1:40" x14ac:dyDescent="0.25">
      <c r="A782" t="s">
        <v>3747</v>
      </c>
      <c r="B782" t="s">
        <v>146</v>
      </c>
      <c r="C782">
        <v>40</v>
      </c>
      <c r="D782" t="s">
        <v>147</v>
      </c>
      <c r="E782" t="s">
        <v>148</v>
      </c>
      <c r="F782" s="1">
        <v>330026244234</v>
      </c>
      <c r="G782" t="s">
        <v>3748</v>
      </c>
      <c r="H782" t="s">
        <v>3749</v>
      </c>
      <c r="I782" t="s">
        <v>49</v>
      </c>
      <c r="K782" s="10" t="s">
        <v>2209</v>
      </c>
      <c r="L782">
        <f>Tabela1[[#This Row],[vlCaptEst]]+Tabela1[[#This Row],[vlLancEstTrat]]+Tabela1[[#This Row],[vlLancEstNTrat]]+Tabela1[[#This Row],[vlConsEst]]</f>
        <v>2171.7422053774776</v>
      </c>
      <c r="M782">
        <v>0</v>
      </c>
      <c r="N782">
        <f>Tabela1[[#This Row],[VALOR_anual]]+Tabela1[[#This Row],[AJUSTE_exerc]]</f>
        <v>2171.7422053774776</v>
      </c>
      <c r="Q782" t="s">
        <v>51</v>
      </c>
      <c r="R782" t="s">
        <v>3750</v>
      </c>
      <c r="S782">
        <v>25550</v>
      </c>
      <c r="T782">
        <v>0</v>
      </c>
      <c r="U782">
        <v>0</v>
      </c>
      <c r="V782">
        <v>21316</v>
      </c>
      <c r="W782">
        <v>0</v>
      </c>
      <c r="X782">
        <v>0</v>
      </c>
      <c r="Y782">
        <v>6.8865634401759176E-2</v>
      </c>
      <c r="Z782">
        <v>703.80186351062275</v>
      </c>
      <c r="AA782">
        <v>0</v>
      </c>
      <c r="AB782">
        <v>0</v>
      </c>
      <c r="AC782">
        <v>1467.9403418668549</v>
      </c>
      <c r="AD782" t="s">
        <v>3751</v>
      </c>
      <c r="AE782" t="s">
        <v>3752</v>
      </c>
      <c r="AF782" s="10">
        <v>44861</v>
      </c>
      <c r="AG782" s="10">
        <v>46687</v>
      </c>
      <c r="AH782" t="s">
        <v>3753</v>
      </c>
      <c r="AI782" t="s">
        <v>3164</v>
      </c>
      <c r="AJ782">
        <v>25740040</v>
      </c>
      <c r="AK782" t="s">
        <v>3595</v>
      </c>
      <c r="AL782" t="s">
        <v>47</v>
      </c>
      <c r="AM782">
        <v>994093882</v>
      </c>
      <c r="AN782" t="s">
        <v>1961</v>
      </c>
    </row>
    <row r="783" spans="1:40" x14ac:dyDescent="0.25">
      <c r="A783" t="s">
        <v>3754</v>
      </c>
      <c r="B783" t="s">
        <v>146</v>
      </c>
      <c r="C783">
        <v>40</v>
      </c>
      <c r="D783" t="s">
        <v>147</v>
      </c>
      <c r="E783" t="s">
        <v>148</v>
      </c>
      <c r="F783" s="1">
        <v>330034846760</v>
      </c>
      <c r="G783" t="s">
        <v>3755</v>
      </c>
      <c r="H783" t="s">
        <v>3756</v>
      </c>
      <c r="I783" t="s">
        <v>271</v>
      </c>
      <c r="K783" s="10" t="s">
        <v>2209</v>
      </c>
      <c r="L783">
        <f>Tabela1[[#This Row],[vlCaptEst]]+Tabela1[[#This Row],[vlLancEstTrat]]+Tabela1[[#This Row],[vlLancEstNTrat]]+Tabela1[[#This Row],[vlConsEst]]</f>
        <v>2159.6811478927634</v>
      </c>
      <c r="M783">
        <v>0</v>
      </c>
      <c r="N783">
        <f>Tabela1[[#This Row],[VALOR_anual]]+Tabela1[[#This Row],[AJUSTE_exerc]]</f>
        <v>2159.6811478927634</v>
      </c>
      <c r="Q783" t="s">
        <v>531</v>
      </c>
      <c r="R783" t="s">
        <v>3750</v>
      </c>
      <c r="S783">
        <v>53436</v>
      </c>
      <c r="T783">
        <v>0</v>
      </c>
      <c r="U783">
        <v>0</v>
      </c>
      <c r="V783">
        <v>9986.3999999999796</v>
      </c>
      <c r="W783">
        <v>0</v>
      </c>
      <c r="X783">
        <v>0</v>
      </c>
      <c r="Y783">
        <v>6.8865634401759176E-2</v>
      </c>
      <c r="Z783">
        <v>1471.9606943617596</v>
      </c>
      <c r="AA783">
        <v>0</v>
      </c>
      <c r="AB783">
        <v>0</v>
      </c>
      <c r="AC783">
        <v>687.72045353100395</v>
      </c>
      <c r="AD783" t="s">
        <v>3757</v>
      </c>
      <c r="AE783" t="s">
        <v>3758</v>
      </c>
      <c r="AF783" s="10">
        <v>44875</v>
      </c>
      <c r="AG783" s="10">
        <v>46701</v>
      </c>
      <c r="AH783" t="s">
        <v>3759</v>
      </c>
      <c r="AI783" t="s">
        <v>219</v>
      </c>
      <c r="AJ783">
        <v>25780000</v>
      </c>
      <c r="AK783" t="s">
        <v>3760</v>
      </c>
      <c r="AL783" t="s">
        <v>47</v>
      </c>
      <c r="AM783">
        <v>997286342</v>
      </c>
      <c r="AN783" t="s">
        <v>3761</v>
      </c>
    </row>
    <row r="784" spans="1:40" x14ac:dyDescent="0.25">
      <c r="A784" t="s">
        <v>3762</v>
      </c>
      <c r="B784" t="s">
        <v>146</v>
      </c>
      <c r="C784">
        <v>40</v>
      </c>
      <c r="D784" t="s">
        <v>147</v>
      </c>
      <c r="E784" t="s">
        <v>148</v>
      </c>
      <c r="F784" s="1">
        <v>330039292445</v>
      </c>
      <c r="G784" t="s">
        <v>3372</v>
      </c>
      <c r="H784" t="s">
        <v>3763</v>
      </c>
      <c r="I784" t="s">
        <v>49</v>
      </c>
      <c r="K784" s="10" t="s">
        <v>1813</v>
      </c>
      <c r="L784">
        <f>Tabela1[[#This Row],[vlCaptEst]]+Tabela1[[#This Row],[vlLancEstTrat]]+Tabela1[[#This Row],[vlLancEstNTrat]]+Tabela1[[#This Row],[vlConsEst]]</f>
        <v>1415.9054938613735</v>
      </c>
      <c r="M784">
        <v>0</v>
      </c>
      <c r="N784">
        <f>Tabela1[[#This Row],[VALOR_anual]]+Tabela1[[#This Row],[AJUSTE_exerc]]</f>
        <v>1415.9054938613735</v>
      </c>
      <c r="Q784" t="s">
        <v>531</v>
      </c>
      <c r="R784" t="s">
        <v>1814</v>
      </c>
      <c r="S784">
        <v>19144.25</v>
      </c>
      <c r="T784">
        <v>0</v>
      </c>
      <c r="U784">
        <v>0</v>
      </c>
      <c r="V784">
        <v>12902.75</v>
      </c>
      <c r="W784">
        <v>0</v>
      </c>
      <c r="X784">
        <v>0</v>
      </c>
      <c r="Y784">
        <v>6.8865634401759176E-2</v>
      </c>
      <c r="Z784">
        <v>527.34493764334923</v>
      </c>
      <c r="AA784">
        <v>0</v>
      </c>
      <c r="AB784">
        <v>0</v>
      </c>
      <c r="AC784">
        <v>888.56055621802432</v>
      </c>
      <c r="AD784" t="s">
        <v>3764</v>
      </c>
      <c r="AE784" t="s">
        <v>3765</v>
      </c>
      <c r="AF784" s="10">
        <v>44967</v>
      </c>
      <c r="AG784" s="10">
        <v>46793</v>
      </c>
      <c r="AH784" t="s">
        <v>3766</v>
      </c>
      <c r="AI784" t="s">
        <v>205</v>
      </c>
      <c r="AJ784">
        <v>22775906</v>
      </c>
      <c r="AK784" t="s">
        <v>95</v>
      </c>
      <c r="AL784" t="s">
        <v>47</v>
      </c>
      <c r="AM784">
        <v>994093882</v>
      </c>
      <c r="AN784" t="s">
        <v>3379</v>
      </c>
    </row>
    <row r="785" spans="1:40" x14ac:dyDescent="0.25">
      <c r="A785" t="s">
        <v>3767</v>
      </c>
      <c r="B785" t="s">
        <v>146</v>
      </c>
      <c r="C785">
        <v>40</v>
      </c>
      <c r="D785" t="s">
        <v>147</v>
      </c>
      <c r="E785" t="s">
        <v>148</v>
      </c>
      <c r="F785" s="1">
        <v>330003550347</v>
      </c>
      <c r="G785" t="s">
        <v>2753</v>
      </c>
      <c r="H785" t="s">
        <v>3768</v>
      </c>
      <c r="I785" t="s">
        <v>271</v>
      </c>
      <c r="K785" s="10" t="s">
        <v>1868</v>
      </c>
      <c r="L785">
        <f>Tabela1[[#This Row],[vlCaptEst]]+Tabela1[[#This Row],[vlLancEstTrat]]+Tabela1[[#This Row],[vlLancEstNTrat]]+Tabela1[[#This Row],[vlConsEst]]</f>
        <v>1069.5808432288652</v>
      </c>
      <c r="M785">
        <v>0</v>
      </c>
      <c r="N785">
        <f>Tabela1[[#This Row],[VALOR_anual]]+Tabela1[[#This Row],[AJUSTE_exerc]]</f>
        <v>1069.5808432288652</v>
      </c>
      <c r="Q785" t="s">
        <v>531</v>
      </c>
      <c r="R785" t="s">
        <v>1861</v>
      </c>
      <c r="S785">
        <v>25885.8</v>
      </c>
      <c r="T785">
        <v>0</v>
      </c>
      <c r="U785">
        <v>0</v>
      </c>
      <c r="V785">
        <v>5177.16</v>
      </c>
      <c r="W785">
        <v>0</v>
      </c>
      <c r="X785">
        <v>0</v>
      </c>
      <c r="Y785">
        <v>6.8865634401759176E-2</v>
      </c>
      <c r="Z785">
        <v>713.05389548591018</v>
      </c>
      <c r="AA785">
        <v>0</v>
      </c>
      <c r="AB785">
        <v>0</v>
      </c>
      <c r="AC785">
        <v>356.52694774295509</v>
      </c>
      <c r="AD785" t="s">
        <v>3769</v>
      </c>
      <c r="AE785" t="s">
        <v>3770</v>
      </c>
      <c r="AF785" s="10">
        <v>45099</v>
      </c>
      <c r="AG785" s="10">
        <v>46926</v>
      </c>
      <c r="AH785" t="s">
        <v>3771</v>
      </c>
      <c r="AI785" t="s">
        <v>2828</v>
      </c>
      <c r="AJ785">
        <v>27700000</v>
      </c>
      <c r="AK785" t="s">
        <v>2782</v>
      </c>
      <c r="AL785" t="s">
        <v>47</v>
      </c>
      <c r="AM785">
        <v>24919600</v>
      </c>
      <c r="AN785" t="s">
        <v>3772</v>
      </c>
    </row>
    <row r="786" spans="1:40" x14ac:dyDescent="0.25">
      <c r="A786" t="s">
        <v>3773</v>
      </c>
      <c r="B786" t="s">
        <v>146</v>
      </c>
      <c r="C786">
        <v>40</v>
      </c>
      <c r="D786" t="s">
        <v>147</v>
      </c>
      <c r="E786" t="s">
        <v>148</v>
      </c>
      <c r="F786" s="1">
        <v>330029297800</v>
      </c>
      <c r="G786" t="s">
        <v>3774</v>
      </c>
      <c r="H786" t="s">
        <v>3775</v>
      </c>
      <c r="I786" t="s">
        <v>271</v>
      </c>
      <c r="K786" s="10">
        <v>45292</v>
      </c>
      <c r="L786">
        <f>Tabela1[[#This Row],[vlCaptEst]]+Tabela1[[#This Row],[vlLancEstTrat]]+Tabela1[[#This Row],[vlLancEstNTrat]]+Tabela1[[#This Row],[vlConsEst]]</f>
        <v>2565.6381227643988</v>
      </c>
      <c r="M786">
        <v>0</v>
      </c>
      <c r="N786">
        <f>Tabela1[[#This Row],[VALOR_anual]]+Tabela1[[#This Row],[AJUSTE_exerc]]</f>
        <v>2565.6381227643988</v>
      </c>
      <c r="Q786">
        <v>0</v>
      </c>
      <c r="R786">
        <v>0</v>
      </c>
      <c r="S786">
        <v>27740</v>
      </c>
      <c r="T786">
        <v>2587.1999999999998</v>
      </c>
      <c r="U786">
        <v>0</v>
      </c>
      <c r="V786">
        <v>25152.799999999999</v>
      </c>
      <c r="W786">
        <v>0</v>
      </c>
      <c r="X786">
        <v>61.08</v>
      </c>
      <c r="Y786">
        <v>6.8865634401759176E-2</v>
      </c>
      <c r="Z786">
        <v>764.13307959716747</v>
      </c>
      <c r="AA786">
        <v>69.34151418666373</v>
      </c>
      <c r="AB786">
        <v>0</v>
      </c>
      <c r="AC786">
        <v>1732.1635289805674</v>
      </c>
      <c r="AD786" t="s">
        <v>3776</v>
      </c>
      <c r="AE786" t="s">
        <v>3777</v>
      </c>
      <c r="AF786" s="10">
        <v>45224</v>
      </c>
      <c r="AG786" s="10">
        <v>47051</v>
      </c>
      <c r="AH786" t="s">
        <v>3778</v>
      </c>
      <c r="AI786" t="s">
        <v>3779</v>
      </c>
      <c r="AJ786" t="s">
        <v>3706</v>
      </c>
      <c r="AK786" t="s">
        <v>2773</v>
      </c>
      <c r="AL786" t="s">
        <v>47</v>
      </c>
      <c r="AM786" t="s">
        <v>3780</v>
      </c>
      <c r="AN786" t="s">
        <v>3781</v>
      </c>
    </row>
    <row r="787" spans="1:40" x14ac:dyDescent="0.25">
      <c r="A787" t="s">
        <v>3782</v>
      </c>
      <c r="B787" t="s">
        <v>146</v>
      </c>
      <c r="C787">
        <v>40</v>
      </c>
      <c r="D787" t="s">
        <v>147</v>
      </c>
      <c r="E787" t="s">
        <v>148</v>
      </c>
      <c r="F787" s="1">
        <v>330026667704</v>
      </c>
      <c r="G787" t="s">
        <v>3783</v>
      </c>
      <c r="H787" t="s">
        <v>3784</v>
      </c>
      <c r="I787" t="s">
        <v>271</v>
      </c>
      <c r="K787" s="10">
        <v>45413</v>
      </c>
      <c r="L787">
        <f>Tabela1[[#This Row],[vlCaptEst]]+Tabela1[[#This Row],[vlLancEstTrat]]+Tabela1[[#This Row],[vlLancEstNTrat]]+Tabela1[[#This Row],[vlConsEst]]</f>
        <v>737.11335561126202</v>
      </c>
      <c r="M787">
        <v>0</v>
      </c>
      <c r="N787">
        <f>Tabela1[[#This Row],[VALOR_anual]]+Tabela1[[#This Row],[AJUSTE_exerc]]</f>
        <v>737.11335561126202</v>
      </c>
      <c r="Q787">
        <v>0</v>
      </c>
      <c r="R787">
        <v>0</v>
      </c>
      <c r="S787">
        <v>17839.38</v>
      </c>
      <c r="T787">
        <v>0</v>
      </c>
      <c r="U787">
        <v>0</v>
      </c>
      <c r="V787">
        <v>3567.88</v>
      </c>
      <c r="W787">
        <v>0</v>
      </c>
      <c r="X787">
        <v>0</v>
      </c>
      <c r="Y787">
        <v>6.8865634401759176E-2</v>
      </c>
      <c r="Z787">
        <v>491.4123845655123</v>
      </c>
      <c r="AA787">
        <v>0</v>
      </c>
      <c r="AB787">
        <v>0</v>
      </c>
      <c r="AC787">
        <v>245.70097104574978</v>
      </c>
      <c r="AD787" t="s">
        <v>3785</v>
      </c>
      <c r="AE787" t="s">
        <v>3786</v>
      </c>
      <c r="AF787" s="10">
        <v>45119</v>
      </c>
      <c r="AG787" s="10">
        <v>46946</v>
      </c>
      <c r="AH787" t="s">
        <v>3787</v>
      </c>
      <c r="AI787" t="s">
        <v>3439</v>
      </c>
      <c r="AJ787" t="s">
        <v>3788</v>
      </c>
      <c r="AK787" t="s">
        <v>2773</v>
      </c>
      <c r="AL787" t="s">
        <v>47</v>
      </c>
      <c r="AM787" t="s">
        <v>3789</v>
      </c>
      <c r="AN787" t="s">
        <v>3790</v>
      </c>
    </row>
    <row r="788" spans="1:40" x14ac:dyDescent="0.25">
      <c r="A788" t="s">
        <v>3791</v>
      </c>
      <c r="B788" t="s">
        <v>146</v>
      </c>
      <c r="C788">
        <v>40</v>
      </c>
      <c r="D788" t="s">
        <v>147</v>
      </c>
      <c r="E788" t="s">
        <v>148</v>
      </c>
      <c r="F788" s="1">
        <v>33008927900</v>
      </c>
      <c r="G788" t="s">
        <v>3792</v>
      </c>
      <c r="H788" t="s">
        <v>3793</v>
      </c>
      <c r="I788" t="s">
        <v>62</v>
      </c>
      <c r="K788" s="10">
        <v>45292</v>
      </c>
      <c r="L788">
        <f>Tabela1[[#This Row],[vlCaptEst]]+Tabela1[[#This Row],[vlLancEstTrat]]+Tabela1[[#This Row],[vlLancEstNTrat]]+Tabela1[[#This Row],[vlConsEst]]</f>
        <v>955.56991195777425</v>
      </c>
      <c r="M788">
        <v>0</v>
      </c>
      <c r="N788">
        <f>Tabela1[[#This Row],[VALOR_anual]]+Tabela1[[#This Row],[AJUSTE_exerc]]</f>
        <v>955.56991195777425</v>
      </c>
      <c r="Q788">
        <v>0</v>
      </c>
      <c r="R788">
        <v>0</v>
      </c>
      <c r="S788">
        <v>23126.400000000001</v>
      </c>
      <c r="T788">
        <v>0</v>
      </c>
      <c r="U788">
        <v>0</v>
      </c>
      <c r="V788">
        <v>4625.28</v>
      </c>
      <c r="W788">
        <v>0</v>
      </c>
      <c r="X788">
        <v>0</v>
      </c>
      <c r="Y788">
        <v>6.8865634401759176E-2</v>
      </c>
      <c r="Z788">
        <v>637.04312714717855</v>
      </c>
      <c r="AA788">
        <v>0</v>
      </c>
      <c r="AB788">
        <v>0</v>
      </c>
      <c r="AC788">
        <v>318.5267848105957</v>
      </c>
      <c r="AD788" t="s">
        <v>3794</v>
      </c>
      <c r="AE788" t="s">
        <v>3795</v>
      </c>
      <c r="AF788" s="10">
        <v>45036</v>
      </c>
      <c r="AG788" s="10">
        <v>46132</v>
      </c>
      <c r="AH788" t="s">
        <v>3796</v>
      </c>
      <c r="AI788" t="s">
        <v>129</v>
      </c>
      <c r="AJ788" t="s">
        <v>3727</v>
      </c>
      <c r="AK788" t="s">
        <v>3728</v>
      </c>
      <c r="AL788" t="s">
        <v>47</v>
      </c>
      <c r="AM788" t="s">
        <v>3797</v>
      </c>
      <c r="AN788" t="s">
        <v>3798</v>
      </c>
    </row>
    <row r="789" spans="1:40" x14ac:dyDescent="0.25">
      <c r="A789" t="s">
        <v>3799</v>
      </c>
      <c r="B789" t="s">
        <v>146</v>
      </c>
      <c r="C789">
        <v>40</v>
      </c>
      <c r="D789" t="s">
        <v>147</v>
      </c>
      <c r="E789" t="s">
        <v>148</v>
      </c>
      <c r="F789" s="1">
        <v>330040598200</v>
      </c>
      <c r="G789" t="s">
        <v>3800</v>
      </c>
      <c r="H789" t="s">
        <v>3801</v>
      </c>
      <c r="I789" t="s">
        <v>62</v>
      </c>
      <c r="K789" s="10">
        <v>45413</v>
      </c>
      <c r="L789">
        <f>Tabela1[[#This Row],[vlCaptEst]]+Tabela1[[#This Row],[vlLancEstTrat]]+Tabela1[[#This Row],[vlLancEstNTrat]]+Tabela1[[#This Row],[vlConsEst]]</f>
        <v>542.95643629239498</v>
      </c>
      <c r="M789">
        <v>0</v>
      </c>
      <c r="N789">
        <f>Tabela1[[#This Row],[VALOR_anual]]+Tabela1[[#This Row],[AJUSTE_exerc]]</f>
        <v>542.95643629239498</v>
      </c>
      <c r="Q789">
        <v>0</v>
      </c>
      <c r="R789">
        <v>0</v>
      </c>
      <c r="S789">
        <v>13140</v>
      </c>
      <c r="T789">
        <v>0</v>
      </c>
      <c r="U789">
        <v>0</v>
      </c>
      <c r="V789">
        <v>2628</v>
      </c>
      <c r="W789">
        <v>0</v>
      </c>
      <c r="X789">
        <v>0</v>
      </c>
      <c r="Y789">
        <v>6.8865634401759176E-2</v>
      </c>
      <c r="Z789">
        <v>361.96747670359235</v>
      </c>
      <c r="AA789">
        <v>0</v>
      </c>
      <c r="AB789">
        <v>0</v>
      </c>
      <c r="AC789">
        <v>180.98895958880257</v>
      </c>
      <c r="AD789" t="s">
        <v>3802</v>
      </c>
      <c r="AE789" t="s">
        <v>3803</v>
      </c>
      <c r="AF789" s="10">
        <v>45093</v>
      </c>
      <c r="AG789" s="10">
        <v>46920</v>
      </c>
      <c r="AH789" t="s">
        <v>3804</v>
      </c>
      <c r="AI789" t="s">
        <v>3805</v>
      </c>
      <c r="AJ789" t="s">
        <v>3806</v>
      </c>
      <c r="AK789" t="s">
        <v>2773</v>
      </c>
      <c r="AL789" t="s">
        <v>47</v>
      </c>
      <c r="AM789" t="s">
        <v>3807</v>
      </c>
      <c r="AN789" t="s">
        <v>1961</v>
      </c>
    </row>
    <row r="790" spans="1:40" x14ac:dyDescent="0.25">
      <c r="A790" t="s">
        <v>3808</v>
      </c>
      <c r="B790" t="s">
        <v>146</v>
      </c>
      <c r="C790">
        <v>40</v>
      </c>
      <c r="D790" t="s">
        <v>147</v>
      </c>
      <c r="E790" t="s">
        <v>148</v>
      </c>
      <c r="F790" s="1">
        <v>330040878911</v>
      </c>
      <c r="G790" t="s">
        <v>3809</v>
      </c>
      <c r="H790" t="s">
        <v>3810</v>
      </c>
      <c r="I790" t="s">
        <v>271</v>
      </c>
      <c r="K790" s="10">
        <v>45444</v>
      </c>
      <c r="L790">
        <f>Tabela1[[#This Row],[vlCaptEst]]+Tabela1[[#This Row],[vlLancEstTrat]]+Tabela1[[#This Row],[vlLancEstNTrat]]+Tabela1[[#This Row],[vlConsEst]]</f>
        <v>1334.767392463832</v>
      </c>
      <c r="M790">
        <v>0</v>
      </c>
      <c r="N790">
        <f>Tabela1[[#This Row],[VALOR_anual]]+Tabela1[[#This Row],[AJUSTE_exerc]]</f>
        <v>1334.767392463832</v>
      </c>
      <c r="Q790">
        <v>0</v>
      </c>
      <c r="R790">
        <v>0</v>
      </c>
      <c r="S790">
        <v>32302.500000000007</v>
      </c>
      <c r="T790">
        <v>0</v>
      </c>
      <c r="U790">
        <v>0</v>
      </c>
      <c r="V790">
        <v>6460.5000000000018</v>
      </c>
      <c r="W790">
        <v>0</v>
      </c>
      <c r="X790">
        <v>0</v>
      </c>
      <c r="Y790">
        <v>6.8865634401759176E-2</v>
      </c>
      <c r="Z790">
        <v>889.84492830922125</v>
      </c>
      <c r="AA790">
        <v>0</v>
      </c>
      <c r="AB790">
        <v>0</v>
      </c>
      <c r="AC790">
        <v>444.92246415461074</v>
      </c>
      <c r="AD790" t="s">
        <v>3811</v>
      </c>
      <c r="AE790" t="s">
        <v>3812</v>
      </c>
      <c r="AF790" s="10">
        <v>45124</v>
      </c>
      <c r="AG790" s="10">
        <v>46951</v>
      </c>
      <c r="AH790" t="s">
        <v>3813</v>
      </c>
      <c r="AI790" t="s">
        <v>3251</v>
      </c>
      <c r="AJ790" t="s">
        <v>3814</v>
      </c>
      <c r="AK790" t="s">
        <v>3595</v>
      </c>
      <c r="AL790" t="s">
        <v>47</v>
      </c>
      <c r="AM790" t="s">
        <v>3815</v>
      </c>
      <c r="AN790" t="s">
        <v>1961</v>
      </c>
    </row>
    <row r="791" spans="1:40" x14ac:dyDescent="0.25">
      <c r="A791" t="s">
        <v>3816</v>
      </c>
      <c r="B791" t="s">
        <v>146</v>
      </c>
      <c r="C791">
        <v>40</v>
      </c>
      <c r="D791" t="s">
        <v>147</v>
      </c>
      <c r="E791" t="s">
        <v>148</v>
      </c>
      <c r="F791" s="1">
        <v>330041392982</v>
      </c>
      <c r="G791" t="s">
        <v>3817</v>
      </c>
      <c r="H791" t="s">
        <v>3818</v>
      </c>
      <c r="I791" t="s">
        <v>271</v>
      </c>
      <c r="K791" s="10">
        <v>45444</v>
      </c>
      <c r="L791">
        <f>Tabela1[[#This Row],[vlCaptEst]]+Tabela1[[#This Row],[vlLancEstTrat]]+Tabela1[[#This Row],[vlLancEstNTrat]]+Tabela1[[#This Row],[vlConsEst]]</f>
        <v>1845.9846495197949</v>
      </c>
      <c r="M791">
        <v>0</v>
      </c>
      <c r="N791">
        <f>Tabela1[[#This Row],[VALOR_anual]]+Tabela1[[#This Row],[AJUSTE_exerc]]</f>
        <v>1845.9846495197949</v>
      </c>
      <c r="Q791">
        <v>0</v>
      </c>
      <c r="R791">
        <v>0</v>
      </c>
      <c r="S791">
        <v>44675.999999999993</v>
      </c>
      <c r="T791">
        <v>0</v>
      </c>
      <c r="U791">
        <v>0</v>
      </c>
      <c r="V791">
        <v>8935.1999999999989</v>
      </c>
      <c r="W791">
        <v>0</v>
      </c>
      <c r="X791">
        <v>0</v>
      </c>
      <c r="Y791">
        <v>6.8865634401759176E-2</v>
      </c>
      <c r="Z791">
        <v>1230.6564330131966</v>
      </c>
      <c r="AA791">
        <v>0</v>
      </c>
      <c r="AB791">
        <v>0</v>
      </c>
      <c r="AC791">
        <v>615.32821650659832</v>
      </c>
      <c r="AD791" t="s">
        <v>3819</v>
      </c>
      <c r="AE791" t="s">
        <v>3820</v>
      </c>
      <c r="AF791" s="10">
        <v>45224</v>
      </c>
      <c r="AG791" s="10">
        <v>47051</v>
      </c>
      <c r="AH791" t="s">
        <v>3821</v>
      </c>
      <c r="AI791" t="s">
        <v>3822</v>
      </c>
      <c r="AJ791" t="s">
        <v>3823</v>
      </c>
      <c r="AK791" t="s">
        <v>3595</v>
      </c>
      <c r="AL791" t="s">
        <v>47</v>
      </c>
      <c r="AM791" t="s">
        <v>1960</v>
      </c>
      <c r="AN791" t="s">
        <v>1961</v>
      </c>
    </row>
    <row r="792" spans="1:40" x14ac:dyDescent="0.25">
      <c r="A792" t="s">
        <v>3824</v>
      </c>
      <c r="B792" t="s">
        <v>146</v>
      </c>
      <c r="C792">
        <v>40</v>
      </c>
      <c r="D792" t="s">
        <v>147</v>
      </c>
      <c r="E792" t="s">
        <v>148</v>
      </c>
      <c r="F792" s="1">
        <v>330022518640</v>
      </c>
      <c r="G792" t="s">
        <v>3825</v>
      </c>
      <c r="H792" t="s">
        <v>3826</v>
      </c>
      <c r="I792" t="s">
        <v>49</v>
      </c>
      <c r="K792" s="10">
        <v>45444</v>
      </c>
      <c r="L792">
        <f>Tabela1[[#This Row],[vlCaptEst]]+Tabela1[[#This Row],[vlLancEstTrat]]+Tabela1[[#This Row],[vlLancEstNTrat]]+Tabela1[[#This Row],[vlConsEst]]</f>
        <v>2890.63500401384</v>
      </c>
      <c r="M792">
        <v>0</v>
      </c>
      <c r="N792">
        <f>Tabela1[[#This Row],[VALOR_anual]]+Tabela1[[#This Row],[AJUSTE_exerc]]</f>
        <v>2890.63500401384</v>
      </c>
      <c r="Q792">
        <v>0</v>
      </c>
      <c r="R792">
        <v>0</v>
      </c>
      <c r="S792">
        <v>30295</v>
      </c>
      <c r="T792">
        <v>0</v>
      </c>
      <c r="U792">
        <v>0</v>
      </c>
      <c r="V792">
        <v>29857</v>
      </c>
      <c r="W792">
        <v>0</v>
      </c>
      <c r="X792">
        <v>0</v>
      </c>
      <c r="Y792">
        <v>6.8865634401759176E-2</v>
      </c>
      <c r="Z792">
        <v>834.51375768051741</v>
      </c>
      <c r="AA792">
        <v>0</v>
      </c>
      <c r="AB792">
        <v>0</v>
      </c>
      <c r="AC792">
        <v>2056.1212463333227</v>
      </c>
      <c r="AD792" t="s">
        <v>3827</v>
      </c>
      <c r="AE792" t="s">
        <v>3828</v>
      </c>
      <c r="AF792" s="10">
        <v>45359</v>
      </c>
      <c r="AG792" s="10">
        <v>47185</v>
      </c>
      <c r="AH792" t="s">
        <v>3829</v>
      </c>
      <c r="AI792" t="s">
        <v>1004</v>
      </c>
      <c r="AJ792" t="s">
        <v>3830</v>
      </c>
      <c r="AK792" t="s">
        <v>3831</v>
      </c>
      <c r="AL792" t="s">
        <v>47</v>
      </c>
      <c r="AM792" t="s">
        <v>3832</v>
      </c>
      <c r="AN792" t="s">
        <v>3135</v>
      </c>
    </row>
    <row r="793" spans="1:40" x14ac:dyDescent="0.25">
      <c r="A793" t="s">
        <v>3833</v>
      </c>
      <c r="B793" t="s">
        <v>146</v>
      </c>
      <c r="C793">
        <v>40</v>
      </c>
      <c r="D793" t="s">
        <v>147</v>
      </c>
      <c r="E793" t="s">
        <v>148</v>
      </c>
      <c r="F793" s="1">
        <v>330042137498</v>
      </c>
      <c r="G793" t="s">
        <v>3834</v>
      </c>
      <c r="H793" t="s">
        <v>3835</v>
      </c>
      <c r="I793" t="s">
        <v>271</v>
      </c>
      <c r="K793" s="10">
        <v>45444</v>
      </c>
      <c r="L793">
        <f>Tabela1[[#This Row],[vlCaptEst]]+Tabela1[[#This Row],[vlLancEstTrat]]+Tabela1[[#This Row],[vlLancEstNTrat]]+Tabela1[[#This Row],[vlConsEst]]</f>
        <v>271.46833081173457</v>
      </c>
      <c r="M793">
        <v>0</v>
      </c>
      <c r="N793">
        <f>Tabela1[[#This Row],[VALOR_anual]]+Tabela1[[#This Row],[AJUSTE_exerc]]</f>
        <v>271.46833081173457</v>
      </c>
      <c r="Q793">
        <v>0</v>
      </c>
      <c r="R793">
        <v>0</v>
      </c>
      <c r="S793">
        <v>6570</v>
      </c>
      <c r="T793">
        <v>0</v>
      </c>
      <c r="U793">
        <v>0</v>
      </c>
      <c r="V793">
        <v>1314</v>
      </c>
      <c r="W793">
        <v>0</v>
      </c>
      <c r="X793">
        <v>0</v>
      </c>
      <c r="Y793">
        <v>6.8865634401759176E-2</v>
      </c>
      <c r="Z793">
        <v>180.97888720782305</v>
      </c>
      <c r="AA793">
        <v>0</v>
      </c>
      <c r="AB793">
        <v>0</v>
      </c>
      <c r="AC793">
        <v>90.489443603911525</v>
      </c>
      <c r="AD793" t="s">
        <v>3836</v>
      </c>
      <c r="AE793" t="s">
        <v>3837</v>
      </c>
      <c r="AF793" s="10">
        <v>45349</v>
      </c>
      <c r="AG793" s="10">
        <v>47176</v>
      </c>
      <c r="AH793" t="s">
        <v>3838</v>
      </c>
      <c r="AI793" t="s">
        <v>156</v>
      </c>
      <c r="AJ793" t="s">
        <v>162</v>
      </c>
      <c r="AK793" t="s">
        <v>3760</v>
      </c>
      <c r="AL793" t="s">
        <v>47</v>
      </c>
      <c r="AM793" t="s">
        <v>3839</v>
      </c>
      <c r="AN793" t="s">
        <v>1961</v>
      </c>
    </row>
    <row r="794" spans="1:40" x14ac:dyDescent="0.25">
      <c r="A794" t="s">
        <v>3840</v>
      </c>
      <c r="B794" t="s">
        <v>146</v>
      </c>
      <c r="C794">
        <v>40</v>
      </c>
      <c r="D794" t="s">
        <v>147</v>
      </c>
      <c r="E794" t="s">
        <v>148</v>
      </c>
      <c r="F794" s="1">
        <v>330042187916</v>
      </c>
      <c r="G794" t="s">
        <v>3841</v>
      </c>
      <c r="H794" t="s">
        <v>3842</v>
      </c>
      <c r="I794" t="s">
        <v>49</v>
      </c>
      <c r="K794" s="10">
        <v>45444</v>
      </c>
      <c r="L794">
        <f>Tabela1[[#This Row],[vlCaptEst]]+Tabela1[[#This Row],[vlLancEstTrat]]+Tabela1[[#This Row],[vlLancEstNTrat]]+Tabela1[[#This Row],[vlConsEst]]</f>
        <v>340.33947446424582</v>
      </c>
      <c r="M794">
        <v>0</v>
      </c>
      <c r="N794">
        <f>Tabela1[[#This Row],[VALOR_anual]]+Tabela1[[#This Row],[AJUSTE_exerc]]</f>
        <v>340.33947446424582</v>
      </c>
      <c r="Q794">
        <v>0</v>
      </c>
      <c r="R794">
        <v>0</v>
      </c>
      <c r="S794">
        <v>8236.7999999999993</v>
      </c>
      <c r="T794">
        <v>0</v>
      </c>
      <c r="U794">
        <v>0</v>
      </c>
      <c r="V794">
        <v>1647.36</v>
      </c>
      <c r="W794">
        <v>0</v>
      </c>
      <c r="X794">
        <v>0</v>
      </c>
      <c r="Y794">
        <v>6.8865634401759176E-2</v>
      </c>
      <c r="Z794">
        <v>226.89298297616389</v>
      </c>
      <c r="AA794">
        <v>0</v>
      </c>
      <c r="AB794">
        <v>0</v>
      </c>
      <c r="AC794">
        <v>113.44649148808195</v>
      </c>
      <c r="AD794" t="s">
        <v>3843</v>
      </c>
      <c r="AE794" t="s">
        <v>3844</v>
      </c>
      <c r="AF794" s="10">
        <v>45349</v>
      </c>
      <c r="AG794" s="10">
        <v>47176</v>
      </c>
      <c r="AH794" t="s">
        <v>3845</v>
      </c>
      <c r="AI794" t="s">
        <v>3846</v>
      </c>
      <c r="AJ794" t="s">
        <v>3847</v>
      </c>
      <c r="AK794" t="s">
        <v>2773</v>
      </c>
      <c r="AL794" t="s">
        <v>47</v>
      </c>
      <c r="AM794" t="s">
        <v>3848</v>
      </c>
      <c r="AN794" t="s">
        <v>3849</v>
      </c>
    </row>
    <row r="795" spans="1:40" x14ac:dyDescent="0.25">
      <c r="A795" t="s">
        <v>3850</v>
      </c>
      <c r="B795" t="s">
        <v>146</v>
      </c>
      <c r="C795">
        <v>40</v>
      </c>
      <c r="D795" t="s">
        <v>147</v>
      </c>
      <c r="E795" t="s">
        <v>148</v>
      </c>
      <c r="F795" s="1">
        <v>330040322808</v>
      </c>
      <c r="G795" t="s">
        <v>3851</v>
      </c>
      <c r="H795" t="s">
        <v>3852</v>
      </c>
      <c r="I795" t="s">
        <v>271</v>
      </c>
      <c r="K795" s="10">
        <v>45444</v>
      </c>
      <c r="L795">
        <f>Tabela1[[#This Row],[vlCaptEst]]+Tabela1[[#This Row],[vlLancEstTrat]]+Tabela1[[#This Row],[vlLancEstNTrat]]+Tabela1[[#This Row],[vlConsEst]]</f>
        <v>1140.1669894092856</v>
      </c>
      <c r="M795">
        <v>0</v>
      </c>
      <c r="N795">
        <f>Tabela1[[#This Row],[VALOR_anual]]+Tabela1[[#This Row],[AJUSTE_exerc]]</f>
        <v>1140.1669894092856</v>
      </c>
      <c r="Q795">
        <v>0</v>
      </c>
      <c r="R795">
        <v>0</v>
      </c>
      <c r="S795">
        <v>27594</v>
      </c>
      <c r="T795">
        <v>0</v>
      </c>
      <c r="U795">
        <v>0</v>
      </c>
      <c r="V795">
        <v>5518.800000000002</v>
      </c>
      <c r="W795">
        <v>0</v>
      </c>
      <c r="X795">
        <v>0</v>
      </c>
      <c r="Y795">
        <v>6.8865634401759176E-2</v>
      </c>
      <c r="Z795">
        <v>760.11132627285701</v>
      </c>
      <c r="AA795">
        <v>0</v>
      </c>
      <c r="AB795">
        <v>0</v>
      </c>
      <c r="AC795">
        <v>380.05566313642851</v>
      </c>
      <c r="AD795" t="s">
        <v>3853</v>
      </c>
      <c r="AE795" t="s">
        <v>3854</v>
      </c>
      <c r="AF795" s="10">
        <v>45057</v>
      </c>
      <c r="AG795" s="10">
        <v>46884</v>
      </c>
      <c r="AH795" t="s">
        <v>3855</v>
      </c>
      <c r="AI795" t="s">
        <v>3251</v>
      </c>
      <c r="AJ795" t="s">
        <v>3615</v>
      </c>
      <c r="AK795" t="s">
        <v>3595</v>
      </c>
      <c r="AL795" t="s">
        <v>47</v>
      </c>
      <c r="AM795" t="s">
        <v>3856</v>
      </c>
      <c r="AN795" t="s">
        <v>3617</v>
      </c>
    </row>
    <row r="796" spans="1:40" x14ac:dyDescent="0.25">
      <c r="A796" t="s">
        <v>3857</v>
      </c>
      <c r="B796" t="s">
        <v>146</v>
      </c>
      <c r="C796">
        <v>40</v>
      </c>
      <c r="D796" t="s">
        <v>147</v>
      </c>
      <c r="E796" t="s">
        <v>148</v>
      </c>
      <c r="F796" s="1">
        <v>330042132003</v>
      </c>
      <c r="G796" t="s">
        <v>3858</v>
      </c>
      <c r="H796" t="s">
        <v>3859</v>
      </c>
      <c r="I796" t="s">
        <v>42</v>
      </c>
      <c r="K796" s="10">
        <v>45444</v>
      </c>
      <c r="L796">
        <f>Tabela1[[#This Row],[vlCaptEst]]+Tabela1[[#This Row],[vlLancEstTrat]]+Tabela1[[#This Row],[vlLancEstNTrat]]+Tabela1[[#This Row],[vlConsEst]]</f>
        <v>749252.59589890973</v>
      </c>
      <c r="M796">
        <v>0</v>
      </c>
      <c r="N796">
        <f>Tabela1[[#This Row],[VALOR_anual]]+Tabela1[[#This Row],[AJUSTE_exerc]]</f>
        <v>749252.59589890973</v>
      </c>
      <c r="Q796">
        <v>0</v>
      </c>
      <c r="R796">
        <v>0</v>
      </c>
      <c r="S796">
        <v>18133200</v>
      </c>
      <c r="T796">
        <v>0</v>
      </c>
      <c r="U796">
        <v>0</v>
      </c>
      <c r="V796">
        <v>3626640</v>
      </c>
      <c r="W796">
        <v>0</v>
      </c>
      <c r="X796">
        <v>0</v>
      </c>
      <c r="Y796">
        <v>6.8865634401759176E-2</v>
      </c>
      <c r="Z796">
        <v>499501.73059927311</v>
      </c>
      <c r="AA796">
        <v>0</v>
      </c>
      <c r="AB796">
        <v>0</v>
      </c>
      <c r="AC796">
        <v>249750.86529963656</v>
      </c>
      <c r="AD796" t="s">
        <v>3860</v>
      </c>
      <c r="AE796" t="s">
        <v>3861</v>
      </c>
      <c r="AF796" s="10">
        <v>40345</v>
      </c>
      <c r="AG796" s="10">
        <v>41441</v>
      </c>
      <c r="AH796" t="s">
        <v>3862</v>
      </c>
      <c r="AI796" t="s">
        <v>3329</v>
      </c>
      <c r="AJ796" t="s">
        <v>3863</v>
      </c>
      <c r="AK796" t="s">
        <v>151</v>
      </c>
      <c r="AL796" t="s">
        <v>47</v>
      </c>
      <c r="AM796" t="s">
        <v>3864</v>
      </c>
      <c r="AN796" t="s">
        <v>3865</v>
      </c>
    </row>
    <row r="797" spans="1:40" x14ac:dyDescent="0.25">
      <c r="A797" t="s">
        <v>3866</v>
      </c>
      <c r="B797" t="s">
        <v>146</v>
      </c>
      <c r="C797">
        <v>40</v>
      </c>
      <c r="D797" t="s">
        <v>147</v>
      </c>
      <c r="E797" t="s">
        <v>148</v>
      </c>
      <c r="F797" s="1">
        <v>330032469617</v>
      </c>
      <c r="G797" t="s">
        <v>3867</v>
      </c>
      <c r="H797" t="s">
        <v>3868</v>
      </c>
      <c r="I797" t="s">
        <v>49</v>
      </c>
      <c r="K797" s="10">
        <v>45536</v>
      </c>
      <c r="L797">
        <f>Tabela1[[#This Row],[vlCaptEst]]+Tabela1[[#This Row],[vlLancEstTrat]]+Tabela1[[#This Row],[vlLancEstNTrat]]+Tabela1[[#This Row],[vlConsEst]]</f>
        <v>1236.6890625867909</v>
      </c>
      <c r="M797">
        <v>0</v>
      </c>
      <c r="N797">
        <f>Tabela1[[#This Row],[VALOR_anual]]+Tabela1[[#This Row],[AJUSTE_exerc]]</f>
        <v>1236.6890625867909</v>
      </c>
      <c r="Q797">
        <v>0</v>
      </c>
      <c r="R797">
        <v>0</v>
      </c>
      <c r="S797">
        <v>28470</v>
      </c>
      <c r="T797">
        <v>0</v>
      </c>
      <c r="U797">
        <v>0</v>
      </c>
      <c r="V797">
        <v>6570</v>
      </c>
      <c r="W797">
        <v>0</v>
      </c>
      <c r="X797">
        <v>0</v>
      </c>
      <c r="Y797">
        <v>6.8865634401759176E-2</v>
      </c>
      <c r="Z797">
        <v>784.24184456723322</v>
      </c>
      <c r="AA797">
        <v>0</v>
      </c>
      <c r="AB797">
        <v>0</v>
      </c>
      <c r="AC797">
        <v>452.44721801955762</v>
      </c>
      <c r="AD797" t="s">
        <v>3869</v>
      </c>
      <c r="AE797" t="s">
        <v>3870</v>
      </c>
      <c r="AF797" s="10">
        <v>45469</v>
      </c>
      <c r="AG797" s="10">
        <v>47295</v>
      </c>
      <c r="AH797" t="s">
        <v>3871</v>
      </c>
      <c r="AI797" t="s">
        <v>129</v>
      </c>
      <c r="AJ797" t="s">
        <v>3872</v>
      </c>
      <c r="AK797" t="s">
        <v>3595</v>
      </c>
      <c r="AL797" t="s">
        <v>47</v>
      </c>
      <c r="AM797" t="s">
        <v>3873</v>
      </c>
      <c r="AN797" t="s">
        <v>268</v>
      </c>
    </row>
    <row r="798" spans="1:40" x14ac:dyDescent="0.25">
      <c r="A798" t="s">
        <v>3874</v>
      </c>
      <c r="B798" t="s">
        <v>146</v>
      </c>
      <c r="C798">
        <v>40</v>
      </c>
      <c r="D798" t="s">
        <v>147</v>
      </c>
      <c r="E798" t="s">
        <v>148</v>
      </c>
      <c r="F798" s="1">
        <v>330042159114</v>
      </c>
      <c r="G798" t="s">
        <v>3875</v>
      </c>
      <c r="H798" t="s">
        <v>3876</v>
      </c>
      <c r="I798" t="s">
        <v>49</v>
      </c>
      <c r="K798" s="10">
        <v>45536</v>
      </c>
      <c r="L798">
        <f>Tabela1[[#This Row],[vlCaptEst]]+Tabela1[[#This Row],[vlLancEstTrat]]+Tabela1[[#This Row],[vlLancEstNTrat]]+Tabela1[[#This Row],[vlConsEst]]</f>
        <v>1206.5259147188203</v>
      </c>
      <c r="M798">
        <v>0</v>
      </c>
      <c r="N798">
        <f>Tabela1[[#This Row],[VALOR_anual]]+Tabela1[[#This Row],[AJUSTE_exerc]]</f>
        <v>1206.5259147188203</v>
      </c>
      <c r="Q798">
        <v>0</v>
      </c>
      <c r="R798">
        <v>0</v>
      </c>
      <c r="S798">
        <v>14600</v>
      </c>
      <c r="T798">
        <v>0</v>
      </c>
      <c r="U798">
        <v>0</v>
      </c>
      <c r="V798">
        <v>11680</v>
      </c>
      <c r="W798">
        <v>0</v>
      </c>
      <c r="X798">
        <v>0</v>
      </c>
      <c r="Y798">
        <v>6.8865634401759176E-2</v>
      </c>
      <c r="Z798">
        <v>402.17530490627348</v>
      </c>
      <c r="AA798">
        <v>0</v>
      </c>
      <c r="AB798">
        <v>0</v>
      </c>
      <c r="AC798">
        <v>804.35060981254685</v>
      </c>
      <c r="AD798" t="s">
        <v>3877</v>
      </c>
      <c r="AE798">
        <v>1001982024</v>
      </c>
      <c r="AF798" s="10">
        <v>45512</v>
      </c>
      <c r="AG798" s="10">
        <v>47338</v>
      </c>
      <c r="AH798" t="s">
        <v>3878</v>
      </c>
      <c r="AI798" t="s">
        <v>3879</v>
      </c>
      <c r="AJ798" t="s">
        <v>3880</v>
      </c>
      <c r="AK798" t="s">
        <v>95</v>
      </c>
      <c r="AL798" t="s">
        <v>47</v>
      </c>
      <c r="AM798" t="s">
        <v>3881</v>
      </c>
      <c r="AN798" t="s">
        <v>1690</v>
      </c>
    </row>
    <row r="799" spans="1:40" x14ac:dyDescent="0.25">
      <c r="A799" t="s">
        <v>3882</v>
      </c>
      <c r="B799" t="s">
        <v>146</v>
      </c>
      <c r="C799">
        <v>40</v>
      </c>
      <c r="D799" t="s">
        <v>147</v>
      </c>
      <c r="E799" t="s">
        <v>148</v>
      </c>
      <c r="F799" s="1">
        <v>330037198433</v>
      </c>
      <c r="G799" t="s">
        <v>269</v>
      </c>
      <c r="H799" t="s">
        <v>270</v>
      </c>
      <c r="I799" t="s">
        <v>42</v>
      </c>
      <c r="K799" s="10">
        <v>0</v>
      </c>
      <c r="L799">
        <f>Tabela1[[#This Row],[vlCaptEst]]+Tabela1[[#This Row],[vlLancEstTrat]]+Tabela1[[#This Row],[vlLancEstNTrat]]+Tabela1[[#This Row],[vlConsEst]]</f>
        <v>2533.7932218731721</v>
      </c>
      <c r="M799">
        <v>0</v>
      </c>
      <c r="N799">
        <f>Tabela1[[#This Row],[VALOR_anual]]+Tabela1[[#This Row],[AJUSTE_exerc]]</f>
        <v>2533.7932218731721</v>
      </c>
      <c r="Q799">
        <v>0</v>
      </c>
      <c r="R799" t="s">
        <v>3084</v>
      </c>
      <c r="S799">
        <v>61320</v>
      </c>
      <c r="T799">
        <v>0</v>
      </c>
      <c r="U799">
        <v>0</v>
      </c>
      <c r="V799">
        <v>0</v>
      </c>
      <c r="W799">
        <v>0</v>
      </c>
      <c r="X799">
        <v>12624</v>
      </c>
      <c r="Y799">
        <v>6.8865634401759176E-2</v>
      </c>
      <c r="Z799">
        <v>1689.1954812487813</v>
      </c>
      <c r="AA799">
        <v>0</v>
      </c>
      <c r="AB799">
        <v>0</v>
      </c>
      <c r="AC799">
        <v>844.59774062439067</v>
      </c>
      <c r="AD799">
        <v>0</v>
      </c>
      <c r="AE799">
        <v>0</v>
      </c>
      <c r="AF799" s="10">
        <v>0</v>
      </c>
      <c r="AG799" s="10">
        <v>0</v>
      </c>
      <c r="AH799" t="s">
        <v>272</v>
      </c>
      <c r="AI799" t="s">
        <v>129</v>
      </c>
      <c r="AJ799">
        <v>25850000</v>
      </c>
      <c r="AK799" t="s">
        <v>273</v>
      </c>
      <c r="AL799" t="s">
        <v>47</v>
      </c>
      <c r="AM799">
        <v>999584483</v>
      </c>
      <c r="AN799" t="s">
        <v>13055</v>
      </c>
    </row>
    <row r="800" spans="1:40" x14ac:dyDescent="0.25">
      <c r="A800" t="s">
        <v>3883</v>
      </c>
      <c r="B800" t="s">
        <v>146</v>
      </c>
      <c r="C800">
        <v>40</v>
      </c>
      <c r="D800" t="s">
        <v>147</v>
      </c>
      <c r="E800" t="s">
        <v>148</v>
      </c>
      <c r="F800" s="1">
        <v>330042005311</v>
      </c>
      <c r="G800" t="s">
        <v>3884</v>
      </c>
      <c r="H800" t="s">
        <v>3885</v>
      </c>
      <c r="I800" t="s">
        <v>49</v>
      </c>
      <c r="K800" s="10">
        <v>45575</v>
      </c>
      <c r="L800">
        <f>Tabela1[[#This Row],[vlCaptEst]]+Tabela1[[#This Row],[vlLancEstTrat]]+Tabela1[[#This Row],[vlLancEstNTrat]]+Tabela1[[#This Row],[vlConsEst]]</f>
        <v>212.35815152307231</v>
      </c>
      <c r="M800">
        <v>0</v>
      </c>
      <c r="N800">
        <f>Tabela1[[#This Row],[VALOR_anual]]+Tabela1[[#This Row],[AJUSTE_exerc]]</f>
        <v>212.35815152307231</v>
      </c>
      <c r="Q800">
        <v>0</v>
      </c>
      <c r="R800">
        <v>0</v>
      </c>
      <c r="S800">
        <v>5139.2</v>
      </c>
      <c r="V800">
        <v>1027.8399999999999</v>
      </c>
      <c r="Y800">
        <v>6.8865634401759176E-2</v>
      </c>
      <c r="Z800">
        <v>141.56862019071062</v>
      </c>
      <c r="AA800">
        <v>0</v>
      </c>
      <c r="AB800">
        <v>0</v>
      </c>
      <c r="AC800">
        <v>70.789531332361676</v>
      </c>
      <c r="AD800" t="s">
        <v>3886</v>
      </c>
      <c r="AE800" t="s">
        <v>3887</v>
      </c>
      <c r="AF800" s="10" t="s">
        <v>3888</v>
      </c>
      <c r="AG800" s="10" t="s">
        <v>3889</v>
      </c>
      <c r="AH800" t="s">
        <v>3890</v>
      </c>
      <c r="AI800" t="s">
        <v>3891</v>
      </c>
      <c r="AJ800" t="s">
        <v>3892</v>
      </c>
      <c r="AK800" t="s">
        <v>95</v>
      </c>
      <c r="AL800" t="s">
        <v>47</v>
      </c>
      <c r="AM800" t="s">
        <v>3893</v>
      </c>
      <c r="AN800" t="s">
        <v>268</v>
      </c>
    </row>
    <row r="801" spans="1:40" x14ac:dyDescent="0.25">
      <c r="A801" t="s">
        <v>3894</v>
      </c>
      <c r="B801" t="s">
        <v>146</v>
      </c>
      <c r="C801">
        <v>40</v>
      </c>
      <c r="D801" t="s">
        <v>147</v>
      </c>
      <c r="E801" t="s">
        <v>148</v>
      </c>
      <c r="F801" s="1">
        <v>330041379293</v>
      </c>
      <c r="G801" t="s">
        <v>3895</v>
      </c>
      <c r="H801" t="s">
        <v>3896</v>
      </c>
      <c r="I801" t="s">
        <v>271</v>
      </c>
      <c r="K801" s="10">
        <v>45575</v>
      </c>
      <c r="L801">
        <f>Tabela1[[#This Row],[vlCaptEst]]+Tabela1[[#This Row],[vlLancEstTrat]]+Tabela1[[#This Row],[vlLancEstNTrat]]+Tabela1[[#This Row],[vlConsEst]]</f>
        <v>570.69164727023121</v>
      </c>
      <c r="M801">
        <v>0</v>
      </c>
      <c r="N801">
        <f>Tabela1[[#This Row],[VALOR_anual]]+Tabela1[[#This Row],[AJUSTE_exerc]]</f>
        <v>570.69164727023121</v>
      </c>
      <c r="Q801">
        <v>0</v>
      </c>
      <c r="R801">
        <v>0</v>
      </c>
      <c r="S801">
        <v>13811.6</v>
      </c>
      <c r="V801">
        <v>2762.32</v>
      </c>
      <c r="Y801">
        <v>6.8865634401759176E-2</v>
      </c>
      <c r="Z801">
        <v>380.46109818015412</v>
      </c>
      <c r="AA801">
        <v>0</v>
      </c>
      <c r="AB801">
        <v>0</v>
      </c>
      <c r="AC801">
        <v>190.23054909007706</v>
      </c>
      <c r="AD801" t="s">
        <v>3897</v>
      </c>
      <c r="AE801" t="s">
        <v>3898</v>
      </c>
      <c r="AF801" s="10" t="s">
        <v>3899</v>
      </c>
      <c r="AG801" s="10" t="s">
        <v>3900</v>
      </c>
      <c r="AH801" t="s">
        <v>3901</v>
      </c>
      <c r="AI801" t="s">
        <v>3902</v>
      </c>
      <c r="AJ801" t="s">
        <v>3903</v>
      </c>
      <c r="AK801" t="s">
        <v>3595</v>
      </c>
      <c r="AL801" t="s">
        <v>47</v>
      </c>
      <c r="AM801" t="s">
        <v>3904</v>
      </c>
      <c r="AN801" t="s">
        <v>3905</v>
      </c>
    </row>
    <row r="802" spans="1:40" x14ac:dyDescent="0.25">
      <c r="A802" t="s">
        <v>3906</v>
      </c>
      <c r="B802" t="s">
        <v>146</v>
      </c>
      <c r="C802">
        <v>40</v>
      </c>
      <c r="D802" t="s">
        <v>147</v>
      </c>
      <c r="E802" t="s">
        <v>148</v>
      </c>
      <c r="F802" s="1">
        <v>330040760910</v>
      </c>
      <c r="G802" t="s">
        <v>3907</v>
      </c>
      <c r="H802" t="s">
        <v>3908</v>
      </c>
      <c r="I802" t="s">
        <v>49</v>
      </c>
      <c r="K802" s="10">
        <v>45575</v>
      </c>
      <c r="L802">
        <f>Tabela1[[#This Row],[vlCaptEst]]+Tabela1[[#This Row],[vlLancEstTrat]]+Tabela1[[#This Row],[vlLancEstNTrat]]+Tabela1[[#This Row],[vlConsEst]]</f>
        <v>679.42912916488865</v>
      </c>
      <c r="M802">
        <v>0</v>
      </c>
      <c r="N802">
        <f>Tabela1[[#This Row],[VALOR_anual]]+Tabela1[[#This Row],[AJUSTE_exerc]]</f>
        <v>679.42912916488865</v>
      </c>
      <c r="Q802">
        <v>0</v>
      </c>
      <c r="R802">
        <v>0</v>
      </c>
      <c r="S802">
        <v>16443.25</v>
      </c>
      <c r="V802">
        <v>3288.65</v>
      </c>
      <c r="Y802">
        <v>6.8865634401759176E-2</v>
      </c>
      <c r="Z802">
        <v>452.95275277659243</v>
      </c>
      <c r="AA802">
        <v>0</v>
      </c>
      <c r="AB802">
        <v>0</v>
      </c>
      <c r="AC802">
        <v>226.47637638829622</v>
      </c>
      <c r="AD802" t="s">
        <v>3909</v>
      </c>
      <c r="AE802" t="s">
        <v>3910</v>
      </c>
      <c r="AF802" s="10" t="s">
        <v>3888</v>
      </c>
      <c r="AG802" s="10" t="s">
        <v>3889</v>
      </c>
      <c r="AH802" t="s">
        <v>3911</v>
      </c>
      <c r="AI802" t="s">
        <v>3251</v>
      </c>
      <c r="AJ802" t="s">
        <v>3912</v>
      </c>
      <c r="AK802" t="s">
        <v>3595</v>
      </c>
      <c r="AL802" t="s">
        <v>47</v>
      </c>
      <c r="AM802" t="s">
        <v>3913</v>
      </c>
      <c r="AN802" t="s">
        <v>268</v>
      </c>
    </row>
    <row r="803" spans="1:40" x14ac:dyDescent="0.25">
      <c r="A803" t="s">
        <v>3914</v>
      </c>
      <c r="B803" t="s">
        <v>146</v>
      </c>
      <c r="C803">
        <v>40</v>
      </c>
      <c r="D803" t="s">
        <v>147</v>
      </c>
      <c r="E803" t="s">
        <v>148</v>
      </c>
      <c r="F803" s="1">
        <v>330040784690</v>
      </c>
      <c r="G803" t="s">
        <v>3915</v>
      </c>
      <c r="H803" t="s">
        <v>3916</v>
      </c>
      <c r="I803" t="s">
        <v>49</v>
      </c>
      <c r="K803" s="10">
        <v>45575</v>
      </c>
      <c r="L803">
        <f>Tabela1[[#This Row],[vlCaptEst]]+Tabela1[[#This Row],[vlLancEstTrat]]+Tabela1[[#This Row],[vlLancEstNTrat]]+Tabela1[[#This Row],[vlConsEst]]</f>
        <v>1359.1506476021341</v>
      </c>
      <c r="M803">
        <v>0</v>
      </c>
      <c r="N803">
        <f>Tabela1[[#This Row],[VALOR_anual]]+Tabela1[[#This Row],[AJUSTE_exerc]]</f>
        <v>1359.1506476021341</v>
      </c>
      <c r="Q803">
        <v>0</v>
      </c>
      <c r="R803">
        <v>0</v>
      </c>
      <c r="S803">
        <v>32893.800000000003</v>
      </c>
      <c r="V803">
        <v>32893.800000000003</v>
      </c>
      <c r="Y803">
        <v>6.8865634401759176E-2</v>
      </c>
      <c r="Z803">
        <v>906.10391255942693</v>
      </c>
      <c r="AA803">
        <v>0</v>
      </c>
      <c r="AB803">
        <v>0</v>
      </c>
      <c r="AC803">
        <v>453.0467350427071</v>
      </c>
      <c r="AD803" t="s">
        <v>3917</v>
      </c>
      <c r="AE803" t="s">
        <v>3918</v>
      </c>
      <c r="AF803" s="10" t="s">
        <v>3919</v>
      </c>
      <c r="AG803" s="10" t="s">
        <v>3920</v>
      </c>
      <c r="AH803" t="s">
        <v>3921</v>
      </c>
      <c r="AI803" t="s">
        <v>3922</v>
      </c>
      <c r="AJ803" t="s">
        <v>3923</v>
      </c>
      <c r="AK803" t="s">
        <v>3446</v>
      </c>
      <c r="AL803" t="s">
        <v>47</v>
      </c>
      <c r="AM803" t="s">
        <v>3924</v>
      </c>
      <c r="AN803" t="s">
        <v>3925</v>
      </c>
    </row>
    <row r="804" spans="1:40" x14ac:dyDescent="0.25">
      <c r="A804" t="s">
        <v>3926</v>
      </c>
      <c r="B804" t="s">
        <v>146</v>
      </c>
      <c r="C804">
        <v>40</v>
      </c>
      <c r="D804" t="s">
        <v>147</v>
      </c>
      <c r="E804" t="s">
        <v>148</v>
      </c>
      <c r="F804" s="1" t="s">
        <v>3927</v>
      </c>
      <c r="G804" t="s">
        <v>3928</v>
      </c>
      <c r="H804" t="s">
        <v>3929</v>
      </c>
      <c r="I804" t="s">
        <v>49</v>
      </c>
      <c r="K804" s="10">
        <v>45575</v>
      </c>
      <c r="L804">
        <f>Tabela1[[#This Row],[vlCaptEst]]+Tabela1[[#This Row],[vlLancEstTrat]]+Tabela1[[#This Row],[vlLancEstNTrat]]+Tabela1[[#This Row],[vlConsEst]]</f>
        <v>8.3017668401279732</v>
      </c>
      <c r="M804">
        <v>0</v>
      </c>
      <c r="N804">
        <f>Tabela1[[#This Row],[VALOR_anual]]+Tabela1[[#This Row],[AJUSTE_exerc]]</f>
        <v>8.3017668401279732</v>
      </c>
      <c r="Q804">
        <v>0</v>
      </c>
      <c r="R804">
        <v>0</v>
      </c>
      <c r="T804">
        <v>1095</v>
      </c>
      <c r="Y804">
        <v>6.8865634401759176E-2</v>
      </c>
      <c r="Z804">
        <v>0</v>
      </c>
      <c r="AA804">
        <v>8.3017668401279732</v>
      </c>
      <c r="AB804">
        <v>0</v>
      </c>
      <c r="AC804">
        <v>0</v>
      </c>
      <c r="AD804" t="s">
        <v>3930</v>
      </c>
      <c r="AE804" t="s">
        <v>3931</v>
      </c>
      <c r="AF804" s="10" t="s">
        <v>3932</v>
      </c>
      <c r="AG804" s="10" t="s">
        <v>3933</v>
      </c>
      <c r="AH804" t="s">
        <v>3813</v>
      </c>
      <c r="AI804" t="s">
        <v>3251</v>
      </c>
      <c r="AJ804" t="s">
        <v>3934</v>
      </c>
      <c r="AK804" t="s">
        <v>3595</v>
      </c>
      <c r="AL804" t="s">
        <v>47</v>
      </c>
      <c r="AM804" t="s">
        <v>2801</v>
      </c>
      <c r="AN804" t="s">
        <v>2802</v>
      </c>
    </row>
    <row r="805" spans="1:40" x14ac:dyDescent="0.25">
      <c r="A805" t="s">
        <v>3935</v>
      </c>
      <c r="B805" t="s">
        <v>146</v>
      </c>
      <c r="C805">
        <v>40</v>
      </c>
      <c r="D805" t="s">
        <v>147</v>
      </c>
      <c r="E805" t="s">
        <v>148</v>
      </c>
      <c r="F805" s="1" t="s">
        <v>3936</v>
      </c>
      <c r="G805" t="s">
        <v>3937</v>
      </c>
      <c r="H805" t="s">
        <v>3938</v>
      </c>
      <c r="I805" t="s">
        <v>49</v>
      </c>
      <c r="K805" s="10">
        <v>45575</v>
      </c>
      <c r="L805">
        <f>Tabela1[[#This Row],[vlCaptEst]]+Tabela1[[#This Row],[vlLancEstTrat]]+Tabela1[[#This Row],[vlLancEstNTrat]]+Tabela1[[#This Row],[vlConsEst]]</f>
        <v>94.274655387013013</v>
      </c>
      <c r="M805">
        <v>0</v>
      </c>
      <c r="N805">
        <f>Tabela1[[#This Row],[VALOR_anual]]+Tabela1[[#This Row],[AJUSTE_exerc]]</f>
        <v>94.274655387013013</v>
      </c>
      <c r="Q805">
        <v>0</v>
      </c>
      <c r="R805">
        <v>0</v>
      </c>
      <c r="T805">
        <v>3131.7</v>
      </c>
      <c r="Y805">
        <v>6.8865634401759176E-2</v>
      </c>
      <c r="Z805">
        <v>0</v>
      </c>
      <c r="AA805">
        <v>94.274655387013013</v>
      </c>
      <c r="AB805">
        <v>0</v>
      </c>
      <c r="AC805">
        <v>0</v>
      </c>
      <c r="AD805" t="s">
        <v>3939</v>
      </c>
      <c r="AE805" t="s">
        <v>3940</v>
      </c>
      <c r="AF805" s="10" t="s">
        <v>3941</v>
      </c>
      <c r="AG805" s="10" t="s">
        <v>3942</v>
      </c>
      <c r="AH805" t="s">
        <v>3943</v>
      </c>
      <c r="AI805" t="s">
        <v>1004</v>
      </c>
      <c r="AJ805" t="s">
        <v>3944</v>
      </c>
      <c r="AK805" t="s">
        <v>3595</v>
      </c>
      <c r="AL805" t="s">
        <v>47</v>
      </c>
      <c r="AM805" t="s">
        <v>2801</v>
      </c>
      <c r="AN805" t="s">
        <v>2802</v>
      </c>
    </row>
    <row r="806" spans="1:40" x14ac:dyDescent="0.25">
      <c r="A806" t="s">
        <v>3945</v>
      </c>
      <c r="B806" t="s">
        <v>146</v>
      </c>
      <c r="C806">
        <v>40</v>
      </c>
      <c r="D806" t="s">
        <v>147</v>
      </c>
      <c r="E806" t="s">
        <v>148</v>
      </c>
      <c r="F806" s="1" t="s">
        <v>3946</v>
      </c>
      <c r="G806" t="s">
        <v>3947</v>
      </c>
      <c r="H806" t="s">
        <v>3948</v>
      </c>
      <c r="I806" t="s">
        <v>49</v>
      </c>
      <c r="K806" s="10">
        <v>45575</v>
      </c>
      <c r="L806">
        <f>Tabela1[[#This Row],[vlCaptEst]]+Tabela1[[#This Row],[vlLancEstTrat]]+Tabela1[[#This Row],[vlLancEstNTrat]]+Tabela1[[#This Row],[vlConsEst]]</f>
        <v>61.433074616947003</v>
      </c>
      <c r="M806">
        <v>0</v>
      </c>
      <c r="N806">
        <f>Tabela1[[#This Row],[VALOR_anual]]+Tabela1[[#This Row],[AJUSTE_exerc]]</f>
        <v>61.433074616947003</v>
      </c>
      <c r="Q806">
        <v>0</v>
      </c>
      <c r="R806">
        <v>0</v>
      </c>
      <c r="T806">
        <v>5621</v>
      </c>
      <c r="Y806">
        <v>6.8865634401759176E-2</v>
      </c>
      <c r="Z806">
        <v>0</v>
      </c>
      <c r="AA806">
        <v>61.433074616947003</v>
      </c>
      <c r="AB806">
        <v>0</v>
      </c>
      <c r="AC806">
        <v>0</v>
      </c>
      <c r="AD806" t="s">
        <v>3949</v>
      </c>
      <c r="AE806" t="s">
        <v>3950</v>
      </c>
      <c r="AF806" s="10" t="s">
        <v>3951</v>
      </c>
      <c r="AG806" s="10" t="s">
        <v>3952</v>
      </c>
      <c r="AH806" t="s">
        <v>3953</v>
      </c>
      <c r="AI806" t="s">
        <v>3954</v>
      </c>
      <c r="AJ806" t="s">
        <v>3955</v>
      </c>
      <c r="AK806" t="s">
        <v>3595</v>
      </c>
      <c r="AL806" t="s">
        <v>47</v>
      </c>
      <c r="AM806" t="s">
        <v>2801</v>
      </c>
      <c r="AN806" t="s">
        <v>2802</v>
      </c>
    </row>
    <row r="807" spans="1:40" x14ac:dyDescent="0.25">
      <c r="A807" t="s">
        <v>3956</v>
      </c>
      <c r="B807" t="s">
        <v>146</v>
      </c>
      <c r="C807">
        <v>40</v>
      </c>
      <c r="D807" t="s">
        <v>147</v>
      </c>
      <c r="E807" t="s">
        <v>148</v>
      </c>
      <c r="F807" s="1">
        <v>330041914350</v>
      </c>
      <c r="G807" t="s">
        <v>3957</v>
      </c>
      <c r="H807" t="s">
        <v>3958</v>
      </c>
      <c r="I807" t="s">
        <v>49</v>
      </c>
      <c r="K807" s="10">
        <v>45575</v>
      </c>
      <c r="L807">
        <f>Tabela1[[#This Row],[vlCaptEst]]+Tabela1[[#This Row],[vlLancEstTrat]]+Tabela1[[#This Row],[vlLancEstNTrat]]+Tabela1[[#This Row],[vlConsEst]]</f>
        <v>407.20427412678032</v>
      </c>
      <c r="M807">
        <v>0</v>
      </c>
      <c r="N807">
        <f>Tabela1[[#This Row],[VALOR_anual]]+Tabela1[[#This Row],[AJUSTE_exerc]]</f>
        <v>407.20427412678032</v>
      </c>
      <c r="Q807">
        <v>0</v>
      </c>
      <c r="R807">
        <v>0</v>
      </c>
      <c r="S807">
        <v>9855</v>
      </c>
      <c r="V807">
        <v>1971</v>
      </c>
      <c r="Y807">
        <v>6.8865634401759176E-2</v>
      </c>
      <c r="Z807">
        <v>271.47299690919112</v>
      </c>
      <c r="AA807">
        <v>0</v>
      </c>
      <c r="AB807">
        <v>0</v>
      </c>
      <c r="AC807">
        <v>135.73127721758917</v>
      </c>
      <c r="AD807" t="s">
        <v>3959</v>
      </c>
      <c r="AE807" t="s">
        <v>3960</v>
      </c>
      <c r="AF807" s="10" t="s">
        <v>3919</v>
      </c>
      <c r="AG807" s="10" t="s">
        <v>3920</v>
      </c>
      <c r="AH807" t="s">
        <v>3961</v>
      </c>
      <c r="AI807" t="s">
        <v>3329</v>
      </c>
      <c r="AJ807" t="s">
        <v>3962</v>
      </c>
      <c r="AK807" t="s">
        <v>3446</v>
      </c>
      <c r="AL807" t="s">
        <v>47</v>
      </c>
      <c r="AM807" t="s">
        <v>3963</v>
      </c>
      <c r="AN807" t="s">
        <v>1690</v>
      </c>
    </row>
    <row r="808" spans="1:40" x14ac:dyDescent="0.25">
      <c r="A808" t="s">
        <v>3964</v>
      </c>
      <c r="B808" t="s">
        <v>146</v>
      </c>
      <c r="C808">
        <v>40</v>
      </c>
      <c r="D808" t="s">
        <v>147</v>
      </c>
      <c r="E808" t="s">
        <v>148</v>
      </c>
      <c r="F808" s="1">
        <v>330041686463</v>
      </c>
      <c r="G808" t="s">
        <v>3965</v>
      </c>
      <c r="H808" t="s">
        <v>3966</v>
      </c>
      <c r="I808" t="s">
        <v>49</v>
      </c>
      <c r="K808" s="10">
        <v>45575</v>
      </c>
      <c r="L808">
        <f>Tabela1[[#This Row],[vlCaptEst]]+Tabela1[[#This Row],[vlLancEstTrat]]+Tabela1[[#This Row],[vlLancEstNTrat]]+Tabela1[[#This Row],[vlConsEst]]</f>
        <v>728.44610218068829</v>
      </c>
      <c r="M808">
        <v>0</v>
      </c>
      <c r="N808">
        <f>Tabela1[[#This Row],[VALOR_anual]]+Tabela1[[#This Row],[AJUSTE_exerc]]</f>
        <v>728.44610218068829</v>
      </c>
      <c r="Q808">
        <v>0</v>
      </c>
      <c r="R808">
        <v>0</v>
      </c>
      <c r="S808">
        <v>17629.5</v>
      </c>
      <c r="V808">
        <v>3525.9</v>
      </c>
      <c r="Y808">
        <v>6.8865634401759176E-2</v>
      </c>
      <c r="Z808">
        <v>485.62725396245457</v>
      </c>
      <c r="AA808">
        <v>0</v>
      </c>
      <c r="AB808">
        <v>0</v>
      </c>
      <c r="AC808">
        <v>242.81884821823368</v>
      </c>
      <c r="AD808" t="s">
        <v>3967</v>
      </c>
      <c r="AE808" t="s">
        <v>3968</v>
      </c>
      <c r="AF808" s="10" t="s">
        <v>3899</v>
      </c>
      <c r="AG808" s="10" t="s">
        <v>3900</v>
      </c>
      <c r="AH808" t="s">
        <v>3813</v>
      </c>
      <c r="AI808" t="s">
        <v>3251</v>
      </c>
      <c r="AJ808" t="s">
        <v>3969</v>
      </c>
      <c r="AK808" t="s">
        <v>3595</v>
      </c>
      <c r="AL808" t="s">
        <v>47</v>
      </c>
      <c r="AM808" t="s">
        <v>3856</v>
      </c>
      <c r="AN808" t="s">
        <v>3617</v>
      </c>
    </row>
    <row r="809" spans="1:40" x14ac:dyDescent="0.25">
      <c r="A809" t="s">
        <v>3970</v>
      </c>
      <c r="B809" t="s">
        <v>146</v>
      </c>
      <c r="C809">
        <v>40</v>
      </c>
      <c r="D809" t="s">
        <v>147</v>
      </c>
      <c r="E809" t="s">
        <v>148</v>
      </c>
      <c r="F809" s="1">
        <v>330041445695</v>
      </c>
      <c r="G809" t="s">
        <v>3971</v>
      </c>
      <c r="H809" t="s">
        <v>3972</v>
      </c>
      <c r="I809" t="s">
        <v>49</v>
      </c>
      <c r="K809" s="10">
        <v>45575</v>
      </c>
      <c r="L809">
        <f>Tabela1[[#This Row],[vlCaptEst]]+Tabela1[[#This Row],[vlLancEstTrat]]+Tabela1[[#This Row],[vlLancEstNTrat]]+Tabela1[[#This Row],[vlConsEst]]</f>
        <v>1942.5299007978438</v>
      </c>
      <c r="M809">
        <v>0</v>
      </c>
      <c r="N809">
        <f>Tabela1[[#This Row],[VALOR_anual]]+Tabela1[[#This Row],[AJUSTE_exerc]]</f>
        <v>1942.5299007978438</v>
      </c>
      <c r="Q809">
        <v>0</v>
      </c>
      <c r="R809">
        <v>0</v>
      </c>
      <c r="S809">
        <v>47012</v>
      </c>
      <c r="V809">
        <v>9402.4</v>
      </c>
      <c r="Y809">
        <v>6.8865634401759176E-2</v>
      </c>
      <c r="Z809">
        <v>1295.0025297418747</v>
      </c>
      <c r="AA809">
        <v>0</v>
      </c>
      <c r="AB809">
        <v>0</v>
      </c>
      <c r="AC809">
        <v>647.52737105596918</v>
      </c>
      <c r="AD809" t="s">
        <v>3973</v>
      </c>
      <c r="AE809" t="s">
        <v>3974</v>
      </c>
      <c r="AF809" s="10" t="s">
        <v>3951</v>
      </c>
      <c r="AG809" s="10" t="s">
        <v>3952</v>
      </c>
      <c r="AH809" t="s">
        <v>3975</v>
      </c>
      <c r="AI809" t="s">
        <v>3976</v>
      </c>
      <c r="AJ809" t="s">
        <v>3977</v>
      </c>
      <c r="AK809" t="s">
        <v>3595</v>
      </c>
      <c r="AL809" t="s">
        <v>47</v>
      </c>
      <c r="AM809" t="s">
        <v>3978</v>
      </c>
      <c r="AN809" t="s">
        <v>2896</v>
      </c>
    </row>
    <row r="810" spans="1:40" x14ac:dyDescent="0.25">
      <c r="A810" t="s">
        <v>3979</v>
      </c>
      <c r="B810" t="s">
        <v>146</v>
      </c>
      <c r="C810">
        <v>40</v>
      </c>
      <c r="D810" t="s">
        <v>147</v>
      </c>
      <c r="E810" t="s">
        <v>148</v>
      </c>
      <c r="F810" s="1">
        <v>330041804687</v>
      </c>
      <c r="G810" t="s">
        <v>3980</v>
      </c>
      <c r="H810" t="s">
        <v>3981</v>
      </c>
      <c r="I810" t="s">
        <v>49</v>
      </c>
      <c r="J810">
        <v>2024</v>
      </c>
      <c r="K810" s="10">
        <v>45575</v>
      </c>
      <c r="L810">
        <f>Tabela1[[#This Row],[vlCaptEst]]+Tabela1[[#This Row],[vlLancEstTrat]]+Tabela1[[#This Row],[vlLancEstNTrat]]+Tabela1[[#This Row],[vlConsEst]]</f>
        <v>1501.2205065454561</v>
      </c>
      <c r="M810">
        <v>0</v>
      </c>
      <c r="N810">
        <f>Tabela1[[#This Row],[VALOR_anual]]+Tabela1[[#This Row],[AJUSTE_exerc]]</f>
        <v>1501.2205065454561</v>
      </c>
      <c r="Q810">
        <v>0</v>
      </c>
      <c r="R810">
        <v>0</v>
      </c>
      <c r="S810">
        <v>36332.100000000006</v>
      </c>
      <c r="U810">
        <v>0</v>
      </c>
      <c r="V810">
        <v>7266.42</v>
      </c>
      <c r="W810">
        <v>0</v>
      </c>
      <c r="X810">
        <v>0</v>
      </c>
      <c r="Y810">
        <v>6.8865634401759176E-2</v>
      </c>
      <c r="Z810">
        <v>1000.817151854975</v>
      </c>
      <c r="AA810">
        <v>0</v>
      </c>
      <c r="AB810">
        <v>0</v>
      </c>
      <c r="AC810">
        <v>500.40335469048108</v>
      </c>
      <c r="AD810" t="s">
        <v>3983</v>
      </c>
      <c r="AE810" t="s">
        <v>3984</v>
      </c>
      <c r="AF810" s="10">
        <v>45267</v>
      </c>
      <c r="AG810" s="10">
        <v>47094</v>
      </c>
      <c r="AH810" t="s">
        <v>3985</v>
      </c>
      <c r="AI810" t="s">
        <v>3986</v>
      </c>
      <c r="AJ810" t="s">
        <v>3987</v>
      </c>
      <c r="AK810" t="s">
        <v>3988</v>
      </c>
      <c r="AL810" t="s">
        <v>47</v>
      </c>
      <c r="AM810" t="s">
        <v>3989</v>
      </c>
      <c r="AN810" t="s">
        <v>3990</v>
      </c>
    </row>
    <row r="811" spans="1:40" x14ac:dyDescent="0.25">
      <c r="A811" t="s">
        <v>3991</v>
      </c>
      <c r="B811" t="s">
        <v>146</v>
      </c>
      <c r="C811">
        <v>40</v>
      </c>
      <c r="D811" t="s">
        <v>147</v>
      </c>
      <c r="E811" t="s">
        <v>148</v>
      </c>
      <c r="F811" s="1">
        <v>330038466750</v>
      </c>
      <c r="G811" t="s">
        <v>3992</v>
      </c>
      <c r="H811" t="s">
        <v>3993</v>
      </c>
      <c r="I811" t="s">
        <v>49</v>
      </c>
      <c r="J811">
        <v>2024</v>
      </c>
      <c r="K811" s="10">
        <v>45575</v>
      </c>
      <c r="L811">
        <f>Tabela1[[#This Row],[vlCaptEst]]+Tabela1[[#This Row],[vlLancEstTrat]]+Tabela1[[#This Row],[vlLancEstNTrat]]+Tabela1[[#This Row],[vlConsEst]]</f>
        <v>284.74011587364157</v>
      </c>
      <c r="M811">
        <v>0</v>
      </c>
      <c r="N811">
        <f>Tabela1[[#This Row],[VALOR_anual]]+Tabela1[[#This Row],[AJUSTE_exerc]]</f>
        <v>284.74011587364157</v>
      </c>
      <c r="Q811">
        <v>0</v>
      </c>
      <c r="R811">
        <v>0</v>
      </c>
      <c r="S811">
        <v>6891.2</v>
      </c>
      <c r="U811">
        <v>0</v>
      </c>
      <c r="V811">
        <v>1378.24</v>
      </c>
      <c r="W811">
        <v>0</v>
      </c>
      <c r="X811">
        <v>0</v>
      </c>
      <c r="Y811">
        <v>6.8865634401759176E-2</v>
      </c>
      <c r="Z811">
        <v>189.82674391576103</v>
      </c>
      <c r="AA811">
        <v>0</v>
      </c>
      <c r="AB811">
        <v>0</v>
      </c>
      <c r="AC811">
        <v>94.913371957880514</v>
      </c>
      <c r="AD811" t="s">
        <v>3995</v>
      </c>
      <c r="AE811" t="s">
        <v>3996</v>
      </c>
      <c r="AF811" s="10">
        <v>44714</v>
      </c>
      <c r="AG811" s="10">
        <v>46540</v>
      </c>
      <c r="AH811" t="s">
        <v>3997</v>
      </c>
      <c r="AI811" t="s">
        <v>3251</v>
      </c>
      <c r="AJ811" t="s">
        <v>3998</v>
      </c>
      <c r="AK811" t="s">
        <v>3595</v>
      </c>
      <c r="AL811" t="s">
        <v>47</v>
      </c>
      <c r="AM811" t="s">
        <v>3999</v>
      </c>
      <c r="AN811" t="s">
        <v>4000</v>
      </c>
    </row>
    <row r="812" spans="1:40" x14ac:dyDescent="0.25">
      <c r="A812" t="s">
        <v>4001</v>
      </c>
      <c r="B812" t="s">
        <v>146</v>
      </c>
      <c r="C812">
        <v>40</v>
      </c>
      <c r="D812" t="s">
        <v>147</v>
      </c>
      <c r="E812" t="s">
        <v>148</v>
      </c>
      <c r="F812" s="1">
        <v>330040075533</v>
      </c>
      <c r="G812" t="s">
        <v>4002</v>
      </c>
      <c r="H812" t="s">
        <v>4003</v>
      </c>
      <c r="I812" t="s">
        <v>49</v>
      </c>
      <c r="J812">
        <v>2024</v>
      </c>
      <c r="K812" s="10">
        <v>45575</v>
      </c>
      <c r="L812">
        <f>Tabela1[[#This Row],[vlCaptEst]]+Tabela1[[#This Row],[vlLancEstTrat]]+Tabela1[[#This Row],[vlLancEstNTrat]]+Tabela1[[#This Row],[vlConsEst]]</f>
        <v>754.07869669926254</v>
      </c>
      <c r="M812">
        <v>0</v>
      </c>
      <c r="N812">
        <f>Tabela1[[#This Row],[VALOR_anual]]+Tabela1[[#This Row],[AJUSTE_exerc]]</f>
        <v>754.07869669926254</v>
      </c>
      <c r="Q812">
        <v>0</v>
      </c>
      <c r="R812">
        <v>0</v>
      </c>
      <c r="S812">
        <v>18250</v>
      </c>
      <c r="U812">
        <v>0</v>
      </c>
      <c r="V812">
        <v>3650</v>
      </c>
      <c r="W812">
        <v>0</v>
      </c>
      <c r="X812">
        <v>0</v>
      </c>
      <c r="Y812">
        <v>6.8865634401759176E-2</v>
      </c>
      <c r="Z812">
        <v>502.71913113284171</v>
      </c>
      <c r="AA812">
        <v>0</v>
      </c>
      <c r="AB812">
        <v>0</v>
      </c>
      <c r="AC812">
        <v>251.35956556642086</v>
      </c>
      <c r="AD812" t="s">
        <v>4004</v>
      </c>
      <c r="AE812" t="s">
        <v>4005</v>
      </c>
      <c r="AF812" s="10">
        <v>45036</v>
      </c>
      <c r="AG812" s="10">
        <v>46863</v>
      </c>
      <c r="AH812" t="s">
        <v>4006</v>
      </c>
      <c r="AI812" t="s">
        <v>732</v>
      </c>
      <c r="AJ812" t="s">
        <v>4007</v>
      </c>
      <c r="AK812" t="s">
        <v>95</v>
      </c>
      <c r="AL812" t="s">
        <v>47</v>
      </c>
      <c r="AM812" t="s">
        <v>4008</v>
      </c>
      <c r="AN812" t="s">
        <v>4009</v>
      </c>
    </row>
    <row r="813" spans="1:40" x14ac:dyDescent="0.25">
      <c r="A813" t="s">
        <v>4010</v>
      </c>
      <c r="B813" t="s">
        <v>146</v>
      </c>
      <c r="C813">
        <v>40</v>
      </c>
      <c r="D813" t="s">
        <v>147</v>
      </c>
      <c r="E813" t="s">
        <v>148</v>
      </c>
      <c r="F813" s="1">
        <v>330040446370</v>
      </c>
      <c r="G813" t="s">
        <v>4011</v>
      </c>
      <c r="H813" t="s">
        <v>4012</v>
      </c>
      <c r="I813" t="s">
        <v>49</v>
      </c>
      <c r="J813">
        <v>2024</v>
      </c>
      <c r="K813" s="10">
        <v>45575</v>
      </c>
      <c r="L813">
        <f>Tabela1[[#This Row],[vlCaptEst]]+Tabela1[[#This Row],[vlLancEstTrat]]+Tabela1[[#This Row],[vlLancEstNTrat]]+Tabela1[[#This Row],[vlConsEst]]</f>
        <v>1212.5585442924148</v>
      </c>
      <c r="M813">
        <v>0</v>
      </c>
      <c r="N813">
        <f>Tabela1[[#This Row],[VALOR_anual]]+Tabela1[[#This Row],[AJUSTE_exerc]]</f>
        <v>1212.5585442924148</v>
      </c>
      <c r="Q813">
        <v>0</v>
      </c>
      <c r="R813">
        <v>0</v>
      </c>
      <c r="S813">
        <v>29346.000000000007</v>
      </c>
      <c r="U813">
        <v>0</v>
      </c>
      <c r="V813">
        <v>5869.2000000000016</v>
      </c>
      <c r="W813">
        <v>0</v>
      </c>
      <c r="X813">
        <v>0</v>
      </c>
      <c r="Y813">
        <v>6.8865634401759176E-2</v>
      </c>
      <c r="Z813">
        <v>808.37236286160987</v>
      </c>
      <c r="AA813">
        <v>0</v>
      </c>
      <c r="AB813">
        <v>0</v>
      </c>
      <c r="AC813">
        <v>404.18618143080488</v>
      </c>
      <c r="AD813" t="s">
        <v>4013</v>
      </c>
      <c r="AE813" t="s">
        <v>4014</v>
      </c>
      <c r="AF813" s="10">
        <v>45064</v>
      </c>
      <c r="AG813" s="10">
        <v>46891</v>
      </c>
      <c r="AH813" t="s">
        <v>4015</v>
      </c>
      <c r="AI813" t="s">
        <v>3251</v>
      </c>
      <c r="AJ813" t="s">
        <v>4016</v>
      </c>
      <c r="AK813" t="s">
        <v>3533</v>
      </c>
      <c r="AL813" t="s">
        <v>47</v>
      </c>
      <c r="AM813" t="s">
        <v>3856</v>
      </c>
      <c r="AN813" t="s">
        <v>3617</v>
      </c>
    </row>
    <row r="814" spans="1:40" x14ac:dyDescent="0.25">
      <c r="A814" t="s">
        <v>4017</v>
      </c>
      <c r="B814" t="s">
        <v>146</v>
      </c>
      <c r="C814">
        <v>40</v>
      </c>
      <c r="D814" t="s">
        <v>147</v>
      </c>
      <c r="E814" t="s">
        <v>148</v>
      </c>
      <c r="F814" s="1">
        <v>330041204736</v>
      </c>
      <c r="G814" t="s">
        <v>4018</v>
      </c>
      <c r="H814" t="s">
        <v>4019</v>
      </c>
      <c r="I814" t="s">
        <v>49</v>
      </c>
      <c r="J814">
        <v>2024</v>
      </c>
      <c r="K814" s="10">
        <v>45575</v>
      </c>
      <c r="L814">
        <f>Tabela1[[#This Row],[vlCaptEst]]+Tabela1[[#This Row],[vlLancEstTrat]]+Tabela1[[#This Row],[vlLancEstNTrat]]+Tabela1[[#This Row],[vlConsEst]]</f>
        <v>1128.0253512004642</v>
      </c>
      <c r="M814">
        <v>0</v>
      </c>
      <c r="N814">
        <f>Tabela1[[#This Row],[VALOR_anual]]+Tabela1[[#This Row],[AJUSTE_exerc]]</f>
        <v>1128.0253512004642</v>
      </c>
      <c r="Q814">
        <v>0</v>
      </c>
      <c r="R814">
        <v>0</v>
      </c>
      <c r="S814">
        <v>37800</v>
      </c>
      <c r="T814">
        <v>37800</v>
      </c>
      <c r="U814">
        <v>0</v>
      </c>
      <c r="W814">
        <v>0</v>
      </c>
      <c r="X814">
        <v>0</v>
      </c>
      <c r="Y814">
        <v>6.8865634401759176E-2</v>
      </c>
      <c r="Z814">
        <v>1041.2483921545982</v>
      </c>
      <c r="AA814">
        <v>86.776959045865979</v>
      </c>
      <c r="AB814">
        <v>0</v>
      </c>
      <c r="AC814">
        <v>0</v>
      </c>
      <c r="AD814" t="s">
        <v>4020</v>
      </c>
      <c r="AE814" t="s">
        <v>4021</v>
      </c>
      <c r="AF814" s="10">
        <v>45204</v>
      </c>
      <c r="AG814" s="10">
        <v>47031</v>
      </c>
      <c r="AH814" t="s">
        <v>4022</v>
      </c>
      <c r="AI814" t="s">
        <v>4023</v>
      </c>
      <c r="AJ814" t="s">
        <v>4024</v>
      </c>
      <c r="AK814" t="s">
        <v>3595</v>
      </c>
      <c r="AL814" t="s">
        <v>47</v>
      </c>
      <c r="AM814" t="s">
        <v>3989</v>
      </c>
      <c r="AN814" t="s">
        <v>3990</v>
      </c>
    </row>
    <row r="815" spans="1:40" x14ac:dyDescent="0.25">
      <c r="A815" t="s">
        <v>4025</v>
      </c>
      <c r="B815" t="s">
        <v>146</v>
      </c>
      <c r="C815">
        <v>40</v>
      </c>
      <c r="D815" t="s">
        <v>147</v>
      </c>
      <c r="E815" t="s">
        <v>148</v>
      </c>
      <c r="F815" s="1">
        <v>330040179908</v>
      </c>
      <c r="G815" t="s">
        <v>4026</v>
      </c>
      <c r="H815" t="s">
        <v>4027</v>
      </c>
      <c r="I815" t="s">
        <v>49</v>
      </c>
      <c r="J815">
        <v>2024</v>
      </c>
      <c r="K815" s="10">
        <v>45575</v>
      </c>
      <c r="L815">
        <f>Tabela1[[#This Row],[vlCaptEst]]+Tabela1[[#This Row],[vlLancEstTrat]]+Tabela1[[#This Row],[vlLancEstNTrat]]+Tabela1[[#This Row],[vlConsEst]]</f>
        <v>1809.7888720782303</v>
      </c>
      <c r="M815">
        <v>0</v>
      </c>
      <c r="N815">
        <f>Tabela1[[#This Row],[VALOR_anual]]+Tabela1[[#This Row],[AJUSTE_exerc]]</f>
        <v>1809.7888720782303</v>
      </c>
      <c r="Q815">
        <v>0</v>
      </c>
      <c r="R815">
        <v>0</v>
      </c>
      <c r="S815">
        <v>43799.999999999993</v>
      </c>
      <c r="U815">
        <v>0</v>
      </c>
      <c r="V815">
        <v>43799.999999999993</v>
      </c>
      <c r="W815">
        <v>0</v>
      </c>
      <c r="X815">
        <v>0</v>
      </c>
      <c r="Y815">
        <v>6.8865634401759176E-2</v>
      </c>
      <c r="Z815">
        <v>1206.5259147188203</v>
      </c>
      <c r="AA815">
        <v>0</v>
      </c>
      <c r="AB815">
        <v>0</v>
      </c>
      <c r="AC815">
        <v>603.26295735941005</v>
      </c>
      <c r="AD815" t="s">
        <v>4028</v>
      </c>
      <c r="AE815" t="s">
        <v>4029</v>
      </c>
      <c r="AF815" s="10">
        <v>45043</v>
      </c>
      <c r="AG815" s="10">
        <v>46870</v>
      </c>
      <c r="AH815" t="s">
        <v>3855</v>
      </c>
      <c r="AI815" t="s">
        <v>3251</v>
      </c>
      <c r="AJ815" t="s">
        <v>3912</v>
      </c>
      <c r="AK815" t="s">
        <v>3595</v>
      </c>
      <c r="AL815" t="s">
        <v>47</v>
      </c>
      <c r="AM815" t="s">
        <v>1708</v>
      </c>
      <c r="AN815" t="s">
        <v>268</v>
      </c>
    </row>
    <row r="816" spans="1:40" x14ac:dyDescent="0.25">
      <c r="A816" t="s">
        <v>4030</v>
      </c>
      <c r="B816" t="s">
        <v>146</v>
      </c>
      <c r="C816">
        <v>40</v>
      </c>
      <c r="D816" t="s">
        <v>147</v>
      </c>
      <c r="E816" t="s">
        <v>148</v>
      </c>
      <c r="F816" s="1">
        <v>330041352921</v>
      </c>
      <c r="G816" t="s">
        <v>4031</v>
      </c>
      <c r="H816" t="s">
        <v>4032</v>
      </c>
      <c r="I816" t="s">
        <v>62</v>
      </c>
      <c r="J816">
        <v>2024</v>
      </c>
      <c r="K816" s="10">
        <v>45597</v>
      </c>
      <c r="L816">
        <f>Tabela1[[#This Row],[vlCaptEst]]+Tabela1[[#This Row],[vlLancEstTrat]]+Tabela1[[#This Row],[vlLancEstNTrat]]+Tabela1[[#This Row],[vlConsEst]]</f>
        <v>153.83205412664955</v>
      </c>
      <c r="M816">
        <v>0</v>
      </c>
      <c r="N816">
        <f>Tabela1[[#This Row],[VALOR_anual]]+Tabela1[[#This Row],[AJUSTE_exerc]]</f>
        <v>153.83205412664955</v>
      </c>
      <c r="Q816">
        <v>0</v>
      </c>
      <c r="R816">
        <v>0</v>
      </c>
      <c r="S816">
        <v>3723</v>
      </c>
      <c r="T816">
        <v>0</v>
      </c>
      <c r="U816">
        <v>0</v>
      </c>
      <c r="V816">
        <v>744.59999999999991</v>
      </c>
      <c r="W816">
        <v>0</v>
      </c>
      <c r="X816">
        <v>0</v>
      </c>
      <c r="Y816">
        <v>6.8865634401759176E-2</v>
      </c>
      <c r="Z816">
        <v>102.5547027510997</v>
      </c>
      <c r="AA816">
        <v>0</v>
      </c>
      <c r="AB816">
        <v>0</v>
      </c>
      <c r="AC816">
        <v>51.277351375549856</v>
      </c>
      <c r="AD816" t="s">
        <v>4033</v>
      </c>
      <c r="AE816" t="s">
        <v>4034</v>
      </c>
      <c r="AF816" s="10">
        <v>45071</v>
      </c>
      <c r="AG816" s="10">
        <v>46898</v>
      </c>
      <c r="AH816" t="s">
        <v>4035</v>
      </c>
      <c r="AI816" t="s">
        <v>4036</v>
      </c>
      <c r="AJ816">
        <v>25956280</v>
      </c>
      <c r="AK816" t="s">
        <v>3446</v>
      </c>
      <c r="AL816" t="s">
        <v>47</v>
      </c>
      <c r="AM816">
        <v>981813727</v>
      </c>
      <c r="AN816" t="s">
        <v>4037</v>
      </c>
    </row>
    <row r="817" spans="1:40" x14ac:dyDescent="0.25">
      <c r="A817" t="s">
        <v>4038</v>
      </c>
      <c r="B817" t="s">
        <v>146</v>
      </c>
      <c r="C817">
        <v>40</v>
      </c>
      <c r="D817" t="s">
        <v>147</v>
      </c>
      <c r="E817" t="s">
        <v>148</v>
      </c>
      <c r="F817" s="1">
        <v>330038952697</v>
      </c>
      <c r="G817" t="s">
        <v>4039</v>
      </c>
      <c r="H817" t="s">
        <v>4040</v>
      </c>
      <c r="I817" t="s">
        <v>49</v>
      </c>
      <c r="J817">
        <v>2024</v>
      </c>
      <c r="K817" s="10">
        <v>45638</v>
      </c>
      <c r="L817">
        <f>Tabela1[[#This Row],[vlCaptEst]]+Tabela1[[#This Row],[vlLancEstTrat]]+Tabela1[[#This Row],[vlLancEstNTrat]]+Tabela1[[#This Row],[vlConsEst]]</f>
        <v>1583.5698566099206</v>
      </c>
      <c r="M817">
        <v>0</v>
      </c>
      <c r="N817">
        <f>Tabela1[[#This Row],[VALOR_anual]]+Tabela1[[#This Row],[AJUSTE_exerc]]</f>
        <v>1583.5698566099206</v>
      </c>
      <c r="Q817">
        <v>0</v>
      </c>
      <c r="R817">
        <v>0</v>
      </c>
      <c r="S817">
        <v>38325</v>
      </c>
      <c r="T817">
        <v>0</v>
      </c>
      <c r="U817">
        <v>0</v>
      </c>
      <c r="V817">
        <v>7665</v>
      </c>
      <c r="W817">
        <v>0</v>
      </c>
      <c r="X817">
        <v>0</v>
      </c>
      <c r="Y817">
        <v>6.8865634401759176E-2</v>
      </c>
      <c r="Z817">
        <v>1055.7132377399471</v>
      </c>
      <c r="AA817">
        <v>0</v>
      </c>
      <c r="AB817">
        <v>0</v>
      </c>
      <c r="AC817">
        <v>527.85661886997354</v>
      </c>
      <c r="AD817" t="s">
        <v>4041</v>
      </c>
      <c r="AE817" t="s">
        <v>4042</v>
      </c>
      <c r="AF817" s="10">
        <v>45019</v>
      </c>
      <c r="AG817" s="10">
        <v>46846</v>
      </c>
      <c r="AH817" t="s">
        <v>4043</v>
      </c>
      <c r="AI817" t="s">
        <v>4044</v>
      </c>
      <c r="AJ817">
        <v>25976810</v>
      </c>
      <c r="AK817" t="s">
        <v>151</v>
      </c>
      <c r="AL817" t="s">
        <v>47</v>
      </c>
      <c r="AM817" t="e">
        <v>#N/A</v>
      </c>
      <c r="AN817" t="e">
        <v>#N/A</v>
      </c>
    </row>
    <row r="818" spans="1:40" x14ac:dyDescent="0.25">
      <c r="A818" t="s">
        <v>4045</v>
      </c>
      <c r="B818" t="s">
        <v>146</v>
      </c>
      <c r="C818">
        <v>40</v>
      </c>
      <c r="D818" t="s">
        <v>147</v>
      </c>
      <c r="E818" t="s">
        <v>148</v>
      </c>
      <c r="F818" s="1">
        <v>330005794987</v>
      </c>
      <c r="G818" t="s">
        <v>4046</v>
      </c>
      <c r="H818" t="s">
        <v>4047</v>
      </c>
      <c r="I818" t="s">
        <v>62</v>
      </c>
      <c r="J818">
        <v>2024</v>
      </c>
      <c r="K818" s="10">
        <v>45638</v>
      </c>
      <c r="L818">
        <f>Tabela1[[#This Row],[vlCaptEst]]+Tabela1[[#This Row],[vlLancEstTrat]]+Tabela1[[#This Row],[vlLancEstNTrat]]+Tabela1[[#This Row],[vlConsEst]]</f>
        <v>1357.3440995979299</v>
      </c>
      <c r="M818">
        <v>0</v>
      </c>
      <c r="N818">
        <f>Tabela1[[#This Row],[VALOR_anual]]+Tabela1[[#This Row],[AJUSTE_exerc]]</f>
        <v>1357.3440995979299</v>
      </c>
      <c r="Q818">
        <v>0</v>
      </c>
      <c r="R818">
        <v>0</v>
      </c>
      <c r="S818">
        <v>32850</v>
      </c>
      <c r="T818">
        <v>0</v>
      </c>
      <c r="U818">
        <v>0</v>
      </c>
      <c r="V818">
        <v>6570</v>
      </c>
      <c r="W818">
        <v>0</v>
      </c>
      <c r="X818">
        <v>0</v>
      </c>
      <c r="Y818">
        <v>6.8865634401759176E-2</v>
      </c>
      <c r="Z818">
        <v>904.89258557394896</v>
      </c>
      <c r="AA818">
        <v>0</v>
      </c>
      <c r="AB818">
        <v>0</v>
      </c>
      <c r="AC818">
        <v>452.45151402398085</v>
      </c>
      <c r="AD818" t="s">
        <v>4048</v>
      </c>
      <c r="AE818" t="s">
        <v>4049</v>
      </c>
      <c r="AF818" s="10">
        <v>45223</v>
      </c>
      <c r="AG818" s="10">
        <v>47050</v>
      </c>
      <c r="AH818" t="s">
        <v>4050</v>
      </c>
      <c r="AI818" t="s">
        <v>4051</v>
      </c>
      <c r="AJ818">
        <v>25870000</v>
      </c>
      <c r="AK818" t="s">
        <v>3728</v>
      </c>
      <c r="AL818" t="s">
        <v>47</v>
      </c>
      <c r="AM818">
        <v>22541105</v>
      </c>
      <c r="AN818" t="s">
        <v>4052</v>
      </c>
    </row>
    <row r="819" spans="1:40" x14ac:dyDescent="0.25">
      <c r="A819" t="s">
        <v>13144</v>
      </c>
      <c r="B819" t="s">
        <v>146</v>
      </c>
      <c r="D819" t="s">
        <v>147</v>
      </c>
      <c r="E819" t="s">
        <v>148</v>
      </c>
      <c r="F819" s="19" t="s">
        <v>13078</v>
      </c>
      <c r="G819" t="s">
        <v>13088</v>
      </c>
      <c r="H819" t="s">
        <v>13100</v>
      </c>
      <c r="I819" t="s">
        <v>49</v>
      </c>
      <c r="K819" s="10">
        <v>45689</v>
      </c>
      <c r="L819">
        <f>Tabela1[[#This Row],[vlCaptEst]]+Tabela1[[#This Row],[vlLancEstTrat]]+Tabela1[[#This Row],[vlLancEstNTrat]]+Tabela1[[#This Row],[vlConsEst]]</f>
        <v>2010.8765245313682</v>
      </c>
      <c r="M819">
        <v>160.4725503807928</v>
      </c>
      <c r="N819">
        <f>Tabela1[[#This Row],[VALOR_anual]]+Tabela1[[#This Row],[AJUSTE_exerc]]</f>
        <v>2171.3490749121611</v>
      </c>
      <c r="R819" t="s">
        <v>13212</v>
      </c>
      <c r="S819">
        <v>29200</v>
      </c>
      <c r="T819">
        <v>0</v>
      </c>
      <c r="U819">
        <v>0</v>
      </c>
      <c r="W819">
        <v>17520</v>
      </c>
      <c r="Z819">
        <v>804.35060981254742</v>
      </c>
      <c r="AA819">
        <v>0</v>
      </c>
      <c r="AB819">
        <v>0</v>
      </c>
      <c r="AC819">
        <v>1206.5259147188208</v>
      </c>
      <c r="AD819" t="s">
        <v>13115</v>
      </c>
      <c r="AE819" t="s">
        <v>13129</v>
      </c>
      <c r="AF819" s="10" t="s">
        <v>13153</v>
      </c>
      <c r="AG819" s="10" t="s">
        <v>13154</v>
      </c>
      <c r="AH819" t="s">
        <v>13177</v>
      </c>
      <c r="AI819" t="s">
        <v>3922</v>
      </c>
      <c r="AJ819" t="s">
        <v>13194</v>
      </c>
      <c r="AK819" t="s">
        <v>3446</v>
      </c>
      <c r="AL819" t="s">
        <v>47</v>
      </c>
      <c r="AM819" t="s">
        <v>13209</v>
      </c>
      <c r="AN819" t="s">
        <v>9536</v>
      </c>
    </row>
    <row r="820" spans="1:40" x14ac:dyDescent="0.25">
      <c r="A820" t="s">
        <v>13234</v>
      </c>
      <c r="B820" t="s">
        <v>146</v>
      </c>
      <c r="D820" t="s">
        <v>147</v>
      </c>
      <c r="E820" t="s">
        <v>148</v>
      </c>
      <c r="F820" s="1" t="s">
        <v>13247</v>
      </c>
      <c r="G820" t="s">
        <v>13259</v>
      </c>
      <c r="H820" t="s">
        <v>13271</v>
      </c>
      <c r="I820" t="s">
        <v>49</v>
      </c>
      <c r="J820">
        <v>2025</v>
      </c>
      <c r="K820" s="10">
        <v>45717</v>
      </c>
      <c r="L820">
        <v>594.21</v>
      </c>
      <c r="M820">
        <f>Tabela1[[#This Row],[Valor_final_exerc]]-Tabela1[[#This Row],[VALOR_anual]]</f>
        <v>974.81999999999994</v>
      </c>
      <c r="N820">
        <v>1569.03</v>
      </c>
      <c r="S820">
        <v>14381</v>
      </c>
      <c r="T820">
        <v>0</v>
      </c>
      <c r="U820">
        <v>0</v>
      </c>
      <c r="V820">
        <v>2876.2000000000003</v>
      </c>
      <c r="Z820">
        <v>396.14267533267957</v>
      </c>
      <c r="AA820">
        <v>0</v>
      </c>
      <c r="AB820">
        <v>0</v>
      </c>
      <c r="AC820">
        <v>198.07</v>
      </c>
      <c r="AD820" t="s">
        <v>13284</v>
      </c>
      <c r="AE820" t="s">
        <v>13297</v>
      </c>
      <c r="AF820" s="10" t="s">
        <v>13311</v>
      </c>
      <c r="AG820" s="10" t="s">
        <v>13312</v>
      </c>
      <c r="AH820" t="s">
        <v>13340</v>
      </c>
      <c r="AI820" t="s">
        <v>13345</v>
      </c>
      <c r="AJ820" t="s">
        <v>13353</v>
      </c>
      <c r="AK820" t="s">
        <v>3446</v>
      </c>
      <c r="AL820" t="s">
        <v>47</v>
      </c>
      <c r="AM820" s="24">
        <v>21993072493</v>
      </c>
      <c r="AN820" t="s">
        <v>1690</v>
      </c>
    </row>
    <row r="821" spans="1:40" x14ac:dyDescent="0.25">
      <c r="A821" t="s">
        <v>13236</v>
      </c>
      <c r="B821" t="s">
        <v>146</v>
      </c>
      <c r="D821" t="s">
        <v>147</v>
      </c>
      <c r="E821" t="s">
        <v>148</v>
      </c>
      <c r="F821" s="1" t="s">
        <v>13249</v>
      </c>
      <c r="G821" t="s">
        <v>13261</v>
      </c>
      <c r="H821" t="s">
        <v>13273</v>
      </c>
      <c r="I821" t="s">
        <v>62</v>
      </c>
      <c r="J821">
        <v>2025</v>
      </c>
      <c r="K821" s="10">
        <v>45717</v>
      </c>
      <c r="L821">
        <v>437.78710176811126</v>
      </c>
      <c r="M821">
        <f>Tabela1[[#This Row],[Valor_final_exerc]]-Tabela1[[#This Row],[VALOR_anual]]</f>
        <v>879.83202133333327</v>
      </c>
      <c r="N821">
        <v>1317.6191231014445</v>
      </c>
      <c r="S821">
        <v>4540.7999999999993</v>
      </c>
      <c r="T821">
        <v>0</v>
      </c>
      <c r="U821">
        <v>0</v>
      </c>
      <c r="V821">
        <v>4540.7999999999993</v>
      </c>
      <c r="Z821">
        <v>125.08202907660322</v>
      </c>
      <c r="AA821">
        <v>0</v>
      </c>
      <c r="AB821">
        <v>0</v>
      </c>
      <c r="AC821">
        <v>312.70507269150801</v>
      </c>
      <c r="AD821" t="s">
        <v>13286</v>
      </c>
      <c r="AE821" t="s">
        <v>13299</v>
      </c>
      <c r="AF821" s="10" t="s">
        <v>13315</v>
      </c>
      <c r="AG821" s="10" t="s">
        <v>13316</v>
      </c>
      <c r="AH821" t="s">
        <v>13334</v>
      </c>
      <c r="AI821" t="s">
        <v>204</v>
      </c>
      <c r="AJ821" t="s">
        <v>13355</v>
      </c>
      <c r="AK821" t="s">
        <v>3446</v>
      </c>
      <c r="AL821" t="s">
        <v>47</v>
      </c>
      <c r="AM821" s="24">
        <v>21981813727</v>
      </c>
      <c r="AN821" t="s">
        <v>4037</v>
      </c>
    </row>
    <row r="822" spans="1:40" x14ac:dyDescent="0.25">
      <c r="A822" t="s">
        <v>13235</v>
      </c>
      <c r="B822" t="s">
        <v>146</v>
      </c>
      <c r="D822" t="s">
        <v>147</v>
      </c>
      <c r="E822" t="s">
        <v>148</v>
      </c>
      <c r="F822" s="1" t="s">
        <v>13248</v>
      </c>
      <c r="G822" t="s">
        <v>13260</v>
      </c>
      <c r="H822" t="s">
        <v>13272</v>
      </c>
      <c r="I822" t="s">
        <v>271</v>
      </c>
      <c r="J822">
        <v>2025</v>
      </c>
      <c r="K822" s="10">
        <v>45717</v>
      </c>
      <c r="L822">
        <v>431.33</v>
      </c>
      <c r="M822">
        <f>Tabela1[[#This Row],[Valor_final_exerc]]-Tabela1[[#This Row],[VALOR_anual]]</f>
        <v>897.36000000000013</v>
      </c>
      <c r="N822">
        <v>1328.69</v>
      </c>
      <c r="S822">
        <v>10439</v>
      </c>
      <c r="T822">
        <v>0</v>
      </c>
      <c r="U822">
        <v>0</v>
      </c>
      <c r="V822">
        <v>2087.8000000000002</v>
      </c>
      <c r="Z822">
        <v>287.55534300798564</v>
      </c>
      <c r="AA822">
        <v>0</v>
      </c>
      <c r="AB822">
        <v>0</v>
      </c>
      <c r="AC822">
        <v>143.77767150399282</v>
      </c>
      <c r="AD822" t="s">
        <v>13285</v>
      </c>
      <c r="AE822" t="s">
        <v>13298</v>
      </c>
      <c r="AF822" s="10" t="s">
        <v>13313</v>
      </c>
      <c r="AG822" s="10" t="s">
        <v>13314</v>
      </c>
      <c r="AH822" t="s">
        <v>13333</v>
      </c>
      <c r="AI822" t="s">
        <v>3922</v>
      </c>
      <c r="AJ822" t="s">
        <v>13354</v>
      </c>
      <c r="AK822" t="s">
        <v>3446</v>
      </c>
      <c r="AL822" t="s">
        <v>47</v>
      </c>
      <c r="AM822" s="24">
        <v>21981813727</v>
      </c>
      <c r="AN822" t="s">
        <v>4037</v>
      </c>
    </row>
    <row r="823" spans="1:40" x14ac:dyDescent="0.25">
      <c r="A823" t="s">
        <v>13237</v>
      </c>
      <c r="B823" t="s">
        <v>146</v>
      </c>
      <c r="D823" t="s">
        <v>147</v>
      </c>
      <c r="E823" t="s">
        <v>148</v>
      </c>
      <c r="F823" s="1" t="s">
        <v>13250</v>
      </c>
      <c r="G823" t="s">
        <v>13262</v>
      </c>
      <c r="H823" t="s">
        <v>13274</v>
      </c>
      <c r="I823" t="s">
        <v>49</v>
      </c>
      <c r="J823">
        <v>2025</v>
      </c>
      <c r="K823" s="10">
        <v>45717</v>
      </c>
      <c r="L823">
        <v>1308.48</v>
      </c>
      <c r="M823">
        <f>Tabela1[[#This Row],[Valor_final_exerc]]-Tabela1[[#This Row],[VALOR_anual]]</f>
        <v>2146.48</v>
      </c>
      <c r="N823">
        <v>3454.96</v>
      </c>
      <c r="S823">
        <v>31667.399999999998</v>
      </c>
      <c r="T823">
        <v>0</v>
      </c>
      <c r="U823">
        <v>0</v>
      </c>
      <c r="V823">
        <v>6333.48</v>
      </c>
      <c r="Z823">
        <v>872.31823634170746</v>
      </c>
      <c r="AA823">
        <v>0</v>
      </c>
      <c r="AB823">
        <v>0</v>
      </c>
      <c r="AC823">
        <v>436.15911817085367</v>
      </c>
      <c r="AD823" t="s">
        <v>13287</v>
      </c>
      <c r="AE823" t="s">
        <v>13300</v>
      </c>
      <c r="AF823" s="10" t="s">
        <v>13317</v>
      </c>
      <c r="AG823" s="10" t="s">
        <v>13318</v>
      </c>
      <c r="AH823" t="s">
        <v>13340</v>
      </c>
      <c r="AI823" t="s">
        <v>13346</v>
      </c>
      <c r="AJ823" t="s">
        <v>13354</v>
      </c>
      <c r="AK823" t="s">
        <v>3446</v>
      </c>
      <c r="AL823" t="s">
        <v>47</v>
      </c>
      <c r="AM823" s="24">
        <v>21996677215</v>
      </c>
      <c r="AN823" t="s">
        <v>1690</v>
      </c>
    </row>
    <row r="824" spans="1:40" x14ac:dyDescent="0.25">
      <c r="A824" t="s">
        <v>13238</v>
      </c>
      <c r="B824" t="s">
        <v>146</v>
      </c>
      <c r="D824" t="s">
        <v>147</v>
      </c>
      <c r="E824" t="s">
        <v>148</v>
      </c>
      <c r="F824" s="1" t="s">
        <v>13251</v>
      </c>
      <c r="G824" t="s">
        <v>13263</v>
      </c>
      <c r="H824" t="s">
        <v>13275</v>
      </c>
      <c r="I824" t="s">
        <v>271</v>
      </c>
      <c r="J824">
        <v>2025</v>
      </c>
      <c r="K824" s="10">
        <v>45717</v>
      </c>
      <c r="L824">
        <v>1170.33</v>
      </c>
      <c r="M824">
        <f>Tabela1[[#This Row],[Valor_final_exerc]]-Tabela1[[#This Row],[VALOR_anual]]</f>
        <v>1742.2800000000002</v>
      </c>
      <c r="N824">
        <v>2912.61</v>
      </c>
      <c r="S824">
        <v>28323.999999999996</v>
      </c>
      <c r="T824">
        <v>0</v>
      </c>
      <c r="U824">
        <v>0</v>
      </c>
      <c r="V824">
        <v>5664.8</v>
      </c>
      <c r="Z824">
        <v>780.22009151817076</v>
      </c>
      <c r="AA824">
        <v>0</v>
      </c>
      <c r="AB824">
        <v>0</v>
      </c>
      <c r="AC824">
        <v>390.11004575908532</v>
      </c>
      <c r="AD824" t="s">
        <v>13288</v>
      </c>
      <c r="AE824" t="s">
        <v>13301</v>
      </c>
      <c r="AF824" s="10" t="s">
        <v>13319</v>
      </c>
      <c r="AG824" s="10" t="s">
        <v>13320</v>
      </c>
      <c r="AH824" t="s">
        <v>13335</v>
      </c>
      <c r="AI824" t="s">
        <v>13347</v>
      </c>
      <c r="AJ824" t="s">
        <v>13356</v>
      </c>
      <c r="AK824" t="s">
        <v>3446</v>
      </c>
      <c r="AL824" t="s">
        <v>47</v>
      </c>
      <c r="AM824" s="24">
        <v>21998007185</v>
      </c>
      <c r="AN824" t="s">
        <v>13362</v>
      </c>
    </row>
    <row r="825" spans="1:40" x14ac:dyDescent="0.25">
      <c r="A825" t="s">
        <v>13239</v>
      </c>
      <c r="B825" t="s">
        <v>146</v>
      </c>
      <c r="D825" t="s">
        <v>147</v>
      </c>
      <c r="E825" t="s">
        <v>148</v>
      </c>
      <c r="F825" s="1" t="s">
        <v>13252</v>
      </c>
      <c r="G825" t="s">
        <v>13264</v>
      </c>
      <c r="H825" t="s">
        <v>13276</v>
      </c>
      <c r="I825" t="s">
        <v>49</v>
      </c>
      <c r="J825">
        <v>2025</v>
      </c>
      <c r="K825" s="10">
        <v>45717</v>
      </c>
      <c r="L825">
        <v>1055.71</v>
      </c>
      <c r="M825">
        <f>Tabela1[[#This Row],[Valor_final_exerc]]-Tabela1[[#This Row],[VALOR_anual]]</f>
        <v>1491.6100000000001</v>
      </c>
      <c r="N825">
        <v>2547.3200000000002</v>
      </c>
      <c r="S825">
        <v>25550</v>
      </c>
      <c r="T825">
        <v>0</v>
      </c>
      <c r="U825">
        <v>0</v>
      </c>
      <c r="V825">
        <v>5110</v>
      </c>
      <c r="Z825">
        <v>703.80678358597879</v>
      </c>
      <c r="AA825">
        <v>0</v>
      </c>
      <c r="AB825">
        <v>0</v>
      </c>
      <c r="AC825">
        <v>351.9</v>
      </c>
      <c r="AD825" t="s">
        <v>13289</v>
      </c>
      <c r="AE825" t="s">
        <v>13302</v>
      </c>
      <c r="AF825" s="10" t="s">
        <v>13321</v>
      </c>
      <c r="AG825" s="10" t="s">
        <v>13322</v>
      </c>
      <c r="AH825" t="s">
        <v>13336</v>
      </c>
      <c r="AI825" t="s">
        <v>3822</v>
      </c>
      <c r="AJ825" t="s">
        <v>3823</v>
      </c>
      <c r="AK825" t="s">
        <v>3595</v>
      </c>
      <c r="AL825" t="s">
        <v>47</v>
      </c>
      <c r="AM825" s="24">
        <v>24988176206</v>
      </c>
      <c r="AN825" t="s">
        <v>1961</v>
      </c>
    </row>
    <row r="826" spans="1:40" x14ac:dyDescent="0.25">
      <c r="A826" t="s">
        <v>13240</v>
      </c>
      <c r="B826" t="s">
        <v>146</v>
      </c>
      <c r="D826" t="s">
        <v>147</v>
      </c>
      <c r="E826" t="s">
        <v>148</v>
      </c>
      <c r="F826" s="1" t="s">
        <v>13253</v>
      </c>
      <c r="G826" t="s">
        <v>13265</v>
      </c>
      <c r="H826" t="s">
        <v>13277</v>
      </c>
      <c r="I826" t="s">
        <v>49</v>
      </c>
      <c r="J826">
        <v>2025</v>
      </c>
      <c r="K826" s="10">
        <v>45717</v>
      </c>
      <c r="L826">
        <v>2593.4299999999998</v>
      </c>
      <c r="M826">
        <f>Tabela1[[#This Row],[Valor_final_exerc]]-Tabela1[[#This Row],[VALOR_anual]]</f>
        <v>3484.47</v>
      </c>
      <c r="N826">
        <v>6077.9</v>
      </c>
      <c r="S826">
        <v>62765.400000000009</v>
      </c>
      <c r="T826">
        <v>0</v>
      </c>
      <c r="U826">
        <v>0</v>
      </c>
      <c r="V826">
        <v>12553.08</v>
      </c>
      <c r="Z826">
        <v>1728.9516357920702</v>
      </c>
      <c r="AA826">
        <v>0</v>
      </c>
      <c r="AB826">
        <v>0</v>
      </c>
      <c r="AC826">
        <v>864.48</v>
      </c>
      <c r="AD826" t="s">
        <v>13290</v>
      </c>
      <c r="AE826" t="s">
        <v>13303</v>
      </c>
      <c r="AF826" s="10" t="s">
        <v>13323</v>
      </c>
      <c r="AG826" s="10" t="s">
        <v>13324</v>
      </c>
      <c r="AH826" t="s">
        <v>13341</v>
      </c>
      <c r="AI826" t="s">
        <v>13348</v>
      </c>
      <c r="AJ826" t="s">
        <v>3615</v>
      </c>
      <c r="AK826" t="s">
        <v>3595</v>
      </c>
      <c r="AL826" t="s">
        <v>47</v>
      </c>
      <c r="AM826" s="24">
        <v>21988610743</v>
      </c>
      <c r="AN826" t="s">
        <v>3617</v>
      </c>
    </row>
    <row r="827" spans="1:40" x14ac:dyDescent="0.25">
      <c r="A827" t="s">
        <v>13241</v>
      </c>
      <c r="B827" t="s">
        <v>146</v>
      </c>
      <c r="D827" t="s">
        <v>147</v>
      </c>
      <c r="E827" t="s">
        <v>148</v>
      </c>
      <c r="F827" s="1" t="s">
        <v>13254</v>
      </c>
      <c r="G827" t="s">
        <v>13266</v>
      </c>
      <c r="H827" t="s">
        <v>13278</v>
      </c>
      <c r="I827" t="s">
        <v>49</v>
      </c>
      <c r="J827">
        <v>2025</v>
      </c>
      <c r="K827" s="10">
        <v>45717</v>
      </c>
      <c r="L827">
        <v>481.1</v>
      </c>
      <c r="M827">
        <f>Tabela1[[#This Row],[Valor_final_exerc]]-Tabela1[[#This Row],[VALOR_anual]]</f>
        <v>789.25999999999988</v>
      </c>
      <c r="N827">
        <v>1270.3599999999999</v>
      </c>
      <c r="S827">
        <v>11643.5</v>
      </c>
      <c r="T827">
        <v>0</v>
      </c>
      <c r="U827">
        <v>0</v>
      </c>
      <c r="V827">
        <v>2328.6999999999998</v>
      </c>
      <c r="Z827">
        <v>320.73480566275316</v>
      </c>
      <c r="AA827">
        <v>0</v>
      </c>
      <c r="AB827">
        <v>0</v>
      </c>
      <c r="AC827">
        <v>160.37</v>
      </c>
      <c r="AD827" t="s">
        <v>13291</v>
      </c>
      <c r="AE827" t="s">
        <v>13304</v>
      </c>
      <c r="AF827" s="10" t="s">
        <v>13325</v>
      </c>
      <c r="AG827" s="10" t="s">
        <v>13326</v>
      </c>
      <c r="AH827" t="s">
        <v>13342</v>
      </c>
      <c r="AI827" t="s">
        <v>3922</v>
      </c>
      <c r="AJ827" t="s">
        <v>13357</v>
      </c>
      <c r="AK827" t="s">
        <v>3446</v>
      </c>
      <c r="AL827" t="s">
        <v>47</v>
      </c>
      <c r="AM827" s="24">
        <v>21993072493</v>
      </c>
      <c r="AN827" t="s">
        <v>1690</v>
      </c>
    </row>
    <row r="828" spans="1:40" x14ac:dyDescent="0.25">
      <c r="A828" t="s">
        <v>13243</v>
      </c>
      <c r="B828" t="s">
        <v>146</v>
      </c>
      <c r="D828" t="s">
        <v>147</v>
      </c>
      <c r="E828" t="s">
        <v>148</v>
      </c>
      <c r="F828" s="1" t="s">
        <v>13256</v>
      </c>
      <c r="G828" t="s">
        <v>13268</v>
      </c>
      <c r="H828" t="s">
        <v>13280</v>
      </c>
      <c r="I828" t="s">
        <v>49</v>
      </c>
      <c r="J828">
        <v>2025</v>
      </c>
      <c r="K828" s="10">
        <v>45717</v>
      </c>
      <c r="L828">
        <v>424.42</v>
      </c>
      <c r="M828">
        <f>Tabela1[[#This Row],[Valor_final_exerc]]-Tabela1[[#This Row],[VALOR_anual]]</f>
        <v>664.06</v>
      </c>
      <c r="N828">
        <v>1088.48</v>
      </c>
      <c r="S828">
        <v>10271.099999999999</v>
      </c>
      <c r="T828">
        <v>0</v>
      </c>
      <c r="U828">
        <v>0</v>
      </c>
      <c r="V828">
        <v>2054.2199999999998</v>
      </c>
      <c r="Z828">
        <v>282.9303270015634</v>
      </c>
      <c r="AA828">
        <v>0</v>
      </c>
      <c r="AB828">
        <v>0</v>
      </c>
      <c r="AC828">
        <v>141.47</v>
      </c>
      <c r="AD828" t="s">
        <v>13293</v>
      </c>
      <c r="AE828" t="s">
        <v>13306</v>
      </c>
      <c r="AF828" s="10" t="s">
        <v>13329</v>
      </c>
      <c r="AG828" s="10" t="s">
        <v>13330</v>
      </c>
      <c r="AH828" t="s">
        <v>13338</v>
      </c>
      <c r="AI828" t="s">
        <v>3251</v>
      </c>
      <c r="AJ828" t="s">
        <v>3969</v>
      </c>
      <c r="AK828" t="s">
        <v>3595</v>
      </c>
      <c r="AL828" t="s">
        <v>47</v>
      </c>
      <c r="AM828" s="24">
        <v>21988610743</v>
      </c>
      <c r="AN828" t="s">
        <v>3617</v>
      </c>
    </row>
    <row r="829" spans="1:40" x14ac:dyDescent="0.25">
      <c r="A829" t="s">
        <v>13244</v>
      </c>
      <c r="B829" t="s">
        <v>146</v>
      </c>
      <c r="D829" t="s">
        <v>147</v>
      </c>
      <c r="E829" t="s">
        <v>148</v>
      </c>
      <c r="F829" s="1" t="s">
        <v>13257</v>
      </c>
      <c r="G829" t="s">
        <v>13269</v>
      </c>
      <c r="H829" t="s">
        <v>13281</v>
      </c>
      <c r="I829" t="s">
        <v>49</v>
      </c>
      <c r="J829">
        <v>2025</v>
      </c>
      <c r="K829" s="10">
        <v>45717</v>
      </c>
      <c r="L829">
        <v>1508.16</v>
      </c>
      <c r="M829">
        <f>Tabela1[[#This Row],[Valor_final_exerc]]-Tabela1[[#This Row],[VALOR_anual]]</f>
        <v>2474.16</v>
      </c>
      <c r="N829">
        <v>3982.32</v>
      </c>
      <c r="S829">
        <v>36500</v>
      </c>
      <c r="T829">
        <v>0</v>
      </c>
      <c r="U829">
        <v>0</v>
      </c>
      <c r="V829">
        <v>7300</v>
      </c>
      <c r="Z829">
        <v>1005.438262265684</v>
      </c>
      <c r="AA829">
        <v>0</v>
      </c>
      <c r="AB829">
        <v>0</v>
      </c>
      <c r="AC829">
        <v>502.72</v>
      </c>
      <c r="AD829" t="s">
        <v>13294</v>
      </c>
      <c r="AE829" t="s">
        <v>13307</v>
      </c>
      <c r="AF829" s="10" t="s">
        <v>13331</v>
      </c>
      <c r="AG829" s="10" t="s">
        <v>13332</v>
      </c>
      <c r="AH829" t="s">
        <v>13342</v>
      </c>
      <c r="AI829" t="s">
        <v>13350</v>
      </c>
      <c r="AJ829" t="s">
        <v>13353</v>
      </c>
      <c r="AK829" t="s">
        <v>3446</v>
      </c>
      <c r="AL829" t="s">
        <v>47</v>
      </c>
      <c r="AM829" s="24">
        <v>21988315111</v>
      </c>
      <c r="AN829" t="s">
        <v>13364</v>
      </c>
    </row>
    <row r="830" spans="1:40" x14ac:dyDescent="0.25">
      <c r="A830" t="s">
        <v>13452</v>
      </c>
      <c r="B830" t="s">
        <v>146</v>
      </c>
      <c r="D830" t="s">
        <v>147</v>
      </c>
      <c r="E830" t="s">
        <v>148</v>
      </c>
      <c r="F830" s="19" t="s">
        <v>13457</v>
      </c>
      <c r="G830" t="s">
        <v>13460</v>
      </c>
      <c r="H830" t="s">
        <v>13437</v>
      </c>
      <c r="I830" t="s">
        <v>271</v>
      </c>
      <c r="J830">
        <v>2025</v>
      </c>
      <c r="K830" s="10">
        <v>45778</v>
      </c>
      <c r="L830">
        <f>Tabela1[[#This Row],[vlCaptEst]]+Tabela1[[#This Row],[vlLancEstTrat]]+Tabela1[[#This Row],[vlLancEstNTrat]]+Tabela1[[#This Row],[vlConsEst]]</f>
        <v>761.61948366625552</v>
      </c>
      <c r="M830">
        <v>486.23</v>
      </c>
      <c r="N830">
        <f>Tabela1[[#This Row],[VALOR_anual]]+Tabela1[[#This Row],[AJUSTE_exerc]]</f>
        <v>1247.8494836662555</v>
      </c>
      <c r="S830">
        <v>9855</v>
      </c>
      <c r="V830">
        <v>7117.5</v>
      </c>
      <c r="Y830">
        <v>6.8870000000000001E-2</v>
      </c>
      <c r="Z830">
        <v>271.46833081173463</v>
      </c>
      <c r="AC830">
        <v>490.15115285452094</v>
      </c>
      <c r="AD830" t="s">
        <v>13463</v>
      </c>
      <c r="AE830" t="s">
        <v>13466</v>
      </c>
      <c r="AF830" s="10" t="s">
        <v>13469</v>
      </c>
      <c r="AG830" s="10" t="s">
        <v>13470</v>
      </c>
      <c r="AI830" t="s">
        <v>12087</v>
      </c>
      <c r="AJ830" t="s">
        <v>13476</v>
      </c>
      <c r="AK830" t="s">
        <v>3446</v>
      </c>
      <c r="AL830" t="s">
        <v>47</v>
      </c>
      <c r="AM830" t="s">
        <v>13479</v>
      </c>
      <c r="AN830" t="s">
        <v>12088</v>
      </c>
    </row>
    <row r="831" spans="1:40" x14ac:dyDescent="0.25">
      <c r="A831" t="s">
        <v>13487</v>
      </c>
      <c r="B831" t="s">
        <v>146</v>
      </c>
      <c r="D831" t="s">
        <v>147</v>
      </c>
      <c r="E831" t="s">
        <v>148</v>
      </c>
      <c r="F831" s="19" t="s">
        <v>13493</v>
      </c>
      <c r="G831" t="s">
        <v>13498</v>
      </c>
      <c r="H831" t="s">
        <v>13503</v>
      </c>
      <c r="I831" t="s">
        <v>62</v>
      </c>
      <c r="J831">
        <v>2025</v>
      </c>
      <c r="K831" s="10">
        <v>45809</v>
      </c>
      <c r="L831">
        <v>754.07869669926424</v>
      </c>
      <c r="N831">
        <v>628.39891391605352</v>
      </c>
      <c r="S831">
        <v>0</v>
      </c>
      <c r="T831">
        <v>262800</v>
      </c>
      <c r="V831">
        <v>-262800</v>
      </c>
      <c r="Z831">
        <v>0</v>
      </c>
      <c r="AA831">
        <v>754.07869669926424</v>
      </c>
      <c r="AB831">
        <v>0</v>
      </c>
      <c r="AC831">
        <v>-18097.88872078231</v>
      </c>
      <c r="AD831" t="s">
        <v>13535</v>
      </c>
      <c r="AE831" t="s">
        <v>13542</v>
      </c>
      <c r="AF831" s="10" t="s">
        <v>13548</v>
      </c>
      <c r="AG831" s="10" t="s">
        <v>13549</v>
      </c>
      <c r="AH831" t="s">
        <v>13528</v>
      </c>
      <c r="AI831" t="s">
        <v>152</v>
      </c>
      <c r="AJ831" t="s">
        <v>13519</v>
      </c>
      <c r="AK831" t="s">
        <v>3595</v>
      </c>
      <c r="AL831" t="s">
        <v>47</v>
      </c>
      <c r="AM831" t="s">
        <v>13512</v>
      </c>
      <c r="AN831" t="s">
        <v>13513</v>
      </c>
    </row>
    <row r="832" spans="1:40" x14ac:dyDescent="0.25">
      <c r="A832" t="s">
        <v>13488</v>
      </c>
      <c r="B832" t="s">
        <v>146</v>
      </c>
      <c r="D832" t="s">
        <v>147</v>
      </c>
      <c r="E832" t="s">
        <v>148</v>
      </c>
      <c r="F832" s="19" t="s">
        <v>13494</v>
      </c>
      <c r="G832" t="s">
        <v>13499</v>
      </c>
      <c r="H832" t="s">
        <v>13504</v>
      </c>
      <c r="I832" t="s">
        <v>49</v>
      </c>
      <c r="J832">
        <v>2025</v>
      </c>
      <c r="K832" s="10">
        <v>45809</v>
      </c>
      <c r="L832">
        <v>738.39385980791837</v>
      </c>
      <c r="N832">
        <v>615.32821650659866</v>
      </c>
      <c r="S832">
        <v>0</v>
      </c>
      <c r="T832">
        <v>71481.600000000006</v>
      </c>
      <c r="V832">
        <v>-71481.600000000006</v>
      </c>
      <c r="Z832">
        <v>0</v>
      </c>
      <c r="AA832">
        <v>738.39385980791837</v>
      </c>
      <c r="AB832">
        <v>0</v>
      </c>
      <c r="AC832">
        <v>-4922.6257320527893</v>
      </c>
      <c r="AD832" t="s">
        <v>13536</v>
      </c>
      <c r="AE832" t="s">
        <v>13543</v>
      </c>
      <c r="AF832" s="10" t="s">
        <v>13546</v>
      </c>
      <c r="AG832" s="10" t="s">
        <v>13547</v>
      </c>
      <c r="AH832" t="s">
        <v>13529</v>
      </c>
      <c r="AI832" t="s">
        <v>13346</v>
      </c>
      <c r="AJ832" t="s">
        <v>13354</v>
      </c>
      <c r="AK832" t="s">
        <v>3446</v>
      </c>
      <c r="AL832" t="s">
        <v>47</v>
      </c>
      <c r="AM832" t="s">
        <v>11530</v>
      </c>
      <c r="AN832" t="s">
        <v>4037</v>
      </c>
    </row>
    <row r="833" spans="1:40" x14ac:dyDescent="0.25">
      <c r="A833" t="s">
        <v>4053</v>
      </c>
      <c r="B833" t="s">
        <v>164</v>
      </c>
      <c r="C833">
        <v>50</v>
      </c>
      <c r="D833" t="s">
        <v>165</v>
      </c>
      <c r="E833" t="s">
        <v>166</v>
      </c>
      <c r="F833" s="1">
        <v>330005088179</v>
      </c>
      <c r="G833" t="s">
        <v>4054</v>
      </c>
      <c r="H833" t="s">
        <v>4055</v>
      </c>
      <c r="I833" t="s">
        <v>42</v>
      </c>
      <c r="K833" s="10" t="s">
        <v>43</v>
      </c>
      <c r="L833">
        <v>2050366.8266797448</v>
      </c>
      <c r="M833">
        <v>-204206.15862320387</v>
      </c>
      <c r="N833">
        <f>Tabela1[[#This Row],[VALOR_anual]]+Tabela1[[#This Row],[AJUSTE_exerc]]</f>
        <v>1846160.6680565409</v>
      </c>
      <c r="O833">
        <v>4139.4166797448415</v>
      </c>
      <c r="P833" t="s">
        <v>13483</v>
      </c>
      <c r="Q833" t="s">
        <v>51</v>
      </c>
      <c r="R833" t="s">
        <v>52</v>
      </c>
      <c r="S833">
        <v>58461770.909999996</v>
      </c>
      <c r="T833">
        <v>14332674</v>
      </c>
      <c r="U833">
        <v>0</v>
      </c>
      <c r="V833">
        <v>11692354.1826816</v>
      </c>
      <c r="W833">
        <v>0</v>
      </c>
      <c r="X833">
        <v>96</v>
      </c>
      <c r="Y833">
        <v>5.7568725668020709E-2</v>
      </c>
      <c r="Z833">
        <v>1346227.8607122633</v>
      </c>
      <c r="AA833">
        <v>26885.613960916766</v>
      </c>
      <c r="AB833">
        <v>0</v>
      </c>
      <c r="AC833">
        <v>673113.93035613152</v>
      </c>
      <c r="AD833" t="s">
        <v>4056</v>
      </c>
      <c r="AE833" t="s">
        <v>4057</v>
      </c>
      <c r="AF833" s="10">
        <v>42824</v>
      </c>
      <c r="AG833" s="10">
        <v>44650</v>
      </c>
      <c r="AH833" t="s">
        <v>4058</v>
      </c>
      <c r="AI833" t="s">
        <v>129</v>
      </c>
      <c r="AJ833">
        <v>24030211</v>
      </c>
      <c r="AK833" t="s">
        <v>187</v>
      </c>
      <c r="AL833" t="s">
        <v>47</v>
      </c>
      <c r="AM833">
        <v>27299200</v>
      </c>
      <c r="AN833" t="s">
        <v>4059</v>
      </c>
    </row>
    <row r="834" spans="1:40" x14ac:dyDescent="0.25">
      <c r="A834" t="s">
        <v>4060</v>
      </c>
      <c r="B834" t="s">
        <v>164</v>
      </c>
      <c r="C834">
        <v>50</v>
      </c>
      <c r="D834" t="s">
        <v>165</v>
      </c>
      <c r="E834" t="s">
        <v>166</v>
      </c>
      <c r="F834" s="1">
        <v>330005049947</v>
      </c>
      <c r="G834" t="s">
        <v>4061</v>
      </c>
      <c r="H834" t="s">
        <v>4062</v>
      </c>
      <c r="I834" t="s">
        <v>62</v>
      </c>
      <c r="K834" s="10" t="s">
        <v>50</v>
      </c>
      <c r="L834">
        <f>Tabela1[[#This Row],[vlCaptEst]]+Tabela1[[#This Row],[vlLancEstTrat]]+Tabela1[[#This Row],[vlLancEstNTrat]]+Tabela1[[#This Row],[vlConsEst]]</f>
        <v>3108.1188500998369</v>
      </c>
      <c r="M834">
        <v>0</v>
      </c>
      <c r="N834">
        <f>Tabela1[[#This Row],[VALOR_anual]]+Tabela1[[#This Row],[AJUSTE_exerc]]</f>
        <v>3108.1188500998369</v>
      </c>
      <c r="Q834" t="s">
        <v>51</v>
      </c>
      <c r="R834" t="s">
        <v>52</v>
      </c>
      <c r="S834">
        <v>46720</v>
      </c>
      <c r="T834">
        <v>12147.2</v>
      </c>
      <c r="U834">
        <v>0</v>
      </c>
      <c r="V834">
        <v>34572.800000000003</v>
      </c>
      <c r="W834">
        <v>1234</v>
      </c>
      <c r="X834">
        <v>94</v>
      </c>
      <c r="Y834">
        <v>5.7568725668020709E-2</v>
      </c>
      <c r="Z834">
        <v>1075.8463276365089</v>
      </c>
      <c r="AA834">
        <v>41.957860583187667</v>
      </c>
      <c r="AB834">
        <v>0</v>
      </c>
      <c r="AC834">
        <v>1990.3146618801404</v>
      </c>
      <c r="AD834" t="s">
        <v>4063</v>
      </c>
      <c r="AE834" t="s">
        <v>4064</v>
      </c>
      <c r="AF834" s="10">
        <v>40372</v>
      </c>
      <c r="AG834" s="10">
        <v>42197</v>
      </c>
      <c r="AH834" t="s">
        <v>4065</v>
      </c>
      <c r="AI834" t="s">
        <v>180</v>
      </c>
      <c r="AJ834">
        <v>21650001</v>
      </c>
      <c r="AK834" t="s">
        <v>64</v>
      </c>
      <c r="AL834" t="s">
        <v>47</v>
      </c>
      <c r="AM834">
        <v>34529100</v>
      </c>
      <c r="AN834" t="s">
        <v>4066</v>
      </c>
    </row>
    <row r="835" spans="1:40" x14ac:dyDescent="0.25">
      <c r="A835" t="s">
        <v>4067</v>
      </c>
      <c r="B835" t="s">
        <v>164</v>
      </c>
      <c r="C835">
        <v>50</v>
      </c>
      <c r="D835" t="s">
        <v>165</v>
      </c>
      <c r="E835" t="s">
        <v>166</v>
      </c>
      <c r="F835" s="1">
        <v>330037872452</v>
      </c>
      <c r="G835" t="s">
        <v>4068</v>
      </c>
      <c r="H835" t="s">
        <v>4069</v>
      </c>
      <c r="I835" t="s">
        <v>49</v>
      </c>
      <c r="K835" s="10" t="s">
        <v>4070</v>
      </c>
      <c r="L835">
        <f>Tabela1[[#This Row],[vlCaptEst]]+Tabela1[[#This Row],[vlLancEstTrat]]+Tabela1[[#This Row],[vlLancEstNTrat]]+Tabela1[[#This Row],[vlConsEst]]</f>
        <v>344.71650963454658</v>
      </c>
      <c r="M835">
        <v>198.64</v>
      </c>
      <c r="N835">
        <f>Tabela1[[#This Row],[VALOR_anual]]+Tabela1[[#This Row],[AJUSTE_exerc]]</f>
        <v>543.35650963454657</v>
      </c>
      <c r="Q835" t="s">
        <v>406</v>
      </c>
      <c r="R835" t="s">
        <v>52</v>
      </c>
      <c r="S835">
        <v>7020</v>
      </c>
      <c r="T835">
        <v>0</v>
      </c>
      <c r="U835">
        <v>0</v>
      </c>
      <c r="V835">
        <v>3180</v>
      </c>
      <c r="W835">
        <v>0</v>
      </c>
      <c r="X835">
        <v>0</v>
      </c>
      <c r="Y835">
        <v>5.7568725668020709E-2</v>
      </c>
      <c r="Z835">
        <v>161.64949771720885</v>
      </c>
      <c r="AA835">
        <v>0</v>
      </c>
      <c r="AB835">
        <v>0</v>
      </c>
      <c r="AC835">
        <v>183.06701191733774</v>
      </c>
      <c r="AD835" t="s">
        <v>4071</v>
      </c>
      <c r="AE835" t="s">
        <v>4072</v>
      </c>
      <c r="AF835" s="10">
        <v>44980</v>
      </c>
      <c r="AG835" s="10">
        <v>46806</v>
      </c>
      <c r="AH835" t="s">
        <v>4073</v>
      </c>
      <c r="AI835" t="s">
        <v>4074</v>
      </c>
      <c r="AJ835">
        <v>22743040</v>
      </c>
      <c r="AK835" t="s">
        <v>64</v>
      </c>
      <c r="AL835" t="s">
        <v>47</v>
      </c>
      <c r="AM835" t="s">
        <v>4075</v>
      </c>
      <c r="AN835" t="s">
        <v>2645</v>
      </c>
    </row>
    <row r="836" spans="1:40" x14ac:dyDescent="0.25">
      <c r="A836" t="s">
        <v>4076</v>
      </c>
      <c r="B836" t="s">
        <v>164</v>
      </c>
      <c r="C836">
        <v>50</v>
      </c>
      <c r="D836" t="s">
        <v>165</v>
      </c>
      <c r="E836" t="s">
        <v>166</v>
      </c>
      <c r="F836" s="1">
        <v>330005050368</v>
      </c>
      <c r="G836" t="s">
        <v>4077</v>
      </c>
      <c r="H836" t="s">
        <v>4078</v>
      </c>
      <c r="I836" t="s">
        <v>62</v>
      </c>
      <c r="J836">
        <v>2024</v>
      </c>
      <c r="K836" s="10" t="s">
        <v>50</v>
      </c>
      <c r="L836">
        <f>Tabela1[[#This Row],[vlCaptEst]]+Tabela1[[#This Row],[vlLancEstTrat]]+Tabela1[[#This Row],[vlLancEstNTrat]]+Tabela1[[#This Row],[vlConsEst]]</f>
        <v>76340.965074783962</v>
      </c>
      <c r="M836">
        <v>16303.589769732702</v>
      </c>
      <c r="N836">
        <f>Tabela1[[#This Row],[VALOR_anual]]+Tabela1[[#This Row],[AJUSTE_exerc]]</f>
        <v>92644.554844516664</v>
      </c>
      <c r="Q836" t="s">
        <v>51</v>
      </c>
      <c r="R836" t="s">
        <v>52</v>
      </c>
      <c r="S836">
        <v>1576800</v>
      </c>
      <c r="T836">
        <v>1138800</v>
      </c>
      <c r="U836">
        <v>534360</v>
      </c>
      <c r="V836">
        <v>0</v>
      </c>
      <c r="X836">
        <v>85</v>
      </c>
      <c r="Y836">
        <v>5.7568725668020709E-2</v>
      </c>
      <c r="Z836">
        <v>36309.746653334019</v>
      </c>
      <c r="AA836">
        <v>9268.794173486398</v>
      </c>
      <c r="AB836">
        <v>30762.424247963547</v>
      </c>
      <c r="AC836">
        <v>0</v>
      </c>
      <c r="AD836" t="s">
        <v>4079</v>
      </c>
      <c r="AE836" t="s">
        <v>13022</v>
      </c>
      <c r="AF836" s="10">
        <v>45226</v>
      </c>
      <c r="AG836" s="10">
        <v>48879</v>
      </c>
      <c r="AH836" t="s">
        <v>4080</v>
      </c>
      <c r="AI836" t="s">
        <v>129</v>
      </c>
      <c r="AJ836">
        <v>26110100</v>
      </c>
      <c r="AK836" t="s">
        <v>194</v>
      </c>
      <c r="AL836" t="s">
        <v>47</v>
      </c>
      <c r="AM836">
        <v>21890493</v>
      </c>
      <c r="AN836" t="s">
        <v>4081</v>
      </c>
    </row>
    <row r="837" spans="1:40" x14ac:dyDescent="0.25">
      <c r="A837" t="s">
        <v>4082</v>
      </c>
      <c r="B837" t="s">
        <v>164</v>
      </c>
      <c r="C837">
        <v>50</v>
      </c>
      <c r="D837" t="s">
        <v>165</v>
      </c>
      <c r="E837" t="s">
        <v>166</v>
      </c>
      <c r="F837" s="1">
        <v>330005050600</v>
      </c>
      <c r="G837" t="s">
        <v>4083</v>
      </c>
      <c r="H837" t="s">
        <v>4084</v>
      </c>
      <c r="I837" t="s">
        <v>62</v>
      </c>
      <c r="K837" s="10" t="s">
        <v>50</v>
      </c>
      <c r="L837">
        <f>Tabela1[[#This Row],[vlCaptEst]]+Tabela1[[#This Row],[vlLancEstTrat]]+Tabela1[[#This Row],[vlLancEstNTrat]]+Tabela1[[#This Row],[vlConsEst]]</f>
        <v>744.08477815044432</v>
      </c>
      <c r="M837">
        <v>0</v>
      </c>
      <c r="N837">
        <v>287.87</v>
      </c>
      <c r="O837">
        <f>36.41+456.21</f>
        <v>492.62</v>
      </c>
      <c r="P837" t="s">
        <v>13438</v>
      </c>
      <c r="Q837" t="s">
        <v>51</v>
      </c>
      <c r="R837" t="s">
        <v>52</v>
      </c>
      <c r="S837">
        <v>10233.599999999999</v>
      </c>
      <c r="T837">
        <v>1612.7999999999997</v>
      </c>
      <c r="U837">
        <v>0</v>
      </c>
      <c r="V837">
        <v>8620.7999999999993</v>
      </c>
      <c r="X837">
        <v>87</v>
      </c>
      <c r="Y837">
        <v>5.7568725668020709E-2</v>
      </c>
      <c r="Z837">
        <v>235.65412439850272</v>
      </c>
      <c r="AA837">
        <v>12.142183513068732</v>
      </c>
      <c r="AB837">
        <v>0</v>
      </c>
      <c r="AC837">
        <v>496.28847023887289</v>
      </c>
      <c r="AD837" t="s">
        <v>13440</v>
      </c>
      <c r="AE837" t="s">
        <v>13439</v>
      </c>
      <c r="AF837" s="10">
        <v>45630</v>
      </c>
      <c r="AG837" s="10">
        <v>47456</v>
      </c>
      <c r="AH837" t="s">
        <v>4085</v>
      </c>
      <c r="AI837" t="s">
        <v>4086</v>
      </c>
      <c r="AJ837">
        <v>20766720</v>
      </c>
      <c r="AK837" t="s">
        <v>64</v>
      </c>
      <c r="AL837" t="s">
        <v>47</v>
      </c>
      <c r="AM837">
        <v>21899402</v>
      </c>
      <c r="AN837" t="s">
        <v>4087</v>
      </c>
    </row>
    <row r="838" spans="1:40" x14ac:dyDescent="0.25">
      <c r="A838" t="s">
        <v>4088</v>
      </c>
      <c r="B838" t="s">
        <v>164</v>
      </c>
      <c r="C838">
        <v>50</v>
      </c>
      <c r="D838" t="s">
        <v>165</v>
      </c>
      <c r="E838" t="s">
        <v>166</v>
      </c>
      <c r="F838" s="1">
        <v>330041032005</v>
      </c>
      <c r="G838" t="s">
        <v>4089</v>
      </c>
      <c r="H838" t="s">
        <v>4090</v>
      </c>
      <c r="I838" t="s">
        <v>49</v>
      </c>
      <c r="K838" s="10" t="s">
        <v>50</v>
      </c>
      <c r="L838">
        <f>Tabela1[[#This Row],[vlCaptEst]]+Tabela1[[#This Row],[vlLancEstTrat]]+Tabela1[[#This Row],[vlLancEstNTrat]]+Tabela1[[#This Row],[vlConsEst]]</f>
        <v>13314.414276283895</v>
      </c>
      <c r="M838">
        <v>2751.1608843318072</v>
      </c>
      <c r="N838">
        <f>Tabela1[[#This Row],[VALOR_anual]]+Tabela1[[#This Row],[AJUSTE_exerc]]</f>
        <v>16065.575160615703</v>
      </c>
      <c r="Q838" t="s">
        <v>13441</v>
      </c>
      <c r="R838" t="s">
        <v>4091</v>
      </c>
      <c r="S838">
        <v>179799</v>
      </c>
      <c r="T838">
        <v>0</v>
      </c>
      <c r="U838">
        <v>0</v>
      </c>
      <c r="V838">
        <v>159359</v>
      </c>
      <c r="W838">
        <v>0</v>
      </c>
      <c r="X838">
        <v>0</v>
      </c>
      <c r="Y838">
        <v>5.7568725668020709E-2</v>
      </c>
      <c r="Z838">
        <v>4140.3197225537824</v>
      </c>
      <c r="AA838">
        <v>0</v>
      </c>
      <c r="AB838">
        <v>0</v>
      </c>
      <c r="AC838">
        <v>9174.0945537301122</v>
      </c>
      <c r="AD838" t="s">
        <v>4092</v>
      </c>
      <c r="AE838" t="s">
        <v>13013</v>
      </c>
      <c r="AF838" s="10">
        <v>45299</v>
      </c>
      <c r="AG838" s="10">
        <v>47126</v>
      </c>
      <c r="AH838" t="s">
        <v>4093</v>
      </c>
      <c r="AI838" t="s">
        <v>4094</v>
      </c>
      <c r="AJ838">
        <v>22783111</v>
      </c>
      <c r="AK838" t="s">
        <v>64</v>
      </c>
      <c r="AL838" t="s">
        <v>47</v>
      </c>
      <c r="AM838">
        <v>21318000</v>
      </c>
      <c r="AN838" t="s">
        <v>4095</v>
      </c>
    </row>
    <row r="839" spans="1:40" x14ac:dyDescent="0.25">
      <c r="A839" t="s">
        <v>4096</v>
      </c>
      <c r="B839" t="s">
        <v>164</v>
      </c>
      <c r="C839">
        <v>50</v>
      </c>
      <c r="D839" t="s">
        <v>165</v>
      </c>
      <c r="E839" t="s">
        <v>166</v>
      </c>
      <c r="F839" s="1">
        <v>330005051844</v>
      </c>
      <c r="G839" t="s">
        <v>4097</v>
      </c>
      <c r="H839" t="s">
        <v>4098</v>
      </c>
      <c r="I839" t="s">
        <v>62</v>
      </c>
      <c r="K839" s="10" t="s">
        <v>2900</v>
      </c>
      <c r="L839">
        <f>Tabela1[[#This Row],[vlCaptEst]]+Tabela1[[#This Row],[vlLancEstTrat]]+Tabela1[[#This Row],[vlLancEstNTrat]]+Tabela1[[#This Row],[vlConsEst]]</f>
        <v>15599.74300661758</v>
      </c>
      <c r="M839">
        <v>0</v>
      </c>
      <c r="N839">
        <f>Tabela1[[#This Row],[VALOR_anual]]+Tabela1[[#This Row],[AJUSTE_exerc]]</f>
        <v>15599.74300661758</v>
      </c>
      <c r="Q839" t="s">
        <v>51</v>
      </c>
      <c r="R839" t="s">
        <v>52</v>
      </c>
      <c r="S839">
        <v>438000</v>
      </c>
      <c r="T839">
        <v>350400</v>
      </c>
      <c r="U839">
        <v>0</v>
      </c>
      <c r="V839">
        <v>87600</v>
      </c>
      <c r="W839">
        <v>0</v>
      </c>
      <c r="X839">
        <v>98</v>
      </c>
      <c r="Y839">
        <v>5.7568725668020709E-2</v>
      </c>
      <c r="Z839">
        <v>10086.04073703723</v>
      </c>
      <c r="AA839">
        <v>470.68190106173688</v>
      </c>
      <c r="AB839">
        <v>0</v>
      </c>
      <c r="AC839">
        <v>5043.0203685186143</v>
      </c>
      <c r="AD839" t="s">
        <v>4099</v>
      </c>
      <c r="AE839" t="s">
        <v>4100</v>
      </c>
      <c r="AF839" s="10">
        <v>44078</v>
      </c>
      <c r="AG839" s="10">
        <v>45904</v>
      </c>
      <c r="AH839" t="s">
        <v>4101</v>
      </c>
      <c r="AI839" t="s">
        <v>129</v>
      </c>
      <c r="AJ839">
        <v>25940000</v>
      </c>
      <c r="AK839" t="s">
        <v>4102</v>
      </c>
      <c r="AL839" t="s">
        <v>47</v>
      </c>
      <c r="AM839" t="s">
        <v>4103</v>
      </c>
      <c r="AN839" t="s">
        <v>4104</v>
      </c>
    </row>
    <row r="840" spans="1:40" x14ac:dyDescent="0.25">
      <c r="A840" t="s">
        <v>4105</v>
      </c>
      <c r="B840" t="s">
        <v>164</v>
      </c>
      <c r="C840">
        <v>50</v>
      </c>
      <c r="D840" t="s">
        <v>165</v>
      </c>
      <c r="E840" t="s">
        <v>166</v>
      </c>
      <c r="F840" s="1">
        <v>330005052654</v>
      </c>
      <c r="G840" t="s">
        <v>4106</v>
      </c>
      <c r="H840" t="s">
        <v>4107</v>
      </c>
      <c r="I840" t="s">
        <v>49</v>
      </c>
      <c r="K840" s="10" t="s">
        <v>50</v>
      </c>
      <c r="L840">
        <f>Tabela1[[#This Row],[vlCaptEst]]+Tabela1[[#This Row],[vlLancEstTrat]]+Tabela1[[#This Row],[vlLancEstNTrat]]+Tabela1[[#This Row],[vlConsEst]]</f>
        <v>151.29056349657117</v>
      </c>
      <c r="M840">
        <v>0</v>
      </c>
      <c r="N840">
        <f>Tabela1[[#This Row],[VALOR_anual]]+Tabela1[[#This Row],[AJUSTE_exerc]]</f>
        <v>151.29056349657117</v>
      </c>
      <c r="Q840" t="s">
        <v>51</v>
      </c>
      <c r="R840" t="s">
        <v>52</v>
      </c>
      <c r="S840">
        <v>4380</v>
      </c>
      <c r="T840">
        <v>0</v>
      </c>
      <c r="U840">
        <v>0</v>
      </c>
      <c r="V840">
        <v>876</v>
      </c>
      <c r="W840">
        <v>0</v>
      </c>
      <c r="X840">
        <v>0</v>
      </c>
      <c r="Y840">
        <v>5.7568725668020709E-2</v>
      </c>
      <c r="Z840">
        <v>100.86385648905168</v>
      </c>
      <c r="AA840">
        <v>0</v>
      </c>
      <c r="AB840">
        <v>0</v>
      </c>
      <c r="AC840">
        <v>50.426707007519475</v>
      </c>
      <c r="AD840" t="s">
        <v>4108</v>
      </c>
      <c r="AE840" t="s">
        <v>4109</v>
      </c>
      <c r="AF840" s="10">
        <v>40506</v>
      </c>
      <c r="AG840" s="10">
        <v>42198</v>
      </c>
      <c r="AH840" t="s">
        <v>4110</v>
      </c>
      <c r="AI840" t="s">
        <v>129</v>
      </c>
      <c r="AJ840">
        <v>20031130</v>
      </c>
      <c r="AK840" t="s">
        <v>64</v>
      </c>
      <c r="AL840" t="s">
        <v>47</v>
      </c>
      <c r="AM840" t="s">
        <v>4111</v>
      </c>
      <c r="AN840" t="s">
        <v>4112</v>
      </c>
    </row>
    <row r="841" spans="1:40" x14ac:dyDescent="0.25">
      <c r="A841" t="s">
        <v>4113</v>
      </c>
      <c r="B841" t="s">
        <v>164</v>
      </c>
      <c r="C841">
        <v>50</v>
      </c>
      <c r="D841" t="s">
        <v>165</v>
      </c>
      <c r="E841" t="s">
        <v>166</v>
      </c>
      <c r="F841" s="1">
        <v>330005097593</v>
      </c>
      <c r="G841" t="s">
        <v>4114</v>
      </c>
      <c r="H841" t="s">
        <v>4115</v>
      </c>
      <c r="I841" t="s">
        <v>49</v>
      </c>
      <c r="K841" s="10" t="s">
        <v>50</v>
      </c>
      <c r="L841">
        <f>Tabela1[[#This Row],[vlCaptEst]]+Tabela1[[#This Row],[vlLancEstTrat]]+Tabela1[[#This Row],[vlLancEstNTrat]]+Tabela1[[#This Row],[vlConsEst]]</f>
        <v>3617.523617389299</v>
      </c>
      <c r="M841">
        <v>0</v>
      </c>
      <c r="N841">
        <f>Tabela1[[#This Row],[VALOR_anual]]+Tabela1[[#This Row],[AJUSTE_exerc]]</f>
        <v>3617.523617389299</v>
      </c>
      <c r="Q841" t="s">
        <v>51</v>
      </c>
      <c r="R841" t="s">
        <v>52</v>
      </c>
      <c r="S841">
        <v>104536</v>
      </c>
      <c r="T841">
        <v>0</v>
      </c>
      <c r="U841">
        <v>0</v>
      </c>
      <c r="V841">
        <v>21024</v>
      </c>
      <c r="W841">
        <v>0</v>
      </c>
      <c r="X841">
        <v>0</v>
      </c>
      <c r="Y841">
        <v>5.7568725668020709E-2</v>
      </c>
      <c r="Z841">
        <v>2407.1991094167297</v>
      </c>
      <c r="AA841">
        <v>0</v>
      </c>
      <c r="AB841">
        <v>0</v>
      </c>
      <c r="AC841">
        <v>1210.3245079725693</v>
      </c>
      <c r="AD841" t="s">
        <v>4116</v>
      </c>
      <c r="AE841" t="s">
        <v>4117</v>
      </c>
      <c r="AF841" s="10">
        <v>43158</v>
      </c>
      <c r="AG841" s="10">
        <v>44984</v>
      </c>
      <c r="AH841" t="s">
        <v>4118</v>
      </c>
      <c r="AI841" t="s">
        <v>4119</v>
      </c>
      <c r="AJ841">
        <v>20771004</v>
      </c>
      <c r="AK841" t="s">
        <v>64</v>
      </c>
      <c r="AL841" t="s">
        <v>47</v>
      </c>
      <c r="AM841" t="s">
        <v>4120</v>
      </c>
      <c r="AN841" t="s">
        <v>4121</v>
      </c>
    </row>
    <row r="842" spans="1:40" x14ac:dyDescent="0.25">
      <c r="A842" t="s">
        <v>4122</v>
      </c>
      <c r="B842" t="s">
        <v>164</v>
      </c>
      <c r="C842">
        <v>50</v>
      </c>
      <c r="D842" t="s">
        <v>165</v>
      </c>
      <c r="E842" t="s">
        <v>166</v>
      </c>
      <c r="F842" s="1">
        <v>330027904980</v>
      </c>
      <c r="G842" t="s">
        <v>4123</v>
      </c>
      <c r="H842" t="s">
        <v>4124</v>
      </c>
      <c r="I842" t="s">
        <v>49</v>
      </c>
      <c r="K842" s="10" t="s">
        <v>249</v>
      </c>
      <c r="L842">
        <f>Tabela1[[#This Row],[vlCaptEst]]+Tabela1[[#This Row],[vlLancEstTrat]]+Tabela1[[#This Row],[vlLancEstNTrat]]+Tabela1[[#This Row],[vlConsEst]]</f>
        <v>495.56848922258274</v>
      </c>
      <c r="M842">
        <v>0</v>
      </c>
      <c r="N842">
        <f>Tabela1[[#This Row],[VALOR_anual]]+Tabela1[[#This Row],[AJUSTE_exerc]]</f>
        <v>495.56848922258274</v>
      </c>
      <c r="Q842" t="s">
        <v>51</v>
      </c>
      <c r="R842" t="s">
        <v>52</v>
      </c>
      <c r="S842">
        <v>6148.8</v>
      </c>
      <c r="T842">
        <v>0</v>
      </c>
      <c r="U842">
        <v>0</v>
      </c>
      <c r="V842">
        <v>6148.8</v>
      </c>
      <c r="W842">
        <v>0</v>
      </c>
      <c r="X842">
        <v>0</v>
      </c>
      <c r="Y842">
        <v>5.7568725668020709E-2</v>
      </c>
      <c r="Z842">
        <v>141.58950513873611</v>
      </c>
      <c r="AA842">
        <v>0</v>
      </c>
      <c r="AB842">
        <v>0</v>
      </c>
      <c r="AC842">
        <v>353.97898408384663</v>
      </c>
      <c r="AD842" t="s">
        <v>4125</v>
      </c>
      <c r="AE842" t="s">
        <v>4126</v>
      </c>
      <c r="AF842" s="10">
        <v>43522</v>
      </c>
      <c r="AG842" s="10">
        <v>45348</v>
      </c>
      <c r="AH842" t="s">
        <v>4127</v>
      </c>
      <c r="AI842" t="s">
        <v>4128</v>
      </c>
      <c r="AJ842">
        <v>24350310</v>
      </c>
      <c r="AK842" t="s">
        <v>187</v>
      </c>
      <c r="AL842" t="s">
        <v>47</v>
      </c>
      <c r="AM842">
        <v>26096200</v>
      </c>
      <c r="AN842" t="s">
        <v>4129</v>
      </c>
    </row>
    <row r="843" spans="1:40" x14ac:dyDescent="0.25">
      <c r="A843" t="s">
        <v>4130</v>
      </c>
      <c r="B843" t="s">
        <v>164</v>
      </c>
      <c r="C843">
        <v>50</v>
      </c>
      <c r="D843" t="s">
        <v>165</v>
      </c>
      <c r="E843" t="s">
        <v>166</v>
      </c>
      <c r="F843" s="1">
        <v>330005052816</v>
      </c>
      <c r="G843" t="s">
        <v>4131</v>
      </c>
      <c r="H843" t="s">
        <v>4132</v>
      </c>
      <c r="I843" t="s">
        <v>49</v>
      </c>
      <c r="K843" s="10" t="s">
        <v>50</v>
      </c>
      <c r="L843">
        <f>Tabela1[[#This Row],[vlCaptEst]]+Tabela1[[#This Row],[vlLancEstTrat]]+Tabela1[[#This Row],[vlLancEstNTrat]]+Tabela1[[#This Row],[vlConsEst]]</f>
        <v>2460.5810365698549</v>
      </c>
      <c r="M843">
        <v>0</v>
      </c>
      <c r="N843">
        <f>Tabela1[[#This Row],[VALOR_anual]]+Tabela1[[#This Row],[AJUSTE_exerc]]</f>
        <v>2460.5810365698549</v>
      </c>
      <c r="Q843" t="s">
        <v>51</v>
      </c>
      <c r="R843" t="s">
        <v>52</v>
      </c>
      <c r="S843">
        <v>79752.5</v>
      </c>
      <c r="T843">
        <v>0</v>
      </c>
      <c r="U843">
        <v>0</v>
      </c>
      <c r="V843">
        <v>10840.5</v>
      </c>
      <c r="W843">
        <v>0</v>
      </c>
      <c r="X843">
        <v>0</v>
      </c>
      <c r="Y843">
        <v>5.7568725668020709E-2</v>
      </c>
      <c r="Z843">
        <v>1836.5074621464987</v>
      </c>
      <c r="AA843">
        <v>0</v>
      </c>
      <c r="AB843">
        <v>0</v>
      </c>
      <c r="AC843">
        <v>624.07357442335604</v>
      </c>
      <c r="AD843" t="s">
        <v>4133</v>
      </c>
      <c r="AE843" t="s">
        <v>4134</v>
      </c>
      <c r="AF843" s="10">
        <v>42934</v>
      </c>
      <c r="AG843" s="10">
        <v>44760</v>
      </c>
      <c r="AH843" t="s">
        <v>4135</v>
      </c>
      <c r="AI843" t="s">
        <v>4136</v>
      </c>
      <c r="AJ843">
        <v>20760000</v>
      </c>
      <c r="AK843" t="s">
        <v>64</v>
      </c>
      <c r="AL843" t="s">
        <v>47</v>
      </c>
      <c r="AM843">
        <v>30831014</v>
      </c>
      <c r="AN843" t="s">
        <v>4137</v>
      </c>
    </row>
    <row r="844" spans="1:40" x14ac:dyDescent="0.25">
      <c r="A844" t="s">
        <v>4138</v>
      </c>
      <c r="B844" t="s">
        <v>164</v>
      </c>
      <c r="C844">
        <v>50</v>
      </c>
      <c r="D844" t="s">
        <v>165</v>
      </c>
      <c r="E844" t="s">
        <v>166</v>
      </c>
      <c r="F844" s="1">
        <v>330031498184</v>
      </c>
      <c r="G844" t="s">
        <v>4139</v>
      </c>
      <c r="H844" t="s">
        <v>4140</v>
      </c>
      <c r="I844" t="s">
        <v>49</v>
      </c>
      <c r="K844" s="10" t="s">
        <v>50</v>
      </c>
      <c r="L844">
        <f>Tabela1[[#This Row],[vlCaptEst]]+Tabela1[[#This Row],[vlLancEstTrat]]+Tabela1[[#This Row],[vlLancEstNTrat]]+Tabela1[[#This Row],[vlConsEst]]</f>
        <v>632.38578373749669</v>
      </c>
      <c r="M844">
        <v>0</v>
      </c>
      <c r="N844">
        <f>Tabela1[[#This Row],[VALOR_anual]]+Tabela1[[#This Row],[AJUSTE_exerc]]</f>
        <v>632.38578373749669</v>
      </c>
      <c r="Q844" t="s">
        <v>51</v>
      </c>
      <c r="R844" t="s">
        <v>52</v>
      </c>
      <c r="S844">
        <v>10950</v>
      </c>
      <c r="T844">
        <v>0</v>
      </c>
      <c r="U844">
        <v>0</v>
      </c>
      <c r="V844">
        <v>6605.04</v>
      </c>
      <c r="W844">
        <v>0</v>
      </c>
      <c r="X844">
        <v>0</v>
      </c>
      <c r="Y844">
        <v>5.7568725668020709E-2</v>
      </c>
      <c r="Z844">
        <v>252.1439775116101</v>
      </c>
      <c r="AA844">
        <v>0</v>
      </c>
      <c r="AB844">
        <v>0</v>
      </c>
      <c r="AC844">
        <v>380.24180622588665</v>
      </c>
      <c r="AD844" t="s">
        <v>654</v>
      </c>
      <c r="AE844" t="s">
        <v>52</v>
      </c>
      <c r="AF844" s="10">
        <v>0</v>
      </c>
      <c r="AG844" s="10">
        <v>0</v>
      </c>
      <c r="AH844" t="s">
        <v>4141</v>
      </c>
      <c r="AI844" t="s">
        <v>1181</v>
      </c>
      <c r="AJ844">
        <v>22730290</v>
      </c>
      <c r="AK844" t="s">
        <v>64</v>
      </c>
      <c r="AL844" t="s">
        <v>47</v>
      </c>
      <c r="AM844">
        <v>24254501</v>
      </c>
      <c r="AN844" t="s">
        <v>4142</v>
      </c>
    </row>
    <row r="845" spans="1:40" x14ac:dyDescent="0.25">
      <c r="A845" t="s">
        <v>4143</v>
      </c>
      <c r="B845" t="s">
        <v>164</v>
      </c>
      <c r="C845">
        <v>50</v>
      </c>
      <c r="D845" t="s">
        <v>165</v>
      </c>
      <c r="E845" t="s">
        <v>166</v>
      </c>
      <c r="F845" s="1">
        <v>330005095205</v>
      </c>
      <c r="G845" t="s">
        <v>4144</v>
      </c>
      <c r="H845" t="s">
        <v>4145</v>
      </c>
      <c r="I845" t="s">
        <v>49</v>
      </c>
      <c r="K845" s="10" t="s">
        <v>50</v>
      </c>
      <c r="L845">
        <f>Tabela1[[#This Row],[vlCaptEst]]+Tabela1[[#This Row],[vlLancEstTrat]]+Tabela1[[#This Row],[vlLancEstNTrat]]+Tabela1[[#This Row],[vlConsEst]]</f>
        <v>1381.7899312617533</v>
      </c>
      <c r="M845">
        <v>0</v>
      </c>
      <c r="N845">
        <f>Tabela1[[#This Row],[VALOR_anual]]+Tabela1[[#This Row],[AJUSTE_exerc]]</f>
        <v>1381.7899312617533</v>
      </c>
      <c r="Q845" t="s">
        <v>2238</v>
      </c>
      <c r="R845" t="s">
        <v>52</v>
      </c>
      <c r="S845">
        <v>35916</v>
      </c>
      <c r="T845">
        <v>0</v>
      </c>
      <c r="U845">
        <v>0</v>
      </c>
      <c r="V845">
        <v>9636</v>
      </c>
      <c r="W845">
        <v>0</v>
      </c>
      <c r="X845">
        <v>0</v>
      </c>
      <c r="Y845">
        <v>5.7568725668020709E-2</v>
      </c>
      <c r="Z845">
        <v>827.05438428298817</v>
      </c>
      <c r="AA845">
        <v>0</v>
      </c>
      <c r="AB845">
        <v>0</v>
      </c>
      <c r="AC845">
        <v>554.73554697876523</v>
      </c>
      <c r="AD845" t="s">
        <v>4146</v>
      </c>
      <c r="AE845" t="s">
        <v>4147</v>
      </c>
      <c r="AF845" s="10">
        <v>40388</v>
      </c>
      <c r="AG845" s="10">
        <v>42213</v>
      </c>
      <c r="AH845" t="s">
        <v>4148</v>
      </c>
      <c r="AI845" t="s">
        <v>4149</v>
      </c>
      <c r="AJ845">
        <v>24800000</v>
      </c>
      <c r="AK845" t="s">
        <v>236</v>
      </c>
      <c r="AL845" t="s">
        <v>47</v>
      </c>
      <c r="AM845">
        <v>36388306</v>
      </c>
      <c r="AN845" t="s">
        <v>4150</v>
      </c>
    </row>
    <row r="846" spans="1:40" x14ac:dyDescent="0.25">
      <c r="A846" t="s">
        <v>4151</v>
      </c>
      <c r="B846" t="s">
        <v>164</v>
      </c>
      <c r="C846">
        <v>50</v>
      </c>
      <c r="D846" t="s">
        <v>165</v>
      </c>
      <c r="E846" t="s">
        <v>166</v>
      </c>
      <c r="F846" s="1">
        <v>330005053200</v>
      </c>
      <c r="G846" t="s">
        <v>4152</v>
      </c>
      <c r="H846" t="s">
        <v>4153</v>
      </c>
      <c r="I846" t="s">
        <v>62</v>
      </c>
      <c r="K846" s="10" t="s">
        <v>50</v>
      </c>
      <c r="L846">
        <f>Tabela1[[#This Row],[vlCaptEst]]+Tabela1[[#This Row],[vlLancEstTrat]]+Tabela1[[#This Row],[vlLancEstNTrat]]+Tabela1[[#This Row],[vlConsEst]]</f>
        <v>986.82423667790385</v>
      </c>
      <c r="M846">
        <v>0</v>
      </c>
      <c r="N846">
        <f>Tabela1[[#This Row],[VALOR_anual]]+Tabela1[[#This Row],[AJUSTE_exerc]]</f>
        <v>986.82423667790385</v>
      </c>
      <c r="Q846" t="s">
        <v>387</v>
      </c>
      <c r="R846" t="s">
        <v>52</v>
      </c>
      <c r="S846">
        <v>15206.4</v>
      </c>
      <c r="T846">
        <v>4608</v>
      </c>
      <c r="U846">
        <v>0</v>
      </c>
      <c r="V846">
        <v>10598.4</v>
      </c>
      <c r="W846">
        <v>352.8</v>
      </c>
      <c r="X846">
        <v>90</v>
      </c>
      <c r="Y846">
        <v>5.7568725668020709E-2</v>
      </c>
      <c r="Z846">
        <v>350.16748106919664</v>
      </c>
      <c r="AA846">
        <v>26.523883992358556</v>
      </c>
      <c r="AB846">
        <v>0</v>
      </c>
      <c r="AC846">
        <v>610.13287161634867</v>
      </c>
      <c r="AD846" t="s">
        <v>4154</v>
      </c>
      <c r="AE846" t="s">
        <v>4155</v>
      </c>
      <c r="AF846" s="10">
        <v>42083</v>
      </c>
      <c r="AG846" s="10">
        <v>42083</v>
      </c>
      <c r="AH846" t="s">
        <v>4156</v>
      </c>
      <c r="AI846" t="s">
        <v>4157</v>
      </c>
      <c r="AJ846">
        <v>25935000</v>
      </c>
      <c r="AK846" t="s">
        <v>197</v>
      </c>
      <c r="AL846" t="s">
        <v>47</v>
      </c>
      <c r="AM846">
        <v>26777700</v>
      </c>
      <c r="AN846" t="s">
        <v>4158</v>
      </c>
    </row>
    <row r="847" spans="1:40" x14ac:dyDescent="0.25">
      <c r="A847" t="s">
        <v>4159</v>
      </c>
      <c r="B847" t="s">
        <v>164</v>
      </c>
      <c r="C847">
        <v>50</v>
      </c>
      <c r="D847" t="s">
        <v>165</v>
      </c>
      <c r="E847" t="s">
        <v>166</v>
      </c>
      <c r="F847" s="1">
        <v>330005352704</v>
      </c>
      <c r="G847" t="s">
        <v>4160</v>
      </c>
      <c r="H847" t="s">
        <v>318</v>
      </c>
      <c r="I847" t="s">
        <v>62</v>
      </c>
      <c r="K847" s="10" t="s">
        <v>249</v>
      </c>
      <c r="L847">
        <f>Tabela1[[#This Row],[vlCaptEst]]+Tabela1[[#This Row],[vlLancEstTrat]]+Tabela1[[#This Row],[vlLancEstNTrat]]+Tabela1[[#This Row],[vlConsEst]]</f>
        <v>1170.2671776597003</v>
      </c>
      <c r="M847">
        <v>0</v>
      </c>
      <c r="N847">
        <f>Tabela1[[#This Row],[VALOR_anual]]+Tabela1[[#This Row],[AJUSTE_exerc]]</f>
        <v>1170.2671776597003</v>
      </c>
      <c r="Q847" t="s">
        <v>51</v>
      </c>
      <c r="R847" t="s">
        <v>52</v>
      </c>
      <c r="S847">
        <v>50520</v>
      </c>
      <c r="T847">
        <v>0</v>
      </c>
      <c r="U847">
        <v>0</v>
      </c>
      <c r="V847">
        <v>120</v>
      </c>
      <c r="W847">
        <v>0</v>
      </c>
      <c r="X847">
        <v>0</v>
      </c>
      <c r="Y847">
        <v>5.7568725668020709E-2</v>
      </c>
      <c r="Z847">
        <v>1163.3542598632666</v>
      </c>
      <c r="AA847">
        <v>0</v>
      </c>
      <c r="AB847">
        <v>0</v>
      </c>
      <c r="AC847">
        <v>6.9129177964336082</v>
      </c>
      <c r="AD847" t="s">
        <v>4161</v>
      </c>
      <c r="AE847" t="s">
        <v>4162</v>
      </c>
      <c r="AF847" s="10">
        <v>43514</v>
      </c>
      <c r="AG847" s="10">
        <v>45340</v>
      </c>
      <c r="AH847" t="s">
        <v>4163</v>
      </c>
      <c r="AI847" t="s">
        <v>170</v>
      </c>
      <c r="AJ847">
        <v>21538900</v>
      </c>
      <c r="AK847" t="s">
        <v>64</v>
      </c>
      <c r="AL847" t="s">
        <v>47</v>
      </c>
      <c r="AM847" t="s">
        <v>4164</v>
      </c>
      <c r="AN847" t="s">
        <v>4165</v>
      </c>
    </row>
    <row r="848" spans="1:40" x14ac:dyDescent="0.25">
      <c r="A848" t="s">
        <v>4166</v>
      </c>
      <c r="B848" t="s">
        <v>164</v>
      </c>
      <c r="C848">
        <v>50</v>
      </c>
      <c r="D848" t="s">
        <v>165</v>
      </c>
      <c r="E848" t="s">
        <v>166</v>
      </c>
      <c r="F848" s="1">
        <v>330007449101</v>
      </c>
      <c r="G848" t="s">
        <v>4167</v>
      </c>
      <c r="H848" t="s">
        <v>4168</v>
      </c>
      <c r="I848" t="s">
        <v>62</v>
      </c>
      <c r="K848" s="10" t="s">
        <v>50</v>
      </c>
      <c r="L848">
        <f>Tabela1[[#This Row],[vlCaptEst]]+Tabela1[[#This Row],[vlLancEstTrat]]+Tabela1[[#This Row],[vlLancEstNTrat]]+Tabela1[[#This Row],[vlConsEst]]</f>
        <v>7506.5828865318672</v>
      </c>
      <c r="M848">
        <v>0</v>
      </c>
      <c r="N848">
        <f>Tabela1[[#This Row],[VALOR_anual]]+Tabela1[[#This Row],[AJUSTE_exerc]]</f>
        <v>7506.5828865318672</v>
      </c>
      <c r="Q848" t="s">
        <v>51</v>
      </c>
      <c r="R848" t="s">
        <v>52</v>
      </c>
      <c r="S848">
        <v>255770.1</v>
      </c>
      <c r="T848">
        <v>247295</v>
      </c>
      <c r="U848">
        <v>0</v>
      </c>
      <c r="V848">
        <v>8475.1</v>
      </c>
      <c r="W848">
        <v>457692.48</v>
      </c>
      <c r="X848">
        <v>92</v>
      </c>
      <c r="Y848">
        <v>5.7568725668020709E-2</v>
      </c>
      <c r="Z848">
        <v>5889.7433077173582</v>
      </c>
      <c r="AA848">
        <v>1128.9463079912896</v>
      </c>
      <c r="AB848">
        <v>0</v>
      </c>
      <c r="AC848">
        <v>487.89327082321915</v>
      </c>
      <c r="AD848" t="s">
        <v>4169</v>
      </c>
      <c r="AE848" t="s">
        <v>4170</v>
      </c>
      <c r="AF848" s="10">
        <v>41431</v>
      </c>
      <c r="AG848" s="10">
        <v>43257</v>
      </c>
      <c r="AH848" t="s">
        <v>4171</v>
      </c>
      <c r="AI848" t="s">
        <v>4172</v>
      </c>
      <c r="AJ848">
        <v>25250000</v>
      </c>
      <c r="AK848" t="s">
        <v>76</v>
      </c>
      <c r="AL848" t="s">
        <v>47</v>
      </c>
      <c r="AM848">
        <v>26791511</v>
      </c>
      <c r="AN848" t="s">
        <v>4173</v>
      </c>
    </row>
    <row r="849" spans="1:40" x14ac:dyDescent="0.25">
      <c r="A849" t="s">
        <v>4174</v>
      </c>
      <c r="B849" t="s">
        <v>164</v>
      </c>
      <c r="C849">
        <v>50</v>
      </c>
      <c r="D849" t="s">
        <v>165</v>
      </c>
      <c r="E849" t="s">
        <v>166</v>
      </c>
      <c r="F849" s="1">
        <v>330005061726</v>
      </c>
      <c r="G849" t="s">
        <v>4175</v>
      </c>
      <c r="H849" t="s">
        <v>4176</v>
      </c>
      <c r="I849" t="s">
        <v>62</v>
      </c>
      <c r="K849" s="10" t="s">
        <v>50</v>
      </c>
      <c r="L849">
        <f>Tabela1[[#This Row],[vlCaptEst]]+Tabela1[[#This Row],[vlLancEstTrat]]+Tabela1[[#This Row],[vlLancEstNTrat]]+Tabela1[[#This Row],[vlConsEst]]</f>
        <v>2505.7029667789029</v>
      </c>
      <c r="M849">
        <v>0</v>
      </c>
      <c r="N849">
        <f>Tabela1[[#This Row],[VALOR_anual]]+Tabela1[[#This Row],[AJUSTE_exerc]]</f>
        <v>2505.7029667789029</v>
      </c>
      <c r="Q849" t="s">
        <v>51</v>
      </c>
      <c r="R849" t="s">
        <v>52</v>
      </c>
      <c r="S849">
        <v>43920</v>
      </c>
      <c r="T849">
        <v>18480</v>
      </c>
      <c r="U849">
        <v>0</v>
      </c>
      <c r="V849">
        <v>25440</v>
      </c>
      <c r="W849">
        <v>1293.5999999999999</v>
      </c>
      <c r="X849">
        <v>97</v>
      </c>
      <c r="Y849">
        <v>5.7568725668020709E-2</v>
      </c>
      <c r="Z849">
        <v>1011.3640506078419</v>
      </c>
      <c r="AA849">
        <v>29.792378358346049</v>
      </c>
      <c r="AB849">
        <v>0</v>
      </c>
      <c r="AC849">
        <v>1464.5465378127146</v>
      </c>
      <c r="AD849" t="s">
        <v>4177</v>
      </c>
      <c r="AE849" t="s">
        <v>4178</v>
      </c>
      <c r="AF849" s="10">
        <v>40470</v>
      </c>
      <c r="AG849" s="10">
        <v>42295</v>
      </c>
      <c r="AH849" t="s">
        <v>4179</v>
      </c>
      <c r="AI849" t="s">
        <v>181</v>
      </c>
      <c r="AJ849">
        <v>22723200</v>
      </c>
      <c r="AK849" t="s">
        <v>64</v>
      </c>
      <c r="AL849" t="s">
        <v>47</v>
      </c>
      <c r="AM849">
        <v>22464525</v>
      </c>
      <c r="AN849" t="s">
        <v>4180</v>
      </c>
    </row>
    <row r="850" spans="1:40" x14ac:dyDescent="0.25">
      <c r="A850" t="s">
        <v>4181</v>
      </c>
      <c r="B850" t="s">
        <v>164</v>
      </c>
      <c r="C850">
        <v>50</v>
      </c>
      <c r="D850" t="s">
        <v>165</v>
      </c>
      <c r="E850" t="s">
        <v>166</v>
      </c>
      <c r="F850" s="1">
        <v>330005054002</v>
      </c>
      <c r="G850" t="s">
        <v>4182</v>
      </c>
      <c r="H850" t="s">
        <v>4183</v>
      </c>
      <c r="I850" t="s">
        <v>49</v>
      </c>
      <c r="K850" s="10" t="s">
        <v>50</v>
      </c>
      <c r="L850">
        <f>Tabela1[[#This Row],[vlCaptEst]]+Tabela1[[#This Row],[vlLancEstTrat]]+Tabela1[[#This Row],[vlLancEstNTrat]]+Tabela1[[#This Row],[vlConsEst]]</f>
        <v>6629.4705261150939</v>
      </c>
      <c r="M850">
        <v>1441.25</v>
      </c>
      <c r="N850">
        <f>Tabela1[[#This Row],[VALOR_anual]]+Tabela1[[#This Row],[AJUSTE_exerc]]</f>
        <v>8070.7205261150939</v>
      </c>
      <c r="Q850" t="s">
        <v>387</v>
      </c>
      <c r="R850" t="s">
        <v>52</v>
      </c>
      <c r="S850">
        <v>116800</v>
      </c>
      <c r="T850">
        <v>0</v>
      </c>
      <c r="U850">
        <v>0</v>
      </c>
      <c r="V850">
        <v>68437.5</v>
      </c>
      <c r="W850">
        <v>0</v>
      </c>
      <c r="X850">
        <v>0</v>
      </c>
      <c r="Y850">
        <v>5.7568725668020709E-2</v>
      </c>
      <c r="Z850">
        <v>2689.6108632099281</v>
      </c>
      <c r="AA850">
        <v>0</v>
      </c>
      <c r="AB850">
        <v>0</v>
      </c>
      <c r="AC850">
        <v>3939.8596629051663</v>
      </c>
      <c r="AD850" t="s">
        <v>4184</v>
      </c>
      <c r="AE850" t="s">
        <v>335</v>
      </c>
      <c r="AF850" s="10">
        <v>0</v>
      </c>
      <c r="AG850" s="10">
        <v>0</v>
      </c>
      <c r="AH850" t="s">
        <v>4185</v>
      </c>
      <c r="AI850" t="s">
        <v>4186</v>
      </c>
      <c r="AJ850">
        <v>0</v>
      </c>
      <c r="AK850" t="s">
        <v>64</v>
      </c>
      <c r="AL850" t="s">
        <v>47</v>
      </c>
      <c r="AM850">
        <v>22976655</v>
      </c>
      <c r="AN850" t="s">
        <v>4087</v>
      </c>
    </row>
    <row r="851" spans="1:40" x14ac:dyDescent="0.25">
      <c r="A851" t="s">
        <v>4187</v>
      </c>
      <c r="B851" t="s">
        <v>164</v>
      </c>
      <c r="C851">
        <v>50</v>
      </c>
      <c r="D851" t="s">
        <v>165</v>
      </c>
      <c r="E851" t="s">
        <v>166</v>
      </c>
      <c r="F851" s="1">
        <v>330005204500</v>
      </c>
      <c r="G851" t="s">
        <v>4188</v>
      </c>
      <c r="H851" t="s">
        <v>4189</v>
      </c>
      <c r="I851" t="s">
        <v>49</v>
      </c>
      <c r="K851" s="10" t="s">
        <v>50</v>
      </c>
      <c r="L851">
        <f>Tabela1[[#This Row],[vlCaptEst]]+Tabela1[[#This Row],[vlLancEstTrat]]+Tabela1[[#This Row],[vlLancEstNTrat]]+Tabela1[[#This Row],[vlConsEst]]</f>
        <v>6571.8979225995718</v>
      </c>
      <c r="M851">
        <v>0</v>
      </c>
      <c r="N851">
        <f>Tabela1[[#This Row],[VALOR_anual]]+Tabela1[[#This Row],[AJUSTE_exerc]]</f>
        <v>6571.8979225995718</v>
      </c>
      <c r="Q851" t="s">
        <v>51</v>
      </c>
      <c r="R851" t="s">
        <v>52</v>
      </c>
      <c r="S851">
        <v>183000</v>
      </c>
      <c r="T851">
        <v>182707</v>
      </c>
      <c r="U851">
        <v>0</v>
      </c>
      <c r="V851">
        <v>30744.166666666701</v>
      </c>
      <c r="W851">
        <v>7288.32</v>
      </c>
      <c r="X851">
        <v>94</v>
      </c>
      <c r="Y851">
        <v>5.7568725668020709E-2</v>
      </c>
      <c r="Z851">
        <v>4214.0290604190232</v>
      </c>
      <c r="AA851">
        <v>587.97394176131525</v>
      </c>
      <c r="AB851">
        <v>0</v>
      </c>
      <c r="AC851">
        <v>1769.8949204192331</v>
      </c>
      <c r="AD851" t="s">
        <v>654</v>
      </c>
      <c r="AE851" t="s">
        <v>52</v>
      </c>
      <c r="AF851" s="10">
        <v>0</v>
      </c>
      <c r="AG851" s="10">
        <v>0</v>
      </c>
      <c r="AH851" t="s">
        <v>4190</v>
      </c>
      <c r="AI851" t="s">
        <v>67</v>
      </c>
      <c r="AJ851">
        <v>25245390</v>
      </c>
      <c r="AK851" t="s">
        <v>76</v>
      </c>
      <c r="AL851" t="s">
        <v>47</v>
      </c>
      <c r="AM851" t="s">
        <v>4191</v>
      </c>
      <c r="AN851" t="s">
        <v>4192</v>
      </c>
    </row>
    <row r="852" spans="1:40" x14ac:dyDescent="0.25">
      <c r="A852" t="s">
        <v>4193</v>
      </c>
      <c r="B852" t="s">
        <v>164</v>
      </c>
      <c r="C852">
        <v>50</v>
      </c>
      <c r="D852" t="s">
        <v>165</v>
      </c>
      <c r="E852" t="s">
        <v>166</v>
      </c>
      <c r="F852" s="1">
        <v>330005054517</v>
      </c>
      <c r="G852" t="s">
        <v>4194</v>
      </c>
      <c r="H852" t="s">
        <v>4195</v>
      </c>
      <c r="I852" t="s">
        <v>62</v>
      </c>
      <c r="K852" s="10" t="s">
        <v>50</v>
      </c>
      <c r="L852">
        <f>Tabela1[[#This Row],[vlCaptEst]]+Tabela1[[#This Row],[vlLancEstTrat]]+Tabela1[[#This Row],[vlLancEstNTrat]]+Tabela1[[#This Row],[vlConsEst]]</f>
        <v>504.28795502322021</v>
      </c>
      <c r="M852">
        <v>0</v>
      </c>
      <c r="N852">
        <f>Tabela1[[#This Row],[VALOR_anual]]+Tabela1[[#This Row],[AJUSTE_exerc]]</f>
        <v>504.28795502322021</v>
      </c>
      <c r="Q852" t="s">
        <v>387</v>
      </c>
      <c r="R852" t="s">
        <v>52</v>
      </c>
      <c r="S852">
        <v>0</v>
      </c>
      <c r="T852">
        <v>0</v>
      </c>
      <c r="U852">
        <v>4380</v>
      </c>
      <c r="V852">
        <v>0</v>
      </c>
      <c r="W852">
        <v>1533</v>
      </c>
      <c r="X852">
        <v>0</v>
      </c>
      <c r="Y852">
        <v>5.7568725668020709E-2</v>
      </c>
      <c r="Z852">
        <v>0</v>
      </c>
      <c r="AA852">
        <v>252.1439775116101</v>
      </c>
      <c r="AB852">
        <v>252.1439775116101</v>
      </c>
      <c r="AC852">
        <v>0</v>
      </c>
      <c r="AD852" t="s">
        <v>654</v>
      </c>
      <c r="AE852" t="s">
        <v>52</v>
      </c>
      <c r="AF852" s="10">
        <v>0</v>
      </c>
      <c r="AG852" s="10">
        <v>0</v>
      </c>
      <c r="AH852" t="s">
        <v>1100</v>
      </c>
      <c r="AI852" t="s">
        <v>113</v>
      </c>
      <c r="AJ852">
        <v>23565160</v>
      </c>
      <c r="AK852" t="s">
        <v>64</v>
      </c>
      <c r="AL852" t="s">
        <v>47</v>
      </c>
      <c r="AM852">
        <v>24181033</v>
      </c>
      <c r="AN852" t="s">
        <v>4196</v>
      </c>
    </row>
    <row r="853" spans="1:40" x14ac:dyDescent="0.25">
      <c r="A853" t="s">
        <v>4197</v>
      </c>
      <c r="B853" t="s">
        <v>164</v>
      </c>
      <c r="C853">
        <v>50</v>
      </c>
      <c r="D853" t="s">
        <v>165</v>
      </c>
      <c r="E853" t="s">
        <v>166</v>
      </c>
      <c r="F853" s="1">
        <v>330005058342</v>
      </c>
      <c r="G853" t="s">
        <v>4198</v>
      </c>
      <c r="H853" t="s">
        <v>4199</v>
      </c>
      <c r="I853" t="s">
        <v>49</v>
      </c>
      <c r="K853" s="10" t="s">
        <v>50</v>
      </c>
      <c r="L853">
        <f>Tabela1[[#This Row],[vlCaptEst]]+Tabela1[[#This Row],[vlLancEstTrat]]+Tabela1[[#This Row],[vlLancEstNTrat]]+Tabela1[[#This Row],[vlConsEst]]</f>
        <v>1078.7075655159995</v>
      </c>
      <c r="M853">
        <v>0</v>
      </c>
      <c r="N853">
        <f>Tabela1[[#This Row],[VALOR_anual]]+Tabela1[[#This Row],[AJUSTE_exerc]]</f>
        <v>1078.7075655159995</v>
      </c>
      <c r="Q853" t="s">
        <v>51</v>
      </c>
      <c r="R853" t="s">
        <v>52</v>
      </c>
      <c r="S853">
        <v>31185.599999999999</v>
      </c>
      <c r="T853">
        <v>0</v>
      </c>
      <c r="U853">
        <v>0</v>
      </c>
      <c r="V853">
        <v>6263.4</v>
      </c>
      <c r="W853">
        <v>0</v>
      </c>
      <c r="X853">
        <v>0</v>
      </c>
      <c r="Y853">
        <v>5.7568725668020709E-2</v>
      </c>
      <c r="Z853">
        <v>718.12893785610152</v>
      </c>
      <c r="AA853">
        <v>0</v>
      </c>
      <c r="AB853">
        <v>0</v>
      </c>
      <c r="AC853">
        <v>360.57862765989802</v>
      </c>
      <c r="AD853" t="s">
        <v>4200</v>
      </c>
      <c r="AE853" t="s">
        <v>4201</v>
      </c>
      <c r="AF853" s="10">
        <v>41254</v>
      </c>
      <c r="AG853" s="10">
        <v>43080</v>
      </c>
      <c r="AH853" t="s">
        <v>4202</v>
      </c>
      <c r="AI853" t="s">
        <v>4203</v>
      </c>
      <c r="AJ853">
        <v>21210000</v>
      </c>
      <c r="AK853" t="s">
        <v>64</v>
      </c>
      <c r="AL853" t="s">
        <v>47</v>
      </c>
      <c r="AM853">
        <v>36882001</v>
      </c>
      <c r="AN853" t="s">
        <v>4204</v>
      </c>
    </row>
    <row r="854" spans="1:40" x14ac:dyDescent="0.25">
      <c r="A854" t="s">
        <v>4205</v>
      </c>
      <c r="B854" t="s">
        <v>164</v>
      </c>
      <c r="C854">
        <v>50</v>
      </c>
      <c r="D854" t="s">
        <v>165</v>
      </c>
      <c r="E854" t="s">
        <v>166</v>
      </c>
      <c r="F854" s="1">
        <v>330005042500</v>
      </c>
      <c r="G854" t="s">
        <v>2036</v>
      </c>
      <c r="H854" t="s">
        <v>4206</v>
      </c>
      <c r="I854" t="s">
        <v>62</v>
      </c>
      <c r="K854" s="10" t="s">
        <v>1661</v>
      </c>
      <c r="L854">
        <f>Tabela1[[#This Row],[vlCaptEst]]+Tabela1[[#This Row],[vlLancEstTrat]]+Tabela1[[#This Row],[vlLancEstNTrat]]+Tabela1[[#This Row],[vlConsEst]]</f>
        <v>644916.06334949937</v>
      </c>
      <c r="M854">
        <v>0</v>
      </c>
      <c r="N854">
        <f>Tabela1[[#This Row],[VALOR_anual]]+Tabela1[[#This Row],[AJUSTE_exerc]]</f>
        <v>644916.06334949937</v>
      </c>
      <c r="Q854" t="s">
        <v>891</v>
      </c>
      <c r="R854" t="s">
        <v>52</v>
      </c>
      <c r="S854">
        <v>11755920</v>
      </c>
      <c r="T854">
        <v>17739000</v>
      </c>
      <c r="U854">
        <v>0</v>
      </c>
      <c r="V854">
        <v>5034932.42</v>
      </c>
      <c r="W854">
        <v>269808</v>
      </c>
      <c r="X854">
        <v>92</v>
      </c>
      <c r="Y854">
        <v>5.7568725668020709E-2</v>
      </c>
      <c r="Z854">
        <v>270709.33878463943</v>
      </c>
      <c r="AA854">
        <v>84352.080827945683</v>
      </c>
      <c r="AB854">
        <v>0</v>
      </c>
      <c r="AC854">
        <v>289854.64373691432</v>
      </c>
      <c r="AD854" t="s">
        <v>4207</v>
      </c>
      <c r="AE854" t="s">
        <v>2039</v>
      </c>
      <c r="AF854" s="10">
        <v>43726</v>
      </c>
      <c r="AG854" s="10">
        <v>45553</v>
      </c>
      <c r="AH854" t="s">
        <v>4208</v>
      </c>
      <c r="AI854">
        <v>0</v>
      </c>
      <c r="AJ854">
        <v>25225010</v>
      </c>
      <c r="AK854" t="s">
        <v>76</v>
      </c>
      <c r="AL854" t="s">
        <v>47</v>
      </c>
      <c r="AM854" t="s">
        <v>4209</v>
      </c>
      <c r="AN854" t="s">
        <v>2042</v>
      </c>
    </row>
    <row r="855" spans="1:40" x14ac:dyDescent="0.25">
      <c r="A855" t="s">
        <v>4210</v>
      </c>
      <c r="B855" t="s">
        <v>164</v>
      </c>
      <c r="C855">
        <v>50</v>
      </c>
      <c r="D855" t="s">
        <v>165</v>
      </c>
      <c r="E855" t="s">
        <v>166</v>
      </c>
      <c r="F855" s="1">
        <v>330028423748</v>
      </c>
      <c r="G855" t="s">
        <v>4211</v>
      </c>
      <c r="H855" t="s">
        <v>4212</v>
      </c>
      <c r="I855" t="s">
        <v>49</v>
      </c>
      <c r="K855" s="10" t="s">
        <v>50</v>
      </c>
      <c r="L855">
        <f>Tabela1[[#This Row],[vlCaptEst]]+Tabela1[[#This Row],[vlLancEstTrat]]+Tabela1[[#This Row],[vlLancEstNTrat]]+Tabela1[[#This Row],[vlConsEst]]</f>
        <v>4727.8301092678485</v>
      </c>
      <c r="M855">
        <v>0</v>
      </c>
      <c r="N855">
        <f>Tabela1[[#This Row],[VALOR_anual]]+Tabela1[[#This Row],[AJUSTE_exerc]]</f>
        <v>4727.8301092678485</v>
      </c>
      <c r="Q855" t="s">
        <v>51</v>
      </c>
      <c r="R855" t="s">
        <v>52</v>
      </c>
      <c r="S855">
        <v>136875</v>
      </c>
      <c r="T855">
        <v>0</v>
      </c>
      <c r="U855">
        <v>0</v>
      </c>
      <c r="V855">
        <v>27375</v>
      </c>
      <c r="W855">
        <v>0</v>
      </c>
      <c r="X855">
        <v>90</v>
      </c>
      <c r="Y855">
        <v>5.7568725668020709E-2</v>
      </c>
      <c r="Z855">
        <v>3151.8832586872281</v>
      </c>
      <c r="AA855">
        <v>0</v>
      </c>
      <c r="AB855">
        <v>0</v>
      </c>
      <c r="AC855">
        <v>1575.9468505806205</v>
      </c>
      <c r="AD855" t="s">
        <v>4213</v>
      </c>
      <c r="AE855" t="s">
        <v>335</v>
      </c>
      <c r="AF855" s="10">
        <v>0</v>
      </c>
      <c r="AG855" s="10">
        <v>0</v>
      </c>
      <c r="AH855" t="s">
        <v>4214</v>
      </c>
      <c r="AI855" t="s">
        <v>4215</v>
      </c>
      <c r="AJ855">
        <v>25940000</v>
      </c>
      <c r="AK855" t="s">
        <v>4102</v>
      </c>
      <c r="AL855" t="s">
        <v>47</v>
      </c>
      <c r="AM855">
        <v>26328553</v>
      </c>
      <c r="AN855" t="s">
        <v>4216</v>
      </c>
    </row>
    <row r="856" spans="1:40" x14ac:dyDescent="0.25">
      <c r="A856" t="s">
        <v>4217</v>
      </c>
      <c r="B856" t="s">
        <v>164</v>
      </c>
      <c r="C856">
        <v>50</v>
      </c>
      <c r="D856" t="s">
        <v>165</v>
      </c>
      <c r="E856" t="s">
        <v>166</v>
      </c>
      <c r="F856" s="1">
        <v>330005057532</v>
      </c>
      <c r="G856" t="s">
        <v>4218</v>
      </c>
      <c r="H856" t="s">
        <v>4219</v>
      </c>
      <c r="I856" t="s">
        <v>62</v>
      </c>
      <c r="K856" s="10" t="s">
        <v>50</v>
      </c>
      <c r="L856">
        <f>Tabela1[[#This Row],[vlCaptEst]]+Tabela1[[#This Row],[vlLancEstTrat]]+Tabela1[[#This Row],[vlLancEstNTrat]]+Tabela1[[#This Row],[vlConsEst]]</f>
        <v>98.723149316440072</v>
      </c>
      <c r="M856">
        <v>0</v>
      </c>
      <c r="N856">
        <f>Tabela1[[#This Row],[VALOR_anual]]+Tabela1[[#This Row],[AJUSTE_exerc]]</f>
        <v>98.723149316440072</v>
      </c>
      <c r="Q856" t="s">
        <v>387</v>
      </c>
      <c r="R856" t="s">
        <v>52</v>
      </c>
      <c r="S856">
        <v>1056</v>
      </c>
      <c r="T856">
        <v>6336</v>
      </c>
      <c r="U856">
        <v>0</v>
      </c>
      <c r="V856">
        <v>885.42700000000002</v>
      </c>
      <c r="W856">
        <v>1393.92</v>
      </c>
      <c r="X856">
        <v>94</v>
      </c>
      <c r="Y856">
        <v>5.7568725668020709E-2</v>
      </c>
      <c r="Z856">
        <v>24.320521975670502</v>
      </c>
      <c r="AA856">
        <v>23.422469210574896</v>
      </c>
      <c r="AB856">
        <v>0</v>
      </c>
      <c r="AC856">
        <v>50.980158130194674</v>
      </c>
      <c r="AD856" t="s">
        <v>4220</v>
      </c>
      <c r="AE856" t="s">
        <v>4221</v>
      </c>
      <c r="AF856" s="10">
        <v>0</v>
      </c>
      <c r="AG856" s="10">
        <v>0</v>
      </c>
      <c r="AH856" t="s">
        <v>4222</v>
      </c>
      <c r="AI856" t="s">
        <v>4172</v>
      </c>
      <c r="AJ856">
        <v>25250615</v>
      </c>
      <c r="AK856" t="s">
        <v>76</v>
      </c>
      <c r="AL856" t="s">
        <v>47</v>
      </c>
      <c r="AM856" t="s">
        <v>4223</v>
      </c>
      <c r="AN856" t="s">
        <v>4224</v>
      </c>
    </row>
    <row r="857" spans="1:40" x14ac:dyDescent="0.25">
      <c r="A857" t="s">
        <v>4225</v>
      </c>
      <c r="B857" t="s">
        <v>164</v>
      </c>
      <c r="C857">
        <v>50</v>
      </c>
      <c r="D857" t="s">
        <v>165</v>
      </c>
      <c r="E857" t="s">
        <v>166</v>
      </c>
      <c r="F857" s="1">
        <v>330005061807</v>
      </c>
      <c r="G857" t="s">
        <v>4226</v>
      </c>
      <c r="H857" t="s">
        <v>4176</v>
      </c>
      <c r="I857" t="s">
        <v>62</v>
      </c>
      <c r="K857" s="10" t="s">
        <v>50</v>
      </c>
      <c r="L857">
        <f>Tabela1[[#This Row],[vlCaptEst]]+Tabela1[[#This Row],[vlLancEstTrat]]+Tabela1[[#This Row],[vlLancEstNTrat]]+Tabela1[[#This Row],[vlConsEst]]</f>
        <v>21635.166685976426</v>
      </c>
      <c r="M857">
        <v>0</v>
      </c>
      <c r="N857">
        <f>Tabela1[[#This Row],[VALOR_anual]]+Tabela1[[#This Row],[AJUSTE_exerc]]</f>
        <v>21635.166685976426</v>
      </c>
      <c r="Q857" t="s">
        <v>51</v>
      </c>
      <c r="R857" t="s">
        <v>52</v>
      </c>
      <c r="S857">
        <v>294839</v>
      </c>
      <c r="T857">
        <v>0</v>
      </c>
      <c r="U857">
        <v>0</v>
      </c>
      <c r="V857">
        <v>257879</v>
      </c>
      <c r="W857">
        <v>1848</v>
      </c>
      <c r="X857">
        <v>98</v>
      </c>
      <c r="Y857">
        <v>5.7568725668020709E-2</v>
      </c>
      <c r="Z857">
        <v>6789.4042138109244</v>
      </c>
      <c r="AA857">
        <v>0</v>
      </c>
      <c r="AB857">
        <v>0</v>
      </c>
      <c r="AC857">
        <v>14845.762472165503</v>
      </c>
      <c r="AD857" t="s">
        <v>4227</v>
      </c>
      <c r="AE857" t="s">
        <v>4228</v>
      </c>
      <c r="AF857" s="10">
        <v>40381</v>
      </c>
      <c r="AG857" s="10">
        <v>42206</v>
      </c>
      <c r="AH857" t="s">
        <v>4229</v>
      </c>
      <c r="AI857" t="s">
        <v>230</v>
      </c>
      <c r="AJ857">
        <v>22765010</v>
      </c>
      <c r="AK857" t="s">
        <v>64</v>
      </c>
      <c r="AL857" t="s">
        <v>47</v>
      </c>
      <c r="AM857">
        <v>30817788</v>
      </c>
      <c r="AN857" t="s">
        <v>4230</v>
      </c>
    </row>
    <row r="858" spans="1:40" x14ac:dyDescent="0.25">
      <c r="A858" t="s">
        <v>4231</v>
      </c>
      <c r="B858" t="s">
        <v>164</v>
      </c>
      <c r="C858">
        <v>50</v>
      </c>
      <c r="D858" t="s">
        <v>165</v>
      </c>
      <c r="E858" t="s">
        <v>166</v>
      </c>
      <c r="F858" s="1">
        <v>330005091129</v>
      </c>
      <c r="G858" t="s">
        <v>4232</v>
      </c>
      <c r="H858" t="s">
        <v>4233</v>
      </c>
      <c r="I858" t="s">
        <v>62</v>
      </c>
      <c r="K858" s="10" t="s">
        <v>50</v>
      </c>
      <c r="L858">
        <f>Tabela1[[#This Row],[vlCaptEst]]+Tabela1[[#This Row],[vlLancEstTrat]]+Tabela1[[#This Row],[vlLancEstNTrat]]+Tabela1[[#This Row],[vlConsEst]]</f>
        <v>45.591841539621043</v>
      </c>
      <c r="M858">
        <v>0</v>
      </c>
      <c r="N858">
        <f>Tabela1[[#This Row],[VALOR_anual]]+Tabela1[[#This Row],[AJUSTE_exerc]]</f>
        <v>45.591841539621043</v>
      </c>
      <c r="Q858" t="s">
        <v>387</v>
      </c>
      <c r="R858" t="s">
        <v>52</v>
      </c>
      <c r="S858">
        <v>1320</v>
      </c>
      <c r="T858">
        <v>0</v>
      </c>
      <c r="U858">
        <v>0</v>
      </c>
      <c r="V858">
        <v>264</v>
      </c>
      <c r="W858">
        <v>0</v>
      </c>
      <c r="X858">
        <v>30</v>
      </c>
      <c r="Y858">
        <v>5.7568725668020709E-2</v>
      </c>
      <c r="Z858">
        <v>30.387599377072203</v>
      </c>
      <c r="AA858">
        <v>0</v>
      </c>
      <c r="AB858">
        <v>0</v>
      </c>
      <c r="AC858">
        <v>15.204242162548841</v>
      </c>
      <c r="AD858" t="s">
        <v>654</v>
      </c>
      <c r="AE858" t="s">
        <v>52</v>
      </c>
      <c r="AF858" s="10">
        <v>0</v>
      </c>
      <c r="AG858" s="10">
        <v>0</v>
      </c>
      <c r="AH858" t="s">
        <v>4234</v>
      </c>
      <c r="AI858" t="s">
        <v>4235</v>
      </c>
      <c r="AJ858">
        <v>24738275</v>
      </c>
      <c r="AK858" t="s">
        <v>175</v>
      </c>
      <c r="AL858" t="s">
        <v>47</v>
      </c>
      <c r="AM858" t="s">
        <v>4236</v>
      </c>
      <c r="AN858" t="s">
        <v>4237</v>
      </c>
    </row>
    <row r="859" spans="1:40" x14ac:dyDescent="0.25">
      <c r="A859" t="s">
        <v>4238</v>
      </c>
      <c r="B859" t="s">
        <v>164</v>
      </c>
      <c r="C859">
        <v>50</v>
      </c>
      <c r="D859" t="s">
        <v>165</v>
      </c>
      <c r="E859" t="s">
        <v>166</v>
      </c>
      <c r="F859" s="1">
        <v>330005055165</v>
      </c>
      <c r="G859" t="s">
        <v>4239</v>
      </c>
      <c r="H859" t="s">
        <v>4240</v>
      </c>
      <c r="I859" t="s">
        <v>62</v>
      </c>
      <c r="K859" s="10">
        <v>45573</v>
      </c>
      <c r="L859">
        <f>Tabela1[[#This Row],[vlCaptEst]]+Tabela1[[#This Row],[vlLancEstTrat]]+Tabela1[[#This Row],[vlLancEstNTrat]]+Tabela1[[#This Row],[vlConsEst]]</f>
        <v>44497.174271963464</v>
      </c>
      <c r="M859">
        <v>2955.8</v>
      </c>
      <c r="N859">
        <f>Tabela1[[#This Row],[VALOR_anual]]+Tabela1[[#This Row],[AJUSTE_exerc]]</f>
        <v>47452.974271963467</v>
      </c>
      <c r="Q859" t="s">
        <v>51</v>
      </c>
      <c r="R859" t="s">
        <v>52</v>
      </c>
      <c r="S859">
        <v>598395.6</v>
      </c>
      <c r="T859">
        <v>0</v>
      </c>
      <c r="U859">
        <v>0</v>
      </c>
      <c r="V859">
        <v>533581.81999999995</v>
      </c>
      <c r="W859">
        <v>0</v>
      </c>
      <c r="X859">
        <v>0</v>
      </c>
      <c r="Y859">
        <v>5.7568725668020709E-2</v>
      </c>
      <c r="Z859">
        <v>13779.54885494026</v>
      </c>
      <c r="AA859">
        <v>0</v>
      </c>
      <c r="AB859">
        <v>0</v>
      </c>
      <c r="AC859">
        <v>30717.625417023202</v>
      </c>
      <c r="AD859" t="s">
        <v>4241</v>
      </c>
      <c r="AE859" t="s">
        <v>4242</v>
      </c>
      <c r="AF859" s="10">
        <v>43973</v>
      </c>
      <c r="AG859" s="10">
        <v>45799</v>
      </c>
      <c r="AH859" t="s">
        <v>4243</v>
      </c>
      <c r="AI859" t="s">
        <v>190</v>
      </c>
      <c r="AJ859">
        <v>22710561</v>
      </c>
      <c r="AK859" t="s">
        <v>64</v>
      </c>
      <c r="AL859" t="s">
        <v>47</v>
      </c>
      <c r="AM859" t="s">
        <v>4244</v>
      </c>
      <c r="AN859" t="s">
        <v>4245</v>
      </c>
    </row>
    <row r="860" spans="1:40" x14ac:dyDescent="0.25">
      <c r="A860" t="s">
        <v>4246</v>
      </c>
      <c r="B860" t="s">
        <v>164</v>
      </c>
      <c r="C860">
        <v>50</v>
      </c>
      <c r="D860" t="s">
        <v>165</v>
      </c>
      <c r="E860" t="s">
        <v>166</v>
      </c>
      <c r="F860" s="1">
        <v>330005049513</v>
      </c>
      <c r="G860" t="s">
        <v>2065</v>
      </c>
      <c r="H860" t="s">
        <v>4247</v>
      </c>
      <c r="I860" t="s">
        <v>62</v>
      </c>
      <c r="K860" s="10" t="s">
        <v>50</v>
      </c>
      <c r="L860">
        <f>Tabela1[[#This Row],[vlCaptEst]]+Tabela1[[#This Row],[vlLancEstTrat]]+Tabela1[[#This Row],[vlLancEstNTrat]]+Tabela1[[#This Row],[vlConsEst]]</f>
        <v>756.45281748285572</v>
      </c>
      <c r="M860">
        <v>0</v>
      </c>
      <c r="N860">
        <f>Tabela1[[#This Row],[VALOR_anual]]+Tabela1[[#This Row],[AJUSTE_exerc]]</f>
        <v>756.45281748285572</v>
      </c>
      <c r="Q860" t="s">
        <v>51</v>
      </c>
      <c r="R860" t="s">
        <v>52</v>
      </c>
      <c r="S860">
        <v>0</v>
      </c>
      <c r="T860">
        <v>1752000</v>
      </c>
      <c r="U860">
        <v>0</v>
      </c>
      <c r="V860">
        <v>0</v>
      </c>
      <c r="W860">
        <v>5256</v>
      </c>
      <c r="X860">
        <v>99</v>
      </c>
      <c r="Y860">
        <v>5.7568725668020709E-2</v>
      </c>
      <c r="Z860">
        <v>0</v>
      </c>
      <c r="AA860">
        <v>756.45281748285572</v>
      </c>
      <c r="AB860">
        <v>0</v>
      </c>
      <c r="AC860">
        <v>0</v>
      </c>
      <c r="AD860" t="s">
        <v>2067</v>
      </c>
      <c r="AE860" t="s">
        <v>2068</v>
      </c>
      <c r="AF860" s="10">
        <v>42165</v>
      </c>
      <c r="AG860" s="10">
        <v>45422</v>
      </c>
      <c r="AH860" t="s">
        <v>2069</v>
      </c>
      <c r="AI860" t="s">
        <v>2070</v>
      </c>
      <c r="AJ860">
        <v>25221000</v>
      </c>
      <c r="AK860" t="s">
        <v>76</v>
      </c>
      <c r="AL860" t="s">
        <v>47</v>
      </c>
      <c r="AM860">
        <v>21877843</v>
      </c>
      <c r="AN860" t="s">
        <v>2071</v>
      </c>
    </row>
    <row r="861" spans="1:40" x14ac:dyDescent="0.25">
      <c r="A861" t="s">
        <v>4248</v>
      </c>
      <c r="B861" t="s">
        <v>164</v>
      </c>
      <c r="C861">
        <v>50</v>
      </c>
      <c r="D861" t="s">
        <v>165</v>
      </c>
      <c r="E861" t="s">
        <v>166</v>
      </c>
      <c r="F861" s="1">
        <v>330005055408</v>
      </c>
      <c r="G861" t="s">
        <v>4249</v>
      </c>
      <c r="H861" t="s">
        <v>4250</v>
      </c>
      <c r="I861" t="s">
        <v>49</v>
      </c>
      <c r="K861" s="10" t="s">
        <v>50</v>
      </c>
      <c r="L861">
        <f>Tabela1[[#This Row],[vlCaptEst]]+Tabela1[[#This Row],[vlLancEstTrat]]+Tabela1[[#This Row],[vlLancEstNTrat]]+Tabela1[[#This Row],[vlConsEst]]</f>
        <v>281.34113485123004</v>
      </c>
      <c r="M861">
        <v>0</v>
      </c>
      <c r="N861">
        <f>Tabela1[[#This Row],[VALOR_anual]]+Tabela1[[#This Row],[AJUSTE_exerc]]</f>
        <v>281.34113485123004</v>
      </c>
      <c r="Q861" t="s">
        <v>51</v>
      </c>
      <c r="R861" t="s">
        <v>52</v>
      </c>
      <c r="S861">
        <v>8144.9279999999999</v>
      </c>
      <c r="T861">
        <v>0</v>
      </c>
      <c r="U861">
        <v>0</v>
      </c>
      <c r="V861">
        <v>1628.9849999999999</v>
      </c>
      <c r="W861">
        <v>0</v>
      </c>
      <c r="X861">
        <v>90</v>
      </c>
      <c r="Y861">
        <v>5.7568725668020709E-2</v>
      </c>
      <c r="Z861">
        <v>187.55727574281576</v>
      </c>
      <c r="AA861">
        <v>0</v>
      </c>
      <c r="AB861">
        <v>0</v>
      </c>
      <c r="AC861">
        <v>93.783859108414262</v>
      </c>
      <c r="AD861" t="s">
        <v>4251</v>
      </c>
      <c r="AE861" t="s">
        <v>4252</v>
      </c>
      <c r="AF861" s="10">
        <v>40905</v>
      </c>
      <c r="AG861" s="10">
        <v>42732</v>
      </c>
      <c r="AH861" t="s">
        <v>4253</v>
      </c>
      <c r="AI861" t="s">
        <v>85</v>
      </c>
      <c r="AJ861">
        <v>20011030</v>
      </c>
      <c r="AK861" t="s">
        <v>64</v>
      </c>
      <c r="AL861" t="s">
        <v>47</v>
      </c>
      <c r="AM861" t="s">
        <v>4254</v>
      </c>
      <c r="AN861" t="s">
        <v>4255</v>
      </c>
    </row>
    <row r="862" spans="1:40" x14ac:dyDescent="0.25">
      <c r="A862" t="s">
        <v>4256</v>
      </c>
      <c r="B862" t="s">
        <v>164</v>
      </c>
      <c r="C862">
        <v>50</v>
      </c>
      <c r="D862" t="s">
        <v>165</v>
      </c>
      <c r="E862" t="s">
        <v>166</v>
      </c>
      <c r="F862" s="1">
        <v>330005204772</v>
      </c>
      <c r="G862" t="s">
        <v>4257</v>
      </c>
      <c r="H862" t="s">
        <v>4258</v>
      </c>
      <c r="I862" t="s">
        <v>62</v>
      </c>
      <c r="K862" s="10" t="s">
        <v>50</v>
      </c>
      <c r="L862">
        <f>Tabela1[[#This Row],[vlCaptEst]]+Tabela1[[#This Row],[vlLancEstTrat]]+Tabela1[[#This Row],[vlLancEstNTrat]]+Tabela1[[#This Row],[vlConsEst]]</f>
        <v>170.98506948459803</v>
      </c>
      <c r="M862">
        <v>0</v>
      </c>
      <c r="N862">
        <f>Tabela1[[#This Row],[VALOR_anual]]+Tabela1[[#This Row],[AJUSTE_exerc]]</f>
        <v>170.98506948459803</v>
      </c>
      <c r="Q862" t="s">
        <v>387</v>
      </c>
      <c r="R862" t="s">
        <v>52</v>
      </c>
      <c r="S862">
        <v>7008</v>
      </c>
      <c r="T862">
        <v>0</v>
      </c>
      <c r="U862">
        <v>0</v>
      </c>
      <c r="V862">
        <v>166.857</v>
      </c>
      <c r="W862">
        <v>0</v>
      </c>
      <c r="X862">
        <v>90</v>
      </c>
      <c r="Y862">
        <v>5.7568725668020709E-2</v>
      </c>
      <c r="Z862">
        <v>161.37799339287761</v>
      </c>
      <c r="AA862">
        <v>0</v>
      </c>
      <c r="AB862">
        <v>0</v>
      </c>
      <c r="AC862">
        <v>9.6070760917204208</v>
      </c>
      <c r="AD862" t="s">
        <v>4259</v>
      </c>
      <c r="AE862" t="s">
        <v>335</v>
      </c>
      <c r="AF862" s="10">
        <v>0</v>
      </c>
      <c r="AG862" s="10">
        <v>0</v>
      </c>
      <c r="AH862" t="s">
        <v>4260</v>
      </c>
      <c r="AI862" t="s">
        <v>4261</v>
      </c>
      <c r="AJ862">
        <v>26020005</v>
      </c>
      <c r="AK862" t="s">
        <v>186</v>
      </c>
      <c r="AL862" t="s">
        <v>47</v>
      </c>
      <c r="AM862">
        <v>21074022</v>
      </c>
      <c r="AN862" t="s">
        <v>4262</v>
      </c>
    </row>
    <row r="863" spans="1:40" x14ac:dyDescent="0.25">
      <c r="A863" t="s">
        <v>4263</v>
      </c>
      <c r="B863" t="s">
        <v>164</v>
      </c>
      <c r="C863">
        <v>50</v>
      </c>
      <c r="D863" t="s">
        <v>165</v>
      </c>
      <c r="E863" t="s">
        <v>166</v>
      </c>
      <c r="F863" s="1">
        <v>700000078313</v>
      </c>
      <c r="G863" t="s">
        <v>106</v>
      </c>
      <c r="H863" t="s">
        <v>4264</v>
      </c>
      <c r="I863" t="s">
        <v>49</v>
      </c>
      <c r="K863" s="10" t="s">
        <v>107</v>
      </c>
      <c r="L863">
        <f>Tabela1[[#This Row],[vlCaptEst]]+Tabela1[[#This Row],[vlLancEstTrat]]+Tabela1[[#This Row],[vlLancEstNTrat]]+Tabela1[[#This Row],[vlConsEst]]</f>
        <v>4987.7746148669758</v>
      </c>
      <c r="M863">
        <v>0</v>
      </c>
      <c r="N863">
        <f>Tabela1[[#This Row],[VALOR_anual]]+Tabela1[[#This Row],[AJUSTE_exerc]]</f>
        <v>4987.7746148669758</v>
      </c>
      <c r="Q863" t="s">
        <v>51</v>
      </c>
      <c r="R863" t="s">
        <v>4265</v>
      </c>
      <c r="S863">
        <v>0</v>
      </c>
      <c r="T863">
        <v>389395</v>
      </c>
      <c r="U863">
        <v>0</v>
      </c>
      <c r="V863">
        <v>0</v>
      </c>
      <c r="W863">
        <v>1234</v>
      </c>
      <c r="X863">
        <v>78</v>
      </c>
      <c r="Y863">
        <v>5.7568725668020709E-2</v>
      </c>
      <c r="Z863">
        <v>0</v>
      </c>
      <c r="AA863">
        <v>4987.7746148669758</v>
      </c>
      <c r="AB863">
        <v>0</v>
      </c>
      <c r="AC863">
        <v>0</v>
      </c>
      <c r="AD863" t="s">
        <v>654</v>
      </c>
      <c r="AE863" t="s">
        <v>52</v>
      </c>
      <c r="AF863" s="10">
        <v>0</v>
      </c>
      <c r="AG863" s="10">
        <v>0</v>
      </c>
      <c r="AH863" t="s">
        <v>108</v>
      </c>
      <c r="AI863" t="s">
        <v>109</v>
      </c>
      <c r="AJ863">
        <v>25225030</v>
      </c>
      <c r="AK863" t="s">
        <v>76</v>
      </c>
      <c r="AL863" t="s">
        <v>47</v>
      </c>
      <c r="AM863" t="s">
        <v>2255</v>
      </c>
      <c r="AN863" t="s">
        <v>354</v>
      </c>
    </row>
    <row r="864" spans="1:40" x14ac:dyDescent="0.25">
      <c r="A864" t="s">
        <v>4266</v>
      </c>
      <c r="B864" t="s">
        <v>164</v>
      </c>
      <c r="C864">
        <v>50</v>
      </c>
      <c r="D864" t="s">
        <v>165</v>
      </c>
      <c r="E864" t="s">
        <v>166</v>
      </c>
      <c r="F864" s="1">
        <v>330005050791</v>
      </c>
      <c r="G864" t="s">
        <v>4267</v>
      </c>
      <c r="H864" t="s">
        <v>4268</v>
      </c>
      <c r="I864" t="s">
        <v>49</v>
      </c>
      <c r="K864" s="10" t="s">
        <v>50</v>
      </c>
      <c r="L864">
        <f>Tabela1[[#This Row],[vlCaptEst]]+Tabela1[[#This Row],[vlLancEstTrat]]+Tabela1[[#This Row],[vlLancEstNTrat]]+Tabela1[[#This Row],[vlConsEst]]</f>
        <v>5211.1182490514493</v>
      </c>
      <c r="M864">
        <v>0</v>
      </c>
      <c r="N864">
        <f>Tabela1[[#This Row],[VALOR_anual]]+Tabela1[[#This Row],[AJUSTE_exerc]]</f>
        <v>5211.1182490514493</v>
      </c>
      <c r="Q864" t="s">
        <v>387</v>
      </c>
      <c r="R864" t="s">
        <v>52</v>
      </c>
      <c r="S864">
        <v>116800</v>
      </c>
      <c r="T864">
        <v>0</v>
      </c>
      <c r="U864">
        <v>0</v>
      </c>
      <c r="V864">
        <v>43800</v>
      </c>
      <c r="W864">
        <v>0</v>
      </c>
      <c r="X864">
        <v>90</v>
      </c>
      <c r="Y864">
        <v>5.7568725668020709E-2</v>
      </c>
      <c r="Z864">
        <v>2689.6158190912724</v>
      </c>
      <c r="AA864">
        <v>0</v>
      </c>
      <c r="AB864">
        <v>0</v>
      </c>
      <c r="AC864">
        <v>2521.5024299601773</v>
      </c>
      <c r="AD864" t="s">
        <v>4269</v>
      </c>
      <c r="AE864" t="s">
        <v>4270</v>
      </c>
      <c r="AF864" s="10">
        <v>42964</v>
      </c>
      <c r="AG864" s="10">
        <v>0</v>
      </c>
      <c r="AH864" t="s">
        <v>4271</v>
      </c>
      <c r="AI864" t="s">
        <v>205</v>
      </c>
      <c r="AJ864">
        <v>22640102</v>
      </c>
      <c r="AK864" t="s">
        <v>64</v>
      </c>
      <c r="AL864" t="s">
        <v>47</v>
      </c>
      <c r="AM864">
        <v>38684248</v>
      </c>
      <c r="AN864" t="s">
        <v>4272</v>
      </c>
    </row>
    <row r="865" spans="1:40" s="4" customFormat="1" x14ac:dyDescent="0.25">
      <c r="A865" t="s">
        <v>4273</v>
      </c>
      <c r="B865" t="s">
        <v>164</v>
      </c>
      <c r="C865">
        <v>50</v>
      </c>
      <c r="D865" t="s">
        <v>165</v>
      </c>
      <c r="E865" t="s">
        <v>166</v>
      </c>
      <c r="F865" s="1">
        <v>330026790158</v>
      </c>
      <c r="G865" t="s">
        <v>4274</v>
      </c>
      <c r="H865" t="s">
        <v>4275</v>
      </c>
      <c r="I865" t="s">
        <v>49</v>
      </c>
      <c r="J865"/>
      <c r="K865" s="10" t="s">
        <v>66</v>
      </c>
      <c r="L865">
        <f>Tabela1[[#This Row],[vlCaptEst]]+Tabela1[[#This Row],[vlLancEstTrat]]+Tabela1[[#This Row],[vlLancEstNTrat]]+Tabela1[[#This Row],[vlConsEst]]</f>
        <v>1461.5808751930965</v>
      </c>
      <c r="M865">
        <v>0</v>
      </c>
      <c r="N865">
        <f>Tabela1[[#This Row],[VALOR_anual]]+Tabela1[[#This Row],[AJUSTE_exerc]]</f>
        <v>1461.5808751930965</v>
      </c>
      <c r="O865"/>
      <c r="P865"/>
      <c r="Q865" t="s">
        <v>51</v>
      </c>
      <c r="R865" t="s">
        <v>52</v>
      </c>
      <c r="S865">
        <v>42310.8</v>
      </c>
      <c r="T865">
        <v>0</v>
      </c>
      <c r="U865">
        <v>0</v>
      </c>
      <c r="V865">
        <v>8464.35</v>
      </c>
      <c r="W865">
        <v>0</v>
      </c>
      <c r="X865">
        <v>90</v>
      </c>
      <c r="Y865">
        <v>5.7568725668020709E-2</v>
      </c>
      <c r="Z865">
        <v>974.30371033662902</v>
      </c>
      <c r="AA865">
        <v>0</v>
      </c>
      <c r="AB865">
        <v>0</v>
      </c>
      <c r="AC865">
        <v>487.27716485646744</v>
      </c>
      <c r="AD865" t="s">
        <v>4276</v>
      </c>
      <c r="AE865" t="s">
        <v>4277</v>
      </c>
      <c r="AF865" s="10">
        <v>43433</v>
      </c>
      <c r="AG865" s="10">
        <v>45259</v>
      </c>
      <c r="AH865" t="s">
        <v>4278</v>
      </c>
      <c r="AI865" t="s">
        <v>205</v>
      </c>
      <c r="AJ865" t="s">
        <v>2882</v>
      </c>
      <c r="AK865" t="s">
        <v>64</v>
      </c>
      <c r="AL865" t="s">
        <v>47</v>
      </c>
      <c r="AM865" t="s">
        <v>4279</v>
      </c>
      <c r="AN865" t="s">
        <v>4280</v>
      </c>
    </row>
    <row r="866" spans="1:40" x14ac:dyDescent="0.25">
      <c r="A866" t="s">
        <v>4281</v>
      </c>
      <c r="B866" t="s">
        <v>164</v>
      </c>
      <c r="C866">
        <v>50</v>
      </c>
      <c r="D866" t="s">
        <v>165</v>
      </c>
      <c r="E866" t="s">
        <v>166</v>
      </c>
      <c r="F866" s="1">
        <v>330005052573</v>
      </c>
      <c r="G866" t="s">
        <v>4282</v>
      </c>
      <c r="H866" t="s">
        <v>4283</v>
      </c>
      <c r="I866" t="s">
        <v>49</v>
      </c>
      <c r="K866" s="10" t="s">
        <v>50</v>
      </c>
      <c r="L866">
        <f>Tabela1[[#This Row],[vlCaptEst]]+Tabela1[[#This Row],[vlLancEstTrat]]+Tabela1[[#This Row],[vlLancEstNTrat]]+Tabela1[[#This Row],[vlConsEst]]</f>
        <v>907.36745191496834</v>
      </c>
      <c r="M866">
        <v>0</v>
      </c>
      <c r="N866">
        <f>Tabela1[[#This Row],[VALOR_anual]]+Tabela1[[#This Row],[AJUSTE_exerc]]</f>
        <v>907.36745191496834</v>
      </c>
      <c r="Q866" t="s">
        <v>51</v>
      </c>
      <c r="R866" t="s">
        <v>52</v>
      </c>
      <c r="S866">
        <v>0</v>
      </c>
      <c r="T866">
        <v>222621</v>
      </c>
      <c r="U866">
        <v>0</v>
      </c>
      <c r="V866">
        <v>0</v>
      </c>
      <c r="W866">
        <v>10643.75</v>
      </c>
      <c r="X866">
        <v>93</v>
      </c>
      <c r="Y866">
        <v>5.7568725668020709E-2</v>
      </c>
      <c r="Z866">
        <v>0</v>
      </c>
      <c r="AA866">
        <v>907.36745191496834</v>
      </c>
      <c r="AB866">
        <v>0</v>
      </c>
      <c r="AC866">
        <v>0</v>
      </c>
      <c r="AD866" t="s">
        <v>4284</v>
      </c>
      <c r="AE866" t="s">
        <v>4285</v>
      </c>
      <c r="AF866" s="10">
        <v>42489</v>
      </c>
      <c r="AG866" s="10">
        <v>44315</v>
      </c>
      <c r="AH866" t="s">
        <v>4286</v>
      </c>
      <c r="AI866" t="s">
        <v>205</v>
      </c>
      <c r="AJ866">
        <v>22640100</v>
      </c>
      <c r="AK866" t="s">
        <v>64</v>
      </c>
      <c r="AL866" t="s">
        <v>47</v>
      </c>
      <c r="AM866">
        <v>24947072</v>
      </c>
      <c r="AN866" t="s">
        <v>4287</v>
      </c>
    </row>
    <row r="867" spans="1:40" x14ac:dyDescent="0.25">
      <c r="A867" t="s">
        <v>4288</v>
      </c>
      <c r="B867" t="s">
        <v>164</v>
      </c>
      <c r="C867">
        <v>50</v>
      </c>
      <c r="D867" t="s">
        <v>165</v>
      </c>
      <c r="E867" t="s">
        <v>166</v>
      </c>
      <c r="F867" s="1">
        <v>330005959730</v>
      </c>
      <c r="G867" t="s">
        <v>4289</v>
      </c>
      <c r="H867" t="s">
        <v>4290</v>
      </c>
      <c r="I867" t="s">
        <v>62</v>
      </c>
      <c r="K867" s="10" t="s">
        <v>66</v>
      </c>
      <c r="L867">
        <f>Tabela1[[#This Row],[vlCaptEst]]+Tabela1[[#This Row],[vlLancEstTrat]]+Tabela1[[#This Row],[vlLancEstNTrat]]+Tabela1[[#This Row],[vlConsEst]]</f>
        <v>3323.6828411448196</v>
      </c>
      <c r="M867">
        <v>0</v>
      </c>
      <c r="N867">
        <f>Tabela1[[#This Row],[VALOR_anual]]+Tabela1[[#This Row],[AJUSTE_exerc]]</f>
        <v>3323.6828411448196</v>
      </c>
      <c r="Q867" t="s">
        <v>51</v>
      </c>
      <c r="R867" t="s">
        <v>52</v>
      </c>
      <c r="S867">
        <v>49581.599999999999</v>
      </c>
      <c r="T867">
        <v>0</v>
      </c>
      <c r="U867">
        <v>0</v>
      </c>
      <c r="V867">
        <v>37901.599999999999</v>
      </c>
      <c r="W867">
        <v>0</v>
      </c>
      <c r="X867">
        <v>90</v>
      </c>
      <c r="Y867">
        <v>5.7568725668020709E-2</v>
      </c>
      <c r="Z867">
        <v>1141.7383386568956</v>
      </c>
      <c r="AA867">
        <v>0</v>
      </c>
      <c r="AB867">
        <v>0</v>
      </c>
      <c r="AC867">
        <v>2181.9445024879242</v>
      </c>
      <c r="AD867" t="s">
        <v>4291</v>
      </c>
      <c r="AE867" t="s">
        <v>4292</v>
      </c>
      <c r="AF867" s="10">
        <v>43460</v>
      </c>
      <c r="AG867" s="10">
        <v>45286</v>
      </c>
      <c r="AH867" t="s">
        <v>4293</v>
      </c>
      <c r="AI867" t="s">
        <v>4294</v>
      </c>
      <c r="AJ867">
        <v>22610901</v>
      </c>
      <c r="AK867" t="s">
        <v>64</v>
      </c>
      <c r="AL867" t="s">
        <v>47</v>
      </c>
      <c r="AM867" t="s">
        <v>4295</v>
      </c>
      <c r="AN867" t="s">
        <v>4296</v>
      </c>
    </row>
    <row r="868" spans="1:40" x14ac:dyDescent="0.25">
      <c r="A868" t="s">
        <v>4297</v>
      </c>
      <c r="B868" t="s">
        <v>164</v>
      </c>
      <c r="C868">
        <v>50</v>
      </c>
      <c r="D868" t="s">
        <v>165</v>
      </c>
      <c r="E868" t="s">
        <v>166</v>
      </c>
      <c r="F868" s="1">
        <v>330005054860</v>
      </c>
      <c r="G868" t="s">
        <v>4298</v>
      </c>
      <c r="H868" t="s">
        <v>4299</v>
      </c>
      <c r="I868" t="s">
        <v>62</v>
      </c>
      <c r="J868">
        <v>2024</v>
      </c>
      <c r="K868" s="10">
        <v>45252</v>
      </c>
      <c r="L868">
        <f>Tabela1[[#This Row],[vlCaptEst]]+Tabela1[[#This Row],[vlLancEstTrat]]+Tabela1[[#This Row],[vlLancEstNTrat]]+Tabela1[[#This Row],[vlConsEst]]</f>
        <v>111.10792349554923</v>
      </c>
      <c r="M868">
        <v>-156.34</v>
      </c>
      <c r="N868">
        <v>0</v>
      </c>
      <c r="O868">
        <v>-45.232076499999998</v>
      </c>
      <c r="Q868" t="s">
        <v>11556</v>
      </c>
      <c r="R868" t="s">
        <v>52</v>
      </c>
      <c r="S868">
        <v>0</v>
      </c>
      <c r="T868">
        <v>58867.199999999997</v>
      </c>
      <c r="U868">
        <v>0</v>
      </c>
      <c r="V868">
        <v>0</v>
      </c>
      <c r="W868">
        <v>305</v>
      </c>
      <c r="X868">
        <v>97</v>
      </c>
      <c r="Y868">
        <v>5.7568725668020709E-2</v>
      </c>
      <c r="Z868">
        <v>0</v>
      </c>
      <c r="AA868">
        <v>111.10792349554923</v>
      </c>
      <c r="AB868">
        <v>0</v>
      </c>
      <c r="AC868">
        <v>0</v>
      </c>
      <c r="AD868" t="s">
        <v>4300</v>
      </c>
      <c r="AE868" t="s">
        <v>4301</v>
      </c>
      <c r="AF868" s="10">
        <v>45252</v>
      </c>
      <c r="AG868" s="10">
        <v>48905</v>
      </c>
      <c r="AH868" t="s">
        <v>1909</v>
      </c>
      <c r="AI868" t="s">
        <v>1181</v>
      </c>
      <c r="AJ868">
        <v>22775109</v>
      </c>
      <c r="AK868" t="s">
        <v>95</v>
      </c>
      <c r="AL868" t="s">
        <v>47</v>
      </c>
      <c r="AM868" t="s">
        <v>4302</v>
      </c>
      <c r="AN868" t="s">
        <v>4303</v>
      </c>
    </row>
    <row r="869" spans="1:40" s="4" customFormat="1" x14ac:dyDescent="0.25">
      <c r="A869" t="s">
        <v>4304</v>
      </c>
      <c r="B869" t="s">
        <v>164</v>
      </c>
      <c r="C869">
        <v>50</v>
      </c>
      <c r="D869" t="s">
        <v>165</v>
      </c>
      <c r="E869" t="s">
        <v>166</v>
      </c>
      <c r="F869" s="1">
        <v>330005051097</v>
      </c>
      <c r="G869" t="s">
        <v>4305</v>
      </c>
      <c r="H869" t="s">
        <v>4306</v>
      </c>
      <c r="I869" t="s">
        <v>49</v>
      </c>
      <c r="J869"/>
      <c r="K869" s="10" t="s">
        <v>50</v>
      </c>
      <c r="L869">
        <f>Tabela1[[#This Row],[vlCaptEst]]+Tabela1[[#This Row],[vlLancEstTrat]]+Tabela1[[#This Row],[vlLancEstNTrat]]+Tabela1[[#This Row],[vlConsEst]]</f>
        <v>811.74571738031193</v>
      </c>
      <c r="M869">
        <v>0</v>
      </c>
      <c r="N869">
        <f>Tabela1[[#This Row],[VALOR_anual]]+Tabela1[[#This Row],[AJUSTE_exerc]]</f>
        <v>811.74571738031193</v>
      </c>
      <c r="O869"/>
      <c r="P869"/>
      <c r="Q869" t="s">
        <v>51</v>
      </c>
      <c r="R869" t="s">
        <v>52</v>
      </c>
      <c r="S869">
        <v>35251.199999999997</v>
      </c>
      <c r="T869">
        <v>0</v>
      </c>
      <c r="U869">
        <v>0</v>
      </c>
      <c r="V869">
        <v>0</v>
      </c>
      <c r="W869">
        <v>0</v>
      </c>
      <c r="X869">
        <v>90</v>
      </c>
      <c r="Y869">
        <v>5.7568725668020709E-2</v>
      </c>
      <c r="Z869">
        <v>811.74571738031193</v>
      </c>
      <c r="AA869">
        <v>0</v>
      </c>
      <c r="AB869">
        <v>0</v>
      </c>
      <c r="AC869">
        <v>0</v>
      </c>
      <c r="AD869" t="s">
        <v>4307</v>
      </c>
      <c r="AE869" t="s">
        <v>4308</v>
      </c>
      <c r="AF869" s="10">
        <v>43434</v>
      </c>
      <c r="AG869" s="10">
        <v>0</v>
      </c>
      <c r="AH869" t="s">
        <v>4309</v>
      </c>
      <c r="AI869" t="s">
        <v>4310</v>
      </c>
      <c r="AJ869">
        <v>21370070</v>
      </c>
      <c r="AK869" t="s">
        <v>64</v>
      </c>
      <c r="AL869" t="s">
        <v>47</v>
      </c>
      <c r="AM869">
        <v>24713122</v>
      </c>
      <c r="AN869" t="s">
        <v>4311</v>
      </c>
    </row>
    <row r="870" spans="1:40" x14ac:dyDescent="0.25">
      <c r="A870" t="s">
        <v>4312</v>
      </c>
      <c r="B870" t="s">
        <v>164</v>
      </c>
      <c r="C870">
        <v>50</v>
      </c>
      <c r="D870" t="s">
        <v>165</v>
      </c>
      <c r="E870" t="s">
        <v>166</v>
      </c>
      <c r="F870" s="1">
        <v>330005053545</v>
      </c>
      <c r="G870" t="s">
        <v>4313</v>
      </c>
      <c r="H870" t="s">
        <v>4314</v>
      </c>
      <c r="I870" t="s">
        <v>49</v>
      </c>
      <c r="K870" s="10" t="s">
        <v>50</v>
      </c>
      <c r="L870">
        <f>Tabela1[[#This Row],[vlCaptEst]]+Tabela1[[#This Row],[vlLancEstTrat]]+Tabela1[[#This Row],[vlLancEstNTrat]]+Tabela1[[#This Row],[vlConsEst]]</f>
        <v>5716.0849648854983</v>
      </c>
      <c r="M870">
        <v>0</v>
      </c>
      <c r="N870">
        <f>Tabela1[[#This Row],[VALOR_anual]]+Tabela1[[#This Row],[AJUSTE_exerc]]</f>
        <v>5716.0849648854983</v>
      </c>
      <c r="Q870" t="s">
        <v>51</v>
      </c>
      <c r="R870" t="s">
        <v>52</v>
      </c>
      <c r="S870">
        <v>183551.2</v>
      </c>
      <c r="T870">
        <v>0</v>
      </c>
      <c r="U870">
        <v>0</v>
      </c>
      <c r="V870">
        <v>25871.200000000001</v>
      </c>
      <c r="W870">
        <v>0</v>
      </c>
      <c r="X870">
        <v>90</v>
      </c>
      <c r="Y870">
        <v>5.7568725668020709E-2</v>
      </c>
      <c r="Z870">
        <v>4226.7166663445014</v>
      </c>
      <c r="AA870">
        <v>0</v>
      </c>
      <c r="AB870">
        <v>0</v>
      </c>
      <c r="AC870">
        <v>1489.3682985409966</v>
      </c>
      <c r="AD870" t="s">
        <v>4315</v>
      </c>
      <c r="AE870" t="s">
        <v>4316</v>
      </c>
      <c r="AF870" s="10">
        <v>43319</v>
      </c>
      <c r="AG870" s="10">
        <v>45145</v>
      </c>
      <c r="AH870" t="s">
        <v>4317</v>
      </c>
      <c r="AI870" t="s">
        <v>167</v>
      </c>
      <c r="AJ870">
        <v>22780086</v>
      </c>
      <c r="AK870" t="s">
        <v>64</v>
      </c>
      <c r="AL870" t="s">
        <v>47</v>
      </c>
      <c r="AM870">
        <v>24447451</v>
      </c>
      <c r="AN870" t="s">
        <v>4318</v>
      </c>
    </row>
    <row r="871" spans="1:40" x14ac:dyDescent="0.25">
      <c r="A871" t="s">
        <v>4319</v>
      </c>
      <c r="B871" t="s">
        <v>164</v>
      </c>
      <c r="C871">
        <v>50</v>
      </c>
      <c r="D871" t="s">
        <v>165</v>
      </c>
      <c r="E871" t="s">
        <v>166</v>
      </c>
      <c r="F871" s="1">
        <v>330005058261</v>
      </c>
      <c r="G871" t="s">
        <v>4320</v>
      </c>
      <c r="H871" t="s">
        <v>4321</v>
      </c>
      <c r="I871" t="s">
        <v>62</v>
      </c>
      <c r="K871" s="10" t="s">
        <v>50</v>
      </c>
      <c r="L871">
        <f>Tabela1[[#This Row],[vlCaptEst]]+Tabela1[[#This Row],[vlLancEstTrat]]+Tabela1[[#This Row],[vlLancEstNTrat]]+Tabela1[[#This Row],[vlConsEst]]</f>
        <v>32541.662473946111</v>
      </c>
      <c r="M871">
        <v>0</v>
      </c>
      <c r="N871">
        <f>Tabela1[[#This Row],[VALOR_anual]]+Tabela1[[#This Row],[AJUSTE_exerc]]</f>
        <v>32541.662473946111</v>
      </c>
      <c r="Q871" t="s">
        <v>51</v>
      </c>
      <c r="R871" t="s">
        <v>52</v>
      </c>
      <c r="S871">
        <v>493407</v>
      </c>
      <c r="T871">
        <v>126720</v>
      </c>
      <c r="U871">
        <v>0</v>
      </c>
      <c r="V871">
        <v>366687</v>
      </c>
      <c r="W871">
        <v>4818</v>
      </c>
      <c r="X871">
        <v>99</v>
      </c>
      <c r="Y871">
        <v>5.7568725668020709E-2</v>
      </c>
      <c r="Z871">
        <v>11361.923407087297</v>
      </c>
      <c r="AA871">
        <v>70.037673203444413</v>
      </c>
      <c r="AB871">
        <v>0</v>
      </c>
      <c r="AC871">
        <v>21109.70139365537</v>
      </c>
      <c r="AD871" t="s">
        <v>4322</v>
      </c>
      <c r="AE871" t="s">
        <v>4323</v>
      </c>
      <c r="AF871" s="10">
        <v>42244</v>
      </c>
      <c r="AG871" s="10">
        <v>42333</v>
      </c>
      <c r="AH871" t="s">
        <v>4324</v>
      </c>
      <c r="AI871" t="s">
        <v>4325</v>
      </c>
      <c r="AJ871">
        <v>25213010</v>
      </c>
      <c r="AK871" t="s">
        <v>76</v>
      </c>
      <c r="AL871" t="s">
        <v>47</v>
      </c>
      <c r="AM871">
        <v>32894319</v>
      </c>
      <c r="AN871" t="s">
        <v>4326</v>
      </c>
    </row>
    <row r="872" spans="1:40" x14ac:dyDescent="0.25">
      <c r="A872" t="s">
        <v>4327</v>
      </c>
      <c r="B872" t="s">
        <v>164</v>
      </c>
      <c r="C872">
        <v>50</v>
      </c>
      <c r="D872" t="s">
        <v>165</v>
      </c>
      <c r="E872" t="s">
        <v>166</v>
      </c>
      <c r="F872" s="1">
        <v>330005055599</v>
      </c>
      <c r="G872" t="s">
        <v>4328</v>
      </c>
      <c r="H872" t="s">
        <v>4329</v>
      </c>
      <c r="I872" t="s">
        <v>49</v>
      </c>
      <c r="K872" s="10" t="s">
        <v>50</v>
      </c>
      <c r="L872">
        <f>Tabela1[[#This Row],[vlCaptEst]]+Tabela1[[#This Row],[vlLancEstTrat]]+Tabela1[[#This Row],[vlLancEstNTrat]]+Tabela1[[#This Row],[vlConsEst]]</f>
        <v>277.36255225237625</v>
      </c>
      <c r="M872">
        <v>0</v>
      </c>
      <c r="N872">
        <f>Tabela1[[#This Row],[VALOR_anual]]+Tabela1[[#This Row],[AJUSTE_exerc]]</f>
        <v>277.36255225237625</v>
      </c>
      <c r="Q872" t="s">
        <v>51</v>
      </c>
      <c r="R872" t="s">
        <v>52</v>
      </c>
      <c r="S872">
        <v>4380</v>
      </c>
      <c r="T872">
        <v>0</v>
      </c>
      <c r="U872">
        <v>0</v>
      </c>
      <c r="V872">
        <v>3066</v>
      </c>
      <c r="W872">
        <v>0</v>
      </c>
      <c r="X872">
        <v>90</v>
      </c>
      <c r="Y872">
        <v>5.7568725668020709E-2</v>
      </c>
      <c r="Z872">
        <v>100.86385648905168</v>
      </c>
      <c r="AA872">
        <v>0</v>
      </c>
      <c r="AB872">
        <v>0</v>
      </c>
      <c r="AC872">
        <v>176.49869576332455</v>
      </c>
      <c r="AD872" t="s">
        <v>4330</v>
      </c>
      <c r="AE872" t="s">
        <v>4331</v>
      </c>
      <c r="AF872" s="10">
        <v>40730</v>
      </c>
      <c r="AG872" s="10">
        <v>42557</v>
      </c>
      <c r="AH872" t="s">
        <v>4332</v>
      </c>
      <c r="AI872" t="s">
        <v>4333</v>
      </c>
      <c r="AJ872">
        <v>21331720</v>
      </c>
      <c r="AK872" t="s">
        <v>64</v>
      </c>
      <c r="AL872" t="s">
        <v>47</v>
      </c>
      <c r="AM872" t="s">
        <v>4334</v>
      </c>
      <c r="AN872" t="s">
        <v>4335</v>
      </c>
    </row>
    <row r="873" spans="1:40" x14ac:dyDescent="0.25">
      <c r="A873" t="s">
        <v>4336</v>
      </c>
      <c r="B873" t="s">
        <v>164</v>
      </c>
      <c r="C873">
        <v>50</v>
      </c>
      <c r="D873" t="s">
        <v>165</v>
      </c>
      <c r="E873" t="s">
        <v>166</v>
      </c>
      <c r="F873" s="1">
        <v>330005055327</v>
      </c>
      <c r="G873" t="s">
        <v>4337</v>
      </c>
      <c r="H873" t="s">
        <v>4338</v>
      </c>
      <c r="I873" t="s">
        <v>49</v>
      </c>
      <c r="K873" s="10" t="s">
        <v>50</v>
      </c>
      <c r="L873">
        <f>Tabela1[[#This Row],[vlCaptEst]]+Tabela1[[#This Row],[vlLancEstTrat]]+Tabela1[[#This Row],[vlLancEstNTrat]]+Tabela1[[#This Row],[vlConsEst]]</f>
        <v>1379.1688702845559</v>
      </c>
      <c r="M873">
        <v>0</v>
      </c>
      <c r="N873">
        <f>Tabela1[[#This Row],[VALOR_anual]]+Tabela1[[#This Row],[AJUSTE_exerc]]</f>
        <v>1379.1688702845559</v>
      </c>
      <c r="Q873" t="s">
        <v>387</v>
      </c>
      <c r="R873" t="s">
        <v>52</v>
      </c>
      <c r="S873">
        <v>10897</v>
      </c>
      <c r="T873">
        <v>0</v>
      </c>
      <c r="U873">
        <v>8701</v>
      </c>
      <c r="V873">
        <v>2196</v>
      </c>
      <c r="W873">
        <v>126.72</v>
      </c>
      <c r="X873">
        <v>90</v>
      </c>
      <c r="Y873">
        <v>5.7568725668020709E-2</v>
      </c>
      <c r="Z873">
        <v>250.93265052613233</v>
      </c>
      <c r="AA873">
        <v>500.90459344309266</v>
      </c>
      <c r="AB873">
        <v>500.90459344309266</v>
      </c>
      <c r="AC873">
        <v>126.42703287223819</v>
      </c>
      <c r="AD873" t="s">
        <v>654</v>
      </c>
      <c r="AE873" t="s">
        <v>52</v>
      </c>
      <c r="AF873" s="10">
        <v>0</v>
      </c>
      <c r="AG873" s="10">
        <v>0</v>
      </c>
      <c r="AH873" t="s">
        <v>4339</v>
      </c>
      <c r="AI873" t="s">
        <v>169</v>
      </c>
      <c r="AJ873">
        <v>21530000</v>
      </c>
      <c r="AK873" t="s">
        <v>64</v>
      </c>
      <c r="AL873" t="s">
        <v>47</v>
      </c>
      <c r="AM873" t="s">
        <v>4340</v>
      </c>
      <c r="AN873" t="s">
        <v>4341</v>
      </c>
    </row>
    <row r="874" spans="1:40" x14ac:dyDescent="0.25">
      <c r="A874" t="s">
        <v>4342</v>
      </c>
      <c r="B874" t="s">
        <v>164</v>
      </c>
      <c r="C874">
        <v>50</v>
      </c>
      <c r="D874" t="s">
        <v>165</v>
      </c>
      <c r="E874" t="s">
        <v>166</v>
      </c>
      <c r="F874" s="1">
        <v>330031471901</v>
      </c>
      <c r="G874" t="s">
        <v>4343</v>
      </c>
      <c r="H874" t="s">
        <v>4344</v>
      </c>
      <c r="I874" t="s">
        <v>49</v>
      </c>
      <c r="K874" s="10" t="s">
        <v>50</v>
      </c>
      <c r="L874">
        <f>Tabela1[[#This Row],[vlCaptEst]]+Tabela1[[#This Row],[vlLancEstTrat]]+Tabela1[[#This Row],[vlLancEstNTrat]]+Tabela1[[#This Row],[vlConsEst]]</f>
        <v>7307.3300398947813</v>
      </c>
      <c r="M874">
        <v>0</v>
      </c>
      <c r="N874">
        <f>Tabela1[[#This Row],[VALOR_anual]]+Tabela1[[#This Row],[AJUSTE_exerc]]</f>
        <v>7307.3300398947813</v>
      </c>
      <c r="Q874" t="s">
        <v>51</v>
      </c>
      <c r="R874" t="s">
        <v>52</v>
      </c>
      <c r="S874">
        <v>159651</v>
      </c>
      <c r="T874">
        <v>0</v>
      </c>
      <c r="U874">
        <v>0</v>
      </c>
      <c r="V874">
        <v>63072</v>
      </c>
      <c r="W874">
        <v>0</v>
      </c>
      <c r="X874">
        <v>30</v>
      </c>
      <c r="Y874">
        <v>5.7568725668020709E-2</v>
      </c>
      <c r="Z874">
        <v>3676.3565159770742</v>
      </c>
      <c r="AA874">
        <v>0</v>
      </c>
      <c r="AB874">
        <v>0</v>
      </c>
      <c r="AC874">
        <v>3630.9735239177076</v>
      </c>
      <c r="AD874" t="s">
        <v>4345</v>
      </c>
      <c r="AE874" t="s">
        <v>335</v>
      </c>
      <c r="AF874" s="10">
        <v>0</v>
      </c>
      <c r="AG874" s="10">
        <v>0</v>
      </c>
      <c r="AH874" t="s">
        <v>4346</v>
      </c>
      <c r="AI874" t="s">
        <v>4347</v>
      </c>
      <c r="AJ874">
        <v>24900000</v>
      </c>
      <c r="AK874" t="s">
        <v>208</v>
      </c>
      <c r="AL874" t="s">
        <v>47</v>
      </c>
      <c r="AM874">
        <v>26342461</v>
      </c>
      <c r="AN874" t="s">
        <v>4348</v>
      </c>
    </row>
    <row r="875" spans="1:40" s="4" customFormat="1" x14ac:dyDescent="0.25">
      <c r="A875" t="s">
        <v>4349</v>
      </c>
      <c r="B875" t="s">
        <v>164</v>
      </c>
      <c r="C875">
        <v>50</v>
      </c>
      <c r="D875" t="s">
        <v>165</v>
      </c>
      <c r="E875" t="s">
        <v>166</v>
      </c>
      <c r="F875" s="1">
        <v>330005054355</v>
      </c>
      <c r="G875" t="s">
        <v>4350</v>
      </c>
      <c r="H875" t="s">
        <v>4351</v>
      </c>
      <c r="I875" t="s">
        <v>49</v>
      </c>
      <c r="J875"/>
      <c r="K875" s="10" t="s">
        <v>50</v>
      </c>
      <c r="L875">
        <f>Tabela1[[#This Row],[vlCaptEst]]+Tabela1[[#This Row],[vlLancEstTrat]]+Tabela1[[#This Row],[vlLancEstNTrat]]+Tabela1[[#This Row],[vlConsEst]]</f>
        <v>139.28171838192063</v>
      </c>
      <c r="M875">
        <v>0</v>
      </c>
      <c r="N875">
        <f>Tabela1[[#This Row],[VALOR_anual]]+Tabela1[[#This Row],[AJUSTE_exerc]]</f>
        <v>139.28171838192063</v>
      </c>
      <c r="O875"/>
      <c r="P875"/>
      <c r="Q875" t="s">
        <v>387</v>
      </c>
      <c r="R875" t="s">
        <v>52</v>
      </c>
      <c r="S875">
        <v>1728</v>
      </c>
      <c r="T875">
        <v>0</v>
      </c>
      <c r="U875">
        <v>0</v>
      </c>
      <c r="V875">
        <v>1728</v>
      </c>
      <c r="W875">
        <v>0</v>
      </c>
      <c r="X875">
        <v>90</v>
      </c>
      <c r="Y875">
        <v>5.7568725668020709E-2</v>
      </c>
      <c r="Z875">
        <v>39.796268462550579</v>
      </c>
      <c r="AA875">
        <v>0</v>
      </c>
      <c r="AB875">
        <v>0</v>
      </c>
      <c r="AC875">
        <v>99.485449919370055</v>
      </c>
      <c r="AD875" t="s">
        <v>4352</v>
      </c>
      <c r="AE875" t="s">
        <v>4353</v>
      </c>
      <c r="AF875" s="10">
        <v>41985</v>
      </c>
      <c r="AG875" s="10">
        <v>401749</v>
      </c>
      <c r="AH875" t="s">
        <v>4354</v>
      </c>
      <c r="AI875" t="s">
        <v>4355</v>
      </c>
      <c r="AJ875">
        <v>24900000</v>
      </c>
      <c r="AK875" t="s">
        <v>208</v>
      </c>
      <c r="AL875" t="s">
        <v>47</v>
      </c>
      <c r="AM875" t="s">
        <v>4356</v>
      </c>
      <c r="AN875" t="s">
        <v>4357</v>
      </c>
    </row>
    <row r="876" spans="1:40" s="4" customFormat="1" x14ac:dyDescent="0.25">
      <c r="A876" t="s">
        <v>4358</v>
      </c>
      <c r="B876" t="s">
        <v>164</v>
      </c>
      <c r="C876">
        <v>50</v>
      </c>
      <c r="D876" t="s">
        <v>165</v>
      </c>
      <c r="E876" t="s">
        <v>166</v>
      </c>
      <c r="F876" s="1">
        <v>330005054274</v>
      </c>
      <c r="G876" t="s">
        <v>4359</v>
      </c>
      <c r="H876" t="s">
        <v>112</v>
      </c>
      <c r="I876" t="s">
        <v>62</v>
      </c>
      <c r="J876"/>
      <c r="K876" s="10" t="s">
        <v>50</v>
      </c>
      <c r="L876">
        <f>Tabela1[[#This Row],[vlCaptEst]]+Tabela1[[#This Row],[vlLancEstTrat]]+Tabela1[[#This Row],[vlLancEstNTrat]]+Tabela1[[#This Row],[vlConsEst]]</f>
        <v>1590.6601777901144</v>
      </c>
      <c r="M876">
        <v>92.71</v>
      </c>
      <c r="N876">
        <f>Tabela1[[#This Row],[VALOR_anual]]+Tabela1[[#This Row],[AJUSTE_exerc]]</f>
        <v>1683.3701777901144</v>
      </c>
      <c r="O876"/>
      <c r="P876"/>
      <c r="Q876" t="s">
        <v>51</v>
      </c>
      <c r="R876" t="s">
        <v>52</v>
      </c>
      <c r="S876">
        <v>23025.599999999999</v>
      </c>
      <c r="T876">
        <v>0</v>
      </c>
      <c r="U876">
        <v>0</v>
      </c>
      <c r="V876">
        <v>18420.48</v>
      </c>
      <c r="W876">
        <v>0</v>
      </c>
      <c r="X876">
        <v>0</v>
      </c>
      <c r="Y876">
        <v>5.7568725668020709E-2</v>
      </c>
      <c r="Z876">
        <v>530.21661799685262</v>
      </c>
      <c r="AA876">
        <v>0</v>
      </c>
      <c r="AB876">
        <v>0</v>
      </c>
      <c r="AC876">
        <v>1060.4435597932618</v>
      </c>
      <c r="AD876" t="s">
        <v>4360</v>
      </c>
      <c r="AE876" t="s">
        <v>4361</v>
      </c>
      <c r="AF876" s="10">
        <v>43217</v>
      </c>
      <c r="AG876" s="10">
        <v>45043</v>
      </c>
      <c r="AH876" t="s">
        <v>4362</v>
      </c>
      <c r="AI876" t="s">
        <v>4363</v>
      </c>
      <c r="AJ876">
        <v>21515000</v>
      </c>
      <c r="AK876" t="s">
        <v>64</v>
      </c>
      <c r="AL876" t="s">
        <v>47</v>
      </c>
      <c r="AM876" t="s">
        <v>4364</v>
      </c>
      <c r="AN876" t="s">
        <v>4365</v>
      </c>
    </row>
    <row r="877" spans="1:40" x14ac:dyDescent="0.25">
      <c r="A877" t="s">
        <v>4366</v>
      </c>
      <c r="B877" t="s">
        <v>164</v>
      </c>
      <c r="C877">
        <v>50</v>
      </c>
      <c r="D877" t="s">
        <v>165</v>
      </c>
      <c r="E877" t="s">
        <v>166</v>
      </c>
      <c r="F877" s="1">
        <v>330005054193</v>
      </c>
      <c r="G877" t="s">
        <v>225</v>
      </c>
      <c r="H877" t="s">
        <v>4367</v>
      </c>
      <c r="I877" t="s">
        <v>62</v>
      </c>
      <c r="K877" s="10" t="s">
        <v>50</v>
      </c>
      <c r="L877">
        <f>Tabela1[[#This Row],[vlCaptEst]]+Tabela1[[#This Row],[vlLancEstTrat]]+Tabela1[[#This Row],[vlLancEstNTrat]]+Tabela1[[#This Row],[vlConsEst]]</f>
        <v>118.0103988179701</v>
      </c>
      <c r="M877">
        <v>0</v>
      </c>
      <c r="N877">
        <f>Tabela1[[#This Row],[VALOR_anual]]+Tabela1[[#This Row],[AJUSTE_exerc]]</f>
        <v>118.0103988179701</v>
      </c>
      <c r="Q877" t="s">
        <v>51</v>
      </c>
      <c r="R877" t="s">
        <v>52</v>
      </c>
      <c r="S877">
        <v>0</v>
      </c>
      <c r="T877">
        <v>78840</v>
      </c>
      <c r="U877">
        <v>0</v>
      </c>
      <c r="V877">
        <v>0</v>
      </c>
      <c r="W877">
        <v>867.23900000000003</v>
      </c>
      <c r="X877">
        <v>97</v>
      </c>
      <c r="Y877">
        <v>5.7568725668020709E-2</v>
      </c>
      <c r="Z877">
        <v>0</v>
      </c>
      <c r="AA877">
        <v>118.0103988179701</v>
      </c>
      <c r="AB877">
        <v>0</v>
      </c>
      <c r="AC877">
        <v>0</v>
      </c>
      <c r="AD877" t="s">
        <v>4368</v>
      </c>
      <c r="AE877" t="s">
        <v>4369</v>
      </c>
      <c r="AF877" s="10">
        <v>41863</v>
      </c>
      <c r="AG877" s="10">
        <v>43689</v>
      </c>
      <c r="AH877" t="s">
        <v>226</v>
      </c>
      <c r="AI877" t="s">
        <v>227</v>
      </c>
      <c r="AJ877">
        <v>24751000</v>
      </c>
      <c r="AK877" t="s">
        <v>175</v>
      </c>
      <c r="AL877" t="s">
        <v>47</v>
      </c>
      <c r="AM877" t="s">
        <v>228</v>
      </c>
      <c r="AN877" t="s">
        <v>4370</v>
      </c>
    </row>
    <row r="878" spans="1:40" x14ac:dyDescent="0.25">
      <c r="A878" t="s">
        <v>4371</v>
      </c>
      <c r="B878" t="s">
        <v>164</v>
      </c>
      <c r="C878">
        <v>50</v>
      </c>
      <c r="D878" t="s">
        <v>165</v>
      </c>
      <c r="E878" t="s">
        <v>166</v>
      </c>
      <c r="F878" s="1">
        <v>330005088250</v>
      </c>
      <c r="G878" t="s">
        <v>13015</v>
      </c>
      <c r="H878" t="s">
        <v>13014</v>
      </c>
      <c r="I878" t="s">
        <v>49</v>
      </c>
      <c r="K878" s="10" t="s">
        <v>50</v>
      </c>
      <c r="L878">
        <f>Tabela1[[#This Row],[vlCaptEst]]+Tabela1[[#This Row],[vlLancEstTrat]]+Tabela1[[#This Row],[vlLancEstNTrat]]+Tabela1[[#This Row],[vlConsEst]]</f>
        <v>23709.887865301542</v>
      </c>
      <c r="M878">
        <v>0</v>
      </c>
      <c r="N878">
        <f>Tabela1[[#This Row],[VALOR_anual]]+Tabela1[[#This Row],[AJUSTE_exerc]]</f>
        <v>23709.887865301542</v>
      </c>
      <c r="Q878" t="s">
        <v>51</v>
      </c>
      <c r="R878" t="s">
        <v>52</v>
      </c>
      <c r="S878">
        <v>549074</v>
      </c>
      <c r="T878">
        <v>0</v>
      </c>
      <c r="U878">
        <v>0</v>
      </c>
      <c r="V878">
        <v>192224</v>
      </c>
      <c r="W878">
        <v>0</v>
      </c>
      <c r="X878">
        <v>90</v>
      </c>
      <c r="Y878">
        <v>5.7568725668020709E-2</v>
      </c>
      <c r="Z878">
        <v>12643.799746995159</v>
      </c>
      <c r="AA878">
        <v>0</v>
      </c>
      <c r="AB878">
        <v>0</v>
      </c>
      <c r="AC878">
        <v>11066.088118306385</v>
      </c>
      <c r="AD878" t="s">
        <v>4372</v>
      </c>
      <c r="AE878" t="s">
        <v>4373</v>
      </c>
      <c r="AF878" s="10">
        <v>40876</v>
      </c>
      <c r="AG878" s="10">
        <v>41607</v>
      </c>
      <c r="AH878" t="s">
        <v>4374</v>
      </c>
      <c r="AI878" t="s">
        <v>4375</v>
      </c>
      <c r="AJ878">
        <v>21942900</v>
      </c>
      <c r="AK878" t="s">
        <v>64</v>
      </c>
      <c r="AL878" t="s">
        <v>47</v>
      </c>
      <c r="AM878" t="s">
        <v>4376</v>
      </c>
      <c r="AN878" t="s">
        <v>4377</v>
      </c>
    </row>
    <row r="879" spans="1:40" x14ac:dyDescent="0.25">
      <c r="A879" t="s">
        <v>4378</v>
      </c>
      <c r="B879" t="s">
        <v>164</v>
      </c>
      <c r="C879">
        <v>50</v>
      </c>
      <c r="D879" t="s">
        <v>165</v>
      </c>
      <c r="E879" t="s">
        <v>166</v>
      </c>
      <c r="F879" s="1">
        <v>330039675107</v>
      </c>
      <c r="G879" t="s">
        <v>300</v>
      </c>
      <c r="H879" t="s">
        <v>4379</v>
      </c>
      <c r="I879" t="s">
        <v>42</v>
      </c>
      <c r="K879" s="10" t="s">
        <v>184</v>
      </c>
      <c r="L879">
        <f>Tabela1[[#This Row],[vlCaptEst]]+Tabela1[[#This Row],[vlLancEstTrat]]+Tabela1[[#This Row],[vlLancEstNTrat]]+Tabela1[[#This Row],[vlConsEst]]</f>
        <v>560985.57652487012</v>
      </c>
      <c r="M879">
        <v>0</v>
      </c>
      <c r="N879">
        <f>Tabela1[[#This Row],[VALOR_anual]]+Tabela1[[#This Row],[AJUSTE_exerc]]</f>
        <v>560985.57652487012</v>
      </c>
      <c r="Q879" t="s">
        <v>52</v>
      </c>
      <c r="R879" t="s">
        <v>4380</v>
      </c>
      <c r="S879">
        <v>16241040</v>
      </c>
      <c r="T879">
        <v>0</v>
      </c>
      <c r="U879">
        <v>0</v>
      </c>
      <c r="V879">
        <v>3248208</v>
      </c>
      <c r="W879">
        <v>0</v>
      </c>
      <c r="X879">
        <v>0</v>
      </c>
      <c r="Y879">
        <v>5.7568725668020709E-2</v>
      </c>
      <c r="Z879">
        <v>373990.38783073804</v>
      </c>
      <c r="AA879">
        <v>0</v>
      </c>
      <c r="AB879">
        <v>0</v>
      </c>
      <c r="AC879">
        <v>186995.18869413206</v>
      </c>
      <c r="AD879">
        <v>0</v>
      </c>
      <c r="AE879" t="s">
        <v>335</v>
      </c>
      <c r="AF879" s="10">
        <v>0</v>
      </c>
      <c r="AG879" s="10">
        <v>0</v>
      </c>
      <c r="AH879" t="s">
        <v>78</v>
      </c>
      <c r="AI879" t="s">
        <v>79</v>
      </c>
      <c r="AJ879" t="s">
        <v>80</v>
      </c>
      <c r="AK879" t="s">
        <v>64</v>
      </c>
      <c r="AL879" t="s">
        <v>47</v>
      </c>
      <c r="AM879" t="s">
        <v>81</v>
      </c>
      <c r="AN879" t="s">
        <v>82</v>
      </c>
    </row>
    <row r="880" spans="1:40" x14ac:dyDescent="0.25">
      <c r="A880" t="s">
        <v>4381</v>
      </c>
      <c r="B880" t="s">
        <v>164</v>
      </c>
      <c r="C880">
        <v>50</v>
      </c>
      <c r="D880" t="s">
        <v>165</v>
      </c>
      <c r="E880" t="s">
        <v>166</v>
      </c>
      <c r="F880" s="1">
        <v>330027924158</v>
      </c>
      <c r="G880" t="s">
        <v>300</v>
      </c>
      <c r="H880" t="s">
        <v>4382</v>
      </c>
      <c r="I880" t="s">
        <v>42</v>
      </c>
      <c r="K880" s="10" t="s">
        <v>184</v>
      </c>
      <c r="L880">
        <f>Tabela1[[#This Row],[vlCaptEst]]+Tabela1[[#This Row],[vlLancEstTrat]]+Tabela1[[#This Row],[vlLancEstNTrat]]+Tabela1[[#This Row],[vlConsEst]]</f>
        <v>105903.43621749587</v>
      </c>
      <c r="M880">
        <v>0</v>
      </c>
      <c r="N880">
        <f>Tabela1[[#This Row],[VALOR_anual]]+Tabela1[[#This Row],[AJUSTE_exerc]]</f>
        <v>105903.43621749587</v>
      </c>
      <c r="Q880" t="s">
        <v>52</v>
      </c>
      <c r="R880" t="s">
        <v>4383</v>
      </c>
      <c r="S880">
        <v>3066000</v>
      </c>
      <c r="T880">
        <v>0</v>
      </c>
      <c r="U880">
        <v>0</v>
      </c>
      <c r="V880">
        <v>613200</v>
      </c>
      <c r="W880">
        <v>0</v>
      </c>
      <c r="X880">
        <v>0</v>
      </c>
      <c r="Y880">
        <v>5.7568725668020709E-2</v>
      </c>
      <c r="Z880">
        <v>70602.287330839245</v>
      </c>
      <c r="AA880">
        <v>0</v>
      </c>
      <c r="AB880">
        <v>0</v>
      </c>
      <c r="AC880">
        <v>35301.148886656621</v>
      </c>
      <c r="AD880" t="s">
        <v>4384</v>
      </c>
      <c r="AE880" t="s">
        <v>4385</v>
      </c>
      <c r="AF880" s="10">
        <v>44291</v>
      </c>
      <c r="AG880" s="10">
        <v>49039</v>
      </c>
      <c r="AH880" t="s">
        <v>78</v>
      </c>
      <c r="AI880" t="s">
        <v>79</v>
      </c>
      <c r="AJ880" t="s">
        <v>80</v>
      </c>
      <c r="AK880" t="s">
        <v>64</v>
      </c>
      <c r="AL880" t="s">
        <v>47</v>
      </c>
      <c r="AM880" t="s">
        <v>81</v>
      </c>
      <c r="AN880" t="s">
        <v>82</v>
      </c>
    </row>
    <row r="881" spans="1:40" x14ac:dyDescent="0.25">
      <c r="A881" t="s">
        <v>4386</v>
      </c>
      <c r="B881" t="s">
        <v>164</v>
      </c>
      <c r="C881">
        <v>50</v>
      </c>
      <c r="D881" t="s">
        <v>165</v>
      </c>
      <c r="E881" t="s">
        <v>166</v>
      </c>
      <c r="F881" s="1">
        <v>330040184669</v>
      </c>
      <c r="G881" t="s">
        <v>4387</v>
      </c>
      <c r="H881" t="s">
        <v>4388</v>
      </c>
      <c r="I881" t="s">
        <v>42</v>
      </c>
      <c r="K881" s="10" t="s">
        <v>183</v>
      </c>
      <c r="L881">
        <f>Tabela1[[#This Row],[vlCaptEst]]+Tabela1[[#This Row],[vlLancEstTrat]]+Tabela1[[#This Row],[vlLancEstNTrat]]+Tabela1[[#This Row],[vlConsEst]]</f>
        <v>298466.10302883812</v>
      </c>
      <c r="M881">
        <v>0</v>
      </c>
      <c r="N881">
        <f>Tabela1[[#This Row],[VALOR_anual]]+Tabela1[[#This Row],[AJUSTE_exerc]]</f>
        <v>298466.10302883812</v>
      </c>
      <c r="Q881">
        <v>0</v>
      </c>
      <c r="R881" t="s">
        <v>52</v>
      </c>
      <c r="S881">
        <v>8640864</v>
      </c>
      <c r="T881">
        <v>0</v>
      </c>
      <c r="U881">
        <v>0</v>
      </c>
      <c r="V881">
        <v>1728172.8</v>
      </c>
      <c r="W881">
        <v>0</v>
      </c>
      <c r="X881">
        <v>0</v>
      </c>
      <c r="Y881">
        <v>5.7568725668020709E-2</v>
      </c>
      <c r="Z881">
        <v>198977.40550005008</v>
      </c>
      <c r="AA881">
        <v>0</v>
      </c>
      <c r="AB881">
        <v>0</v>
      </c>
      <c r="AC881">
        <v>99488.697528788034</v>
      </c>
      <c r="AD881" t="s">
        <v>4389</v>
      </c>
      <c r="AE881" t="s">
        <v>335</v>
      </c>
      <c r="AF881" s="10">
        <v>0</v>
      </c>
      <c r="AG881" s="10">
        <v>0</v>
      </c>
      <c r="AH881" t="s">
        <v>102</v>
      </c>
      <c r="AI881" t="s">
        <v>68</v>
      </c>
      <c r="AJ881" t="s">
        <v>103</v>
      </c>
      <c r="AK881" t="s">
        <v>64</v>
      </c>
      <c r="AL881" t="s">
        <v>47</v>
      </c>
      <c r="AM881">
        <v>999304487</v>
      </c>
      <c r="AN881" t="s">
        <v>104</v>
      </c>
    </row>
    <row r="882" spans="1:40" x14ac:dyDescent="0.25">
      <c r="A882" t="s">
        <v>4390</v>
      </c>
      <c r="B882" t="s">
        <v>164</v>
      </c>
      <c r="C882">
        <v>50</v>
      </c>
      <c r="D882" t="s">
        <v>165</v>
      </c>
      <c r="E882" t="s">
        <v>166</v>
      </c>
      <c r="F882" s="1">
        <v>330039570275</v>
      </c>
      <c r="G882" t="s">
        <v>4391</v>
      </c>
      <c r="H882" t="s">
        <v>4392</v>
      </c>
      <c r="I882" t="s">
        <v>62</v>
      </c>
      <c r="K882" s="10" t="s">
        <v>50</v>
      </c>
      <c r="L882">
        <f>Tabela1[[#This Row],[vlCaptEst]]+Tabela1[[#This Row],[vlLancEstTrat]]+Tabela1[[#This Row],[vlLancEstNTrat]]+Tabela1[[#This Row],[vlConsEst]]</f>
        <v>147.72595556219457</v>
      </c>
      <c r="M882">
        <v>-171.99791378478216</v>
      </c>
      <c r="N882">
        <v>0</v>
      </c>
      <c r="O882">
        <v>-24.271958219999998</v>
      </c>
      <c r="Q882" t="s">
        <v>11557</v>
      </c>
      <c r="R882" t="s">
        <v>52</v>
      </c>
      <c r="S882">
        <v>6415.2000000000007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5.7568725668020709E-2</v>
      </c>
      <c r="Z882">
        <v>147.72595556219457</v>
      </c>
      <c r="AA882">
        <v>0</v>
      </c>
      <c r="AB882">
        <v>0</v>
      </c>
      <c r="AC882">
        <v>0</v>
      </c>
      <c r="AD882" t="s">
        <v>4393</v>
      </c>
      <c r="AE882" t="s">
        <v>4394</v>
      </c>
      <c r="AF882" s="10">
        <v>0</v>
      </c>
      <c r="AG882" s="10">
        <v>0</v>
      </c>
      <c r="AH882" t="s">
        <v>4395</v>
      </c>
      <c r="AI882" t="s">
        <v>4396</v>
      </c>
      <c r="AJ882">
        <v>26335180</v>
      </c>
      <c r="AK882" t="s">
        <v>186</v>
      </c>
      <c r="AL882" t="s">
        <v>47</v>
      </c>
      <c r="AM882">
        <v>26672337</v>
      </c>
      <c r="AN882" t="s">
        <v>4397</v>
      </c>
    </row>
    <row r="883" spans="1:40" x14ac:dyDescent="0.25">
      <c r="A883" t="s">
        <v>4398</v>
      </c>
      <c r="B883" t="s">
        <v>164</v>
      </c>
      <c r="C883">
        <v>50</v>
      </c>
      <c r="D883" t="s">
        <v>165</v>
      </c>
      <c r="E883" t="s">
        <v>166</v>
      </c>
      <c r="F883" s="1">
        <v>330005126798</v>
      </c>
      <c r="G883" t="s">
        <v>4399</v>
      </c>
      <c r="H883" t="s">
        <v>4400</v>
      </c>
      <c r="I883" t="s">
        <v>62</v>
      </c>
      <c r="K883" s="10" t="s">
        <v>50</v>
      </c>
      <c r="L883">
        <f>Tabela1[[#This Row],[vlCaptEst]]+Tabela1[[#This Row],[vlLancEstTrat]]+Tabela1[[#This Row],[vlLancEstNTrat]]+Tabela1[[#This Row],[vlConsEst]]</f>
        <v>27.077335115033755</v>
      </c>
      <c r="M883">
        <v>0</v>
      </c>
      <c r="N883">
        <f>Tabela1[[#This Row],[VALOR_anual]]+Tabela1[[#This Row],[AJUSTE_exerc]]</f>
        <v>27.077335115033755</v>
      </c>
      <c r="Q883" t="s">
        <v>51</v>
      </c>
      <c r="R883" t="s">
        <v>52</v>
      </c>
      <c r="S883">
        <v>720</v>
      </c>
      <c r="T883">
        <v>0</v>
      </c>
      <c r="U883">
        <v>0</v>
      </c>
      <c r="V883">
        <v>182.4</v>
      </c>
      <c r="W883">
        <v>0</v>
      </c>
      <c r="X883">
        <v>90</v>
      </c>
      <c r="Y883">
        <v>5.7568725668020709E-2</v>
      </c>
      <c r="Z883">
        <v>16.572206258217729</v>
      </c>
      <c r="AA883">
        <v>0</v>
      </c>
      <c r="AB883">
        <v>0</v>
      </c>
      <c r="AC883">
        <v>10.505128856816027</v>
      </c>
      <c r="AD883" t="s">
        <v>654</v>
      </c>
      <c r="AE883" t="s">
        <v>52</v>
      </c>
      <c r="AF883" s="10">
        <v>0</v>
      </c>
      <c r="AG883" s="10">
        <v>0</v>
      </c>
      <c r="AH883" t="s">
        <v>4401</v>
      </c>
      <c r="AI883" t="s">
        <v>4402</v>
      </c>
      <c r="AJ883">
        <v>26293363</v>
      </c>
      <c r="AK883" t="s">
        <v>186</v>
      </c>
      <c r="AL883" t="s">
        <v>47</v>
      </c>
      <c r="AM883" t="s">
        <v>4403</v>
      </c>
      <c r="AN883" t="s">
        <v>4404</v>
      </c>
    </row>
    <row r="884" spans="1:40" x14ac:dyDescent="0.25">
      <c r="A884" t="s">
        <v>4405</v>
      </c>
      <c r="B884" t="s">
        <v>164</v>
      </c>
      <c r="C884">
        <v>50</v>
      </c>
      <c r="D884" t="s">
        <v>165</v>
      </c>
      <c r="E884" t="s">
        <v>166</v>
      </c>
      <c r="F884" s="1">
        <v>330005051410</v>
      </c>
      <c r="G884" t="s">
        <v>4406</v>
      </c>
      <c r="H884" t="s">
        <v>4407</v>
      </c>
      <c r="I884" t="s">
        <v>62</v>
      </c>
      <c r="K884" s="10" t="s">
        <v>50</v>
      </c>
      <c r="L884">
        <f>Tabela1[[#This Row],[vlCaptEst]]+Tabela1[[#This Row],[vlLancEstTrat]]+Tabela1[[#This Row],[vlLancEstNTrat]]+Tabela1[[#This Row],[vlConsEst]]</f>
        <v>488.78088111430191</v>
      </c>
      <c r="M884">
        <v>0</v>
      </c>
      <c r="N884">
        <f>Tabela1[[#This Row],[VALOR_anual]]+Tabela1[[#This Row],[AJUSTE_exerc]]</f>
        <v>488.78088111430191</v>
      </c>
      <c r="Q884" t="s">
        <v>387</v>
      </c>
      <c r="R884" t="s">
        <v>52</v>
      </c>
      <c r="S884">
        <v>6969.6</v>
      </c>
      <c r="T884">
        <v>0</v>
      </c>
      <c r="U884">
        <v>0</v>
      </c>
      <c r="V884">
        <v>5702.4</v>
      </c>
      <c r="W884">
        <v>0</v>
      </c>
      <c r="X884">
        <v>30</v>
      </c>
      <c r="Y884">
        <v>5.7568725668020709E-2</v>
      </c>
      <c r="Z884">
        <v>160.50082557580748</v>
      </c>
      <c r="AA884">
        <v>0</v>
      </c>
      <c r="AB884">
        <v>0</v>
      </c>
      <c r="AC884">
        <v>328.28005553849442</v>
      </c>
      <c r="AD884" t="s">
        <v>654</v>
      </c>
      <c r="AE884" t="s">
        <v>52</v>
      </c>
      <c r="AF884" s="10">
        <v>0</v>
      </c>
      <c r="AG884" s="10">
        <v>0</v>
      </c>
      <c r="AH884" t="s">
        <v>4408</v>
      </c>
      <c r="AI884" t="s">
        <v>4409</v>
      </c>
      <c r="AJ884">
        <v>28800000</v>
      </c>
      <c r="AK884" t="s">
        <v>156</v>
      </c>
      <c r="AL884" t="s">
        <v>47</v>
      </c>
      <c r="AM884" t="s">
        <v>4410</v>
      </c>
      <c r="AN884" t="s">
        <v>4411</v>
      </c>
    </row>
    <row r="885" spans="1:40" x14ac:dyDescent="0.25">
      <c r="A885" t="s">
        <v>4412</v>
      </c>
      <c r="B885" t="s">
        <v>164</v>
      </c>
      <c r="C885">
        <v>50</v>
      </c>
      <c r="D885" t="s">
        <v>165</v>
      </c>
      <c r="E885" t="s">
        <v>166</v>
      </c>
      <c r="F885" s="1">
        <v>330022731912</v>
      </c>
      <c r="G885" t="s">
        <v>4413</v>
      </c>
      <c r="H885" t="s">
        <v>4414</v>
      </c>
      <c r="I885" t="s">
        <v>49</v>
      </c>
      <c r="K885" s="10" t="s">
        <v>50</v>
      </c>
      <c r="L885">
        <f>Tabela1[[#This Row],[vlCaptEst]]+Tabela1[[#This Row],[vlLancEstTrat]]+Tabela1[[#This Row],[vlLancEstNTrat]]+Tabela1[[#This Row],[vlConsEst]]</f>
        <v>280.72502888447838</v>
      </c>
      <c r="M885">
        <v>0</v>
      </c>
      <c r="N885">
        <f>Tabela1[[#This Row],[VALOR_anual]]+Tabela1[[#This Row],[AJUSTE_exerc]]</f>
        <v>280.72502888447838</v>
      </c>
      <c r="Q885" t="s">
        <v>51</v>
      </c>
      <c r="R885" t="s">
        <v>52</v>
      </c>
      <c r="S885">
        <v>8176</v>
      </c>
      <c r="T885">
        <v>0</v>
      </c>
      <c r="U885">
        <v>0</v>
      </c>
      <c r="V885">
        <v>1606</v>
      </c>
      <c r="W885">
        <v>0</v>
      </c>
      <c r="X885">
        <v>90</v>
      </c>
      <c r="Y885">
        <v>5.7568725668020709E-2</v>
      </c>
      <c r="Z885">
        <v>188.27780644969479</v>
      </c>
      <c r="AA885">
        <v>0</v>
      </c>
      <c r="AB885">
        <v>0</v>
      </c>
      <c r="AC885">
        <v>92.447222434783583</v>
      </c>
      <c r="AD885" t="s">
        <v>4415</v>
      </c>
      <c r="AE885" t="s">
        <v>4416</v>
      </c>
      <c r="AF885" s="10">
        <v>38072</v>
      </c>
      <c r="AG885" s="10">
        <v>39167</v>
      </c>
      <c r="AH885" t="s">
        <v>4417</v>
      </c>
      <c r="AI885" t="s">
        <v>251</v>
      </c>
      <c r="AJ885">
        <v>22783225</v>
      </c>
      <c r="AK885" t="s">
        <v>64</v>
      </c>
      <c r="AL885" t="s">
        <v>47</v>
      </c>
      <c r="AM885" t="s">
        <v>4418</v>
      </c>
      <c r="AN885" t="s">
        <v>4419</v>
      </c>
    </row>
    <row r="886" spans="1:40" s="4" customFormat="1" x14ac:dyDescent="0.25">
      <c r="A886" t="s">
        <v>4420</v>
      </c>
      <c r="B886" t="s">
        <v>164</v>
      </c>
      <c r="C886">
        <v>50</v>
      </c>
      <c r="D886" t="s">
        <v>165</v>
      </c>
      <c r="E886" t="s">
        <v>166</v>
      </c>
      <c r="F886" s="1">
        <v>700000045897</v>
      </c>
      <c r="G886" t="s">
        <v>4421</v>
      </c>
      <c r="H886" t="s">
        <v>4422</v>
      </c>
      <c r="I886" t="s">
        <v>62</v>
      </c>
      <c r="J886"/>
      <c r="K886" s="10" t="s">
        <v>50</v>
      </c>
      <c r="L886">
        <f>Tabela1[[#This Row],[vlCaptEst]]+Tabela1[[#This Row],[vlLancEstTrat]]+Tabela1[[#This Row],[vlLancEstNTrat]]+Tabela1[[#This Row],[vlConsEst]]</f>
        <v>265.2701673456238</v>
      </c>
      <c r="M886">
        <v>0</v>
      </c>
      <c r="N886">
        <f>Tabela1[[#This Row],[VALOR_anual]]+Tabela1[[#This Row],[AJUSTE_exerc]]</f>
        <v>265.2701673456238</v>
      </c>
      <c r="O886"/>
      <c r="P886"/>
      <c r="Q886" t="s">
        <v>2238</v>
      </c>
      <c r="R886" t="s">
        <v>52</v>
      </c>
      <c r="S886">
        <v>7680</v>
      </c>
      <c r="T886">
        <v>0</v>
      </c>
      <c r="U886">
        <v>0</v>
      </c>
      <c r="V886">
        <v>1536</v>
      </c>
      <c r="W886">
        <v>0</v>
      </c>
      <c r="X886">
        <v>90</v>
      </c>
      <c r="Y886">
        <v>5.7568725668020709E-2</v>
      </c>
      <c r="Z886">
        <v>176.85373987975771</v>
      </c>
      <c r="AA886">
        <v>0</v>
      </c>
      <c r="AB886">
        <v>0</v>
      </c>
      <c r="AC886">
        <v>88.416427465866093</v>
      </c>
      <c r="AD886" t="s">
        <v>4423</v>
      </c>
      <c r="AE886" t="s">
        <v>4424</v>
      </c>
      <c r="AF886" s="10">
        <v>39612</v>
      </c>
      <c r="AG886" s="10">
        <v>41438</v>
      </c>
      <c r="AH886" t="s">
        <v>4425</v>
      </c>
      <c r="AI886" t="s">
        <v>4426</v>
      </c>
      <c r="AJ886">
        <v>26033220</v>
      </c>
      <c r="AK886" t="s">
        <v>186</v>
      </c>
      <c r="AL886" t="s">
        <v>47</v>
      </c>
      <c r="AM886" t="s">
        <v>4427</v>
      </c>
      <c r="AN886" t="s">
        <v>4428</v>
      </c>
    </row>
    <row r="887" spans="1:40" x14ac:dyDescent="0.25">
      <c r="A887" t="s">
        <v>4429</v>
      </c>
      <c r="B887" t="s">
        <v>164</v>
      </c>
      <c r="C887">
        <v>50</v>
      </c>
      <c r="D887" t="s">
        <v>165</v>
      </c>
      <c r="E887" t="s">
        <v>166</v>
      </c>
      <c r="F887" s="1">
        <v>330005079005</v>
      </c>
      <c r="G887" t="s">
        <v>4430</v>
      </c>
      <c r="H887" t="s">
        <v>4431</v>
      </c>
      <c r="I887" t="s">
        <v>62</v>
      </c>
      <c r="K887" s="10" t="s">
        <v>50</v>
      </c>
      <c r="L887">
        <f>Tabela1[[#This Row],[vlCaptEst]]+Tabela1[[#This Row],[vlLancEstTrat]]+Tabela1[[#This Row],[vlLancEstNTrat]]+Tabela1[[#This Row],[vlConsEst]]</f>
        <v>49421.597998845275</v>
      </c>
      <c r="M887">
        <v>0</v>
      </c>
      <c r="N887">
        <f>Tabela1[[#This Row],[VALOR_anual]]+Tabela1[[#This Row],[AJUSTE_exerc]]</f>
        <v>49421.597998845275</v>
      </c>
      <c r="Q887" t="s">
        <v>2238</v>
      </c>
      <c r="R887" t="s">
        <v>52</v>
      </c>
      <c r="S887">
        <v>613200</v>
      </c>
      <c r="T887">
        <v>0</v>
      </c>
      <c r="U887">
        <v>262800</v>
      </c>
      <c r="V887">
        <v>350400</v>
      </c>
      <c r="W887">
        <v>0</v>
      </c>
      <c r="X887">
        <v>90</v>
      </c>
      <c r="Y887">
        <v>5.7568725668020709E-2</v>
      </c>
      <c r="Z887">
        <v>14120.459554662651</v>
      </c>
      <c r="AA887">
        <v>15129.056349657118</v>
      </c>
      <c r="AB887">
        <v>0</v>
      </c>
      <c r="AC887">
        <v>20172.0820945255</v>
      </c>
      <c r="AD887" t="s">
        <v>4432</v>
      </c>
      <c r="AE887" t="s">
        <v>4433</v>
      </c>
      <c r="AF887" s="10">
        <v>42934</v>
      </c>
      <c r="AG887" s="10">
        <v>44760</v>
      </c>
      <c r="AH887" t="s">
        <v>4434</v>
      </c>
      <c r="AI887" t="s">
        <v>210</v>
      </c>
      <c r="AJ887">
        <v>21512002</v>
      </c>
      <c r="AK887" t="s">
        <v>64</v>
      </c>
      <c r="AL887" t="s">
        <v>47</v>
      </c>
      <c r="AM887">
        <v>24729060</v>
      </c>
      <c r="AN887" t="s">
        <v>4435</v>
      </c>
    </row>
    <row r="888" spans="1:40" s="4" customFormat="1" x14ac:dyDescent="0.25">
      <c r="A888" t="s">
        <v>4436</v>
      </c>
      <c r="B888" t="s">
        <v>164</v>
      </c>
      <c r="C888">
        <v>50</v>
      </c>
      <c r="D888" t="s">
        <v>165</v>
      </c>
      <c r="E888" t="s">
        <v>166</v>
      </c>
      <c r="F888" s="1">
        <v>330005069387</v>
      </c>
      <c r="G888" t="s">
        <v>4437</v>
      </c>
      <c r="H888" t="s">
        <v>4438</v>
      </c>
      <c r="I888" t="s">
        <v>49</v>
      </c>
      <c r="J888"/>
      <c r="K888" s="10" t="s">
        <v>50</v>
      </c>
      <c r="L888">
        <f>Tabela1[[#This Row],[vlCaptEst]]+Tabela1[[#This Row],[vlLancEstTrat]]+Tabela1[[#This Row],[vlLancEstNTrat]]+Tabela1[[#This Row],[vlConsEst]]</f>
        <v>226.93584524485675</v>
      </c>
      <c r="M888">
        <v>0</v>
      </c>
      <c r="N888">
        <f>Tabela1[[#This Row],[VALOR_anual]]+Tabela1[[#This Row],[AJUSTE_exerc]]</f>
        <v>226.93584524485675</v>
      </c>
      <c r="O888"/>
      <c r="P888"/>
      <c r="Q888" t="s">
        <v>387</v>
      </c>
      <c r="R888" t="s">
        <v>52</v>
      </c>
      <c r="S888">
        <v>6570</v>
      </c>
      <c r="T888">
        <v>0</v>
      </c>
      <c r="U888">
        <v>0</v>
      </c>
      <c r="V888">
        <v>1314</v>
      </c>
      <c r="W888">
        <v>0</v>
      </c>
      <c r="X888">
        <v>90</v>
      </c>
      <c r="Y888">
        <v>5.7568725668020709E-2</v>
      </c>
      <c r="Z888">
        <v>151.29056349657117</v>
      </c>
      <c r="AA888">
        <v>0</v>
      </c>
      <c r="AB888">
        <v>0</v>
      </c>
      <c r="AC888">
        <v>75.645281748285583</v>
      </c>
      <c r="AD888" t="s">
        <v>4439</v>
      </c>
      <c r="AE888" t="s">
        <v>335</v>
      </c>
      <c r="AF888" s="10">
        <v>0</v>
      </c>
      <c r="AG888" s="10">
        <v>0</v>
      </c>
      <c r="AH888" t="s">
        <v>4440</v>
      </c>
      <c r="AI888" t="s">
        <v>205</v>
      </c>
      <c r="AJ888">
        <v>22793080</v>
      </c>
      <c r="AK888" t="s">
        <v>64</v>
      </c>
      <c r="AL888" t="s">
        <v>47</v>
      </c>
      <c r="AM888" t="s">
        <v>4441</v>
      </c>
      <c r="AN888" t="e">
        <v>#N/A</v>
      </c>
    </row>
    <row r="889" spans="1:40" x14ac:dyDescent="0.25">
      <c r="A889" t="s">
        <v>4442</v>
      </c>
      <c r="B889" t="s">
        <v>164</v>
      </c>
      <c r="C889">
        <v>50</v>
      </c>
      <c r="D889" t="s">
        <v>165</v>
      </c>
      <c r="E889" t="s">
        <v>166</v>
      </c>
      <c r="F889" s="1">
        <v>330037881109</v>
      </c>
      <c r="G889" t="s">
        <v>4443</v>
      </c>
      <c r="H889" t="s">
        <v>4444</v>
      </c>
      <c r="I889" t="s">
        <v>49</v>
      </c>
      <c r="K889" s="10" t="s">
        <v>50</v>
      </c>
      <c r="L889">
        <f>Tabela1[[#This Row],[vlCaptEst]]+Tabela1[[#This Row],[vlLancEstTrat]]+Tabela1[[#This Row],[vlLancEstNTrat]]+Tabela1[[#This Row],[vlConsEst]]</f>
        <v>268.95636067212087</v>
      </c>
      <c r="M889">
        <v>0</v>
      </c>
      <c r="N889">
        <f>Tabela1[[#This Row],[VALOR_anual]]+Tabela1[[#This Row],[AJUSTE_exerc]]</f>
        <v>268.95636067212087</v>
      </c>
      <c r="Q889" t="s">
        <v>51</v>
      </c>
      <c r="R889" t="s">
        <v>52</v>
      </c>
      <c r="S889">
        <v>4672</v>
      </c>
      <c r="T889">
        <v>0</v>
      </c>
      <c r="U889">
        <v>0</v>
      </c>
      <c r="V889">
        <v>2803</v>
      </c>
      <c r="W889">
        <v>0</v>
      </c>
      <c r="X889">
        <v>90</v>
      </c>
      <c r="Y889">
        <v>5.7568725668020709E-2</v>
      </c>
      <c r="Z889">
        <v>107.58880975325599</v>
      </c>
      <c r="AA889">
        <v>0</v>
      </c>
      <c r="AB889">
        <v>0</v>
      </c>
      <c r="AC889">
        <v>161.36755091886488</v>
      </c>
      <c r="AD889" t="s">
        <v>4445</v>
      </c>
      <c r="AE889" t="s">
        <v>4446</v>
      </c>
      <c r="AF889" s="10">
        <v>44431</v>
      </c>
      <c r="AG889" s="10">
        <v>44431</v>
      </c>
      <c r="AH889" t="s">
        <v>4447</v>
      </c>
      <c r="AI889" t="s">
        <v>4448</v>
      </c>
      <c r="AJ889">
        <v>26030003</v>
      </c>
      <c r="AK889" t="s">
        <v>186</v>
      </c>
      <c r="AL889" t="s">
        <v>47</v>
      </c>
      <c r="AM889" t="s">
        <v>4449</v>
      </c>
      <c r="AN889" t="s">
        <v>4450</v>
      </c>
    </row>
    <row r="890" spans="1:40" x14ac:dyDescent="0.25">
      <c r="A890" t="s">
        <v>4451</v>
      </c>
      <c r="B890" t="s">
        <v>164</v>
      </c>
      <c r="C890">
        <v>50</v>
      </c>
      <c r="D890" t="s">
        <v>165</v>
      </c>
      <c r="E890" t="s">
        <v>166</v>
      </c>
      <c r="F890" s="1">
        <v>700000045473</v>
      </c>
      <c r="G890" t="s">
        <v>4452</v>
      </c>
      <c r="H890" t="s">
        <v>4453</v>
      </c>
      <c r="I890" t="s">
        <v>72</v>
      </c>
      <c r="K890" s="10" t="s">
        <v>50</v>
      </c>
      <c r="L890">
        <f>Tabela1[[#This Row],[vlCaptEst]]+Tabela1[[#This Row],[vlLancEstTrat]]+Tabela1[[#This Row],[vlLancEstNTrat]]+Tabela1[[#This Row],[vlConsEst]]</f>
        <v>435.23187437697334</v>
      </c>
      <c r="M890">
        <v>0</v>
      </c>
      <c r="N890">
        <f>Tabela1[[#This Row],[VALOR_anual]]+Tabela1[[#This Row],[AJUSTE_exerc]]</f>
        <v>435.23187437697334</v>
      </c>
      <c r="Q890" t="s">
        <v>51</v>
      </c>
      <c r="R890" t="s">
        <v>52</v>
      </c>
      <c r="S890">
        <v>12600</v>
      </c>
      <c r="T890">
        <v>0</v>
      </c>
      <c r="U890">
        <v>0</v>
      </c>
      <c r="V890">
        <v>2520</v>
      </c>
      <c r="W890">
        <v>0</v>
      </c>
      <c r="X890">
        <v>90</v>
      </c>
      <c r="Y890">
        <v>5.7568725668020709E-2</v>
      </c>
      <c r="Z890">
        <v>290.15458291798222</v>
      </c>
      <c r="AA890">
        <v>0</v>
      </c>
      <c r="AB890">
        <v>0</v>
      </c>
      <c r="AC890">
        <v>145.07729145899111</v>
      </c>
      <c r="AD890" t="s">
        <v>4454</v>
      </c>
      <c r="AE890" t="s">
        <v>4455</v>
      </c>
      <c r="AF890" s="10">
        <v>41955</v>
      </c>
      <c r="AG890" s="10">
        <v>43781</v>
      </c>
      <c r="AH890" t="s">
        <v>4456</v>
      </c>
      <c r="AI890" t="s">
        <v>251</v>
      </c>
      <c r="AJ890">
        <v>22783112</v>
      </c>
      <c r="AK890" t="s">
        <v>64</v>
      </c>
      <c r="AL890" t="s">
        <v>47</v>
      </c>
      <c r="AM890" t="s">
        <v>4457</v>
      </c>
      <c r="AN890" t="s">
        <v>4458</v>
      </c>
    </row>
    <row r="891" spans="1:40" x14ac:dyDescent="0.25">
      <c r="A891" t="s">
        <v>4459</v>
      </c>
      <c r="B891" t="s">
        <v>164</v>
      </c>
      <c r="C891">
        <v>50</v>
      </c>
      <c r="D891" t="s">
        <v>165</v>
      </c>
      <c r="E891" t="s">
        <v>166</v>
      </c>
      <c r="F891" s="1">
        <v>330008389498</v>
      </c>
      <c r="G891" t="s">
        <v>4460</v>
      </c>
      <c r="H891" t="s">
        <v>4461</v>
      </c>
      <c r="I891" t="s">
        <v>49</v>
      </c>
      <c r="K891" s="10" t="s">
        <v>50</v>
      </c>
      <c r="L891">
        <f>Tabela1[[#This Row],[vlCaptEst]]+Tabela1[[#This Row],[vlLancEstTrat]]+Tabela1[[#This Row],[vlLancEstNTrat]]+Tabela1[[#This Row],[vlConsEst]]</f>
        <v>432.1513445432152</v>
      </c>
      <c r="M891">
        <v>0</v>
      </c>
      <c r="N891">
        <f>Tabela1[[#This Row],[VALOR_anual]]+Tabela1[[#This Row],[AJUSTE_exerc]]</f>
        <v>432.1513445432152</v>
      </c>
      <c r="Q891" t="s">
        <v>51</v>
      </c>
      <c r="R891" t="s">
        <v>52</v>
      </c>
      <c r="S891">
        <v>6144</v>
      </c>
      <c r="T891">
        <v>0</v>
      </c>
      <c r="U891">
        <v>0</v>
      </c>
      <c r="V891">
        <v>5049</v>
      </c>
      <c r="W891">
        <v>0</v>
      </c>
      <c r="X891">
        <v>90</v>
      </c>
      <c r="Y891">
        <v>5.7568725668020709E-2</v>
      </c>
      <c r="Z891">
        <v>141.48508039860872</v>
      </c>
      <c r="AA891">
        <v>0</v>
      </c>
      <c r="AB891">
        <v>0</v>
      </c>
      <c r="AC891">
        <v>290.66626414460649</v>
      </c>
      <c r="AD891" t="s">
        <v>195</v>
      </c>
      <c r="AE891" t="s">
        <v>4462</v>
      </c>
      <c r="AF891" s="10">
        <v>43684</v>
      </c>
      <c r="AG891" s="10">
        <v>2958101</v>
      </c>
      <c r="AH891" t="s">
        <v>4463</v>
      </c>
      <c r="AI891" t="s">
        <v>4094</v>
      </c>
      <c r="AJ891">
        <v>22783112</v>
      </c>
      <c r="AK891" t="s">
        <v>64</v>
      </c>
      <c r="AL891" t="s">
        <v>47</v>
      </c>
      <c r="AM891" t="s">
        <v>4464</v>
      </c>
      <c r="AN891" t="s">
        <v>4465</v>
      </c>
    </row>
    <row r="892" spans="1:40" x14ac:dyDescent="0.25">
      <c r="A892" t="s">
        <v>4466</v>
      </c>
      <c r="B892" t="s">
        <v>164</v>
      </c>
      <c r="C892">
        <v>50</v>
      </c>
      <c r="D892" t="s">
        <v>165</v>
      </c>
      <c r="E892" t="s">
        <v>166</v>
      </c>
      <c r="F892" s="1">
        <v>330005072094</v>
      </c>
      <c r="G892" t="s">
        <v>4467</v>
      </c>
      <c r="H892" t="s">
        <v>4468</v>
      </c>
      <c r="I892" t="s">
        <v>49</v>
      </c>
      <c r="K892" s="10" t="s">
        <v>50</v>
      </c>
      <c r="L892">
        <f>Tabela1[[#This Row],[vlCaptEst]]+Tabela1[[#This Row],[vlLancEstTrat]]+Tabela1[[#This Row],[vlLancEstNTrat]]+Tabela1[[#This Row],[vlConsEst]]</f>
        <v>353.00783400066177</v>
      </c>
      <c r="M892">
        <v>0</v>
      </c>
      <c r="N892">
        <f>Tabela1[[#This Row],[VALOR_anual]]+Tabela1[[#This Row],[AJUSTE_exerc]]</f>
        <v>353.00783400066177</v>
      </c>
      <c r="Q892" t="s">
        <v>51</v>
      </c>
      <c r="R892" t="s">
        <v>52</v>
      </c>
      <c r="S892">
        <v>10950</v>
      </c>
      <c r="T892">
        <v>0</v>
      </c>
      <c r="U892">
        <v>0</v>
      </c>
      <c r="V892">
        <v>1752</v>
      </c>
      <c r="W892">
        <v>0</v>
      </c>
      <c r="X892">
        <v>90</v>
      </c>
      <c r="Y892">
        <v>5.7568725668020709E-2</v>
      </c>
      <c r="Z892">
        <v>252.1439775116101</v>
      </c>
      <c r="AA892">
        <v>0</v>
      </c>
      <c r="AB892">
        <v>0</v>
      </c>
      <c r="AC892">
        <v>100.86385648905168</v>
      </c>
      <c r="AD892" t="s">
        <v>366</v>
      </c>
      <c r="AE892" t="s">
        <v>4469</v>
      </c>
      <c r="AF892" s="10">
        <v>40015</v>
      </c>
      <c r="AG892" s="10">
        <v>41841</v>
      </c>
      <c r="AH892" t="s">
        <v>4470</v>
      </c>
      <c r="AI892" t="s">
        <v>4471</v>
      </c>
      <c r="AJ892">
        <v>21210670</v>
      </c>
      <c r="AK892" t="s">
        <v>64</v>
      </c>
      <c r="AL892" t="s">
        <v>47</v>
      </c>
      <c r="AM892" t="s">
        <v>4472</v>
      </c>
      <c r="AN892" t="s">
        <v>231</v>
      </c>
    </row>
    <row r="893" spans="1:40" x14ac:dyDescent="0.25">
      <c r="A893" t="s">
        <v>4473</v>
      </c>
      <c r="B893" t="s">
        <v>164</v>
      </c>
      <c r="C893">
        <v>50</v>
      </c>
      <c r="D893" t="s">
        <v>165</v>
      </c>
      <c r="E893" t="s">
        <v>166</v>
      </c>
      <c r="F893" s="1">
        <v>330005063346</v>
      </c>
      <c r="G893" t="s">
        <v>4474</v>
      </c>
      <c r="H893" t="s">
        <v>4475</v>
      </c>
      <c r="I893" t="s">
        <v>49</v>
      </c>
      <c r="K893" s="10" t="s">
        <v>50</v>
      </c>
      <c r="L893">
        <f>Tabela1[[#This Row],[vlCaptEst]]+Tabela1[[#This Row],[vlLancEstTrat]]+Tabela1[[#This Row],[vlLancEstNTrat]]+Tabela1[[#This Row],[vlConsEst]]</f>
        <v>80.824748858604423</v>
      </c>
      <c r="M893">
        <v>0</v>
      </c>
      <c r="N893">
        <f>Tabela1[[#This Row],[VALOR_anual]]+Tabela1[[#This Row],[AJUSTE_exerc]]</f>
        <v>80.824748858604423</v>
      </c>
      <c r="Q893" t="s">
        <v>387</v>
      </c>
      <c r="R893" t="s">
        <v>52</v>
      </c>
      <c r="S893">
        <v>2340</v>
      </c>
      <c r="T893">
        <v>0</v>
      </c>
      <c r="U893">
        <v>0</v>
      </c>
      <c r="V893">
        <v>468</v>
      </c>
      <c r="W893">
        <v>0</v>
      </c>
      <c r="X893">
        <v>90</v>
      </c>
      <c r="Y893">
        <v>5.7568725668020709E-2</v>
      </c>
      <c r="Z893">
        <v>53.883165905736284</v>
      </c>
      <c r="AA893">
        <v>0</v>
      </c>
      <c r="AB893">
        <v>0</v>
      </c>
      <c r="AC893">
        <v>26.941582952868142</v>
      </c>
      <c r="AD893" t="s">
        <v>654</v>
      </c>
      <c r="AE893" t="s">
        <v>52</v>
      </c>
      <c r="AF893" s="10">
        <v>0</v>
      </c>
      <c r="AG893" s="10">
        <v>0</v>
      </c>
      <c r="AH893" t="s">
        <v>4476</v>
      </c>
      <c r="AI893" t="s">
        <v>3879</v>
      </c>
      <c r="AJ893">
        <v>22430060</v>
      </c>
      <c r="AK893" t="s">
        <v>64</v>
      </c>
      <c r="AL893" t="s">
        <v>47</v>
      </c>
      <c r="AM893">
        <v>25128858</v>
      </c>
      <c r="AN893" t="s">
        <v>4477</v>
      </c>
    </row>
    <row r="894" spans="1:40" x14ac:dyDescent="0.25">
      <c r="A894" t="s">
        <v>4478</v>
      </c>
      <c r="B894" t="s">
        <v>164</v>
      </c>
      <c r="C894">
        <v>50</v>
      </c>
      <c r="D894" t="s">
        <v>165</v>
      </c>
      <c r="E894" t="s">
        <v>166</v>
      </c>
      <c r="F894" s="1">
        <v>330005071950</v>
      </c>
      <c r="G894" t="s">
        <v>4479</v>
      </c>
      <c r="H894" t="s">
        <v>4480</v>
      </c>
      <c r="I894" t="s">
        <v>49</v>
      </c>
      <c r="K894" s="10" t="s">
        <v>50</v>
      </c>
      <c r="L894">
        <f>Tabela1[[#This Row],[vlCaptEst]]+Tabela1[[#This Row],[vlLancEstTrat]]+Tabela1[[#This Row],[vlLancEstNTrat]]+Tabela1[[#This Row],[vlConsEst]]</f>
        <v>100.01801609401979</v>
      </c>
      <c r="M894">
        <v>0</v>
      </c>
      <c r="N894">
        <f>Tabela1[[#This Row],[VALOR_anual]]+Tabela1[[#This Row],[AJUSTE_exerc]]</f>
        <v>100.01801609401979</v>
      </c>
      <c r="Q894" t="s">
        <v>51</v>
      </c>
      <c r="R894" t="s">
        <v>52</v>
      </c>
      <c r="S894">
        <v>3066</v>
      </c>
      <c r="T894">
        <v>0</v>
      </c>
      <c r="U894">
        <v>0</v>
      </c>
      <c r="V894">
        <v>511</v>
      </c>
      <c r="W894">
        <v>0</v>
      </c>
      <c r="X894">
        <v>90</v>
      </c>
      <c r="Y894">
        <v>5.7568725668020709E-2</v>
      </c>
      <c r="Z894">
        <v>70.60156680013236</v>
      </c>
      <c r="AA894">
        <v>0</v>
      </c>
      <c r="AB894">
        <v>0</v>
      </c>
      <c r="AC894">
        <v>29.416449293887425</v>
      </c>
      <c r="AD894" t="s">
        <v>4481</v>
      </c>
      <c r="AE894" t="s">
        <v>4482</v>
      </c>
      <c r="AF894" s="10">
        <v>43390</v>
      </c>
      <c r="AG894" s="10">
        <v>45216</v>
      </c>
      <c r="AH894" t="s">
        <v>4483</v>
      </c>
      <c r="AI894" t="s">
        <v>4484</v>
      </c>
      <c r="AJ894">
        <v>25530290</v>
      </c>
      <c r="AK894" t="s">
        <v>168</v>
      </c>
      <c r="AL894" t="s">
        <v>47</v>
      </c>
      <c r="AM894" t="s">
        <v>4485</v>
      </c>
      <c r="AN894" t="s">
        <v>4486</v>
      </c>
    </row>
    <row r="895" spans="1:40" x14ac:dyDescent="0.25">
      <c r="A895" t="s">
        <v>4494</v>
      </c>
      <c r="B895" t="s">
        <v>164</v>
      </c>
      <c r="C895">
        <v>50</v>
      </c>
      <c r="D895" t="s">
        <v>165</v>
      </c>
      <c r="E895" t="s">
        <v>166</v>
      </c>
      <c r="F895" s="1">
        <v>330005119236</v>
      </c>
      <c r="G895" t="s">
        <v>4495</v>
      </c>
      <c r="H895" t="s">
        <v>4496</v>
      </c>
      <c r="I895" t="s">
        <v>62</v>
      </c>
      <c r="K895" s="10" t="s">
        <v>196</v>
      </c>
      <c r="L895">
        <f>Tabela1[[#This Row],[vlCaptEst]]+Tabela1[[#This Row],[vlLancEstTrat]]+Tabela1[[#This Row],[vlLancEstNTrat]]+Tabela1[[#This Row],[vlConsEst]]</f>
        <v>165.8056023742792</v>
      </c>
      <c r="M895">
        <v>0</v>
      </c>
      <c r="N895">
        <f>Tabela1[[#This Row],[VALOR_anual]]+Tabela1[[#This Row],[AJUSTE_exerc]]</f>
        <v>165.8056023742792</v>
      </c>
      <c r="Q895" t="s">
        <v>51</v>
      </c>
      <c r="R895" t="s">
        <v>52</v>
      </c>
      <c r="S895">
        <v>0</v>
      </c>
      <c r="T895">
        <v>5760</v>
      </c>
      <c r="U895">
        <v>0</v>
      </c>
      <c r="V895">
        <v>0</v>
      </c>
      <c r="W895">
        <v>86.4</v>
      </c>
      <c r="X895">
        <v>50</v>
      </c>
      <c r="Y895">
        <v>5.7568725668020709E-2</v>
      </c>
      <c r="Z895">
        <v>0</v>
      </c>
      <c r="AA895">
        <v>165.8056023742792</v>
      </c>
      <c r="AB895">
        <v>0</v>
      </c>
      <c r="AC895">
        <v>0</v>
      </c>
      <c r="AD895" t="s">
        <v>4497</v>
      </c>
      <c r="AE895" t="s">
        <v>4498</v>
      </c>
      <c r="AF895" s="10">
        <v>39797</v>
      </c>
      <c r="AG895" s="10">
        <v>41623</v>
      </c>
      <c r="AH895" t="s">
        <v>4499</v>
      </c>
      <c r="AI895" t="s">
        <v>3678</v>
      </c>
      <c r="AJ895">
        <v>21061280</v>
      </c>
      <c r="AK895" t="s">
        <v>64</v>
      </c>
      <c r="AL895" t="s">
        <v>47</v>
      </c>
      <c r="AM895" t="s">
        <v>4500</v>
      </c>
      <c r="AN895" t="s">
        <v>4501</v>
      </c>
    </row>
    <row r="896" spans="1:40" x14ac:dyDescent="0.25">
      <c r="A896" t="s">
        <v>4502</v>
      </c>
      <c r="B896" t="s">
        <v>164</v>
      </c>
      <c r="C896">
        <v>50</v>
      </c>
      <c r="D896" t="s">
        <v>165</v>
      </c>
      <c r="E896" t="s">
        <v>166</v>
      </c>
      <c r="F896" s="1">
        <v>330005132925</v>
      </c>
      <c r="G896" t="s">
        <v>4503</v>
      </c>
      <c r="H896" t="s">
        <v>4504</v>
      </c>
      <c r="I896" t="s">
        <v>62</v>
      </c>
      <c r="K896" s="10" t="s">
        <v>50</v>
      </c>
      <c r="L896">
        <f>Tabela1[[#This Row],[vlCaptEst]]+Tabela1[[#This Row],[vlLancEstTrat]]+Tabela1[[#This Row],[vlLancEstNTrat]]+Tabela1[[#This Row],[vlConsEst]]</f>
        <v>996.170250919306</v>
      </c>
      <c r="M896">
        <v>0</v>
      </c>
      <c r="N896">
        <f>Tabela1[[#This Row],[VALOR_anual]]+Tabela1[[#This Row],[AJUSTE_exerc]]</f>
        <v>996.170250919306</v>
      </c>
      <c r="Q896" t="s">
        <v>51</v>
      </c>
      <c r="R896" t="s">
        <v>52</v>
      </c>
      <c r="S896">
        <v>12960</v>
      </c>
      <c r="T896">
        <v>2099</v>
      </c>
      <c r="U896">
        <v>0</v>
      </c>
      <c r="V896">
        <v>10860.48</v>
      </c>
      <c r="W896">
        <v>188.96</v>
      </c>
      <c r="X896">
        <v>40</v>
      </c>
      <c r="Y896">
        <v>5.7568725668020709E-2</v>
      </c>
      <c r="Z896">
        <v>298.43546481008474</v>
      </c>
      <c r="AA896">
        <v>72.502097070450972</v>
      </c>
      <c r="AB896">
        <v>0</v>
      </c>
      <c r="AC896">
        <v>625.23268903877022</v>
      </c>
      <c r="AD896" t="s">
        <v>4505</v>
      </c>
      <c r="AE896" t="s">
        <v>4506</v>
      </c>
      <c r="AF896" s="10">
        <v>40325</v>
      </c>
      <c r="AG896" s="10">
        <v>41848</v>
      </c>
      <c r="AH896" t="s">
        <v>4507</v>
      </c>
      <c r="AI896" t="s">
        <v>91</v>
      </c>
      <c r="AJ896">
        <v>23065620</v>
      </c>
      <c r="AK896" t="s">
        <v>64</v>
      </c>
      <c r="AL896" t="s">
        <v>47</v>
      </c>
      <c r="AM896" t="s">
        <v>4508</v>
      </c>
      <c r="AN896" t="s">
        <v>4509</v>
      </c>
    </row>
    <row r="897" spans="1:40" x14ac:dyDescent="0.25">
      <c r="A897" t="s">
        <v>4510</v>
      </c>
      <c r="B897" t="s">
        <v>164</v>
      </c>
      <c r="C897">
        <v>50</v>
      </c>
      <c r="D897" t="s">
        <v>165</v>
      </c>
      <c r="E897" t="s">
        <v>166</v>
      </c>
      <c r="F897" s="1">
        <v>330005118930</v>
      </c>
      <c r="G897" t="s">
        <v>4511</v>
      </c>
      <c r="H897" t="s">
        <v>4512</v>
      </c>
      <c r="I897" t="s">
        <v>49</v>
      </c>
      <c r="K897" s="10" t="s">
        <v>50</v>
      </c>
      <c r="L897">
        <f>Tabela1[[#This Row],[vlCaptEst]]+Tabela1[[#This Row],[vlLancEstTrat]]+Tabela1[[#This Row],[vlLancEstNTrat]]+Tabela1[[#This Row],[vlConsEst]]</f>
        <v>181.55285318549051</v>
      </c>
      <c r="M897">
        <v>0</v>
      </c>
      <c r="N897">
        <f>Tabela1[[#This Row],[VALOR_anual]]+Tabela1[[#This Row],[AJUSTE_exerc]]</f>
        <v>181.55285318549051</v>
      </c>
      <c r="Q897" t="s">
        <v>51</v>
      </c>
      <c r="R897" t="s">
        <v>52</v>
      </c>
      <c r="S897">
        <v>3504</v>
      </c>
      <c r="T897">
        <v>0</v>
      </c>
      <c r="U897">
        <v>0</v>
      </c>
      <c r="V897">
        <v>1752</v>
      </c>
      <c r="W897">
        <v>0</v>
      </c>
      <c r="X897">
        <v>90</v>
      </c>
      <c r="Y897">
        <v>5.7568725668020709E-2</v>
      </c>
      <c r="Z897">
        <v>80.688996696438807</v>
      </c>
      <c r="AA897">
        <v>0</v>
      </c>
      <c r="AB897">
        <v>0</v>
      </c>
      <c r="AC897">
        <v>100.86385648905168</v>
      </c>
      <c r="AD897" t="s">
        <v>366</v>
      </c>
      <c r="AE897" t="s">
        <v>4513</v>
      </c>
      <c r="AF897" s="10">
        <v>39783</v>
      </c>
      <c r="AG897" s="10">
        <v>41609</v>
      </c>
      <c r="AH897" t="s">
        <v>4514</v>
      </c>
      <c r="AI897" t="s">
        <v>1492</v>
      </c>
      <c r="AJ897">
        <v>20510060</v>
      </c>
      <c r="AK897" t="s">
        <v>64</v>
      </c>
      <c r="AL897" t="s">
        <v>47</v>
      </c>
      <c r="AM897">
        <v>999999999</v>
      </c>
      <c r="AN897" t="s">
        <v>4515</v>
      </c>
    </row>
    <row r="898" spans="1:40" s="4" customFormat="1" x14ac:dyDescent="0.25">
      <c r="A898" t="s">
        <v>4516</v>
      </c>
      <c r="B898" t="s">
        <v>164</v>
      </c>
      <c r="C898">
        <v>50</v>
      </c>
      <c r="D898" t="s">
        <v>165</v>
      </c>
      <c r="E898" t="s">
        <v>166</v>
      </c>
      <c r="F898" s="1">
        <v>330005080780</v>
      </c>
      <c r="G898" t="s">
        <v>4517</v>
      </c>
      <c r="H898" t="s">
        <v>4518</v>
      </c>
      <c r="I898" t="s">
        <v>49</v>
      </c>
      <c r="J898"/>
      <c r="K898" s="10" t="s">
        <v>50</v>
      </c>
      <c r="L898">
        <f>Tabela1[[#This Row],[vlCaptEst]]+Tabela1[[#This Row],[vlLancEstTrat]]+Tabela1[[#This Row],[vlLancEstNTrat]]+Tabela1[[#This Row],[vlConsEst]]</f>
        <v>122.91836160395769</v>
      </c>
      <c r="M898">
        <v>0</v>
      </c>
      <c r="N898">
        <f>Tabela1[[#This Row],[VALOR_anual]]+Tabela1[[#This Row],[AJUSTE_exerc]]</f>
        <v>122.91836160395769</v>
      </c>
      <c r="O898"/>
      <c r="P898"/>
      <c r="Q898" t="s">
        <v>51</v>
      </c>
      <c r="R898" t="s">
        <v>52</v>
      </c>
      <c r="S898">
        <v>3558.75</v>
      </c>
      <c r="T898">
        <v>0</v>
      </c>
      <c r="U898">
        <v>0</v>
      </c>
      <c r="V898">
        <v>711.75</v>
      </c>
      <c r="W898">
        <v>0</v>
      </c>
      <c r="X898">
        <v>90</v>
      </c>
      <c r="Y898">
        <v>5.7568725668020709E-2</v>
      </c>
      <c r="Z898">
        <v>81.952536051980289</v>
      </c>
      <c r="AA898">
        <v>0</v>
      </c>
      <c r="AB898">
        <v>0</v>
      </c>
      <c r="AC898">
        <v>40.965825551977403</v>
      </c>
      <c r="AD898" t="s">
        <v>4519</v>
      </c>
      <c r="AE898" t="s">
        <v>4520</v>
      </c>
      <c r="AF898" s="10">
        <v>39812</v>
      </c>
      <c r="AG898" s="10">
        <v>41638</v>
      </c>
      <c r="AH898" t="s">
        <v>4521</v>
      </c>
      <c r="AI898" t="s">
        <v>4074</v>
      </c>
      <c r="AJ898">
        <v>22733001</v>
      </c>
      <c r="AK898" t="s">
        <v>64</v>
      </c>
      <c r="AL898" t="s">
        <v>47</v>
      </c>
      <c r="AM898" t="s">
        <v>4522</v>
      </c>
      <c r="AN898" t="s">
        <v>4523</v>
      </c>
    </row>
    <row r="899" spans="1:40" x14ac:dyDescent="0.25">
      <c r="A899" t="s">
        <v>4524</v>
      </c>
      <c r="B899" t="s">
        <v>164</v>
      </c>
      <c r="C899">
        <v>50</v>
      </c>
      <c r="D899" t="s">
        <v>165</v>
      </c>
      <c r="E899" t="s">
        <v>166</v>
      </c>
      <c r="F899" s="1">
        <v>330003595367</v>
      </c>
      <c r="G899" t="s">
        <v>4525</v>
      </c>
      <c r="H899" t="s">
        <v>4526</v>
      </c>
      <c r="I899" t="s">
        <v>62</v>
      </c>
      <c r="K899" s="10" t="s">
        <v>50</v>
      </c>
      <c r="L899">
        <f>Tabela1[[#This Row],[vlCaptEst]]+Tabela1[[#This Row],[vlLancEstTrat]]+Tabela1[[#This Row],[vlLancEstNTrat]]+Tabela1[[#This Row],[vlConsEst]]</f>
        <v>486.34778466933358</v>
      </c>
      <c r="M899">
        <v>0</v>
      </c>
      <c r="N899">
        <f>Tabela1[[#This Row],[VALOR_anual]]+Tabela1[[#This Row],[AJUSTE_exerc]]</f>
        <v>486.34778466933358</v>
      </c>
      <c r="Q899" t="s">
        <v>51</v>
      </c>
      <c r="R899" t="s">
        <v>52</v>
      </c>
      <c r="S899">
        <v>10560</v>
      </c>
      <c r="T899">
        <v>0</v>
      </c>
      <c r="U899">
        <v>0</v>
      </c>
      <c r="V899">
        <v>4224</v>
      </c>
      <c r="W899">
        <v>0</v>
      </c>
      <c r="X899">
        <v>90</v>
      </c>
      <c r="Y899">
        <v>5.7568725668020709E-2</v>
      </c>
      <c r="Z899">
        <v>243.17389233466679</v>
      </c>
      <c r="AA899">
        <v>0</v>
      </c>
      <c r="AB899">
        <v>0</v>
      </c>
      <c r="AC899">
        <v>243.17389233466679</v>
      </c>
      <c r="AD899" t="s">
        <v>4527</v>
      </c>
      <c r="AE899" t="s">
        <v>4528</v>
      </c>
      <c r="AF899" s="10">
        <v>41625</v>
      </c>
      <c r="AG899" s="10">
        <v>41919</v>
      </c>
      <c r="AH899" t="s">
        <v>4529</v>
      </c>
      <c r="AI899" t="s">
        <v>181</v>
      </c>
      <c r="AJ899">
        <v>22710571</v>
      </c>
      <c r="AK899" t="s">
        <v>64</v>
      </c>
      <c r="AL899" t="s">
        <v>47</v>
      </c>
      <c r="AM899">
        <v>25802327</v>
      </c>
      <c r="AN899" t="s">
        <v>4530</v>
      </c>
    </row>
    <row r="900" spans="1:40" x14ac:dyDescent="0.25">
      <c r="A900" t="s">
        <v>4531</v>
      </c>
      <c r="B900" t="s">
        <v>164</v>
      </c>
      <c r="C900">
        <v>50</v>
      </c>
      <c r="D900" t="s">
        <v>165</v>
      </c>
      <c r="E900" t="s">
        <v>166</v>
      </c>
      <c r="F900" s="1">
        <v>330005070393</v>
      </c>
      <c r="G900" t="s">
        <v>4532</v>
      </c>
      <c r="H900" t="s">
        <v>4533</v>
      </c>
      <c r="I900" t="s">
        <v>49</v>
      </c>
      <c r="K900" s="10" t="s">
        <v>50</v>
      </c>
      <c r="L900">
        <f>Tabela1[[#This Row],[vlCaptEst]]+Tabela1[[#This Row],[vlLancEstTrat]]+Tabela1[[#This Row],[vlLancEstNTrat]]+Tabela1[[#This Row],[vlConsEst]]</f>
        <v>230.81000310358314</v>
      </c>
      <c r="M900">
        <v>0</v>
      </c>
      <c r="N900">
        <f>Tabela1[[#This Row],[VALOR_anual]]+Tabela1[[#This Row],[AJUSTE_exerc]]</f>
        <v>230.81000310358314</v>
      </c>
      <c r="Q900" t="s">
        <v>51</v>
      </c>
      <c r="R900" t="s">
        <v>52</v>
      </c>
      <c r="S900">
        <v>6679.8</v>
      </c>
      <c r="T900">
        <v>0</v>
      </c>
      <c r="U900">
        <v>0</v>
      </c>
      <c r="V900">
        <v>1337.4</v>
      </c>
      <c r="W900">
        <v>0</v>
      </c>
      <c r="X900">
        <v>90</v>
      </c>
      <c r="Y900">
        <v>5.7568725668020709E-2</v>
      </c>
      <c r="Z900">
        <v>153.81764220765416</v>
      </c>
      <c r="AA900">
        <v>0</v>
      </c>
      <c r="AB900">
        <v>0</v>
      </c>
      <c r="AC900">
        <v>76.992360895928996</v>
      </c>
      <c r="AD900" t="s">
        <v>4534</v>
      </c>
      <c r="AE900" t="s">
        <v>4535</v>
      </c>
      <c r="AF900" s="10">
        <v>40058</v>
      </c>
      <c r="AG900" s="10">
        <v>41884</v>
      </c>
      <c r="AH900" t="s">
        <v>4536</v>
      </c>
      <c r="AI900" t="s">
        <v>4537</v>
      </c>
      <c r="AJ900">
        <v>24744560</v>
      </c>
      <c r="AK900" t="s">
        <v>175</v>
      </c>
      <c r="AL900" t="s">
        <v>47</v>
      </c>
      <c r="AM900">
        <v>21136000</v>
      </c>
      <c r="AN900" t="s">
        <v>4538</v>
      </c>
    </row>
    <row r="901" spans="1:40" x14ac:dyDescent="0.25">
      <c r="A901" t="s">
        <v>4539</v>
      </c>
      <c r="B901" t="s">
        <v>164</v>
      </c>
      <c r="C901">
        <v>50</v>
      </c>
      <c r="D901" t="s">
        <v>165</v>
      </c>
      <c r="E901" t="s">
        <v>166</v>
      </c>
      <c r="F901" s="1">
        <v>330001190203</v>
      </c>
      <c r="G901" t="s">
        <v>4540</v>
      </c>
      <c r="H901" t="s">
        <v>4541</v>
      </c>
      <c r="I901" t="s">
        <v>49</v>
      </c>
      <c r="K901" s="10" t="s">
        <v>50</v>
      </c>
      <c r="L901">
        <f>Tabela1[[#This Row],[vlCaptEst]]+Tabela1[[#This Row],[vlLancEstTrat]]+Tabela1[[#This Row],[vlLancEstNTrat]]+Tabela1[[#This Row],[vlConsEst]]</f>
        <v>5733.8162857591296</v>
      </c>
      <c r="M901">
        <v>0</v>
      </c>
      <c r="N901">
        <f>Tabela1[[#This Row],[VALOR_anual]]+Tabela1[[#This Row],[AJUSTE_exerc]]</f>
        <v>5733.8162857591296</v>
      </c>
      <c r="Q901" t="s">
        <v>51</v>
      </c>
      <c r="R901" t="s">
        <v>52</v>
      </c>
      <c r="S901">
        <v>44337.45</v>
      </c>
      <c r="T901">
        <v>729970.8</v>
      </c>
      <c r="U901">
        <v>0</v>
      </c>
      <c r="V901">
        <v>8867.49</v>
      </c>
      <c r="W901">
        <v>109.5</v>
      </c>
      <c r="X901">
        <v>90</v>
      </c>
      <c r="Y901">
        <v>5.7568725668020709E-2</v>
      </c>
      <c r="Z901">
        <v>1020.9815691735751</v>
      </c>
      <c r="AA901">
        <v>4202.3439319987674</v>
      </c>
      <c r="AB901">
        <v>0</v>
      </c>
      <c r="AC901">
        <v>510.49078458678753</v>
      </c>
      <c r="AD901" t="s">
        <v>4542</v>
      </c>
      <c r="AE901" t="s">
        <v>4543</v>
      </c>
      <c r="AF901" s="10">
        <v>43733</v>
      </c>
      <c r="AG901" s="10">
        <v>45560</v>
      </c>
      <c r="AH901" t="s">
        <v>4544</v>
      </c>
      <c r="AI901" t="s">
        <v>4545</v>
      </c>
      <c r="AJ901">
        <v>26053550</v>
      </c>
      <c r="AK901" t="s">
        <v>186</v>
      </c>
      <c r="AL901" t="s">
        <v>47</v>
      </c>
      <c r="AM901">
        <v>26666100</v>
      </c>
      <c r="AN901" t="s">
        <v>4546</v>
      </c>
    </row>
    <row r="902" spans="1:40" x14ac:dyDescent="0.25">
      <c r="A902" t="s">
        <v>4547</v>
      </c>
      <c r="B902" t="s">
        <v>164</v>
      </c>
      <c r="C902">
        <v>50</v>
      </c>
      <c r="D902" t="s">
        <v>165</v>
      </c>
      <c r="E902" t="s">
        <v>166</v>
      </c>
      <c r="F902" s="1">
        <v>330005071365</v>
      </c>
      <c r="G902" t="s">
        <v>4548</v>
      </c>
      <c r="H902" t="s">
        <v>4549</v>
      </c>
      <c r="I902" t="s">
        <v>49</v>
      </c>
      <c r="K902" s="10" t="s">
        <v>50</v>
      </c>
      <c r="L902">
        <f>Tabela1[[#This Row],[vlCaptEst]]+Tabela1[[#This Row],[vlLancEstTrat]]+Tabela1[[#This Row],[vlLancEstNTrat]]+Tabela1[[#This Row],[vlConsEst]]</f>
        <v>692.56576147291503</v>
      </c>
      <c r="M902">
        <v>0</v>
      </c>
      <c r="N902">
        <f>Tabela1[[#This Row],[VALOR_anual]]+Tabela1[[#This Row],[AJUSTE_exerc]]</f>
        <v>692.56576147291503</v>
      </c>
      <c r="Q902" t="s">
        <v>387</v>
      </c>
      <c r="R902" t="s">
        <v>52</v>
      </c>
      <c r="S902">
        <v>19856</v>
      </c>
      <c r="T902">
        <v>0</v>
      </c>
      <c r="U902">
        <v>0</v>
      </c>
      <c r="V902">
        <v>4088</v>
      </c>
      <c r="W902">
        <v>0</v>
      </c>
      <c r="X902">
        <v>90</v>
      </c>
      <c r="Y902">
        <v>5.7568725668020709E-2</v>
      </c>
      <c r="Z902">
        <v>457.22372464780295</v>
      </c>
      <c r="AA902">
        <v>0</v>
      </c>
      <c r="AB902">
        <v>0</v>
      </c>
      <c r="AC902">
        <v>235.3420368251121</v>
      </c>
      <c r="AD902" t="s">
        <v>654</v>
      </c>
      <c r="AE902" t="s">
        <v>52</v>
      </c>
      <c r="AF902" s="10">
        <v>0</v>
      </c>
      <c r="AG902" s="10">
        <v>0</v>
      </c>
      <c r="AH902" t="s">
        <v>4550</v>
      </c>
      <c r="AI902" t="s">
        <v>4551</v>
      </c>
      <c r="AJ902">
        <v>26015003</v>
      </c>
      <c r="AK902" t="s">
        <v>186</v>
      </c>
      <c r="AL902" t="s">
        <v>47</v>
      </c>
      <c r="AM902" t="s">
        <v>4552</v>
      </c>
      <c r="AN902" t="s">
        <v>4553</v>
      </c>
    </row>
    <row r="903" spans="1:40" x14ac:dyDescent="0.25">
      <c r="A903" t="s">
        <v>4554</v>
      </c>
      <c r="B903" t="s">
        <v>164</v>
      </c>
      <c r="C903">
        <v>50</v>
      </c>
      <c r="D903" t="s">
        <v>165</v>
      </c>
      <c r="E903" t="s">
        <v>166</v>
      </c>
      <c r="F903" s="1">
        <v>330005222088</v>
      </c>
      <c r="G903" t="s">
        <v>4555</v>
      </c>
      <c r="H903" t="s">
        <v>4556</v>
      </c>
      <c r="I903" t="s">
        <v>49</v>
      </c>
      <c r="K903" s="10" t="s">
        <v>50</v>
      </c>
      <c r="L903">
        <f>Tabela1[[#This Row],[vlCaptEst]]+Tabela1[[#This Row],[vlLancEstTrat]]+Tabela1[[#This Row],[vlLancEstNTrat]]+Tabela1[[#This Row],[vlConsEst]]</f>
        <v>941.36814730044853</v>
      </c>
      <c r="M903">
        <v>0</v>
      </c>
      <c r="N903">
        <f>Tabela1[[#This Row],[VALOR_anual]]+Tabela1[[#This Row],[AJUSTE_exerc]]</f>
        <v>941.36814730044853</v>
      </c>
      <c r="Q903" t="s">
        <v>387</v>
      </c>
      <c r="R903" t="s">
        <v>52</v>
      </c>
      <c r="S903">
        <v>23360</v>
      </c>
      <c r="T903">
        <v>0</v>
      </c>
      <c r="U903">
        <v>0</v>
      </c>
      <c r="V903">
        <v>7008</v>
      </c>
      <c r="W903">
        <v>0</v>
      </c>
      <c r="X903">
        <v>90</v>
      </c>
      <c r="Y903">
        <v>5.7568725668020709E-2</v>
      </c>
      <c r="Z903">
        <v>537.92316381825447</v>
      </c>
      <c r="AA903">
        <v>0</v>
      </c>
      <c r="AB903">
        <v>0</v>
      </c>
      <c r="AC903">
        <v>403.44498348219406</v>
      </c>
      <c r="AD903" t="s">
        <v>4557</v>
      </c>
      <c r="AE903" t="s">
        <v>335</v>
      </c>
      <c r="AF903" s="10">
        <v>0</v>
      </c>
      <c r="AG903" s="10">
        <v>0</v>
      </c>
      <c r="AH903" t="s">
        <v>4558</v>
      </c>
      <c r="AI903" t="s">
        <v>1548</v>
      </c>
      <c r="AJ903">
        <v>22733000</v>
      </c>
      <c r="AK903" t="s">
        <v>64</v>
      </c>
      <c r="AL903" t="s">
        <v>47</v>
      </c>
      <c r="AM903">
        <v>33923766</v>
      </c>
      <c r="AN903" t="s">
        <v>4559</v>
      </c>
    </row>
    <row r="904" spans="1:40" x14ac:dyDescent="0.25">
      <c r="A904" t="s">
        <v>4560</v>
      </c>
      <c r="B904" t="s">
        <v>164</v>
      </c>
      <c r="C904">
        <v>50</v>
      </c>
      <c r="D904" t="s">
        <v>165</v>
      </c>
      <c r="E904" t="s">
        <v>166</v>
      </c>
      <c r="F904" s="1">
        <v>330005095620</v>
      </c>
      <c r="G904" t="s">
        <v>4561</v>
      </c>
      <c r="H904" t="s">
        <v>4562</v>
      </c>
      <c r="I904" t="s">
        <v>62</v>
      </c>
      <c r="K904" s="10" t="s">
        <v>50</v>
      </c>
      <c r="L904">
        <f>Tabela1[[#This Row],[vlCaptEst]]+Tabela1[[#This Row],[vlLancEstTrat]]+Tabela1[[#This Row],[vlLancEstNTrat]]+Tabela1[[#This Row],[vlConsEst]]</f>
        <v>3500.9020676150235</v>
      </c>
      <c r="M904">
        <v>0</v>
      </c>
      <c r="N904">
        <f>Tabela1[[#This Row],[VALOR_anual]]+Tabela1[[#This Row],[AJUSTE_exerc]]</f>
        <v>3500.9020676150235</v>
      </c>
      <c r="Q904" t="s">
        <v>387</v>
      </c>
      <c r="R904" t="s">
        <v>52</v>
      </c>
      <c r="S904">
        <v>0</v>
      </c>
      <c r="T904">
        <v>1238544</v>
      </c>
      <c r="U904">
        <v>0</v>
      </c>
      <c r="V904">
        <v>0</v>
      </c>
      <c r="W904">
        <v>17292.240000000002</v>
      </c>
      <c r="X904">
        <v>95</v>
      </c>
      <c r="Y904">
        <v>5.7568725668020709E-2</v>
      </c>
      <c r="Z904">
        <v>0</v>
      </c>
      <c r="AA904">
        <v>3500.9020676150235</v>
      </c>
      <c r="AB904">
        <v>0</v>
      </c>
      <c r="AC904">
        <v>0</v>
      </c>
      <c r="AD904" t="s">
        <v>4563</v>
      </c>
      <c r="AE904" t="s">
        <v>335</v>
      </c>
      <c r="AF904" s="10">
        <v>0</v>
      </c>
      <c r="AG904" s="10">
        <v>0</v>
      </c>
      <c r="AH904" t="s">
        <v>4564</v>
      </c>
      <c r="AI904" t="s">
        <v>190</v>
      </c>
      <c r="AJ904">
        <v>22775111</v>
      </c>
      <c r="AK904" t="s">
        <v>64</v>
      </c>
      <c r="AL904" t="s">
        <v>47</v>
      </c>
      <c r="AM904" t="s">
        <v>4565</v>
      </c>
      <c r="AN904" t="s">
        <v>4566</v>
      </c>
    </row>
    <row r="905" spans="1:40" x14ac:dyDescent="0.25">
      <c r="A905" t="s">
        <v>4567</v>
      </c>
      <c r="B905" t="s">
        <v>164</v>
      </c>
      <c r="C905">
        <v>50</v>
      </c>
      <c r="D905" t="s">
        <v>165</v>
      </c>
      <c r="E905" t="s">
        <v>166</v>
      </c>
      <c r="F905" s="1">
        <v>330005213330</v>
      </c>
      <c r="G905" t="s">
        <v>4568</v>
      </c>
      <c r="H905" t="s">
        <v>4569</v>
      </c>
      <c r="I905" t="s">
        <v>49</v>
      </c>
      <c r="K905" s="10" t="s">
        <v>50</v>
      </c>
      <c r="L905">
        <f>Tabela1[[#This Row],[vlCaptEst]]+Tabela1[[#This Row],[vlLancEstTrat]]+Tabela1[[#This Row],[vlLancEstNTrat]]+Tabela1[[#This Row],[vlConsEst]]</f>
        <v>302.58112699314233</v>
      </c>
      <c r="M905">
        <v>0</v>
      </c>
      <c r="N905">
        <f>Tabela1[[#This Row],[VALOR_anual]]+Tabela1[[#This Row],[AJUSTE_exerc]]</f>
        <v>302.58112699314233</v>
      </c>
      <c r="Q905" t="s">
        <v>387</v>
      </c>
      <c r="R905" t="s">
        <v>52</v>
      </c>
      <c r="S905">
        <v>8760</v>
      </c>
      <c r="T905">
        <v>0</v>
      </c>
      <c r="U905">
        <v>0</v>
      </c>
      <c r="V905">
        <v>1752</v>
      </c>
      <c r="W905">
        <v>0</v>
      </c>
      <c r="X905">
        <v>90</v>
      </c>
      <c r="Y905">
        <v>5.7568725668020709E-2</v>
      </c>
      <c r="Z905">
        <v>201.71727050409064</v>
      </c>
      <c r="AA905">
        <v>0</v>
      </c>
      <c r="AB905">
        <v>0</v>
      </c>
      <c r="AC905">
        <v>100.86385648905168</v>
      </c>
      <c r="AD905" t="s">
        <v>4570</v>
      </c>
      <c r="AE905" t="s">
        <v>335</v>
      </c>
      <c r="AF905" s="10">
        <v>0</v>
      </c>
      <c r="AG905" s="10">
        <v>0</v>
      </c>
      <c r="AH905" t="s">
        <v>4571</v>
      </c>
      <c r="AI905" t="s">
        <v>4572</v>
      </c>
      <c r="AJ905">
        <v>22753050</v>
      </c>
      <c r="AK905" t="s">
        <v>64</v>
      </c>
      <c r="AL905" t="s">
        <v>47</v>
      </c>
      <c r="AM905" t="e">
        <v>#N/A</v>
      </c>
      <c r="AN905" t="s">
        <v>4573</v>
      </c>
    </row>
    <row r="906" spans="1:40" x14ac:dyDescent="0.25">
      <c r="A906" t="s">
        <v>4574</v>
      </c>
      <c r="B906" t="s">
        <v>164</v>
      </c>
      <c r="C906">
        <v>50</v>
      </c>
      <c r="D906" t="s">
        <v>165</v>
      </c>
      <c r="E906" t="s">
        <v>166</v>
      </c>
      <c r="F906" s="1">
        <v>330005233446</v>
      </c>
      <c r="G906" t="s">
        <v>4575</v>
      </c>
      <c r="H906" t="s">
        <v>4576</v>
      </c>
      <c r="I906" t="s">
        <v>49</v>
      </c>
      <c r="K906" s="10" t="s">
        <v>50</v>
      </c>
      <c r="L906">
        <f>Tabela1[[#This Row],[vlCaptEst]]+Tabela1[[#This Row],[vlLancEstTrat]]+Tabela1[[#This Row],[vlLancEstNTrat]]+Tabela1[[#This Row],[vlConsEst]]</f>
        <v>45.382992059366259</v>
      </c>
      <c r="M906">
        <v>0</v>
      </c>
      <c r="N906">
        <f>Tabela1[[#This Row],[VALOR_anual]]+Tabela1[[#This Row],[AJUSTE_exerc]]</f>
        <v>45.382992059366259</v>
      </c>
      <c r="Q906" t="s">
        <v>387</v>
      </c>
      <c r="R906" t="s">
        <v>52</v>
      </c>
      <c r="S906">
        <v>1314</v>
      </c>
      <c r="T906">
        <v>0</v>
      </c>
      <c r="U906">
        <v>0</v>
      </c>
      <c r="V906">
        <v>262.8</v>
      </c>
      <c r="W906">
        <v>0</v>
      </c>
      <c r="X906">
        <v>90</v>
      </c>
      <c r="Y906">
        <v>5.7568725668020709E-2</v>
      </c>
      <c r="Z906">
        <v>30.262289688919331</v>
      </c>
      <c r="AA906">
        <v>0</v>
      </c>
      <c r="AB906">
        <v>0</v>
      </c>
      <c r="AC906">
        <v>15.120702370446926</v>
      </c>
      <c r="AD906" t="s">
        <v>4577</v>
      </c>
      <c r="AE906" t="s">
        <v>52</v>
      </c>
      <c r="AF906" s="10">
        <v>0</v>
      </c>
      <c r="AG906" s="10">
        <v>0</v>
      </c>
      <c r="AH906" t="s">
        <v>4578</v>
      </c>
      <c r="AI906" t="s">
        <v>4579</v>
      </c>
      <c r="AJ906">
        <v>22785560</v>
      </c>
      <c r="AK906" t="s">
        <v>64</v>
      </c>
      <c r="AL906" t="s">
        <v>47</v>
      </c>
      <c r="AM906" t="e">
        <v>#N/A</v>
      </c>
      <c r="AN906" t="s">
        <v>4573</v>
      </c>
    </row>
    <row r="907" spans="1:40" x14ac:dyDescent="0.25">
      <c r="A907" t="s">
        <v>4580</v>
      </c>
      <c r="B907" t="s">
        <v>164</v>
      </c>
      <c r="C907">
        <v>50</v>
      </c>
      <c r="D907" t="s">
        <v>165</v>
      </c>
      <c r="E907" t="s">
        <v>166</v>
      </c>
      <c r="F907" s="1">
        <v>330005247404</v>
      </c>
      <c r="G907" t="s">
        <v>4581</v>
      </c>
      <c r="H907" t="s">
        <v>4582</v>
      </c>
      <c r="I907" t="s">
        <v>49</v>
      </c>
      <c r="K907" s="10" t="s">
        <v>50</v>
      </c>
      <c r="L907">
        <f>Tabela1[[#This Row],[vlCaptEst]]+Tabela1[[#This Row],[vlLancEstTrat]]+Tabela1[[#This Row],[vlLancEstNTrat]]+Tabela1[[#This Row],[vlConsEst]]</f>
        <v>205.47656114867686</v>
      </c>
      <c r="M907">
        <v>0</v>
      </c>
      <c r="N907">
        <f>Tabela1[[#This Row],[VALOR_anual]]+Tabela1[[#This Row],[AJUSTE_exerc]]</f>
        <v>205.47656114867686</v>
      </c>
      <c r="Q907" t="s">
        <v>387</v>
      </c>
      <c r="R907" t="s">
        <v>52</v>
      </c>
      <c r="S907">
        <v>4118.3999999999996</v>
      </c>
      <c r="T907">
        <v>0</v>
      </c>
      <c r="U907">
        <v>0</v>
      </c>
      <c r="V907">
        <v>1921.92</v>
      </c>
      <c r="W907">
        <v>0</v>
      </c>
      <c r="X907">
        <v>90</v>
      </c>
      <c r="Y907">
        <v>5.7568725668020709E-2</v>
      </c>
      <c r="Z907">
        <v>94.838548983700932</v>
      </c>
      <c r="AA907">
        <v>0</v>
      </c>
      <c r="AB907">
        <v>0</v>
      </c>
      <c r="AC907">
        <v>110.63801216497595</v>
      </c>
      <c r="AD907" t="s">
        <v>4583</v>
      </c>
      <c r="AE907" t="s">
        <v>335</v>
      </c>
      <c r="AF907" s="10">
        <v>0</v>
      </c>
      <c r="AG907" s="10">
        <v>0</v>
      </c>
      <c r="AH907" t="s">
        <v>4584</v>
      </c>
      <c r="AI907" t="s">
        <v>4585</v>
      </c>
      <c r="AJ907">
        <v>22790701</v>
      </c>
      <c r="AK907" t="s">
        <v>64</v>
      </c>
      <c r="AL907" t="s">
        <v>47</v>
      </c>
      <c r="AM907">
        <v>24378574</v>
      </c>
      <c r="AN907" t="s">
        <v>4586</v>
      </c>
    </row>
    <row r="908" spans="1:40" x14ac:dyDescent="0.25">
      <c r="A908" t="s">
        <v>4587</v>
      </c>
      <c r="B908" t="s">
        <v>164</v>
      </c>
      <c r="C908">
        <v>50</v>
      </c>
      <c r="D908" t="s">
        <v>165</v>
      </c>
      <c r="E908" t="s">
        <v>166</v>
      </c>
      <c r="F908" s="1">
        <v>330041378050</v>
      </c>
      <c r="G908" t="s">
        <v>263</v>
      </c>
      <c r="H908" t="s">
        <v>264</v>
      </c>
      <c r="I908" t="s">
        <v>62</v>
      </c>
      <c r="K908" s="10" t="s">
        <v>50</v>
      </c>
      <c r="L908">
        <f>Tabela1[[#This Row],[vlCaptEst]]+Tabela1[[#This Row],[vlLancEstTrat]]+Tabela1[[#This Row],[vlLancEstNTrat]]+Tabela1[[#This Row],[vlConsEst]]</f>
        <v>14721.811270733626</v>
      </c>
      <c r="M908">
        <v>8383.8700000000008</v>
      </c>
      <c r="N908">
        <f>Tabela1[[#This Row],[VALOR_anual]]+Tabela1[[#This Row],[AJUSTE_exerc]]</f>
        <v>23105.681270733628</v>
      </c>
      <c r="Q908" t="s">
        <v>51</v>
      </c>
      <c r="R908" t="s">
        <v>4588</v>
      </c>
      <c r="S908">
        <v>207586.45</v>
      </c>
      <c r="T908">
        <v>35040</v>
      </c>
      <c r="U908">
        <v>0</v>
      </c>
      <c r="V908">
        <v>172546.45</v>
      </c>
      <c r="W908">
        <v>11232</v>
      </c>
      <c r="X908">
        <v>100</v>
      </c>
      <c r="Y908">
        <v>5.7568725668020709E-2</v>
      </c>
      <c r="Z908">
        <v>4780.1949569793187</v>
      </c>
      <c r="AA908">
        <v>8.3370687134539203</v>
      </c>
      <c r="AB908">
        <v>0</v>
      </c>
      <c r="AC908">
        <v>9933.2792450408524</v>
      </c>
      <c r="AD908" t="s">
        <v>4589</v>
      </c>
      <c r="AE908" t="s">
        <v>13011</v>
      </c>
      <c r="AF908" s="10">
        <v>45226</v>
      </c>
      <c r="AG908" s="10">
        <v>47053</v>
      </c>
      <c r="AH908" t="s">
        <v>266</v>
      </c>
      <c r="AI908" t="s">
        <v>211</v>
      </c>
      <c r="AJ908">
        <v>22763627</v>
      </c>
      <c r="AK908" t="s">
        <v>95</v>
      </c>
      <c r="AL908">
        <v>0</v>
      </c>
      <c r="AM908" t="s">
        <v>267</v>
      </c>
      <c r="AN908" t="s">
        <v>268</v>
      </c>
    </row>
    <row r="909" spans="1:40" s="4" customFormat="1" x14ac:dyDescent="0.25">
      <c r="A909" t="s">
        <v>4590</v>
      </c>
      <c r="B909" t="s">
        <v>164</v>
      </c>
      <c r="C909">
        <v>50</v>
      </c>
      <c r="D909" t="s">
        <v>165</v>
      </c>
      <c r="E909" t="s">
        <v>166</v>
      </c>
      <c r="F909" s="1">
        <v>330005271372</v>
      </c>
      <c r="G909" t="s">
        <v>4591</v>
      </c>
      <c r="H909" t="s">
        <v>4592</v>
      </c>
      <c r="I909" t="s">
        <v>62</v>
      </c>
      <c r="J909"/>
      <c r="K909" s="10" t="s">
        <v>2900</v>
      </c>
      <c r="L909">
        <f>Tabela1[[#This Row],[vlCaptEst]]+Tabela1[[#This Row],[vlLancEstTrat]]+Tabela1[[#This Row],[vlLancEstNTrat]]+Tabela1[[#This Row],[vlConsEst]]</f>
        <v>2313.7285245286976</v>
      </c>
      <c r="M909">
        <v>0</v>
      </c>
      <c r="N909">
        <f>Tabela1[[#This Row],[VALOR_anual]]+Tabela1[[#This Row],[AJUSTE_exerc]]</f>
        <v>2313.7285245286976</v>
      </c>
      <c r="O909"/>
      <c r="P909"/>
      <c r="Q909" t="s">
        <v>51</v>
      </c>
      <c r="R909" t="s">
        <v>52</v>
      </c>
      <c r="S909">
        <v>66868</v>
      </c>
      <c r="T909">
        <v>100126.8</v>
      </c>
      <c r="U909">
        <v>0</v>
      </c>
      <c r="V909">
        <v>13373.6</v>
      </c>
      <c r="W909">
        <v>83.438999999999993</v>
      </c>
      <c r="X909">
        <v>99</v>
      </c>
      <c r="Y909">
        <v>5.7568725668020709E-2</v>
      </c>
      <c r="Z909">
        <v>1539.8054480225287</v>
      </c>
      <c r="AA909">
        <v>4.0307949689174816</v>
      </c>
      <c r="AB909">
        <v>0</v>
      </c>
      <c r="AC909">
        <v>769.89228153725162</v>
      </c>
      <c r="AD909" t="s">
        <v>4593</v>
      </c>
      <c r="AE909" t="s">
        <v>4594</v>
      </c>
      <c r="AF909" s="10">
        <v>44075</v>
      </c>
      <c r="AG909" s="10">
        <v>45901</v>
      </c>
      <c r="AH909" t="s">
        <v>4595</v>
      </c>
      <c r="AI909" t="s">
        <v>1181</v>
      </c>
      <c r="AJ909">
        <v>22910104</v>
      </c>
      <c r="AK909" t="s">
        <v>64</v>
      </c>
      <c r="AL909" t="s">
        <v>47</v>
      </c>
      <c r="AM909" t="s">
        <v>4596</v>
      </c>
      <c r="AN909" t="s">
        <v>4597</v>
      </c>
    </row>
    <row r="910" spans="1:40" x14ac:dyDescent="0.25">
      <c r="A910" t="s">
        <v>4598</v>
      </c>
      <c r="B910" t="s">
        <v>164</v>
      </c>
      <c r="C910">
        <v>50</v>
      </c>
      <c r="D910" t="s">
        <v>165</v>
      </c>
      <c r="E910" t="s">
        <v>166</v>
      </c>
      <c r="F910" s="1">
        <v>330005290407</v>
      </c>
      <c r="G910" t="s">
        <v>4599</v>
      </c>
      <c r="H910" t="s">
        <v>4600</v>
      </c>
      <c r="I910" t="s">
        <v>49</v>
      </c>
      <c r="K910" s="10" t="s">
        <v>50</v>
      </c>
      <c r="L910">
        <f>Tabela1[[#This Row],[vlCaptEst]]+Tabela1[[#This Row],[vlLancEstTrat]]+Tabela1[[#This Row],[vlLancEstNTrat]]+Tabela1[[#This Row],[vlConsEst]]</f>
        <v>882.52480623866086</v>
      </c>
      <c r="M910">
        <v>0</v>
      </c>
      <c r="N910">
        <f>Tabela1[[#This Row],[VALOR_anual]]+Tabela1[[#This Row],[AJUSTE_exerc]]</f>
        <v>882.52480623866086</v>
      </c>
      <c r="Q910" t="s">
        <v>51</v>
      </c>
      <c r="R910" t="s">
        <v>52</v>
      </c>
      <c r="S910">
        <v>25550</v>
      </c>
      <c r="T910">
        <v>0</v>
      </c>
      <c r="U910">
        <v>0</v>
      </c>
      <c r="V910">
        <v>5110</v>
      </c>
      <c r="W910">
        <v>0</v>
      </c>
      <c r="X910">
        <v>0</v>
      </c>
      <c r="Y910">
        <v>5.7568725668020709E-2</v>
      </c>
      <c r="Z910">
        <v>588.34987082577391</v>
      </c>
      <c r="AA910">
        <v>0</v>
      </c>
      <c r="AB910">
        <v>0</v>
      </c>
      <c r="AC910">
        <v>294.17493541288695</v>
      </c>
      <c r="AD910" t="s">
        <v>4601</v>
      </c>
      <c r="AE910" t="s">
        <v>4602</v>
      </c>
      <c r="AF910" s="10">
        <v>40059</v>
      </c>
      <c r="AG910" s="10">
        <v>41885</v>
      </c>
      <c r="AH910" t="s">
        <v>4603</v>
      </c>
      <c r="AI910" t="s">
        <v>181</v>
      </c>
      <c r="AJ910">
        <v>22780083</v>
      </c>
      <c r="AK910" t="s">
        <v>64</v>
      </c>
      <c r="AL910" t="s">
        <v>47</v>
      </c>
      <c r="AM910" t="s">
        <v>4604</v>
      </c>
      <c r="AN910" t="s">
        <v>231</v>
      </c>
    </row>
    <row r="911" spans="1:40" x14ac:dyDescent="0.25">
      <c r="A911" t="s">
        <v>4605</v>
      </c>
      <c r="B911" t="s">
        <v>164</v>
      </c>
      <c r="C911">
        <v>50</v>
      </c>
      <c r="D911" t="s">
        <v>165</v>
      </c>
      <c r="E911" t="s">
        <v>166</v>
      </c>
      <c r="F911" s="1">
        <v>330005293260</v>
      </c>
      <c r="G911" t="s">
        <v>4606</v>
      </c>
      <c r="H911" t="s">
        <v>4607</v>
      </c>
      <c r="I911" t="s">
        <v>49</v>
      </c>
      <c r="K911" s="10" t="s">
        <v>50</v>
      </c>
      <c r="L911">
        <f>Tabela1[[#This Row],[vlCaptEst]]+Tabela1[[#This Row],[vlLancEstTrat]]+Tabela1[[#This Row],[vlLancEstNTrat]]+Tabela1[[#This Row],[vlConsEst]]</f>
        <v>148.53375035720794</v>
      </c>
      <c r="M911">
        <v>0</v>
      </c>
      <c r="N911">
        <f>Tabela1[[#This Row],[VALOR_anual]]+Tabela1[[#This Row],[AJUSTE_exerc]]</f>
        <v>148.53375035720794</v>
      </c>
      <c r="Q911" t="s">
        <v>387</v>
      </c>
      <c r="R911" t="s">
        <v>52</v>
      </c>
      <c r="S911">
        <v>4200</v>
      </c>
      <c r="T911">
        <v>0</v>
      </c>
      <c r="U911">
        <v>0</v>
      </c>
      <c r="V911">
        <v>900</v>
      </c>
      <c r="W911">
        <v>111</v>
      </c>
      <c r="X911">
        <v>99</v>
      </c>
      <c r="Y911">
        <v>5.7568725668020709E-2</v>
      </c>
      <c r="Z911">
        <v>96.718194305994089</v>
      </c>
      <c r="AA911">
        <v>0</v>
      </c>
      <c r="AB911">
        <v>0</v>
      </c>
      <c r="AC911">
        <v>51.815556051213839</v>
      </c>
      <c r="AD911" t="s">
        <v>654</v>
      </c>
      <c r="AE911" t="s">
        <v>52</v>
      </c>
      <c r="AF911" s="10">
        <v>0</v>
      </c>
      <c r="AG911" s="10">
        <v>0</v>
      </c>
      <c r="AH911" t="s">
        <v>4608</v>
      </c>
      <c r="AI911" t="s">
        <v>2344</v>
      </c>
      <c r="AJ911">
        <v>20560070</v>
      </c>
      <c r="AK911" t="s">
        <v>64</v>
      </c>
      <c r="AL911" t="s">
        <v>47</v>
      </c>
      <c r="AM911">
        <v>25772141</v>
      </c>
      <c r="AN911" t="s">
        <v>4609</v>
      </c>
    </row>
    <row r="912" spans="1:40" x14ac:dyDescent="0.25">
      <c r="A912" t="s">
        <v>4616</v>
      </c>
      <c r="B912" t="s">
        <v>164</v>
      </c>
      <c r="C912">
        <v>50</v>
      </c>
      <c r="D912" t="s">
        <v>165</v>
      </c>
      <c r="E912" t="s">
        <v>166</v>
      </c>
      <c r="F912" s="1">
        <v>330005231400</v>
      </c>
      <c r="G912" t="s">
        <v>4617</v>
      </c>
      <c r="H912" t="s">
        <v>4618</v>
      </c>
      <c r="I912" t="s">
        <v>49</v>
      </c>
      <c r="K912" s="10" t="s">
        <v>50</v>
      </c>
      <c r="L912">
        <f>Tabela1[[#This Row],[vlCaptEst]]+Tabela1[[#This Row],[vlLancEstTrat]]+Tabela1[[#This Row],[vlLancEstNTrat]]+Tabela1[[#This Row],[vlConsEst]]</f>
        <v>173.14666160523512</v>
      </c>
      <c r="M912">
        <v>0</v>
      </c>
      <c r="N912">
        <f>Tabela1[[#This Row],[VALOR_anual]]+Tabela1[[#This Row],[AJUSTE_exerc]]</f>
        <v>173.14666160523512</v>
      </c>
      <c r="Q912" t="s">
        <v>51</v>
      </c>
      <c r="R912" t="s">
        <v>52</v>
      </c>
      <c r="S912">
        <v>4964</v>
      </c>
      <c r="T912">
        <v>0</v>
      </c>
      <c r="U912">
        <v>0</v>
      </c>
      <c r="V912">
        <v>1022</v>
      </c>
      <c r="W912">
        <v>0</v>
      </c>
      <c r="X912">
        <v>0</v>
      </c>
      <c r="Y912">
        <v>5.7568725668020709E-2</v>
      </c>
      <c r="Z912">
        <v>114.31376301746029</v>
      </c>
      <c r="AA912">
        <v>0</v>
      </c>
      <c r="AB912">
        <v>0</v>
      </c>
      <c r="AC912">
        <v>58.832898587774849</v>
      </c>
      <c r="AD912" t="s">
        <v>4619</v>
      </c>
      <c r="AE912" t="s">
        <v>4620</v>
      </c>
      <c r="AF912" s="10">
        <v>40066</v>
      </c>
      <c r="AG912" s="10">
        <v>41892</v>
      </c>
      <c r="AH912" t="s">
        <v>4621</v>
      </c>
      <c r="AI912" t="s">
        <v>4622</v>
      </c>
      <c r="AJ912">
        <v>21370540</v>
      </c>
      <c r="AK912" t="s">
        <v>64</v>
      </c>
      <c r="AL912" t="s">
        <v>47</v>
      </c>
      <c r="AM912">
        <v>22891842</v>
      </c>
      <c r="AN912" t="s">
        <v>4623</v>
      </c>
    </row>
    <row r="913" spans="1:40" x14ac:dyDescent="0.25">
      <c r="A913" t="s">
        <v>4624</v>
      </c>
      <c r="B913" t="s">
        <v>164</v>
      </c>
      <c r="C913">
        <v>50</v>
      </c>
      <c r="D913" t="s">
        <v>165</v>
      </c>
      <c r="E913" t="s">
        <v>166</v>
      </c>
      <c r="F913" s="1">
        <v>330005352615</v>
      </c>
      <c r="G913" t="s">
        <v>4625</v>
      </c>
      <c r="H913" t="s">
        <v>4626</v>
      </c>
      <c r="I913" t="s">
        <v>49</v>
      </c>
      <c r="K913" s="10" t="s">
        <v>50</v>
      </c>
      <c r="L913">
        <f>Tabela1[[#This Row],[vlCaptEst]]+Tabela1[[#This Row],[vlLancEstTrat]]+Tabela1[[#This Row],[vlLancEstNTrat]]+Tabela1[[#This Row],[vlConsEst]]</f>
        <v>74.277317652616702</v>
      </c>
      <c r="M913">
        <v>0</v>
      </c>
      <c r="N913">
        <f>Tabela1[[#This Row],[VALOR_anual]]+Tabela1[[#This Row],[AJUSTE_exerc]]</f>
        <v>74.277317652616702</v>
      </c>
      <c r="Q913" t="s">
        <v>387</v>
      </c>
      <c r="R913" t="s">
        <v>52</v>
      </c>
      <c r="S913">
        <v>2150.4</v>
      </c>
      <c r="T913">
        <v>0</v>
      </c>
      <c r="U913">
        <v>0</v>
      </c>
      <c r="V913">
        <v>430.08</v>
      </c>
      <c r="W913">
        <v>0</v>
      </c>
      <c r="X913">
        <v>0</v>
      </c>
      <c r="Y913">
        <v>5.7568725668020709E-2</v>
      </c>
      <c r="Z913">
        <v>49.518211768411135</v>
      </c>
      <c r="AA913">
        <v>0</v>
      </c>
      <c r="AB913">
        <v>0</v>
      </c>
      <c r="AC913">
        <v>24.759105884205567</v>
      </c>
      <c r="AD913" t="s">
        <v>4627</v>
      </c>
      <c r="AE913" t="s">
        <v>4628</v>
      </c>
      <c r="AF913" s="10">
        <v>0</v>
      </c>
      <c r="AG913" s="10">
        <v>0</v>
      </c>
      <c r="AH913" t="s">
        <v>4629</v>
      </c>
      <c r="AI913" t="s">
        <v>205</v>
      </c>
      <c r="AJ913">
        <v>22640020</v>
      </c>
      <c r="AK913" t="s">
        <v>64</v>
      </c>
      <c r="AL913" t="s">
        <v>47</v>
      </c>
      <c r="AM913" t="s">
        <v>4630</v>
      </c>
      <c r="AN913" t="s">
        <v>4631</v>
      </c>
    </row>
    <row r="914" spans="1:40" x14ac:dyDescent="0.25">
      <c r="A914" t="s">
        <v>4632</v>
      </c>
      <c r="B914" t="s">
        <v>164</v>
      </c>
      <c r="C914">
        <v>50</v>
      </c>
      <c r="D914" t="s">
        <v>165</v>
      </c>
      <c r="E914" t="s">
        <v>166</v>
      </c>
      <c r="F914" s="1">
        <v>330005222592</v>
      </c>
      <c r="G914" t="s">
        <v>4633</v>
      </c>
      <c r="H914" t="s">
        <v>4634</v>
      </c>
      <c r="I914" t="s">
        <v>49</v>
      </c>
      <c r="K914" s="10" t="s">
        <v>50</v>
      </c>
      <c r="L914">
        <f>Tabela1[[#This Row],[vlCaptEst]]+Tabela1[[#This Row],[vlLancEstTrat]]+Tabela1[[#This Row],[vlLancEstNTrat]]+Tabela1[[#This Row],[vlConsEst]]</f>
        <v>228.24115449644921</v>
      </c>
      <c r="M914">
        <v>0</v>
      </c>
      <c r="N914">
        <f>Tabela1[[#This Row],[VALOR_anual]]+Tabela1[[#This Row],[AJUSTE_exerc]]</f>
        <v>228.24115449644921</v>
      </c>
      <c r="Q914" t="s">
        <v>387</v>
      </c>
      <c r="R914" t="s">
        <v>52</v>
      </c>
      <c r="S914">
        <v>6605.04</v>
      </c>
      <c r="T914">
        <v>0</v>
      </c>
      <c r="U914">
        <v>0</v>
      </c>
      <c r="V914">
        <v>1322.76</v>
      </c>
      <c r="W914">
        <v>0</v>
      </c>
      <c r="X914">
        <v>0</v>
      </c>
      <c r="Y914">
        <v>5.7568725668020709E-2</v>
      </c>
      <c r="Z914">
        <v>152.09463399555213</v>
      </c>
      <c r="AA914">
        <v>0</v>
      </c>
      <c r="AB914">
        <v>0</v>
      </c>
      <c r="AC914">
        <v>76.146520500897083</v>
      </c>
      <c r="AD914" t="s">
        <v>4635</v>
      </c>
      <c r="AE914" t="s">
        <v>4636</v>
      </c>
      <c r="AF914" s="10">
        <v>0</v>
      </c>
      <c r="AG914" s="10">
        <v>0</v>
      </c>
      <c r="AH914" t="s">
        <v>4637</v>
      </c>
      <c r="AI914" t="s">
        <v>68</v>
      </c>
      <c r="AJ914">
        <v>22260090</v>
      </c>
      <c r="AK914" t="s">
        <v>64</v>
      </c>
      <c r="AL914" t="s">
        <v>47</v>
      </c>
      <c r="AM914" t="s">
        <v>4638</v>
      </c>
      <c r="AN914" t="s">
        <v>4639</v>
      </c>
    </row>
    <row r="915" spans="1:40" x14ac:dyDescent="0.25">
      <c r="A915" t="s">
        <v>4648</v>
      </c>
      <c r="B915" t="s">
        <v>164</v>
      </c>
      <c r="C915">
        <v>50</v>
      </c>
      <c r="D915" t="s">
        <v>165</v>
      </c>
      <c r="E915" t="s">
        <v>166</v>
      </c>
      <c r="F915" s="1">
        <v>330005289310</v>
      </c>
      <c r="G915" t="s">
        <v>4649</v>
      </c>
      <c r="H915" t="s">
        <v>4650</v>
      </c>
      <c r="I915" t="s">
        <v>49</v>
      </c>
      <c r="K915" s="10" t="s">
        <v>50</v>
      </c>
      <c r="L915">
        <f>Tabela1[[#This Row],[vlCaptEst]]+Tabela1[[#This Row],[vlLancEstTrat]]+Tabela1[[#This Row],[vlLancEstNTrat]]+Tabela1[[#This Row],[vlConsEst]]</f>
        <v>1419.2784129674885</v>
      </c>
      <c r="M915">
        <v>0</v>
      </c>
      <c r="N915">
        <f>Tabela1[[#This Row],[VALOR_anual]]+Tabela1[[#This Row],[AJUSTE_exerc]]</f>
        <v>1419.2784129674885</v>
      </c>
      <c r="Q915" t="s">
        <v>387</v>
      </c>
      <c r="R915" t="s">
        <v>52</v>
      </c>
      <c r="S915">
        <v>41012</v>
      </c>
      <c r="T915">
        <v>0</v>
      </c>
      <c r="U915">
        <v>0</v>
      </c>
      <c r="V915">
        <v>8249.0000000000091</v>
      </c>
      <c r="W915">
        <v>0</v>
      </c>
      <c r="X915">
        <v>0</v>
      </c>
      <c r="Y915">
        <v>5.7568725668020709E-2</v>
      </c>
      <c r="Z915">
        <v>944.39646476414293</v>
      </c>
      <c r="AA915">
        <v>0</v>
      </c>
      <c r="AB915">
        <v>0</v>
      </c>
      <c r="AC915">
        <v>474.88194820334553</v>
      </c>
      <c r="AD915" t="s">
        <v>4651</v>
      </c>
      <c r="AE915" t="s">
        <v>4652</v>
      </c>
      <c r="AF915" s="10">
        <v>0</v>
      </c>
      <c r="AG915" s="10">
        <v>0</v>
      </c>
      <c r="AH915" t="s">
        <v>4653</v>
      </c>
      <c r="AI915" t="s">
        <v>4654</v>
      </c>
      <c r="AJ915">
        <v>22451041</v>
      </c>
      <c r="AK915" t="s">
        <v>64</v>
      </c>
      <c r="AL915" t="s">
        <v>47</v>
      </c>
      <c r="AM915" t="s">
        <v>4655</v>
      </c>
      <c r="AN915" t="s">
        <v>4656</v>
      </c>
    </row>
    <row r="916" spans="1:40" x14ac:dyDescent="0.25">
      <c r="A916" t="s">
        <v>4657</v>
      </c>
      <c r="B916" t="s">
        <v>164</v>
      </c>
      <c r="C916">
        <v>50</v>
      </c>
      <c r="D916" t="s">
        <v>165</v>
      </c>
      <c r="E916" t="s">
        <v>166</v>
      </c>
      <c r="F916" s="1">
        <v>330005313121</v>
      </c>
      <c r="G916" t="s">
        <v>4658</v>
      </c>
      <c r="H916" t="s">
        <v>4659</v>
      </c>
      <c r="I916" t="s">
        <v>49</v>
      </c>
      <c r="K916" s="10" t="s">
        <v>1355</v>
      </c>
      <c r="L916">
        <f>Tabela1[[#This Row],[vlCaptEst]]+Tabela1[[#This Row],[vlLancEstTrat]]+Tabela1[[#This Row],[vlLancEstNTrat]]+Tabela1[[#This Row],[vlConsEst]]</f>
        <v>1449.8683559491014</v>
      </c>
      <c r="M916">
        <v>-71.78</v>
      </c>
      <c r="N916">
        <f>Tabela1[[#This Row],[VALOR_anual]]+Tabela1[[#This Row],[AJUSTE_exerc]]</f>
        <v>1378.0883559491015</v>
      </c>
      <c r="Q916" t="s">
        <v>51</v>
      </c>
      <c r="R916" t="s">
        <v>52</v>
      </c>
      <c r="S916">
        <v>21900</v>
      </c>
      <c r="T916">
        <v>0</v>
      </c>
      <c r="U916">
        <v>0</v>
      </c>
      <c r="V916">
        <v>16425</v>
      </c>
      <c r="W916">
        <v>0</v>
      </c>
      <c r="X916">
        <v>0</v>
      </c>
      <c r="Y916">
        <v>5.7568725668020709E-2</v>
      </c>
      <c r="Z916">
        <v>504.30203685186143</v>
      </c>
      <c r="AA916">
        <v>0</v>
      </c>
      <c r="AB916">
        <v>0</v>
      </c>
      <c r="AC916">
        <v>945.5663190972399</v>
      </c>
      <c r="AD916" t="s">
        <v>4660</v>
      </c>
      <c r="AE916" t="s">
        <v>4661</v>
      </c>
      <c r="AF916" s="10">
        <v>43061</v>
      </c>
      <c r="AG916" s="10">
        <v>44887</v>
      </c>
      <c r="AH916" t="s">
        <v>4662</v>
      </c>
      <c r="AI916" t="s">
        <v>4663</v>
      </c>
      <c r="AJ916">
        <v>24800000</v>
      </c>
      <c r="AK916" t="s">
        <v>236</v>
      </c>
      <c r="AL916" t="s">
        <v>47</v>
      </c>
      <c r="AM916">
        <v>26359521</v>
      </c>
      <c r="AN916" t="s">
        <v>4664</v>
      </c>
    </row>
    <row r="917" spans="1:40" x14ac:dyDescent="0.25">
      <c r="A917" t="s">
        <v>4665</v>
      </c>
      <c r="B917" t="s">
        <v>164</v>
      </c>
      <c r="C917">
        <v>50</v>
      </c>
      <c r="D917" t="s">
        <v>165</v>
      </c>
      <c r="E917" t="s">
        <v>166</v>
      </c>
      <c r="F917" s="1">
        <v>330030308020</v>
      </c>
      <c r="G917" t="s">
        <v>4666</v>
      </c>
      <c r="H917" t="s">
        <v>4667</v>
      </c>
      <c r="I917" t="s">
        <v>49</v>
      </c>
      <c r="K917" s="10" t="s">
        <v>50</v>
      </c>
      <c r="L917">
        <f>Tabela1[[#This Row],[vlCaptEst]]+Tabela1[[#This Row],[vlLancEstTrat]]+Tabela1[[#This Row],[vlLancEstNTrat]]+Tabela1[[#This Row],[vlConsEst]]</f>
        <v>92.844036447267683</v>
      </c>
      <c r="M917">
        <v>0</v>
      </c>
      <c r="N917">
        <f>Tabela1[[#This Row],[VALOR_anual]]+Tabela1[[#This Row],[AJUSTE_exerc]]</f>
        <v>92.844036447267683</v>
      </c>
      <c r="Q917" t="s">
        <v>51</v>
      </c>
      <c r="R917" t="s">
        <v>52</v>
      </c>
      <c r="S917">
        <v>2688</v>
      </c>
      <c r="T917">
        <v>0</v>
      </c>
      <c r="U917">
        <v>0</v>
      </c>
      <c r="V917">
        <v>537.6</v>
      </c>
      <c r="W917">
        <v>0</v>
      </c>
      <c r="X917">
        <v>33</v>
      </c>
      <c r="Y917">
        <v>5.7568725668020709E-2</v>
      </c>
      <c r="Z917">
        <v>61.892543473507551</v>
      </c>
      <c r="AA917">
        <v>0</v>
      </c>
      <c r="AB917">
        <v>0</v>
      </c>
      <c r="AC917">
        <v>30.951492973760139</v>
      </c>
      <c r="AD917" t="s">
        <v>4668</v>
      </c>
      <c r="AE917" t="s">
        <v>4669</v>
      </c>
      <c r="AF917" s="10">
        <v>0</v>
      </c>
      <c r="AG917" s="10">
        <v>0</v>
      </c>
      <c r="AH917" t="s">
        <v>4670</v>
      </c>
      <c r="AI917" t="s">
        <v>4671</v>
      </c>
      <c r="AJ917">
        <v>20745250</v>
      </c>
      <c r="AK917" t="s">
        <v>64</v>
      </c>
      <c r="AL917" t="s">
        <v>47</v>
      </c>
      <c r="AM917" t="s">
        <v>4672</v>
      </c>
      <c r="AN917" t="s">
        <v>4673</v>
      </c>
    </row>
    <row r="918" spans="1:40" x14ac:dyDescent="0.25">
      <c r="A918" t="s">
        <v>4674</v>
      </c>
      <c r="B918" t="s">
        <v>164</v>
      </c>
      <c r="C918">
        <v>50</v>
      </c>
      <c r="D918" t="s">
        <v>165</v>
      </c>
      <c r="E918" t="s">
        <v>166</v>
      </c>
      <c r="F918" s="1">
        <v>330005348774</v>
      </c>
      <c r="G918" t="s">
        <v>4675</v>
      </c>
      <c r="H918" t="s">
        <v>4676</v>
      </c>
      <c r="I918" t="s">
        <v>49</v>
      </c>
      <c r="K918" s="10" t="s">
        <v>50</v>
      </c>
      <c r="L918">
        <f>Tabela1[[#This Row],[vlCaptEst]]+Tabela1[[#This Row],[vlLancEstTrat]]+Tabela1[[#This Row],[vlLancEstNTrat]]+Tabela1[[#This Row],[vlConsEst]]</f>
        <v>221.3073517519901</v>
      </c>
      <c r="M918">
        <v>0</v>
      </c>
      <c r="N918">
        <f>Tabela1[[#This Row],[VALOR_anual]]+Tabela1[[#This Row],[AJUSTE_exerc]]</f>
        <v>221.3073517519901</v>
      </c>
      <c r="Q918" t="s">
        <v>51</v>
      </c>
      <c r="R918" t="s">
        <v>52</v>
      </c>
      <c r="S918">
        <v>4810.7</v>
      </c>
      <c r="T918">
        <v>0</v>
      </c>
      <c r="U918">
        <v>0</v>
      </c>
      <c r="V918">
        <v>1919.9</v>
      </c>
      <c r="W918">
        <v>0</v>
      </c>
      <c r="X918">
        <v>0</v>
      </c>
      <c r="Y918">
        <v>5.7568725668020709E-2</v>
      </c>
      <c r="Z918">
        <v>110.77376432714156</v>
      </c>
      <c r="AA918">
        <v>0</v>
      </c>
      <c r="AB918">
        <v>0</v>
      </c>
      <c r="AC918">
        <v>110.53358742484853</v>
      </c>
      <c r="AD918" t="s">
        <v>4677</v>
      </c>
      <c r="AE918" t="s">
        <v>4678</v>
      </c>
      <c r="AF918" s="10">
        <v>40165</v>
      </c>
      <c r="AG918" s="10">
        <v>41991</v>
      </c>
      <c r="AH918" t="s">
        <v>4679</v>
      </c>
      <c r="AI918" t="s">
        <v>4680</v>
      </c>
      <c r="AJ918">
        <v>20740380</v>
      </c>
      <c r="AK918" t="s">
        <v>64</v>
      </c>
      <c r="AL918" t="s">
        <v>47</v>
      </c>
      <c r="AM918">
        <v>21329797</v>
      </c>
      <c r="AN918" t="s">
        <v>4681</v>
      </c>
    </row>
    <row r="919" spans="1:40" x14ac:dyDescent="0.25">
      <c r="A919" t="s">
        <v>4682</v>
      </c>
      <c r="B919" t="s">
        <v>164</v>
      </c>
      <c r="C919">
        <v>50</v>
      </c>
      <c r="D919" t="s">
        <v>165</v>
      </c>
      <c r="E919" t="s">
        <v>166</v>
      </c>
      <c r="F919" s="1">
        <v>330005313040</v>
      </c>
      <c r="G919" t="s">
        <v>3197</v>
      </c>
      <c r="H919" t="s">
        <v>4683</v>
      </c>
      <c r="I919" t="s">
        <v>49</v>
      </c>
      <c r="K919" s="10" t="s">
        <v>50</v>
      </c>
      <c r="L919">
        <f>Tabela1[[#This Row],[vlCaptEst]]+Tabela1[[#This Row],[vlLancEstTrat]]+Tabela1[[#This Row],[vlLancEstNTrat]]+Tabela1[[#This Row],[vlConsEst]]</f>
        <v>357.62340751429269</v>
      </c>
      <c r="M919">
        <v>0</v>
      </c>
      <c r="N919">
        <f>Tabela1[[#This Row],[VALOR_anual]]+Tabela1[[#This Row],[AJUSTE_exerc]]</f>
        <v>357.62340751429269</v>
      </c>
      <c r="Q919" t="s">
        <v>387</v>
      </c>
      <c r="R919" t="s">
        <v>52</v>
      </c>
      <c r="S919">
        <v>12180</v>
      </c>
      <c r="T919">
        <v>0</v>
      </c>
      <c r="U919">
        <v>0</v>
      </c>
      <c r="V919">
        <v>1340.1</v>
      </c>
      <c r="W919">
        <v>0</v>
      </c>
      <c r="X919">
        <v>0</v>
      </c>
      <c r="Y919">
        <v>5.7568725668020709E-2</v>
      </c>
      <c r="Z919">
        <v>280.47440950817258</v>
      </c>
      <c r="AA919">
        <v>0</v>
      </c>
      <c r="AB919">
        <v>0</v>
      </c>
      <c r="AC919">
        <v>77.148998006120081</v>
      </c>
      <c r="AD919" t="s">
        <v>4684</v>
      </c>
      <c r="AE919" t="s">
        <v>3200</v>
      </c>
      <c r="AF919" s="10">
        <v>40071</v>
      </c>
      <c r="AG919" s="10">
        <v>41897</v>
      </c>
      <c r="AH919" t="s">
        <v>3201</v>
      </c>
      <c r="AI919" t="s">
        <v>3202</v>
      </c>
      <c r="AJ919">
        <v>25915000</v>
      </c>
      <c r="AK919" t="s">
        <v>197</v>
      </c>
      <c r="AL919" t="s">
        <v>47</v>
      </c>
      <c r="AM919">
        <v>27778300</v>
      </c>
      <c r="AN919" t="s">
        <v>4685</v>
      </c>
    </row>
    <row r="920" spans="1:40" x14ac:dyDescent="0.25">
      <c r="A920" t="s">
        <v>4699</v>
      </c>
      <c r="B920" t="s">
        <v>164</v>
      </c>
      <c r="C920">
        <v>50</v>
      </c>
      <c r="D920" t="s">
        <v>165</v>
      </c>
      <c r="E920" t="s">
        <v>166</v>
      </c>
      <c r="F920" s="1">
        <v>330005378843</v>
      </c>
      <c r="G920" t="s">
        <v>4700</v>
      </c>
      <c r="H920" t="s">
        <v>4701</v>
      </c>
      <c r="I920" t="s">
        <v>49</v>
      </c>
      <c r="K920" s="10" t="s">
        <v>50</v>
      </c>
      <c r="L920">
        <f>Tabela1[[#This Row],[vlCaptEst]]+Tabela1[[#This Row],[vlLancEstTrat]]+Tabela1[[#This Row],[vlLancEstNTrat]]+Tabela1[[#This Row],[vlConsEst]]</f>
        <v>942.53770438987544</v>
      </c>
      <c r="M920">
        <v>0</v>
      </c>
      <c r="N920">
        <f>Tabela1[[#This Row],[VALOR_anual]]+Tabela1[[#This Row],[AJUSTE_exerc]]</f>
        <v>942.53770438987544</v>
      </c>
      <c r="Q920" t="s">
        <v>51</v>
      </c>
      <c r="R920" t="s">
        <v>52</v>
      </c>
      <c r="S920">
        <v>27287.4</v>
      </c>
      <c r="T920">
        <v>0</v>
      </c>
      <c r="U920">
        <v>0</v>
      </c>
      <c r="V920">
        <v>5457.48</v>
      </c>
      <c r="W920">
        <v>0</v>
      </c>
      <c r="X920">
        <v>0</v>
      </c>
      <c r="Y920">
        <v>5.7568725668020709E-2</v>
      </c>
      <c r="Z920">
        <v>628.35498876857935</v>
      </c>
      <c r="AA920">
        <v>0</v>
      </c>
      <c r="AB920">
        <v>0</v>
      </c>
      <c r="AC920">
        <v>314.18271562129604</v>
      </c>
      <c r="AD920" t="s">
        <v>4702</v>
      </c>
      <c r="AE920" t="s">
        <v>4703</v>
      </c>
      <c r="AF920" s="10">
        <v>40247</v>
      </c>
      <c r="AG920" s="10">
        <v>42073</v>
      </c>
      <c r="AH920" t="s">
        <v>4470</v>
      </c>
      <c r="AI920" t="s">
        <v>4471</v>
      </c>
      <c r="AJ920">
        <v>21210670</v>
      </c>
      <c r="AK920" t="s">
        <v>64</v>
      </c>
      <c r="AL920" t="s">
        <v>47</v>
      </c>
      <c r="AM920" t="s">
        <v>4472</v>
      </c>
      <c r="AN920" t="s">
        <v>231</v>
      </c>
    </row>
    <row r="921" spans="1:40" s="4" customFormat="1" x14ac:dyDescent="0.25">
      <c r="A921" t="s">
        <v>4704</v>
      </c>
      <c r="B921" t="s">
        <v>164</v>
      </c>
      <c r="C921">
        <v>50</v>
      </c>
      <c r="D921" t="s">
        <v>165</v>
      </c>
      <c r="E921" t="s">
        <v>166</v>
      </c>
      <c r="F921" s="1">
        <v>330031377719</v>
      </c>
      <c r="G921" t="s">
        <v>4705</v>
      </c>
      <c r="H921" t="s">
        <v>4706</v>
      </c>
      <c r="I921" t="s">
        <v>49</v>
      </c>
      <c r="J921"/>
      <c r="K921" s="10" t="s">
        <v>50</v>
      </c>
      <c r="L921">
        <f>Tabela1[[#This Row],[vlCaptEst]]+Tabela1[[#This Row],[vlLancEstTrat]]+Tabela1[[#This Row],[vlLancEstNTrat]]+Tabela1[[#This Row],[vlConsEst]]</f>
        <v>1763.3683741612708</v>
      </c>
      <c r="M921">
        <v>0</v>
      </c>
      <c r="N921">
        <f>Tabela1[[#This Row],[VALOR_anual]]+Tabela1[[#This Row],[AJUSTE_exerc]]</f>
        <v>1763.3683741612708</v>
      </c>
      <c r="O921"/>
      <c r="P921"/>
      <c r="Q921" t="s">
        <v>51</v>
      </c>
      <c r="R921" t="s">
        <v>52</v>
      </c>
      <c r="S921">
        <v>76577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5.7568725668020709E-2</v>
      </c>
      <c r="Z921">
        <v>1763.3683741612708</v>
      </c>
      <c r="AA921">
        <v>0</v>
      </c>
      <c r="AB921">
        <v>0</v>
      </c>
      <c r="AC921">
        <v>0</v>
      </c>
      <c r="AD921" t="s">
        <v>4707</v>
      </c>
      <c r="AE921" t="s">
        <v>4708</v>
      </c>
      <c r="AF921" s="10">
        <v>40240</v>
      </c>
      <c r="AG921" s="10">
        <v>42065</v>
      </c>
      <c r="AH921" t="s">
        <v>4709</v>
      </c>
      <c r="AI921" t="s">
        <v>4710</v>
      </c>
      <c r="AJ921">
        <v>20921440</v>
      </c>
      <c r="AK921" t="s">
        <v>64</v>
      </c>
      <c r="AL921" t="s">
        <v>47</v>
      </c>
      <c r="AM921" t="s">
        <v>4711</v>
      </c>
      <c r="AN921" t="s">
        <v>4712</v>
      </c>
    </row>
    <row r="922" spans="1:40" x14ac:dyDescent="0.25">
      <c r="A922" t="s">
        <v>4713</v>
      </c>
      <c r="B922" t="s">
        <v>164</v>
      </c>
      <c r="C922">
        <v>50</v>
      </c>
      <c r="D922" t="s">
        <v>165</v>
      </c>
      <c r="E922" t="s">
        <v>166</v>
      </c>
      <c r="F922" s="1">
        <v>330005727015</v>
      </c>
      <c r="G922" t="s">
        <v>4714</v>
      </c>
      <c r="H922" t="s">
        <v>4715</v>
      </c>
      <c r="I922" t="s">
        <v>49</v>
      </c>
      <c r="K922" s="10" t="s">
        <v>50</v>
      </c>
      <c r="L922">
        <f>Tabela1[[#This Row],[vlCaptEst]]+Tabela1[[#This Row],[vlLancEstTrat]]+Tabela1[[#This Row],[vlLancEstNTrat]]+Tabela1[[#This Row],[vlConsEst]]</f>
        <v>176.49869576332455</v>
      </c>
      <c r="M922">
        <v>0</v>
      </c>
      <c r="N922">
        <f>Tabela1[[#This Row],[VALOR_anual]]+Tabela1[[#This Row],[AJUSTE_exerc]]</f>
        <v>176.49869576332455</v>
      </c>
      <c r="Q922" t="s">
        <v>51</v>
      </c>
      <c r="R922" t="s">
        <v>52</v>
      </c>
      <c r="S922">
        <v>5110</v>
      </c>
      <c r="T922">
        <v>0</v>
      </c>
      <c r="U922">
        <v>0</v>
      </c>
      <c r="V922">
        <v>1022</v>
      </c>
      <c r="W922">
        <v>0</v>
      </c>
      <c r="X922">
        <v>0</v>
      </c>
      <c r="Y922">
        <v>5.7568725668020709E-2</v>
      </c>
      <c r="Z922">
        <v>117.6657971755497</v>
      </c>
      <c r="AA922">
        <v>0</v>
      </c>
      <c r="AB922">
        <v>0</v>
      </c>
      <c r="AC922">
        <v>58.832898587774849</v>
      </c>
      <c r="AD922" t="s">
        <v>4716</v>
      </c>
      <c r="AE922" t="s">
        <v>4717</v>
      </c>
      <c r="AF922" s="10">
        <v>40458</v>
      </c>
      <c r="AG922" s="10">
        <v>41545</v>
      </c>
      <c r="AH922" t="s">
        <v>4718</v>
      </c>
      <c r="AI922" t="s">
        <v>159</v>
      </c>
      <c r="AJ922">
        <v>20730390</v>
      </c>
      <c r="AK922" t="s">
        <v>64</v>
      </c>
      <c r="AL922" t="s">
        <v>47</v>
      </c>
      <c r="AM922" t="s">
        <v>4719</v>
      </c>
      <c r="AN922" t="s">
        <v>4720</v>
      </c>
    </row>
    <row r="923" spans="1:40" x14ac:dyDescent="0.25">
      <c r="A923" t="s">
        <v>4721</v>
      </c>
      <c r="B923" t="s">
        <v>164</v>
      </c>
      <c r="C923">
        <v>50</v>
      </c>
      <c r="D923" t="s">
        <v>165</v>
      </c>
      <c r="E923" t="s">
        <v>166</v>
      </c>
      <c r="F923" s="1">
        <v>330005713901</v>
      </c>
      <c r="G923" t="s">
        <v>4722</v>
      </c>
      <c r="H923" t="s">
        <v>4723</v>
      </c>
      <c r="I923" t="s">
        <v>49</v>
      </c>
      <c r="K923" s="10" t="s">
        <v>50</v>
      </c>
      <c r="L923">
        <f>Tabela1[[#This Row],[vlCaptEst]]+Tabela1[[#This Row],[vlLancEstTrat]]+Tabela1[[#This Row],[vlLancEstNTrat]]+Tabela1[[#This Row],[vlConsEst]]</f>
        <v>126.41659039822547</v>
      </c>
      <c r="M923">
        <v>0</v>
      </c>
      <c r="N923">
        <f>Tabela1[[#This Row],[VALOR_anual]]+Tabela1[[#This Row],[AJUSTE_exerc]]</f>
        <v>126.41659039822547</v>
      </c>
      <c r="Q923" t="s">
        <v>51</v>
      </c>
      <c r="R923" t="s">
        <v>52</v>
      </c>
      <c r="S923">
        <v>3485.04</v>
      </c>
      <c r="T923">
        <v>0</v>
      </c>
      <c r="U923">
        <v>0</v>
      </c>
      <c r="V923">
        <v>801.84</v>
      </c>
      <c r="W923">
        <v>0</v>
      </c>
      <c r="X923">
        <v>0</v>
      </c>
      <c r="Y923">
        <v>5.7568725668020709E-2</v>
      </c>
      <c r="Z923">
        <v>80.250412787903741</v>
      </c>
      <c r="AA923">
        <v>0</v>
      </c>
      <c r="AB923">
        <v>0</v>
      </c>
      <c r="AC923">
        <v>46.166177610321725</v>
      </c>
      <c r="AD923" t="s">
        <v>4724</v>
      </c>
      <c r="AE923" t="s">
        <v>4725</v>
      </c>
      <c r="AF923" s="10">
        <v>40436</v>
      </c>
      <c r="AG923" s="10">
        <v>42261</v>
      </c>
      <c r="AH923" t="s">
        <v>4726</v>
      </c>
      <c r="AI923" t="s">
        <v>4727</v>
      </c>
      <c r="AJ923">
        <v>22725000</v>
      </c>
      <c r="AK923" t="s">
        <v>64</v>
      </c>
      <c r="AL923" t="s">
        <v>47</v>
      </c>
      <c r="AM923">
        <v>24351131</v>
      </c>
      <c r="AN923" t="s">
        <v>4728</v>
      </c>
    </row>
    <row r="924" spans="1:40" x14ac:dyDescent="0.25">
      <c r="A924" t="s">
        <v>4729</v>
      </c>
      <c r="B924" t="s">
        <v>164</v>
      </c>
      <c r="C924">
        <v>50</v>
      </c>
      <c r="D924" t="s">
        <v>165</v>
      </c>
      <c r="E924" t="s">
        <v>166</v>
      </c>
      <c r="F924" s="1">
        <v>330038809541</v>
      </c>
      <c r="G924" t="s">
        <v>300</v>
      </c>
      <c r="H924" t="s">
        <v>4730</v>
      </c>
      <c r="I924" t="s">
        <v>42</v>
      </c>
      <c r="K924" s="10" t="s">
        <v>184</v>
      </c>
      <c r="L924">
        <f>Tabela1[[#This Row],[vlCaptEst]]+Tabela1[[#This Row],[vlLancEstTrat]]+Tabela1[[#This Row],[vlLancEstNTrat]]+Tabela1[[#This Row],[vlConsEst]]</f>
        <v>67030.794138898098</v>
      </c>
      <c r="M924">
        <v>0</v>
      </c>
      <c r="N924">
        <f>Tabela1[[#This Row],[VALOR_anual]]+Tabela1[[#This Row],[AJUSTE_exerc]]</f>
        <v>67030.794138898098</v>
      </c>
      <c r="Q924" t="s">
        <v>52</v>
      </c>
      <c r="R924" t="s">
        <v>4383</v>
      </c>
      <c r="S924">
        <v>1940602</v>
      </c>
      <c r="T924">
        <v>0</v>
      </c>
      <c r="U924">
        <v>0</v>
      </c>
      <c r="V924">
        <v>388120.4</v>
      </c>
      <c r="W924">
        <v>0</v>
      </c>
      <c r="X924">
        <v>0</v>
      </c>
      <c r="Y924">
        <v>5.7568725668020709E-2</v>
      </c>
      <c r="Z924">
        <v>44687.199573423401</v>
      </c>
      <c r="AA924">
        <v>0</v>
      </c>
      <c r="AB924">
        <v>0</v>
      </c>
      <c r="AC924">
        <v>22343.594565474694</v>
      </c>
      <c r="AD924">
        <v>0</v>
      </c>
      <c r="AE924" t="s">
        <v>335</v>
      </c>
      <c r="AF924" s="10">
        <v>0</v>
      </c>
      <c r="AG924" s="10">
        <v>0</v>
      </c>
      <c r="AH924" t="s">
        <v>78</v>
      </c>
      <c r="AI924" t="s">
        <v>79</v>
      </c>
      <c r="AJ924" t="s">
        <v>80</v>
      </c>
      <c r="AK924" t="s">
        <v>64</v>
      </c>
      <c r="AL924" t="s">
        <v>47</v>
      </c>
      <c r="AM924" t="s">
        <v>81</v>
      </c>
      <c r="AN924" t="s">
        <v>82</v>
      </c>
    </row>
    <row r="925" spans="1:40" x14ac:dyDescent="0.25">
      <c r="A925" t="s">
        <v>4731</v>
      </c>
      <c r="B925" t="s">
        <v>164</v>
      </c>
      <c r="C925">
        <v>50</v>
      </c>
      <c r="D925" t="s">
        <v>165</v>
      </c>
      <c r="E925" t="s">
        <v>166</v>
      </c>
      <c r="F925" s="1">
        <v>330039675298</v>
      </c>
      <c r="G925" t="s">
        <v>300</v>
      </c>
      <c r="H925" t="s">
        <v>4732</v>
      </c>
      <c r="I925" t="s">
        <v>42</v>
      </c>
      <c r="K925" s="10" t="s">
        <v>184</v>
      </c>
      <c r="L925">
        <f>Tabela1[[#This Row],[vlCaptEst]]+Tabela1[[#This Row],[vlLancEstTrat]]+Tabela1[[#This Row],[vlLancEstNTrat]]+Tabela1[[#This Row],[vlConsEst]]</f>
        <v>241959.07426115454</v>
      </c>
      <c r="M925">
        <v>23.296488942869473</v>
      </c>
      <c r="N925">
        <f>Tabela1[[#This Row],[VALOR_anual]]+Tabela1[[#This Row],[AJUSTE_exerc]]</f>
        <v>241982.37075009741</v>
      </c>
      <c r="Q925" t="s">
        <v>52</v>
      </c>
      <c r="R925" t="s">
        <v>4383</v>
      </c>
      <c r="S925">
        <v>7004933.9999999981</v>
      </c>
      <c r="T925">
        <v>0</v>
      </c>
      <c r="U925">
        <v>0</v>
      </c>
      <c r="V925">
        <v>1400986.7999999998</v>
      </c>
      <c r="W925">
        <v>0</v>
      </c>
      <c r="X925">
        <v>0</v>
      </c>
      <c r="Y925">
        <v>5.7568725668020709E-2</v>
      </c>
      <c r="Z925">
        <v>161306.04950743637</v>
      </c>
      <c r="AA925">
        <v>0</v>
      </c>
      <c r="AB925">
        <v>0</v>
      </c>
      <c r="AC925">
        <v>80653.024753718171</v>
      </c>
      <c r="AD925">
        <v>0</v>
      </c>
      <c r="AE925" t="s">
        <v>335</v>
      </c>
      <c r="AF925" s="10">
        <v>0</v>
      </c>
      <c r="AG925" s="10">
        <v>0</v>
      </c>
      <c r="AH925" t="s">
        <v>78</v>
      </c>
      <c r="AI925" t="s">
        <v>79</v>
      </c>
      <c r="AJ925" t="s">
        <v>80</v>
      </c>
      <c r="AK925" t="s">
        <v>64</v>
      </c>
      <c r="AL925" t="s">
        <v>47</v>
      </c>
      <c r="AM925" t="s">
        <v>81</v>
      </c>
      <c r="AN925" t="s">
        <v>82</v>
      </c>
    </row>
    <row r="926" spans="1:40" x14ac:dyDescent="0.25">
      <c r="A926" t="s">
        <v>4733</v>
      </c>
      <c r="B926" t="s">
        <v>164</v>
      </c>
      <c r="C926">
        <v>50</v>
      </c>
      <c r="D926" t="s">
        <v>165</v>
      </c>
      <c r="E926" t="s">
        <v>166</v>
      </c>
      <c r="F926" s="1">
        <v>330005272000</v>
      </c>
      <c r="G926" t="s">
        <v>4734</v>
      </c>
      <c r="H926" t="s">
        <v>4735</v>
      </c>
      <c r="I926" t="s">
        <v>49</v>
      </c>
      <c r="K926" s="10" t="s">
        <v>50</v>
      </c>
      <c r="L926">
        <f>Tabela1[[#This Row],[vlCaptEst]]+Tabela1[[#This Row],[vlLancEstTrat]]+Tabela1[[#This Row],[vlLancEstNTrat]]+Tabela1[[#This Row],[vlConsEst]]</f>
        <v>3336.7985885048211</v>
      </c>
      <c r="M926">
        <v>0</v>
      </c>
      <c r="N926">
        <f>Tabela1[[#This Row],[VALOR_anual]]+Tabela1[[#This Row],[AJUSTE_exerc]]</f>
        <v>3336.7985885048211</v>
      </c>
      <c r="Q926" t="s">
        <v>51</v>
      </c>
      <c r="R926" t="s">
        <v>52</v>
      </c>
      <c r="S926">
        <v>42705</v>
      </c>
      <c r="T926">
        <v>0</v>
      </c>
      <c r="U926">
        <v>0</v>
      </c>
      <c r="V926">
        <v>40880</v>
      </c>
      <c r="W926">
        <v>0</v>
      </c>
      <c r="X926">
        <v>0</v>
      </c>
      <c r="Y926">
        <v>5.7568725668020709E-2</v>
      </c>
      <c r="Z926">
        <v>983.38866272771259</v>
      </c>
      <c r="AA926">
        <v>0</v>
      </c>
      <c r="AB926">
        <v>0</v>
      </c>
      <c r="AC926">
        <v>2353.4099257771086</v>
      </c>
      <c r="AD926" t="s">
        <v>4736</v>
      </c>
      <c r="AE926" t="s">
        <v>4737</v>
      </c>
      <c r="AF926" s="10">
        <v>40436</v>
      </c>
      <c r="AG926" s="10">
        <v>42262</v>
      </c>
      <c r="AH926" t="s">
        <v>4738</v>
      </c>
      <c r="AI926" t="s">
        <v>85</v>
      </c>
      <c r="AJ926">
        <v>24000000</v>
      </c>
      <c r="AK926" t="s">
        <v>187</v>
      </c>
      <c r="AL926" t="s">
        <v>47</v>
      </c>
      <c r="AM926">
        <v>88898988</v>
      </c>
      <c r="AN926" t="s">
        <v>4739</v>
      </c>
    </row>
    <row r="927" spans="1:40" s="4" customFormat="1" x14ac:dyDescent="0.25">
      <c r="A927" t="s">
        <v>4740</v>
      </c>
      <c r="B927" t="s">
        <v>164</v>
      </c>
      <c r="C927">
        <v>50</v>
      </c>
      <c r="D927" t="s">
        <v>165</v>
      </c>
      <c r="E927" t="s">
        <v>166</v>
      </c>
      <c r="F927" s="1">
        <v>330008308676</v>
      </c>
      <c r="G927" t="s">
        <v>4741</v>
      </c>
      <c r="H927" t="s">
        <v>4742</v>
      </c>
      <c r="I927" t="s">
        <v>49</v>
      </c>
      <c r="J927"/>
      <c r="K927" s="10" t="s">
        <v>50</v>
      </c>
      <c r="L927">
        <v>245.96675563976919</v>
      </c>
      <c r="M927">
        <v>26.819087104852599</v>
      </c>
      <c r="N927">
        <f>Tabela1[[#This Row],[VALOR_anual]]+Tabela1[[#This Row],[AJUSTE_exerc]]</f>
        <v>272.78584274462179</v>
      </c>
      <c r="O927"/>
      <c r="P927"/>
      <c r="Q927" t="s">
        <v>51</v>
      </c>
      <c r="R927" t="s">
        <v>52</v>
      </c>
      <c r="S927">
        <v>7011.8399999999992</v>
      </c>
      <c r="T927">
        <v>0</v>
      </c>
      <c r="U927">
        <v>0</v>
      </c>
      <c r="V927">
        <v>1467.8399999999992</v>
      </c>
      <c r="W927">
        <v>0</v>
      </c>
      <c r="X927">
        <v>0</v>
      </c>
      <c r="Y927">
        <v>5.7568725668020709E-2</v>
      </c>
      <c r="Z927">
        <v>161.46507735522172</v>
      </c>
      <c r="AA927">
        <v>0</v>
      </c>
      <c r="AB927">
        <v>0</v>
      </c>
      <c r="AC927">
        <v>84.501678284547481</v>
      </c>
      <c r="AD927" t="s">
        <v>12996</v>
      </c>
      <c r="AE927" t="s">
        <v>12995</v>
      </c>
      <c r="AF927" s="10">
        <v>45597</v>
      </c>
      <c r="AG927" s="10">
        <v>47423</v>
      </c>
      <c r="AH927" t="s">
        <v>4743</v>
      </c>
      <c r="AI927" t="s">
        <v>4744</v>
      </c>
      <c r="AJ927">
        <v>24902100</v>
      </c>
      <c r="AK927" t="s">
        <v>208</v>
      </c>
      <c r="AL927" t="s">
        <v>47</v>
      </c>
      <c r="AM927">
        <v>994359474</v>
      </c>
      <c r="AN927" t="s">
        <v>4745</v>
      </c>
    </row>
    <row r="928" spans="1:40" x14ac:dyDescent="0.25">
      <c r="A928" t="s">
        <v>4746</v>
      </c>
      <c r="B928" t="s">
        <v>164</v>
      </c>
      <c r="C928">
        <v>50</v>
      </c>
      <c r="D928" t="s">
        <v>165</v>
      </c>
      <c r="E928" t="s">
        <v>166</v>
      </c>
      <c r="F928" s="1">
        <v>330005378410</v>
      </c>
      <c r="G928" t="s">
        <v>4747</v>
      </c>
      <c r="H928" t="s">
        <v>4748</v>
      </c>
      <c r="I928" t="s">
        <v>49</v>
      </c>
      <c r="K928" s="10" t="s">
        <v>50</v>
      </c>
      <c r="L928">
        <f>Tabela1[[#This Row],[vlCaptEst]]+Tabela1[[#This Row],[vlLancEstTrat]]+Tabela1[[#This Row],[vlLancEstNTrat]]+Tabela1[[#This Row],[vlConsEst]]</f>
        <v>54.718563826755442</v>
      </c>
      <c r="M928">
        <v>0</v>
      </c>
      <c r="N928">
        <f>Tabela1[[#This Row],[VALOR_anual]]+Tabela1[[#This Row],[AJUSTE_exerc]]</f>
        <v>54.718563826755442</v>
      </c>
      <c r="Q928" t="s">
        <v>51</v>
      </c>
      <c r="R928" t="s">
        <v>52</v>
      </c>
      <c r="S928">
        <v>1584</v>
      </c>
      <c r="T928">
        <v>0</v>
      </c>
      <c r="U928">
        <v>0</v>
      </c>
      <c r="V928">
        <v>317</v>
      </c>
      <c r="W928">
        <v>0</v>
      </c>
      <c r="X928">
        <v>0</v>
      </c>
      <c r="Y928">
        <v>5.7568725668020709E-2</v>
      </c>
      <c r="Z928">
        <v>36.475561726499386</v>
      </c>
      <c r="AA928">
        <v>0</v>
      </c>
      <c r="AB928">
        <v>0</v>
      </c>
      <c r="AC928">
        <v>18.24300210025606</v>
      </c>
      <c r="AD928" t="s">
        <v>4749</v>
      </c>
      <c r="AE928" t="s">
        <v>4750</v>
      </c>
      <c r="AF928" s="10">
        <v>40388</v>
      </c>
      <c r="AG928" s="10">
        <v>42214</v>
      </c>
      <c r="AH928" t="s">
        <v>4751</v>
      </c>
      <c r="AI928" t="s">
        <v>4752</v>
      </c>
      <c r="AJ928">
        <v>24722070</v>
      </c>
      <c r="AK928" t="s">
        <v>175</v>
      </c>
      <c r="AL928" t="s">
        <v>47</v>
      </c>
      <c r="AM928">
        <v>26231251</v>
      </c>
      <c r="AN928" t="s">
        <v>4753</v>
      </c>
    </row>
    <row r="929" spans="1:40" x14ac:dyDescent="0.25">
      <c r="A929" t="s">
        <v>4770</v>
      </c>
      <c r="B929" t="s">
        <v>164</v>
      </c>
      <c r="C929">
        <v>50</v>
      </c>
      <c r="D929" t="s">
        <v>165</v>
      </c>
      <c r="E929" t="s">
        <v>166</v>
      </c>
      <c r="F929" s="1">
        <v>330005716838</v>
      </c>
      <c r="G929" t="s">
        <v>4771</v>
      </c>
      <c r="H929" t="s">
        <v>4772</v>
      </c>
      <c r="I929" t="s">
        <v>49</v>
      </c>
      <c r="K929" s="10" t="s">
        <v>405</v>
      </c>
      <c r="L929">
        <f>Tabela1[[#This Row],[vlCaptEst]]+Tabela1[[#This Row],[vlLancEstTrat]]+Tabela1[[#This Row],[vlLancEstNTrat]]+Tabela1[[#This Row],[vlConsEst]]</f>
        <v>87.079790792235443</v>
      </c>
      <c r="M929">
        <v>-22.72</v>
      </c>
      <c r="N929">
        <f>Tabela1[[#This Row],[VALOR_anual]]+Tabela1[[#This Row],[AJUSTE_exerc]]</f>
        <v>64.359790792235444</v>
      </c>
      <c r="Q929" t="s">
        <v>51</v>
      </c>
      <c r="R929" t="s">
        <v>52</v>
      </c>
      <c r="S929">
        <v>2540.4</v>
      </c>
      <c r="T929">
        <v>0</v>
      </c>
      <c r="U929">
        <v>0</v>
      </c>
      <c r="V929">
        <v>496.4</v>
      </c>
      <c r="W929">
        <v>0</v>
      </c>
      <c r="X929">
        <v>0</v>
      </c>
      <c r="Y929">
        <v>5.7568725668020709E-2</v>
      </c>
      <c r="Z929">
        <v>58.498739419367183</v>
      </c>
      <c r="AA929">
        <v>0</v>
      </c>
      <c r="AB929">
        <v>0</v>
      </c>
      <c r="AC929">
        <v>28.581051372868256</v>
      </c>
      <c r="AD929" t="s">
        <v>4773</v>
      </c>
      <c r="AE929" t="s">
        <v>4774</v>
      </c>
      <c r="AF929" s="10">
        <v>44980</v>
      </c>
      <c r="AG929" s="10">
        <v>46806</v>
      </c>
      <c r="AH929" t="s">
        <v>4775</v>
      </c>
      <c r="AI929" t="s">
        <v>181</v>
      </c>
      <c r="AJ929" t="s">
        <v>4776</v>
      </c>
      <c r="AK929" t="s">
        <v>64</v>
      </c>
      <c r="AL929" t="s">
        <v>47</v>
      </c>
      <c r="AM929" t="s">
        <v>4777</v>
      </c>
      <c r="AN929" t="s">
        <v>4778</v>
      </c>
    </row>
    <row r="930" spans="1:40" x14ac:dyDescent="0.25">
      <c r="A930" t="s">
        <v>4787</v>
      </c>
      <c r="B930" t="s">
        <v>164</v>
      </c>
      <c r="C930">
        <v>50</v>
      </c>
      <c r="D930" t="s">
        <v>165</v>
      </c>
      <c r="E930" t="s">
        <v>166</v>
      </c>
      <c r="F930" s="1">
        <v>330005352534</v>
      </c>
      <c r="G930" t="s">
        <v>4788</v>
      </c>
      <c r="H930" t="s">
        <v>4789</v>
      </c>
      <c r="I930" t="s">
        <v>49</v>
      </c>
      <c r="K930" s="10" t="s">
        <v>50</v>
      </c>
      <c r="L930">
        <f>Tabela1[[#This Row],[vlCaptEst]]+Tabela1[[#This Row],[vlLancEstTrat]]+Tabela1[[#This Row],[vlLancEstNTrat]]+Tabela1[[#This Row],[vlConsEst]]</f>
        <v>409.37630872143006</v>
      </c>
      <c r="M930">
        <v>0</v>
      </c>
      <c r="N930">
        <f>Tabela1[[#This Row],[VALOR_anual]]+Tabela1[[#This Row],[AJUSTE_exerc]]</f>
        <v>409.37630872143006</v>
      </c>
      <c r="Q930" t="s">
        <v>51</v>
      </c>
      <c r="R930" t="s">
        <v>52</v>
      </c>
      <c r="S930">
        <v>8210</v>
      </c>
      <c r="T930">
        <v>4752</v>
      </c>
      <c r="U930">
        <v>0</v>
      </c>
      <c r="V930">
        <v>3141</v>
      </c>
      <c r="W930">
        <v>570.24</v>
      </c>
      <c r="X930">
        <v>86</v>
      </c>
      <c r="Y930">
        <v>5.7568725668020709E-2</v>
      </c>
      <c r="Z930">
        <v>189.0505495266375</v>
      </c>
      <c r="AA930">
        <v>39.493436716181122</v>
      </c>
      <c r="AB930">
        <v>0</v>
      </c>
      <c r="AC930">
        <v>180.83232247861145</v>
      </c>
      <c r="AD930" t="s">
        <v>4790</v>
      </c>
      <c r="AE930" t="s">
        <v>4791</v>
      </c>
      <c r="AF930" s="10">
        <v>40388</v>
      </c>
      <c r="AG930" s="10">
        <v>42213</v>
      </c>
      <c r="AH930" t="s">
        <v>4792</v>
      </c>
      <c r="AI930" t="s">
        <v>4793</v>
      </c>
      <c r="AJ930">
        <v>24755320</v>
      </c>
      <c r="AK930" t="s">
        <v>175</v>
      </c>
      <c r="AL930" t="s">
        <v>47</v>
      </c>
      <c r="AM930">
        <v>27013010</v>
      </c>
      <c r="AN930" t="s">
        <v>4794</v>
      </c>
    </row>
    <row r="931" spans="1:40" s="4" customFormat="1" x14ac:dyDescent="0.25">
      <c r="A931" t="s">
        <v>4795</v>
      </c>
      <c r="B931" t="s">
        <v>164</v>
      </c>
      <c r="C931">
        <v>50</v>
      </c>
      <c r="D931" t="s">
        <v>165</v>
      </c>
      <c r="E931" t="s">
        <v>166</v>
      </c>
      <c r="F931" s="1">
        <v>330005556458</v>
      </c>
      <c r="G931" t="s">
        <v>4796</v>
      </c>
      <c r="H931" t="s">
        <v>4797</v>
      </c>
      <c r="I931" t="s">
        <v>49</v>
      </c>
      <c r="J931"/>
      <c r="K931" s="10" t="s">
        <v>50</v>
      </c>
      <c r="L931">
        <f>Tabela1[[#This Row],[vlCaptEst]]+Tabela1[[#This Row],[vlLancEstTrat]]+Tabela1[[#This Row],[vlLancEstNTrat]]+Tabela1[[#This Row],[vlConsEst]]</f>
        <v>121.04915875567733</v>
      </c>
      <c r="M931">
        <v>0</v>
      </c>
      <c r="N931">
        <f>Tabela1[[#This Row],[VALOR_anual]]+Tabela1[[#This Row],[AJUSTE_exerc]]</f>
        <v>121.04915875567733</v>
      </c>
      <c r="O931"/>
      <c r="P931"/>
      <c r="Q931" t="s">
        <v>51</v>
      </c>
      <c r="R931" t="s">
        <v>52</v>
      </c>
      <c r="S931">
        <v>3504</v>
      </c>
      <c r="T931">
        <v>0</v>
      </c>
      <c r="U931">
        <v>0</v>
      </c>
      <c r="V931">
        <v>701</v>
      </c>
      <c r="W931">
        <v>0</v>
      </c>
      <c r="X931">
        <v>0</v>
      </c>
      <c r="Y931">
        <v>5.7568725668020709E-2</v>
      </c>
      <c r="Z931">
        <v>80.688996696438807</v>
      </c>
      <c r="AA931">
        <v>0</v>
      </c>
      <c r="AB931">
        <v>0</v>
      </c>
      <c r="AC931">
        <v>40.360162059238512</v>
      </c>
      <c r="AD931" t="s">
        <v>4798</v>
      </c>
      <c r="AE931" t="s">
        <v>4799</v>
      </c>
      <c r="AF931" s="10">
        <v>42694</v>
      </c>
      <c r="AG931" s="10">
        <v>44520</v>
      </c>
      <c r="AH931" t="s">
        <v>4800</v>
      </c>
      <c r="AI931" t="s">
        <v>4801</v>
      </c>
      <c r="AJ931">
        <v>26012840</v>
      </c>
      <c r="AK931" t="s">
        <v>186</v>
      </c>
      <c r="AL931" t="s">
        <v>47</v>
      </c>
      <c r="AM931" t="s">
        <v>4802</v>
      </c>
      <c r="AN931" t="s">
        <v>4803</v>
      </c>
    </row>
    <row r="932" spans="1:40" x14ac:dyDescent="0.25">
      <c r="A932" t="s">
        <v>4804</v>
      </c>
      <c r="B932" t="s">
        <v>164</v>
      </c>
      <c r="C932">
        <v>50</v>
      </c>
      <c r="D932" t="s">
        <v>165</v>
      </c>
      <c r="E932" t="s">
        <v>166</v>
      </c>
      <c r="F932" s="1">
        <v>330005824053</v>
      </c>
      <c r="G932" t="s">
        <v>4805</v>
      </c>
      <c r="H932" t="s">
        <v>4806</v>
      </c>
      <c r="I932" t="s">
        <v>49</v>
      </c>
      <c r="K932" s="10" t="s">
        <v>50</v>
      </c>
      <c r="L932">
        <f>Tabela1[[#This Row],[vlCaptEst]]+Tabela1[[#This Row],[vlLancEstTrat]]+Tabela1[[#This Row],[vlLancEstNTrat]]+Tabela1[[#This Row],[vlConsEst]]</f>
        <v>841.97667964719312</v>
      </c>
      <c r="M932">
        <v>0</v>
      </c>
      <c r="N932">
        <f>Tabela1[[#This Row],[VALOR_anual]]+Tabela1[[#This Row],[AJUSTE_exerc]]</f>
        <v>841.97667964719312</v>
      </c>
      <c r="Q932" t="s">
        <v>51</v>
      </c>
      <c r="R932" t="s">
        <v>52</v>
      </c>
      <c r="S932">
        <v>24387.84</v>
      </c>
      <c r="T932">
        <v>0</v>
      </c>
      <c r="U932">
        <v>0</v>
      </c>
      <c r="V932">
        <v>4870.5600000000004</v>
      </c>
      <c r="W932">
        <v>0</v>
      </c>
      <c r="X932">
        <v>0</v>
      </c>
      <c r="Y932">
        <v>5.7568725668020709E-2</v>
      </c>
      <c r="Z932">
        <v>561.58580993112241</v>
      </c>
      <c r="AA932">
        <v>0</v>
      </c>
      <c r="AB932">
        <v>0</v>
      </c>
      <c r="AC932">
        <v>280.39086971607071</v>
      </c>
      <c r="AD932" t="s">
        <v>4807</v>
      </c>
      <c r="AE932" t="s">
        <v>4808</v>
      </c>
      <c r="AF932" s="10">
        <v>40394</v>
      </c>
      <c r="AG932" s="10">
        <v>42220</v>
      </c>
      <c r="AH932" t="s">
        <v>4809</v>
      </c>
      <c r="AI932" t="s">
        <v>4810</v>
      </c>
      <c r="AJ932">
        <v>24350310</v>
      </c>
      <c r="AK932" t="s">
        <v>187</v>
      </c>
      <c r="AL932" t="s">
        <v>47</v>
      </c>
      <c r="AM932" t="s">
        <v>4811</v>
      </c>
      <c r="AN932" t="s">
        <v>4812</v>
      </c>
    </row>
    <row r="933" spans="1:40" x14ac:dyDescent="0.25">
      <c r="A933" t="s">
        <v>4813</v>
      </c>
      <c r="B933" t="s">
        <v>164</v>
      </c>
      <c r="C933">
        <v>50</v>
      </c>
      <c r="D933" t="s">
        <v>165</v>
      </c>
      <c r="E933" t="s">
        <v>166</v>
      </c>
      <c r="F933" s="1">
        <v>330005824134</v>
      </c>
      <c r="G933" t="s">
        <v>4814</v>
      </c>
      <c r="H933" t="s">
        <v>4815</v>
      </c>
      <c r="I933" t="s">
        <v>49</v>
      </c>
      <c r="K933" s="10" t="s">
        <v>3549</v>
      </c>
      <c r="L933">
        <f>Tabela1[[#This Row],[vlCaptEst]]+Tabela1[[#This Row],[vlLancEstTrat]]+Tabela1[[#This Row],[vlLancEstNTrat]]+Tabela1[[#This Row],[vlConsEst]]</f>
        <v>1235.5326402393227</v>
      </c>
      <c r="M933">
        <v>0</v>
      </c>
      <c r="N933">
        <f>Tabela1[[#This Row],[VALOR_anual]]+Tabela1[[#This Row],[AJUSTE_exerc]]</f>
        <v>1235.5326402393227</v>
      </c>
      <c r="Q933" t="s">
        <v>2238</v>
      </c>
      <c r="R933" t="s">
        <v>52</v>
      </c>
      <c r="S933">
        <v>35770</v>
      </c>
      <c r="T933">
        <v>0</v>
      </c>
      <c r="U933">
        <v>0</v>
      </c>
      <c r="V933">
        <v>7154</v>
      </c>
      <c r="W933">
        <v>0</v>
      </c>
      <c r="X933">
        <v>0</v>
      </c>
      <c r="Y933">
        <v>5.7568725668020709E-2</v>
      </c>
      <c r="Z933">
        <v>823.69190765088604</v>
      </c>
      <c r="AA933">
        <v>0</v>
      </c>
      <c r="AB933">
        <v>0</v>
      </c>
      <c r="AC933">
        <v>411.84073258843665</v>
      </c>
      <c r="AD933" t="s">
        <v>4816</v>
      </c>
      <c r="AE933" t="s">
        <v>4817</v>
      </c>
      <c r="AF933" s="10">
        <v>43693</v>
      </c>
      <c r="AG933" s="10">
        <v>45520</v>
      </c>
      <c r="AH933" t="s">
        <v>4818</v>
      </c>
      <c r="AI933" t="s">
        <v>4819</v>
      </c>
      <c r="AJ933">
        <v>24340005</v>
      </c>
      <c r="AK933" t="s">
        <v>187</v>
      </c>
      <c r="AL933" t="s">
        <v>47</v>
      </c>
      <c r="AM933" t="s">
        <v>4820</v>
      </c>
      <c r="AN933" t="s">
        <v>4821</v>
      </c>
    </row>
    <row r="934" spans="1:40" x14ac:dyDescent="0.25">
      <c r="A934" t="s">
        <v>4822</v>
      </c>
      <c r="B934" t="s">
        <v>164</v>
      </c>
      <c r="C934">
        <v>50</v>
      </c>
      <c r="D934" t="s">
        <v>165</v>
      </c>
      <c r="E934" t="s">
        <v>166</v>
      </c>
      <c r="F934" s="1">
        <v>330005379068</v>
      </c>
      <c r="G934" t="s">
        <v>4823</v>
      </c>
      <c r="H934" t="s">
        <v>4824</v>
      </c>
      <c r="I934" t="s">
        <v>49</v>
      </c>
      <c r="K934" s="10" t="s">
        <v>50</v>
      </c>
      <c r="L934">
        <f>Tabela1[[#This Row],[vlCaptEst]]+Tabela1[[#This Row],[vlLancEstTrat]]+Tabela1[[#This Row],[vlLancEstNTrat]]+Tabela1[[#This Row],[vlConsEst]]</f>
        <v>21463.001616928392</v>
      </c>
      <c r="M934">
        <v>0</v>
      </c>
      <c r="N934">
        <f>Tabela1[[#This Row],[VALOR_anual]]+Tabela1[[#This Row],[AJUSTE_exerc]]</f>
        <v>21463.001616928392</v>
      </c>
      <c r="Q934" t="s">
        <v>51</v>
      </c>
      <c r="R934" t="s">
        <v>52</v>
      </c>
      <c r="S934">
        <v>270760</v>
      </c>
      <c r="T934">
        <v>0</v>
      </c>
      <c r="U934">
        <v>0</v>
      </c>
      <c r="V934">
        <v>264520</v>
      </c>
      <c r="W934">
        <v>0</v>
      </c>
      <c r="X934">
        <v>0</v>
      </c>
      <c r="Y934">
        <v>5.7568725668020709E-2</v>
      </c>
      <c r="Z934">
        <v>6234.9192862084637</v>
      </c>
      <c r="AA934">
        <v>0</v>
      </c>
      <c r="AB934">
        <v>0</v>
      </c>
      <c r="AC934">
        <v>15228.082330719926</v>
      </c>
      <c r="AD934" t="s">
        <v>4825</v>
      </c>
      <c r="AE934" t="s">
        <v>4826</v>
      </c>
      <c r="AF934" s="10">
        <v>42753</v>
      </c>
      <c r="AG934" s="10">
        <v>44579</v>
      </c>
      <c r="AH934" t="s">
        <v>4827</v>
      </c>
      <c r="AI934" t="s">
        <v>4828</v>
      </c>
      <c r="AJ934">
        <v>24900000</v>
      </c>
      <c r="AK934" t="s">
        <v>208</v>
      </c>
      <c r="AL934" t="s">
        <v>47</v>
      </c>
      <c r="AM934">
        <v>26340299</v>
      </c>
      <c r="AN934" t="s">
        <v>4829</v>
      </c>
    </row>
    <row r="935" spans="1:40" x14ac:dyDescent="0.25">
      <c r="A935" t="s">
        <v>4837</v>
      </c>
      <c r="B935" t="s">
        <v>164</v>
      </c>
      <c r="C935">
        <v>50</v>
      </c>
      <c r="D935" t="s">
        <v>165</v>
      </c>
      <c r="E935" t="s">
        <v>166</v>
      </c>
      <c r="F935" s="1">
        <v>330005691231</v>
      </c>
      <c r="G935" t="s">
        <v>4838</v>
      </c>
      <c r="H935" t="s">
        <v>4839</v>
      </c>
      <c r="I935" t="s">
        <v>49</v>
      </c>
      <c r="K935" s="10" t="s">
        <v>50</v>
      </c>
      <c r="L935">
        <f>Tabela1[[#This Row],[vlCaptEst]]+Tabela1[[#This Row],[vlLancEstTrat]]+Tabela1[[#This Row],[vlLancEstNTrat]]+Tabela1[[#This Row],[vlConsEst]]</f>
        <v>751.62839448897012</v>
      </c>
      <c r="M935">
        <v>0</v>
      </c>
      <c r="N935">
        <f>Tabela1[[#This Row],[VALOR_anual]]+Tabela1[[#This Row],[AJUSTE_exerc]]</f>
        <v>751.62839448897012</v>
      </c>
      <c r="Q935" t="s">
        <v>51</v>
      </c>
      <c r="R935" t="s">
        <v>52</v>
      </c>
      <c r="S935">
        <v>23040</v>
      </c>
      <c r="T935">
        <v>0</v>
      </c>
      <c r="U935">
        <v>0</v>
      </c>
      <c r="V935">
        <v>3840</v>
      </c>
      <c r="W935">
        <v>0</v>
      </c>
      <c r="X935">
        <v>30</v>
      </c>
      <c r="Y935">
        <v>5.7568725668020709E-2</v>
      </c>
      <c r="Z935">
        <v>530.56121963927308</v>
      </c>
      <c r="AA935">
        <v>0</v>
      </c>
      <c r="AB935">
        <v>0</v>
      </c>
      <c r="AC935">
        <v>221.06717484969707</v>
      </c>
      <c r="AD935" t="s">
        <v>4840</v>
      </c>
      <c r="AE935" t="s">
        <v>4841</v>
      </c>
      <c r="AF935" s="10">
        <v>40409</v>
      </c>
      <c r="AG935" s="10">
        <v>42234</v>
      </c>
      <c r="AH935" t="s">
        <v>4842</v>
      </c>
      <c r="AI935" t="s">
        <v>129</v>
      </c>
      <c r="AJ935">
        <v>28907410</v>
      </c>
      <c r="AK935" t="s">
        <v>213</v>
      </c>
      <c r="AL935" t="s">
        <v>47</v>
      </c>
      <c r="AM935" t="s">
        <v>4843</v>
      </c>
      <c r="AN935" t="s">
        <v>4844</v>
      </c>
    </row>
    <row r="936" spans="1:40" x14ac:dyDescent="0.25">
      <c r="A936" t="s">
        <v>4845</v>
      </c>
      <c r="B936" t="s">
        <v>164</v>
      </c>
      <c r="C936">
        <v>50</v>
      </c>
      <c r="D936" t="s">
        <v>165</v>
      </c>
      <c r="E936" t="s">
        <v>166</v>
      </c>
      <c r="F936" s="1">
        <v>330005073902</v>
      </c>
      <c r="G936" t="s">
        <v>4846</v>
      </c>
      <c r="H936" t="s">
        <v>4847</v>
      </c>
      <c r="I936" t="s">
        <v>62</v>
      </c>
      <c r="K936" s="10" t="s">
        <v>50</v>
      </c>
      <c r="L936">
        <f>Tabela1[[#This Row],[vlCaptEst]]+Tabela1[[#This Row],[vlLancEstTrat]]+Tabela1[[#This Row],[vlLancEstNTrat]]+Tabela1[[#This Row],[vlConsEst]]</f>
        <v>3254.0941943239231</v>
      </c>
      <c r="M936">
        <v>0</v>
      </c>
      <c r="N936">
        <f>Tabela1[[#This Row],[VALOR_anual]]+Tabela1[[#This Row],[AJUSTE_exerc]]</f>
        <v>3254.0941943239231</v>
      </c>
      <c r="Q936" t="s">
        <v>51</v>
      </c>
      <c r="R936" t="s">
        <v>52</v>
      </c>
      <c r="S936">
        <v>68240</v>
      </c>
      <c r="T936">
        <v>45552</v>
      </c>
      <c r="U936">
        <v>0</v>
      </c>
      <c r="V936">
        <v>22688</v>
      </c>
      <c r="W936">
        <v>2505.36</v>
      </c>
      <c r="X936">
        <v>86</v>
      </c>
      <c r="Y936">
        <v>5.7568725668020709E-2</v>
      </c>
      <c r="Z936">
        <v>1571.3939319110659</v>
      </c>
      <c r="AA936">
        <v>376.57649784741506</v>
      </c>
      <c r="AB936">
        <v>0</v>
      </c>
      <c r="AC936">
        <v>1306.1237645654423</v>
      </c>
      <c r="AD936" t="s">
        <v>4848</v>
      </c>
      <c r="AE936" t="s">
        <v>4849</v>
      </c>
      <c r="AF936" s="10">
        <v>42885</v>
      </c>
      <c r="AG936" s="10">
        <v>44711</v>
      </c>
      <c r="AH936" t="s">
        <v>4850</v>
      </c>
      <c r="AI936" t="s">
        <v>4851</v>
      </c>
      <c r="AJ936">
        <v>26110260</v>
      </c>
      <c r="AK936" t="s">
        <v>194</v>
      </c>
      <c r="AL936" t="s">
        <v>47</v>
      </c>
      <c r="AM936">
        <v>27625800</v>
      </c>
      <c r="AN936" t="s">
        <v>4852</v>
      </c>
    </row>
    <row r="937" spans="1:40" x14ac:dyDescent="0.25">
      <c r="A937" t="s">
        <v>4853</v>
      </c>
      <c r="B937" t="s">
        <v>164</v>
      </c>
      <c r="C937">
        <v>50</v>
      </c>
      <c r="D937" t="s">
        <v>165</v>
      </c>
      <c r="E937" t="s">
        <v>166</v>
      </c>
      <c r="F937" s="1">
        <v>330032379030</v>
      </c>
      <c r="G937" t="s">
        <v>4854</v>
      </c>
      <c r="H937" t="s">
        <v>4855</v>
      </c>
      <c r="I937" t="s">
        <v>62</v>
      </c>
      <c r="K937" s="10" t="s">
        <v>50</v>
      </c>
      <c r="L937">
        <f>Tabela1[[#This Row],[vlCaptEst]]+Tabela1[[#This Row],[vlLancEstTrat]]+Tabela1[[#This Row],[vlLancEstNTrat]]+Tabela1[[#This Row],[vlConsEst]]</f>
        <v>1959.843522710966</v>
      </c>
      <c r="M937">
        <v>0</v>
      </c>
      <c r="N937">
        <f>Tabela1[[#This Row],[VALOR_anual]]+Tabela1[[#This Row],[AJUSTE_exerc]]</f>
        <v>1959.843522710966</v>
      </c>
      <c r="Q937" t="s">
        <v>51</v>
      </c>
      <c r="R937" t="s">
        <v>52</v>
      </c>
      <c r="S937">
        <v>35587.5</v>
      </c>
      <c r="T937">
        <v>0</v>
      </c>
      <c r="U937">
        <v>0</v>
      </c>
      <c r="V937">
        <v>19808.550000000003</v>
      </c>
      <c r="W937">
        <v>0</v>
      </c>
      <c r="X937">
        <v>0</v>
      </c>
      <c r="Y937">
        <v>5.7568725668020709E-2</v>
      </c>
      <c r="Z937">
        <v>819.49403309776471</v>
      </c>
      <c r="AA937">
        <v>0</v>
      </c>
      <c r="AB937">
        <v>0</v>
      </c>
      <c r="AC937">
        <v>1140.3494896132013</v>
      </c>
      <c r="AD937" t="s">
        <v>4856</v>
      </c>
      <c r="AE937" t="s">
        <v>4857</v>
      </c>
      <c r="AF937" s="10">
        <v>40539</v>
      </c>
      <c r="AG937" s="10">
        <v>42364</v>
      </c>
      <c r="AH937" t="s">
        <v>4858</v>
      </c>
      <c r="AI937" t="s">
        <v>181</v>
      </c>
      <c r="AJ937">
        <v>22780070</v>
      </c>
      <c r="AK937" t="s">
        <v>64</v>
      </c>
      <c r="AL937" t="s">
        <v>47</v>
      </c>
      <c r="AM937" t="s">
        <v>4859</v>
      </c>
      <c r="AN937" t="s">
        <v>4860</v>
      </c>
    </row>
    <row r="938" spans="1:40" x14ac:dyDescent="0.25">
      <c r="A938" t="s">
        <v>4861</v>
      </c>
      <c r="B938" t="s">
        <v>164</v>
      </c>
      <c r="C938">
        <v>50</v>
      </c>
      <c r="D938" t="s">
        <v>165</v>
      </c>
      <c r="E938" t="s">
        <v>166</v>
      </c>
      <c r="F938" s="1">
        <v>330005713308</v>
      </c>
      <c r="G938" t="s">
        <v>4862</v>
      </c>
      <c r="H938" t="s">
        <v>4863</v>
      </c>
      <c r="I938" t="s">
        <v>62</v>
      </c>
      <c r="K938" s="10" t="s">
        <v>50</v>
      </c>
      <c r="L938">
        <f>Tabela1[[#This Row],[vlCaptEst]]+Tabela1[[#This Row],[vlLancEstTrat]]+Tabela1[[#This Row],[vlLancEstNTrat]]+Tabela1[[#This Row],[vlConsEst]]</f>
        <v>4147.4478461137951</v>
      </c>
      <c r="M938">
        <v>0</v>
      </c>
      <c r="N938">
        <f>Tabela1[[#This Row],[VALOR_anual]]+Tabela1[[#This Row],[AJUSTE_exerc]]</f>
        <v>4147.4478461137951</v>
      </c>
      <c r="Q938" t="s">
        <v>51</v>
      </c>
      <c r="R938" t="s">
        <v>52</v>
      </c>
      <c r="S938">
        <v>54556</v>
      </c>
      <c r="T938">
        <v>0</v>
      </c>
      <c r="U938">
        <v>0</v>
      </c>
      <c r="V938">
        <v>50221</v>
      </c>
      <c r="W938">
        <v>0</v>
      </c>
      <c r="X938">
        <v>0</v>
      </c>
      <c r="Y938">
        <v>5.7568725668020709E-2</v>
      </c>
      <c r="Z938">
        <v>1256.2922785766489</v>
      </c>
      <c r="AA938">
        <v>0</v>
      </c>
      <c r="AB938">
        <v>0</v>
      </c>
      <c r="AC938">
        <v>2891.1555675371465</v>
      </c>
      <c r="AD938" t="s">
        <v>4864</v>
      </c>
      <c r="AE938" t="s">
        <v>4865</v>
      </c>
      <c r="AF938" s="10">
        <v>40904</v>
      </c>
      <c r="AG938" s="10">
        <v>42731</v>
      </c>
      <c r="AH938" t="s">
        <v>4866</v>
      </c>
      <c r="AI938" t="s">
        <v>4867</v>
      </c>
      <c r="AJ938">
        <v>28680000</v>
      </c>
      <c r="AK938" t="s">
        <v>200</v>
      </c>
      <c r="AL938" t="s">
        <v>47</v>
      </c>
      <c r="AM938" t="s">
        <v>4868</v>
      </c>
      <c r="AN938" t="s">
        <v>4869</v>
      </c>
    </row>
    <row r="939" spans="1:40" x14ac:dyDescent="0.25">
      <c r="A939" t="s">
        <v>4870</v>
      </c>
      <c r="B939" t="s">
        <v>164</v>
      </c>
      <c r="C939">
        <v>50</v>
      </c>
      <c r="D939" t="s">
        <v>165</v>
      </c>
      <c r="E939" t="s">
        <v>166</v>
      </c>
      <c r="F939" s="1">
        <v>330005552622</v>
      </c>
      <c r="G939" t="s">
        <v>4871</v>
      </c>
      <c r="H939" t="s">
        <v>4872</v>
      </c>
      <c r="I939" t="s">
        <v>49</v>
      </c>
      <c r="K939" s="10" t="s">
        <v>50</v>
      </c>
      <c r="L939">
        <f>Tabela1[[#This Row],[vlCaptEst]]+Tabela1[[#This Row],[vlLancEstTrat]]+Tabela1[[#This Row],[vlLancEstNTrat]]+Tabela1[[#This Row],[vlConsEst]]</f>
        <v>406.11825682945539</v>
      </c>
      <c r="M939">
        <v>0</v>
      </c>
      <c r="N939">
        <f>Tabela1[[#This Row],[VALOR_anual]]+Tabela1[[#This Row],[AJUSTE_exerc]]</f>
        <v>406.11825682945539</v>
      </c>
      <c r="Q939" t="s">
        <v>51</v>
      </c>
      <c r="R939" t="s">
        <v>52</v>
      </c>
      <c r="S939">
        <v>10257</v>
      </c>
      <c r="T939">
        <v>9110</v>
      </c>
      <c r="U939">
        <v>0</v>
      </c>
      <c r="V939">
        <v>1147</v>
      </c>
      <c r="W939">
        <v>331.12799999999999</v>
      </c>
      <c r="X939">
        <v>80</v>
      </c>
      <c r="Y939">
        <v>5.7568725668020709E-2</v>
      </c>
      <c r="Z939">
        <v>236.18787722014403</v>
      </c>
      <c r="AA939">
        <v>103.89217395274616</v>
      </c>
      <c r="AB939">
        <v>0</v>
      </c>
      <c r="AC939">
        <v>66.038205656565168</v>
      </c>
      <c r="AD939" t="s">
        <v>4873</v>
      </c>
      <c r="AE939" t="s">
        <v>4874</v>
      </c>
      <c r="AF939" s="10">
        <v>40367</v>
      </c>
      <c r="AG939" s="10">
        <v>42193</v>
      </c>
      <c r="AH939" t="s">
        <v>4875</v>
      </c>
      <c r="AI939" t="s">
        <v>4876</v>
      </c>
      <c r="AJ939">
        <v>25900000</v>
      </c>
      <c r="AK939" t="s">
        <v>197</v>
      </c>
      <c r="AL939" t="s">
        <v>47</v>
      </c>
      <c r="AM939">
        <v>26339800</v>
      </c>
      <c r="AN939" t="s">
        <v>4877</v>
      </c>
    </row>
    <row r="940" spans="1:40" x14ac:dyDescent="0.25">
      <c r="A940" t="s">
        <v>4878</v>
      </c>
      <c r="B940" t="s">
        <v>164</v>
      </c>
      <c r="C940">
        <v>50</v>
      </c>
      <c r="D940" t="s">
        <v>165</v>
      </c>
      <c r="E940" t="s">
        <v>166</v>
      </c>
      <c r="F940" s="1">
        <v>330005109516</v>
      </c>
      <c r="G940" t="s">
        <v>4879</v>
      </c>
      <c r="H940" t="s">
        <v>4880</v>
      </c>
      <c r="I940" t="s">
        <v>62</v>
      </c>
      <c r="K940" s="10" t="s">
        <v>3549</v>
      </c>
      <c r="L940">
        <f>Tabela1[[#This Row],[vlCaptEst]]+Tabela1[[#This Row],[vlLancEstTrat]]+Tabela1[[#This Row],[vlLancEstNTrat]]+Tabela1[[#This Row],[vlConsEst]]</f>
        <v>711.06982542348953</v>
      </c>
      <c r="M940">
        <v>0</v>
      </c>
      <c r="N940">
        <f>Tabela1[[#This Row],[VALOR_anual]]+Tabela1[[#This Row],[AJUSTE_exerc]]</f>
        <v>711.06982542348953</v>
      </c>
      <c r="Q940" t="s">
        <v>51</v>
      </c>
      <c r="R940" t="s">
        <v>52</v>
      </c>
      <c r="S940">
        <v>20586</v>
      </c>
      <c r="T940">
        <v>0</v>
      </c>
      <c r="U940">
        <v>0</v>
      </c>
      <c r="V940">
        <v>4117.2</v>
      </c>
      <c r="W940">
        <v>0</v>
      </c>
      <c r="X940">
        <v>0</v>
      </c>
      <c r="Y940">
        <v>5.7568725668020709E-2</v>
      </c>
      <c r="Z940">
        <v>474.04655028232634</v>
      </c>
      <c r="AA940">
        <v>0</v>
      </c>
      <c r="AB940">
        <v>0</v>
      </c>
      <c r="AC940">
        <v>237.02327514116317</v>
      </c>
      <c r="AD940" t="s">
        <v>4881</v>
      </c>
      <c r="AE940" t="s">
        <v>4882</v>
      </c>
      <c r="AF940" s="10">
        <v>43572</v>
      </c>
      <c r="AG940" s="10">
        <v>45399</v>
      </c>
      <c r="AH940" t="s">
        <v>4883</v>
      </c>
      <c r="AI940" t="s">
        <v>4884</v>
      </c>
      <c r="AJ940">
        <v>26220410</v>
      </c>
      <c r="AK940" t="s">
        <v>186</v>
      </c>
      <c r="AL940" t="s">
        <v>47</v>
      </c>
      <c r="AM940">
        <v>21079000</v>
      </c>
      <c r="AN940" t="s">
        <v>4885</v>
      </c>
    </row>
    <row r="941" spans="1:40" x14ac:dyDescent="0.25">
      <c r="A941" t="s">
        <v>4886</v>
      </c>
      <c r="B941" t="s">
        <v>164</v>
      </c>
      <c r="C941">
        <v>50</v>
      </c>
      <c r="D941" t="s">
        <v>165</v>
      </c>
      <c r="E941" t="s">
        <v>166</v>
      </c>
      <c r="F941" s="1">
        <v>330005783780</v>
      </c>
      <c r="G941" t="s">
        <v>4887</v>
      </c>
      <c r="H941" t="s">
        <v>4888</v>
      </c>
      <c r="I941" t="s">
        <v>62</v>
      </c>
      <c r="K941" s="10" t="s">
        <v>50</v>
      </c>
      <c r="L941">
        <f>Tabela1[[#This Row],[vlCaptEst]]+Tabela1[[#This Row],[vlLancEstTrat]]+Tabela1[[#This Row],[vlLancEstNTrat]]+Tabela1[[#This Row],[vlConsEst]]</f>
        <v>114.90898403618644</v>
      </c>
      <c r="M941">
        <v>0</v>
      </c>
      <c r="N941">
        <f>Tabela1[[#This Row],[VALOR_anual]]+Tabela1[[#This Row],[AJUSTE_exerc]]</f>
        <v>114.90898403618644</v>
      </c>
      <c r="Q941" t="s">
        <v>51</v>
      </c>
      <c r="R941" t="s">
        <v>52</v>
      </c>
      <c r="S941">
        <v>3326.4</v>
      </c>
      <c r="T941">
        <v>0</v>
      </c>
      <c r="U941">
        <v>0</v>
      </c>
      <c r="V941">
        <v>665.28</v>
      </c>
      <c r="W941">
        <v>0</v>
      </c>
      <c r="X941">
        <v>0</v>
      </c>
      <c r="Y941">
        <v>5.7568725668020709E-2</v>
      </c>
      <c r="Z941">
        <v>76.605989357457631</v>
      </c>
      <c r="AA941">
        <v>0</v>
      </c>
      <c r="AB941">
        <v>0</v>
      </c>
      <c r="AC941">
        <v>38.302994678728815</v>
      </c>
      <c r="AD941" t="s">
        <v>4889</v>
      </c>
      <c r="AE941" t="s">
        <v>4890</v>
      </c>
      <c r="AF941" s="10">
        <v>40575</v>
      </c>
      <c r="AG941" s="10">
        <v>42401</v>
      </c>
      <c r="AH941" t="s">
        <v>4891</v>
      </c>
      <c r="AI941" t="s">
        <v>4892</v>
      </c>
      <c r="AJ941">
        <v>21241100</v>
      </c>
      <c r="AK941" t="s">
        <v>64</v>
      </c>
      <c r="AL941" t="s">
        <v>47</v>
      </c>
      <c r="AM941" t="s">
        <v>4893</v>
      </c>
      <c r="AN941" t="s">
        <v>231</v>
      </c>
    </row>
    <row r="942" spans="1:40" x14ac:dyDescent="0.25">
      <c r="A942" t="s">
        <v>4894</v>
      </c>
      <c r="B942" t="s">
        <v>164</v>
      </c>
      <c r="C942">
        <v>50</v>
      </c>
      <c r="D942" t="s">
        <v>165</v>
      </c>
      <c r="E942" t="s">
        <v>166</v>
      </c>
      <c r="F942" s="1">
        <v>330005555303</v>
      </c>
      <c r="G942" t="s">
        <v>4895</v>
      </c>
      <c r="H942" t="s">
        <v>4896</v>
      </c>
      <c r="I942" t="s">
        <v>62</v>
      </c>
      <c r="K942" s="10" t="s">
        <v>1026</v>
      </c>
      <c r="L942">
        <f>Tabela1[[#This Row],[vlCaptEst]]+Tabela1[[#This Row],[vlLancEstTrat]]+Tabela1[[#This Row],[vlLancEstNTrat]]+Tabela1[[#This Row],[vlConsEst]]</f>
        <v>3448.2824410648291</v>
      </c>
      <c r="M942">
        <v>0</v>
      </c>
      <c r="N942">
        <f>Tabela1[[#This Row],[VALOR_anual]]+Tabela1[[#This Row],[AJUSTE_exerc]]</f>
        <v>3448.2824410648291</v>
      </c>
      <c r="Q942">
        <v>0</v>
      </c>
      <c r="R942" t="s">
        <v>52</v>
      </c>
      <c r="S942">
        <v>46076.160000000003</v>
      </c>
      <c r="T942">
        <v>0</v>
      </c>
      <c r="U942">
        <v>0</v>
      </c>
      <c r="V942">
        <v>41467.919999999998</v>
      </c>
      <c r="W942">
        <v>0</v>
      </c>
      <c r="X942">
        <v>0</v>
      </c>
      <c r="Y942">
        <v>5.7568725668020709E-2</v>
      </c>
      <c r="Z942">
        <v>1061.0180145384186</v>
      </c>
      <c r="AA942">
        <v>0</v>
      </c>
      <c r="AB942">
        <v>0</v>
      </c>
      <c r="AC942">
        <v>2387.2644265264103</v>
      </c>
      <c r="AD942" t="s">
        <v>4897</v>
      </c>
      <c r="AE942" t="s">
        <v>4898</v>
      </c>
      <c r="AF942" s="10">
        <v>44747</v>
      </c>
      <c r="AG942" s="10">
        <v>46573</v>
      </c>
      <c r="AH942" t="s">
        <v>4899</v>
      </c>
      <c r="AI942" t="s">
        <v>4900</v>
      </c>
      <c r="AJ942">
        <v>26221190</v>
      </c>
      <c r="AK942" t="s">
        <v>186</v>
      </c>
      <c r="AL942" t="s">
        <v>47</v>
      </c>
      <c r="AM942" t="s">
        <v>4901</v>
      </c>
      <c r="AN942" t="s">
        <v>4902</v>
      </c>
    </row>
    <row r="943" spans="1:40" s="4" customFormat="1" x14ac:dyDescent="0.25">
      <c r="A943" t="s">
        <v>4903</v>
      </c>
      <c r="B943" t="s">
        <v>164</v>
      </c>
      <c r="C943">
        <v>50</v>
      </c>
      <c r="D943" t="s">
        <v>165</v>
      </c>
      <c r="E943" t="s">
        <v>166</v>
      </c>
      <c r="F943" s="1">
        <v>330005756970</v>
      </c>
      <c r="G943" t="s">
        <v>4904</v>
      </c>
      <c r="H943" t="s">
        <v>4905</v>
      </c>
      <c r="I943" t="s">
        <v>49</v>
      </c>
      <c r="J943"/>
      <c r="K943" s="10" t="s">
        <v>50</v>
      </c>
      <c r="L943">
        <f>Tabela1[[#This Row],[vlCaptEst]]+Tabela1[[#This Row],[vlLancEstTrat]]+Tabela1[[#This Row],[vlLancEstNTrat]]+Tabela1[[#This Row],[vlConsEst]]</f>
        <v>743.0029109544472</v>
      </c>
      <c r="M943">
        <v>0</v>
      </c>
      <c r="N943">
        <f>Tabela1[[#This Row],[VALOR_anual]]+Tabela1[[#This Row],[AJUSTE_exerc]]</f>
        <v>743.0029109544472</v>
      </c>
      <c r="O943"/>
      <c r="P943"/>
      <c r="Q943" t="s">
        <v>51</v>
      </c>
      <c r="R943" t="s">
        <v>52</v>
      </c>
      <c r="S943">
        <v>22776</v>
      </c>
      <c r="T943">
        <v>0</v>
      </c>
      <c r="U943">
        <v>0</v>
      </c>
      <c r="V943">
        <v>3796</v>
      </c>
      <c r="W943">
        <v>0</v>
      </c>
      <c r="X943">
        <v>0</v>
      </c>
      <c r="Y943">
        <v>5.7568725668020709E-2</v>
      </c>
      <c r="Z943">
        <v>524.47325728984583</v>
      </c>
      <c r="AA943">
        <v>0</v>
      </c>
      <c r="AB943">
        <v>0</v>
      </c>
      <c r="AC943">
        <v>218.5296536646014</v>
      </c>
      <c r="AD943" t="s">
        <v>4906</v>
      </c>
      <c r="AE943" t="s">
        <v>4907</v>
      </c>
      <c r="AF943" s="10">
        <v>40527</v>
      </c>
      <c r="AG943" s="10">
        <v>42353</v>
      </c>
      <c r="AH943" t="s">
        <v>4908</v>
      </c>
      <c r="AI943" t="s">
        <v>4909</v>
      </c>
      <c r="AJ943">
        <v>24900000</v>
      </c>
      <c r="AK943" t="s">
        <v>208</v>
      </c>
      <c r="AL943" t="s">
        <v>47</v>
      </c>
      <c r="AM943">
        <v>37329956</v>
      </c>
      <c r="AN943" t="s">
        <v>4910</v>
      </c>
    </row>
    <row r="944" spans="1:40" x14ac:dyDescent="0.25">
      <c r="A944" t="s">
        <v>4911</v>
      </c>
      <c r="B944" t="s">
        <v>164</v>
      </c>
      <c r="C944">
        <v>50</v>
      </c>
      <c r="D944" t="s">
        <v>165</v>
      </c>
      <c r="E944" t="s">
        <v>166</v>
      </c>
      <c r="F944" s="1">
        <v>330005569606</v>
      </c>
      <c r="G944" t="s">
        <v>4912</v>
      </c>
      <c r="H944" t="s">
        <v>4913</v>
      </c>
      <c r="I944" t="s">
        <v>49</v>
      </c>
      <c r="K944" s="10" t="s">
        <v>50</v>
      </c>
      <c r="L944">
        <f>Tabela1[[#This Row],[vlCaptEst]]+Tabela1[[#This Row],[vlLancEstTrat]]+Tabela1[[#This Row],[vlLancEstNTrat]]+Tabela1[[#This Row],[vlConsEst]]</f>
        <v>594.03057668870429</v>
      </c>
      <c r="M944">
        <v>0</v>
      </c>
      <c r="N944">
        <f>Tabela1[[#This Row],[VALOR_anual]]+Tabela1[[#This Row],[AJUSTE_exerc]]</f>
        <v>594.03057668870429</v>
      </c>
      <c r="Q944" t="s">
        <v>51</v>
      </c>
      <c r="R944" t="s">
        <v>52</v>
      </c>
      <c r="S944">
        <v>17194</v>
      </c>
      <c r="T944">
        <v>0</v>
      </c>
      <c r="U944">
        <v>0</v>
      </c>
      <c r="V944">
        <v>3441</v>
      </c>
      <c r="W944">
        <v>0</v>
      </c>
      <c r="X944">
        <v>0</v>
      </c>
      <c r="Y944">
        <v>5.7568725668020709E-2</v>
      </c>
      <c r="Z944">
        <v>395.93684466703428</v>
      </c>
      <c r="AA944">
        <v>0</v>
      </c>
      <c r="AB944">
        <v>0</v>
      </c>
      <c r="AC944">
        <v>198.09373202166998</v>
      </c>
      <c r="AD944" t="s">
        <v>4914</v>
      </c>
      <c r="AE944" t="s">
        <v>4915</v>
      </c>
      <c r="AF944" s="10">
        <v>42608</v>
      </c>
      <c r="AG944" s="10">
        <v>44434</v>
      </c>
      <c r="AH944" t="s">
        <v>4916</v>
      </c>
      <c r="AI944" t="s">
        <v>205</v>
      </c>
      <c r="AJ944">
        <v>22631004</v>
      </c>
      <c r="AK944" t="s">
        <v>64</v>
      </c>
      <c r="AL944" t="s">
        <v>47</v>
      </c>
      <c r="AM944">
        <v>24315211</v>
      </c>
      <c r="AN944" t="s">
        <v>209</v>
      </c>
    </row>
    <row r="945" spans="1:40" x14ac:dyDescent="0.25">
      <c r="A945" t="s">
        <v>4917</v>
      </c>
      <c r="B945" t="s">
        <v>164</v>
      </c>
      <c r="C945">
        <v>50</v>
      </c>
      <c r="D945" t="s">
        <v>165</v>
      </c>
      <c r="E945" t="s">
        <v>166</v>
      </c>
      <c r="F945" s="1">
        <v>330005704406</v>
      </c>
      <c r="G945" t="s">
        <v>4918</v>
      </c>
      <c r="H945" t="s">
        <v>4919</v>
      </c>
      <c r="I945" t="s">
        <v>49</v>
      </c>
      <c r="K945" s="10" t="s">
        <v>50</v>
      </c>
      <c r="L945">
        <f>Tabela1[[#This Row],[vlCaptEst]]+Tabela1[[#This Row],[vlLancEstTrat]]+Tabela1[[#This Row],[vlLancEstNTrat]]+Tabela1[[#This Row],[vlConsEst]]</f>
        <v>499.26512502309254</v>
      </c>
      <c r="M945">
        <v>0</v>
      </c>
      <c r="N945">
        <f>Tabela1[[#This Row],[VALOR_anual]]+Tabela1[[#This Row],[AJUSTE_exerc]]</f>
        <v>499.26512502309254</v>
      </c>
      <c r="Q945" t="s">
        <v>51</v>
      </c>
      <c r="R945" t="s">
        <v>52</v>
      </c>
      <c r="S945">
        <v>14454</v>
      </c>
      <c r="T945">
        <v>0</v>
      </c>
      <c r="U945">
        <v>0</v>
      </c>
      <c r="V945">
        <v>2891</v>
      </c>
      <c r="W945">
        <v>0</v>
      </c>
      <c r="X945">
        <v>0</v>
      </c>
      <c r="Y945">
        <v>5.7568725668020709E-2</v>
      </c>
      <c r="Z945">
        <v>332.83297420804894</v>
      </c>
      <c r="AA945">
        <v>0</v>
      </c>
      <c r="AB945">
        <v>0</v>
      </c>
      <c r="AC945">
        <v>166.43215081504357</v>
      </c>
      <c r="AD945" t="s">
        <v>4920</v>
      </c>
      <c r="AE945" t="s">
        <v>4921</v>
      </c>
      <c r="AF945" s="10">
        <v>40451</v>
      </c>
      <c r="AG945" s="10">
        <v>41547</v>
      </c>
      <c r="AH945" t="s">
        <v>4922</v>
      </c>
      <c r="AI945" t="s">
        <v>1548</v>
      </c>
      <c r="AJ945">
        <v>22710571</v>
      </c>
      <c r="AK945" t="s">
        <v>64</v>
      </c>
      <c r="AL945" t="s">
        <v>47</v>
      </c>
      <c r="AM945">
        <v>24442199</v>
      </c>
      <c r="AN945" t="s">
        <v>4923</v>
      </c>
    </row>
    <row r="946" spans="1:40" x14ac:dyDescent="0.25">
      <c r="A946" t="s">
        <v>4924</v>
      </c>
      <c r="B946" t="s">
        <v>164</v>
      </c>
      <c r="C946">
        <v>50</v>
      </c>
      <c r="D946" t="s">
        <v>165</v>
      </c>
      <c r="E946" t="s">
        <v>166</v>
      </c>
      <c r="F946" s="1">
        <v>330005886598</v>
      </c>
      <c r="G946" t="s">
        <v>4925</v>
      </c>
      <c r="H946" t="s">
        <v>4926</v>
      </c>
      <c r="I946" t="s">
        <v>49</v>
      </c>
      <c r="K946" s="10" t="s">
        <v>50</v>
      </c>
      <c r="L946">
        <f>Tabela1[[#This Row],[vlCaptEst]]+Tabela1[[#This Row],[vlLancEstTrat]]+Tabela1[[#This Row],[vlLancEstNTrat]]+Tabela1[[#This Row],[vlConsEst]]</f>
        <v>493.54264926411116</v>
      </c>
      <c r="M946">
        <v>0</v>
      </c>
      <c r="N946">
        <f>Tabela1[[#This Row],[VALOR_anual]]+Tabela1[[#This Row],[AJUSTE_exerc]]</f>
        <v>493.54264926411116</v>
      </c>
      <c r="Q946" t="s">
        <v>51</v>
      </c>
      <c r="R946" t="s">
        <v>52</v>
      </c>
      <c r="S946">
        <v>6552</v>
      </c>
      <c r="T946">
        <v>0</v>
      </c>
      <c r="U946">
        <v>0</v>
      </c>
      <c r="V946">
        <v>5952.24</v>
      </c>
      <c r="W946">
        <v>0</v>
      </c>
      <c r="X946">
        <v>0</v>
      </c>
      <c r="Y946">
        <v>5.7568725668020709E-2</v>
      </c>
      <c r="Z946">
        <v>150.87286453606157</v>
      </c>
      <c r="AA946">
        <v>0</v>
      </c>
      <c r="AB946">
        <v>0</v>
      </c>
      <c r="AC946">
        <v>342.66978472804959</v>
      </c>
      <c r="AD946" t="s">
        <v>4927</v>
      </c>
      <c r="AE946" t="s">
        <v>4928</v>
      </c>
      <c r="AF946" s="10">
        <v>40334</v>
      </c>
      <c r="AG946" s="10">
        <v>42160</v>
      </c>
      <c r="AH946" t="s">
        <v>4929</v>
      </c>
      <c r="AI946" t="s">
        <v>4930</v>
      </c>
      <c r="AJ946">
        <v>24210590</v>
      </c>
      <c r="AK946" t="s">
        <v>187</v>
      </c>
      <c r="AL946" t="s">
        <v>47</v>
      </c>
      <c r="AM946">
        <v>27174225</v>
      </c>
      <c r="AN946" t="s">
        <v>4931</v>
      </c>
    </row>
    <row r="947" spans="1:40" x14ac:dyDescent="0.25">
      <c r="A947" t="s">
        <v>4932</v>
      </c>
      <c r="B947" t="s">
        <v>164</v>
      </c>
      <c r="C947">
        <v>50</v>
      </c>
      <c r="D947" t="s">
        <v>165</v>
      </c>
      <c r="E947" t="s">
        <v>166</v>
      </c>
      <c r="F947" s="1">
        <v>330005884625</v>
      </c>
      <c r="G947" t="s">
        <v>4933</v>
      </c>
      <c r="H947" t="s">
        <v>4934</v>
      </c>
      <c r="I947" t="s">
        <v>49</v>
      </c>
      <c r="K947" s="10" t="s">
        <v>50</v>
      </c>
      <c r="L947">
        <f>Tabela1[[#This Row],[vlCaptEst]]+Tabela1[[#This Row],[vlLancEstTrat]]+Tabela1[[#This Row],[vlLancEstNTrat]]+Tabela1[[#This Row],[vlConsEst]]</f>
        <v>756.4737024308813</v>
      </c>
      <c r="M947">
        <v>0</v>
      </c>
      <c r="N947">
        <f>Tabela1[[#This Row],[VALOR_anual]]+Tabela1[[#This Row],[AJUSTE_exerc]]</f>
        <v>756.4737024308813</v>
      </c>
      <c r="Q947" t="s">
        <v>51</v>
      </c>
      <c r="R947" t="s">
        <v>52</v>
      </c>
      <c r="S947">
        <v>16425</v>
      </c>
      <c r="T947">
        <v>0</v>
      </c>
      <c r="U947">
        <v>0</v>
      </c>
      <c r="V947">
        <v>6570</v>
      </c>
      <c r="W947">
        <v>0</v>
      </c>
      <c r="X947">
        <v>0</v>
      </c>
      <c r="Y947">
        <v>5.7568725668020709E-2</v>
      </c>
      <c r="Z947">
        <v>378.23685121544065</v>
      </c>
      <c r="AA947">
        <v>0</v>
      </c>
      <c r="AB947">
        <v>0</v>
      </c>
      <c r="AC947">
        <v>378.23685121544065</v>
      </c>
      <c r="AD947" t="s">
        <v>4935</v>
      </c>
      <c r="AE947" t="s">
        <v>4936</v>
      </c>
      <c r="AF947" s="10">
        <v>40351</v>
      </c>
      <c r="AG947" s="10">
        <v>42177</v>
      </c>
      <c r="AH947" t="s">
        <v>4937</v>
      </c>
      <c r="AI947" t="s">
        <v>419</v>
      </c>
      <c r="AJ947">
        <v>22631010</v>
      </c>
      <c r="AK947" t="s">
        <v>64</v>
      </c>
      <c r="AL947" t="s">
        <v>47</v>
      </c>
      <c r="AM947" t="s">
        <v>4938</v>
      </c>
      <c r="AN947" t="s">
        <v>4939</v>
      </c>
    </row>
    <row r="948" spans="1:40" x14ac:dyDescent="0.25">
      <c r="A948" t="s">
        <v>4940</v>
      </c>
      <c r="B948" t="s">
        <v>164</v>
      </c>
      <c r="C948">
        <v>50</v>
      </c>
      <c r="D948" t="s">
        <v>165</v>
      </c>
      <c r="E948" t="s">
        <v>166</v>
      </c>
      <c r="F948" s="1">
        <v>330005716676</v>
      </c>
      <c r="G948" t="s">
        <v>4941</v>
      </c>
      <c r="H948" t="s">
        <v>4942</v>
      </c>
      <c r="I948" t="s">
        <v>49</v>
      </c>
      <c r="K948" s="10" t="s">
        <v>50</v>
      </c>
      <c r="L948">
        <f>Tabela1[[#This Row],[vlCaptEst]]+Tabela1[[#This Row],[vlLancEstTrat]]+Tabela1[[#This Row],[vlLancEstNTrat]]+Tabela1[[#This Row],[vlConsEst]]</f>
        <v>68.074488089049396</v>
      </c>
      <c r="M948">
        <v>0</v>
      </c>
      <c r="N948">
        <f>Tabela1[[#This Row],[VALOR_anual]]+Tabela1[[#This Row],[AJUSTE_exerc]]</f>
        <v>68.074488089049396</v>
      </c>
      <c r="Q948" t="s">
        <v>51</v>
      </c>
      <c r="R948" t="s">
        <v>52</v>
      </c>
      <c r="S948">
        <v>1971</v>
      </c>
      <c r="T948">
        <v>0</v>
      </c>
      <c r="U948">
        <v>0</v>
      </c>
      <c r="V948">
        <v>394.2</v>
      </c>
      <c r="W948">
        <v>0</v>
      </c>
      <c r="X948">
        <v>0</v>
      </c>
      <c r="Y948">
        <v>5.7568725668020709E-2</v>
      </c>
      <c r="Z948">
        <v>45.382992059366259</v>
      </c>
      <c r="AA948">
        <v>0</v>
      </c>
      <c r="AB948">
        <v>0</v>
      </c>
      <c r="AC948">
        <v>22.69149602968313</v>
      </c>
      <c r="AD948" t="s">
        <v>4943</v>
      </c>
      <c r="AE948" t="s">
        <v>4944</v>
      </c>
      <c r="AF948" s="10">
        <v>40420</v>
      </c>
      <c r="AG948" s="10">
        <v>42246</v>
      </c>
      <c r="AH948" t="s">
        <v>4945</v>
      </c>
      <c r="AI948" t="s">
        <v>4946</v>
      </c>
      <c r="AJ948">
        <v>25255100</v>
      </c>
      <c r="AK948" t="s">
        <v>76</v>
      </c>
      <c r="AL948" t="s">
        <v>47</v>
      </c>
      <c r="AM948" t="s">
        <v>4947</v>
      </c>
      <c r="AN948" t="s">
        <v>4948</v>
      </c>
    </row>
    <row r="949" spans="1:40" x14ac:dyDescent="0.25">
      <c r="A949" t="s">
        <v>4956</v>
      </c>
      <c r="B949" t="s">
        <v>164</v>
      </c>
      <c r="C949">
        <v>50</v>
      </c>
      <c r="D949" t="s">
        <v>165</v>
      </c>
      <c r="E949" t="s">
        <v>166</v>
      </c>
      <c r="F949" s="1">
        <v>330005109192</v>
      </c>
      <c r="G949" t="s">
        <v>4957</v>
      </c>
      <c r="H949" t="s">
        <v>4958</v>
      </c>
      <c r="I949" t="s">
        <v>49</v>
      </c>
      <c r="K949" s="10" t="s">
        <v>50</v>
      </c>
      <c r="L949">
        <f>Tabela1[[#This Row],[vlCaptEst]]+Tabela1[[#This Row],[vlLancEstTrat]]+Tabela1[[#This Row],[vlLancEstNTrat]]+Tabela1[[#This Row],[vlConsEst]]</f>
        <v>319.39351015365304</v>
      </c>
      <c r="M949">
        <v>0</v>
      </c>
      <c r="N949">
        <f>Tabela1[[#This Row],[VALOR_anual]]+Tabela1[[#This Row],[AJUSTE_exerc]]</f>
        <v>319.39351015365304</v>
      </c>
      <c r="Q949" t="s">
        <v>51</v>
      </c>
      <c r="R949" t="s">
        <v>52</v>
      </c>
      <c r="S949">
        <v>6570</v>
      </c>
      <c r="T949">
        <v>0</v>
      </c>
      <c r="U949">
        <v>0</v>
      </c>
      <c r="V949">
        <v>2920</v>
      </c>
      <c r="W949">
        <v>0</v>
      </c>
      <c r="X949">
        <v>0</v>
      </c>
      <c r="Y949">
        <v>5.7568725668020709E-2</v>
      </c>
      <c r="Z949">
        <v>151.29056349657117</v>
      </c>
      <c r="AA949">
        <v>0</v>
      </c>
      <c r="AB949">
        <v>0</v>
      </c>
      <c r="AC949">
        <v>168.10294665708187</v>
      </c>
      <c r="AD949" t="s">
        <v>4959</v>
      </c>
      <c r="AE949" t="s">
        <v>4960</v>
      </c>
      <c r="AF949" s="10">
        <v>40550</v>
      </c>
      <c r="AG949" s="10">
        <v>42376</v>
      </c>
      <c r="AH949" t="s">
        <v>4961</v>
      </c>
      <c r="AI949" t="s">
        <v>732</v>
      </c>
      <c r="AJ949">
        <v>21740300</v>
      </c>
      <c r="AK949" t="s">
        <v>64</v>
      </c>
      <c r="AL949" t="s">
        <v>47</v>
      </c>
      <c r="AM949" t="s">
        <v>4962</v>
      </c>
      <c r="AN949" t="s">
        <v>4963</v>
      </c>
    </row>
    <row r="950" spans="1:40" x14ac:dyDescent="0.25">
      <c r="A950" t="s">
        <v>4964</v>
      </c>
      <c r="B950" t="s">
        <v>164</v>
      </c>
      <c r="C950">
        <v>50</v>
      </c>
      <c r="D950" t="s">
        <v>165</v>
      </c>
      <c r="E950" t="s">
        <v>166</v>
      </c>
      <c r="F950" s="1">
        <v>330005719934</v>
      </c>
      <c r="G950" t="s">
        <v>4965</v>
      </c>
      <c r="H950" t="s">
        <v>4966</v>
      </c>
      <c r="I950" t="s">
        <v>62</v>
      </c>
      <c r="K950" s="10" t="s">
        <v>66</v>
      </c>
      <c r="L950">
        <f>Tabela1[[#This Row],[vlCaptEst]]+Tabela1[[#This Row],[vlLancEstTrat]]+Tabela1[[#This Row],[vlLancEstNTrat]]+Tabela1[[#This Row],[vlConsEst]]</f>
        <v>810.84766461521644</v>
      </c>
      <c r="M950">
        <v>0</v>
      </c>
      <c r="N950">
        <f>Tabela1[[#This Row],[VALOR_anual]]+Tabela1[[#This Row],[AJUSTE_exerc]]</f>
        <v>810.84766461521644</v>
      </c>
      <c r="Q950" t="s">
        <v>51</v>
      </c>
      <c r="R950" t="s">
        <v>52</v>
      </c>
      <c r="S950">
        <v>23474.880000000001</v>
      </c>
      <c r="T950">
        <v>0</v>
      </c>
      <c r="U950">
        <v>0</v>
      </c>
      <c r="V950">
        <v>4694.9799999999996</v>
      </c>
      <c r="W950">
        <v>0</v>
      </c>
      <c r="X950">
        <v>0</v>
      </c>
      <c r="Y950">
        <v>5.7568725668020709E-2</v>
      </c>
      <c r="Z950">
        <v>540.56510974347759</v>
      </c>
      <c r="AA950">
        <v>0</v>
      </c>
      <c r="AB950">
        <v>0</v>
      </c>
      <c r="AC950">
        <v>270.2825548717388</v>
      </c>
      <c r="AD950" t="s">
        <v>4967</v>
      </c>
      <c r="AE950" t="s">
        <v>4968</v>
      </c>
      <c r="AF950" s="10">
        <v>43785</v>
      </c>
      <c r="AG950" s="10">
        <v>45246</v>
      </c>
      <c r="AH950" t="s">
        <v>4969</v>
      </c>
      <c r="AI950" t="s">
        <v>4172</v>
      </c>
      <c r="AJ950" t="s">
        <v>4970</v>
      </c>
      <c r="AK950" t="s">
        <v>4971</v>
      </c>
      <c r="AL950" t="s">
        <v>2633</v>
      </c>
      <c r="AM950" t="s">
        <v>4972</v>
      </c>
      <c r="AN950" t="s">
        <v>4973</v>
      </c>
    </row>
    <row r="951" spans="1:40" x14ac:dyDescent="0.25">
      <c r="A951" t="s">
        <v>4974</v>
      </c>
      <c r="B951" t="s">
        <v>164</v>
      </c>
      <c r="C951">
        <v>50</v>
      </c>
      <c r="D951" t="s">
        <v>165</v>
      </c>
      <c r="E951" t="s">
        <v>166</v>
      </c>
      <c r="F951" s="1">
        <v>330005828474</v>
      </c>
      <c r="G951" t="s">
        <v>4975</v>
      </c>
      <c r="H951" t="s">
        <v>4976</v>
      </c>
      <c r="I951" t="s">
        <v>49</v>
      </c>
      <c r="K951" s="10" t="s">
        <v>50</v>
      </c>
      <c r="L951">
        <f>Tabela1[[#This Row],[vlCaptEst]]+Tabela1[[#This Row],[vlLancEstTrat]]+Tabela1[[#This Row],[vlLancEstNTrat]]+Tabela1[[#This Row],[vlConsEst]]</f>
        <v>467.71841103060615</v>
      </c>
      <c r="M951">
        <v>0</v>
      </c>
      <c r="N951">
        <f>Tabela1[[#This Row],[VALOR_anual]]+Tabela1[[#This Row],[AJUSTE_exerc]]</f>
        <v>467.71841103060615</v>
      </c>
      <c r="Q951" t="s">
        <v>51</v>
      </c>
      <c r="R951" t="s">
        <v>52</v>
      </c>
      <c r="S951">
        <v>6739.2</v>
      </c>
      <c r="T951">
        <v>0</v>
      </c>
      <c r="U951">
        <v>0</v>
      </c>
      <c r="V951">
        <v>5428.8</v>
      </c>
      <c r="W951">
        <v>0</v>
      </c>
      <c r="X951">
        <v>0</v>
      </c>
      <c r="Y951">
        <v>5.7568725668020709E-2</v>
      </c>
      <c r="Z951">
        <v>155.19604877733579</v>
      </c>
      <c r="AA951">
        <v>0</v>
      </c>
      <c r="AB951">
        <v>0</v>
      </c>
      <c r="AC951">
        <v>312.52236225327039</v>
      </c>
      <c r="AD951" t="s">
        <v>4977</v>
      </c>
      <c r="AE951" t="s">
        <v>4978</v>
      </c>
      <c r="AF951" s="10">
        <v>40659</v>
      </c>
      <c r="AG951" s="10">
        <v>42486</v>
      </c>
      <c r="AH951" t="s">
        <v>4979</v>
      </c>
      <c r="AI951" t="s">
        <v>4980</v>
      </c>
      <c r="AJ951">
        <v>25900000</v>
      </c>
      <c r="AK951" t="s">
        <v>197</v>
      </c>
      <c r="AL951" t="s">
        <v>47</v>
      </c>
      <c r="AM951">
        <v>36322858</v>
      </c>
      <c r="AN951" t="s">
        <v>4981</v>
      </c>
    </row>
    <row r="952" spans="1:40" x14ac:dyDescent="0.25">
      <c r="A952" t="s">
        <v>4982</v>
      </c>
      <c r="B952" t="s">
        <v>164</v>
      </c>
      <c r="C952">
        <v>50</v>
      </c>
      <c r="D952" t="s">
        <v>165</v>
      </c>
      <c r="E952" t="s">
        <v>166</v>
      </c>
      <c r="F952" s="1">
        <v>330041233833</v>
      </c>
      <c r="G952" t="s">
        <v>4983</v>
      </c>
      <c r="H952" t="s">
        <v>4984</v>
      </c>
      <c r="I952" t="s">
        <v>62</v>
      </c>
      <c r="K952" s="10" t="s">
        <v>50</v>
      </c>
      <c r="L952">
        <f>Tabela1[[#This Row],[vlCaptEst]]+Tabela1[[#This Row],[vlLancEstTrat]]+Tabela1[[#This Row],[vlLancEstNTrat]]+Tabela1[[#This Row],[vlConsEst]]</f>
        <v>144.12702632383181</v>
      </c>
      <c r="M952">
        <v>0</v>
      </c>
      <c r="N952">
        <f>Tabela1[[#This Row],[VALOR_anual]]+Tabela1[[#This Row],[AJUSTE_exerc]]</f>
        <v>144.12702632383181</v>
      </c>
      <c r="Q952" t="s">
        <v>51</v>
      </c>
      <c r="R952" t="s">
        <v>52</v>
      </c>
      <c r="S952">
        <v>0</v>
      </c>
      <c r="T952">
        <v>114318</v>
      </c>
      <c r="U952">
        <v>0</v>
      </c>
      <c r="V952">
        <v>0</v>
      </c>
      <c r="W952">
        <v>685.91</v>
      </c>
      <c r="X952">
        <v>98</v>
      </c>
      <c r="Y952">
        <v>5.7568725668020709E-2</v>
      </c>
      <c r="Z952">
        <v>0</v>
      </c>
      <c r="AA952">
        <v>144.12702632383181</v>
      </c>
      <c r="AB952">
        <v>0</v>
      </c>
      <c r="AC952">
        <v>0</v>
      </c>
      <c r="AD952" t="s">
        <v>4985</v>
      </c>
      <c r="AE952" t="s">
        <v>4986</v>
      </c>
      <c r="AF952" s="10">
        <v>42836</v>
      </c>
      <c r="AG952" s="10">
        <v>44662</v>
      </c>
      <c r="AH952" t="s">
        <v>4987</v>
      </c>
      <c r="AI952" t="s">
        <v>181</v>
      </c>
      <c r="AJ952">
        <v>22783110</v>
      </c>
      <c r="AK952" t="s">
        <v>64</v>
      </c>
      <c r="AL952" t="s">
        <v>47</v>
      </c>
      <c r="AM952" t="s">
        <v>4988</v>
      </c>
      <c r="AN952" t="s">
        <v>4989</v>
      </c>
    </row>
    <row r="953" spans="1:40" x14ac:dyDescent="0.25">
      <c r="A953" t="s">
        <v>4990</v>
      </c>
      <c r="B953" t="s">
        <v>164</v>
      </c>
      <c r="C953">
        <v>50</v>
      </c>
      <c r="D953" t="s">
        <v>165</v>
      </c>
      <c r="E953" t="s">
        <v>166</v>
      </c>
      <c r="F953" s="1">
        <v>330005224102</v>
      </c>
      <c r="G953" t="s">
        <v>4991</v>
      </c>
      <c r="H953" t="s">
        <v>4992</v>
      </c>
      <c r="I953" t="s">
        <v>49</v>
      </c>
      <c r="K953" s="10" t="s">
        <v>50</v>
      </c>
      <c r="L953">
        <f>Tabela1[[#This Row],[vlCaptEst]]+Tabela1[[#This Row],[vlLancEstTrat]]+Tabela1[[#This Row],[vlLancEstNTrat]]+Tabela1[[#This Row],[vlConsEst]]</f>
        <v>159.02843674001119</v>
      </c>
      <c r="M953">
        <v>0</v>
      </c>
      <c r="N953">
        <f>Tabela1[[#This Row],[VALOR_anual]]+Tabela1[[#This Row],[AJUSTE_exerc]]</f>
        <v>159.02843674001119</v>
      </c>
      <c r="Q953" t="s">
        <v>51</v>
      </c>
      <c r="R953" t="s">
        <v>52</v>
      </c>
      <c r="S953">
        <v>4604</v>
      </c>
      <c r="T953">
        <v>0</v>
      </c>
      <c r="U953">
        <v>0</v>
      </c>
      <c r="V953">
        <v>921</v>
      </c>
      <c r="W953">
        <v>0</v>
      </c>
      <c r="X953">
        <v>0</v>
      </c>
      <c r="Y953">
        <v>5.7568725668020709E-2</v>
      </c>
      <c r="Z953">
        <v>106.01199617733229</v>
      </c>
      <c r="AA953">
        <v>0</v>
      </c>
      <c r="AB953">
        <v>0</v>
      </c>
      <c r="AC953">
        <v>53.016440562678895</v>
      </c>
      <c r="AD953" t="s">
        <v>4993</v>
      </c>
      <c r="AE953" t="s">
        <v>4994</v>
      </c>
      <c r="AF953" s="10">
        <v>42579</v>
      </c>
      <c r="AG953" s="10">
        <v>44405</v>
      </c>
      <c r="AH953" t="s">
        <v>4995</v>
      </c>
      <c r="AI953" t="s">
        <v>181</v>
      </c>
      <c r="AJ953">
        <v>22745005</v>
      </c>
      <c r="AK953" t="s">
        <v>64</v>
      </c>
      <c r="AL953" t="s">
        <v>47</v>
      </c>
      <c r="AM953">
        <v>33926127</v>
      </c>
      <c r="AN953" t="s">
        <v>4996</v>
      </c>
    </row>
    <row r="954" spans="1:40" x14ac:dyDescent="0.25">
      <c r="A954" t="s">
        <v>4997</v>
      </c>
      <c r="B954" t="s">
        <v>164</v>
      </c>
      <c r="C954">
        <v>50</v>
      </c>
      <c r="D954" t="s">
        <v>165</v>
      </c>
      <c r="E954" t="s">
        <v>166</v>
      </c>
      <c r="F954" s="1">
        <v>330005196303</v>
      </c>
      <c r="G954" t="s">
        <v>4998</v>
      </c>
      <c r="H954" t="s">
        <v>4999</v>
      </c>
      <c r="I954" t="s">
        <v>49</v>
      </c>
      <c r="K954" s="10" t="s">
        <v>50</v>
      </c>
      <c r="L954">
        <f>Tabela1[[#This Row],[vlCaptEst]]+Tabela1[[#This Row],[vlLancEstTrat]]+Tabela1[[#This Row],[vlLancEstNTrat]]+Tabela1[[#This Row],[vlConsEst]]</f>
        <v>1064.0776594241515</v>
      </c>
      <c r="M954">
        <v>0</v>
      </c>
      <c r="N954">
        <f>Tabela1[[#This Row],[VALOR_anual]]+Tabela1[[#This Row],[AJUSTE_exerc]]</f>
        <v>1064.0776594241515</v>
      </c>
      <c r="Q954" t="s">
        <v>51</v>
      </c>
      <c r="R954" t="s">
        <v>52</v>
      </c>
      <c r="S954">
        <v>30806</v>
      </c>
      <c r="T954">
        <v>0</v>
      </c>
      <c r="U954">
        <v>0</v>
      </c>
      <c r="V954">
        <v>6161.2</v>
      </c>
      <c r="W954">
        <v>0</v>
      </c>
      <c r="X954">
        <v>0</v>
      </c>
      <c r="Y954">
        <v>5.7568725668020709E-2</v>
      </c>
      <c r="Z954">
        <v>709.38858710743852</v>
      </c>
      <c r="AA954">
        <v>0</v>
      </c>
      <c r="AB954">
        <v>0</v>
      </c>
      <c r="AC954">
        <v>354.6890723167129</v>
      </c>
      <c r="AD954" t="s">
        <v>5000</v>
      </c>
      <c r="AE954" t="s">
        <v>5001</v>
      </c>
      <c r="AF954" s="10">
        <v>40665</v>
      </c>
      <c r="AG954" s="10">
        <v>42492</v>
      </c>
      <c r="AH954" t="s">
        <v>5002</v>
      </c>
      <c r="AI954" t="s">
        <v>5003</v>
      </c>
      <c r="AJ954">
        <v>22725421</v>
      </c>
      <c r="AK954" t="s">
        <v>64</v>
      </c>
      <c r="AL954" t="s">
        <v>47</v>
      </c>
      <c r="AM954" t="s">
        <v>5004</v>
      </c>
      <c r="AN954" t="s">
        <v>5005</v>
      </c>
    </row>
    <row r="955" spans="1:40" x14ac:dyDescent="0.25">
      <c r="A955" t="s">
        <v>5006</v>
      </c>
      <c r="B955" t="s">
        <v>164</v>
      </c>
      <c r="C955">
        <v>50</v>
      </c>
      <c r="D955" t="s">
        <v>165</v>
      </c>
      <c r="E955" t="s">
        <v>166</v>
      </c>
      <c r="F955" s="1">
        <v>330005800545</v>
      </c>
      <c r="G955" t="s">
        <v>5007</v>
      </c>
      <c r="H955" t="s">
        <v>5008</v>
      </c>
      <c r="I955" t="s">
        <v>49</v>
      </c>
      <c r="K955" s="10" t="s">
        <v>261</v>
      </c>
      <c r="L955">
        <f>Tabela1[[#This Row],[vlCaptEst]]+Tabela1[[#This Row],[vlLancEstTrat]]+Tabela1[[#This Row],[vlLancEstNTrat]]+Tabela1[[#This Row],[vlConsEst]]</f>
        <v>363.09526389696828</v>
      </c>
      <c r="M955">
        <v>0</v>
      </c>
      <c r="N955">
        <f>Tabela1[[#This Row],[VALOR_anual]]+Tabela1[[#This Row],[AJUSTE_exerc]]</f>
        <v>363.09526389696828</v>
      </c>
      <c r="Q955" t="s">
        <v>51</v>
      </c>
      <c r="R955" t="s">
        <v>52</v>
      </c>
      <c r="S955">
        <v>10512</v>
      </c>
      <c r="T955">
        <v>0</v>
      </c>
      <c r="U955">
        <v>0</v>
      </c>
      <c r="V955">
        <v>2102.4</v>
      </c>
      <c r="W955">
        <v>0</v>
      </c>
      <c r="X955">
        <v>0</v>
      </c>
      <c r="Y955">
        <v>5.7568725668020709E-2</v>
      </c>
      <c r="Z955">
        <v>242.06699008931645</v>
      </c>
      <c r="AA955">
        <v>0</v>
      </c>
      <c r="AB955">
        <v>0</v>
      </c>
      <c r="AC955">
        <v>121.02827380765184</v>
      </c>
      <c r="AD955" t="s">
        <v>5009</v>
      </c>
      <c r="AE955" t="s">
        <v>5010</v>
      </c>
      <c r="AF955" s="10">
        <v>44151</v>
      </c>
      <c r="AG955" s="10">
        <v>45977</v>
      </c>
      <c r="AH955" t="s">
        <v>5011</v>
      </c>
      <c r="AI955" t="s">
        <v>5012</v>
      </c>
      <c r="AJ955">
        <v>20950071</v>
      </c>
      <c r="AK955" t="s">
        <v>64</v>
      </c>
      <c r="AL955" t="s">
        <v>47</v>
      </c>
      <c r="AM955" t="s">
        <v>5013</v>
      </c>
      <c r="AN955" t="s">
        <v>5014</v>
      </c>
    </row>
    <row r="956" spans="1:40" x14ac:dyDescent="0.25">
      <c r="A956" t="s">
        <v>5015</v>
      </c>
      <c r="B956" t="s">
        <v>164</v>
      </c>
      <c r="C956">
        <v>50</v>
      </c>
      <c r="D956" t="s">
        <v>165</v>
      </c>
      <c r="E956" t="s">
        <v>166</v>
      </c>
      <c r="F956" s="1">
        <v>330005635595</v>
      </c>
      <c r="G956" t="s">
        <v>5016</v>
      </c>
      <c r="H956" t="s">
        <v>5017</v>
      </c>
      <c r="I956" t="s">
        <v>49</v>
      </c>
      <c r="K956" s="10" t="s">
        <v>50</v>
      </c>
      <c r="L956">
        <f>Tabela1[[#This Row],[vlCaptEst]]+Tabela1[[#This Row],[vlLancEstTrat]]+Tabela1[[#This Row],[vlLancEstNTrat]]+Tabela1[[#This Row],[vlConsEst]]</f>
        <v>477.06972686186089</v>
      </c>
      <c r="M956">
        <v>52.05</v>
      </c>
      <c r="N956">
        <f>Tabela1[[#This Row],[VALOR_anual]]+Tabela1[[#This Row],[AJUSTE_exerc]]</f>
        <v>529.11972686186084</v>
      </c>
      <c r="Q956" t="s">
        <v>51</v>
      </c>
      <c r="R956" t="s">
        <v>52</v>
      </c>
      <c r="S956">
        <v>13811.6</v>
      </c>
      <c r="T956">
        <v>0</v>
      </c>
      <c r="U956">
        <v>0</v>
      </c>
      <c r="V956">
        <v>2762.32</v>
      </c>
      <c r="W956">
        <v>0</v>
      </c>
      <c r="X956">
        <v>0</v>
      </c>
      <c r="Y956">
        <v>5.7568725668020709E-2</v>
      </c>
      <c r="Z956">
        <v>318.04648457457392</v>
      </c>
      <c r="AA956">
        <v>0</v>
      </c>
      <c r="AB956">
        <v>0</v>
      </c>
      <c r="AC956">
        <v>159.02324228728696</v>
      </c>
      <c r="AD956" t="s">
        <v>5018</v>
      </c>
      <c r="AE956" t="s">
        <v>5019</v>
      </c>
      <c r="AF956" s="10">
        <v>44992</v>
      </c>
      <c r="AG956" s="10">
        <v>46819</v>
      </c>
      <c r="AH956" t="s">
        <v>5020</v>
      </c>
      <c r="AI956" t="s">
        <v>1251</v>
      </c>
      <c r="AJ956">
        <v>20510060</v>
      </c>
      <c r="AK956" t="s">
        <v>64</v>
      </c>
      <c r="AL956" t="s">
        <v>47</v>
      </c>
      <c r="AM956" t="s">
        <v>5021</v>
      </c>
      <c r="AN956" t="s">
        <v>5022</v>
      </c>
    </row>
    <row r="957" spans="1:40" x14ac:dyDescent="0.25">
      <c r="A957" t="s">
        <v>5023</v>
      </c>
      <c r="B957" t="s">
        <v>164</v>
      </c>
      <c r="C957">
        <v>50</v>
      </c>
      <c r="D957" t="s">
        <v>165</v>
      </c>
      <c r="E957" t="s">
        <v>166</v>
      </c>
      <c r="F957" s="1">
        <v>330007447826</v>
      </c>
      <c r="G957" t="s">
        <v>5024</v>
      </c>
      <c r="H957" t="s">
        <v>5025</v>
      </c>
      <c r="I957" t="s">
        <v>62</v>
      </c>
      <c r="K957" s="10" t="s">
        <v>5026</v>
      </c>
      <c r="L957">
        <f>Tabela1[[#This Row],[vlCaptEst]]+Tabela1[[#This Row],[vlLancEstTrat]]+Tabela1[[#This Row],[vlLancEstNTrat]]+Tabela1[[#This Row],[vlConsEst]]</f>
        <v>215715.70974991441</v>
      </c>
      <c r="M957">
        <v>0</v>
      </c>
      <c r="N957">
        <f>Tabela1[[#This Row],[VALOR_anual]]+Tabela1[[#This Row],[AJUSTE_exerc]]</f>
        <v>215715.70974991441</v>
      </c>
      <c r="Q957" t="s">
        <v>51</v>
      </c>
      <c r="R957" t="s">
        <v>52</v>
      </c>
      <c r="S957">
        <v>3950208</v>
      </c>
      <c r="T957">
        <v>1866240</v>
      </c>
      <c r="U957">
        <v>0</v>
      </c>
      <c r="V957">
        <v>2083968</v>
      </c>
      <c r="W957">
        <v>52560</v>
      </c>
      <c r="X957">
        <v>96</v>
      </c>
      <c r="Y957">
        <v>5.7568725668020709E-2</v>
      </c>
      <c r="Z957">
        <v>90963.37820499533</v>
      </c>
      <c r="AA957">
        <v>4780.9509745706555</v>
      </c>
      <c r="AB957">
        <v>0</v>
      </c>
      <c r="AC957">
        <v>119971.38057034844</v>
      </c>
      <c r="AD957" t="s">
        <v>5027</v>
      </c>
      <c r="AE957" t="s">
        <v>5028</v>
      </c>
      <c r="AF957" s="10">
        <v>43313</v>
      </c>
      <c r="AG957" s="10">
        <v>45139</v>
      </c>
      <c r="AH957" t="s">
        <v>5029</v>
      </c>
      <c r="AI957" t="s">
        <v>5030</v>
      </c>
      <c r="AJ957">
        <v>28680000</v>
      </c>
      <c r="AK957" t="s">
        <v>200</v>
      </c>
      <c r="AL957" t="s">
        <v>47</v>
      </c>
      <c r="AM957">
        <v>26499100</v>
      </c>
      <c r="AN957" t="s">
        <v>5031</v>
      </c>
    </row>
    <row r="958" spans="1:40" x14ac:dyDescent="0.25">
      <c r="A958" t="s">
        <v>5032</v>
      </c>
      <c r="B958" t="s">
        <v>164</v>
      </c>
      <c r="C958">
        <v>50</v>
      </c>
      <c r="D958" t="s">
        <v>165</v>
      </c>
      <c r="E958" t="s">
        <v>166</v>
      </c>
      <c r="F958" s="1">
        <v>330005062374</v>
      </c>
      <c r="G958" t="s">
        <v>5033</v>
      </c>
      <c r="H958" t="s">
        <v>5034</v>
      </c>
      <c r="I958" t="s">
        <v>49</v>
      </c>
      <c r="K958" s="10" t="s">
        <v>50</v>
      </c>
      <c r="L958">
        <f>Tabela1[[#This Row],[vlCaptEst]]+Tabela1[[#This Row],[vlLancEstTrat]]+Tabela1[[#This Row],[vlLancEstNTrat]]+Tabela1[[#This Row],[vlConsEst]]</f>
        <v>144.07481395376811</v>
      </c>
      <c r="M958">
        <v>0</v>
      </c>
      <c r="N958">
        <f>Tabela1[[#This Row],[VALOR_anual]]+Tabela1[[#This Row],[AJUSTE_exerc]]</f>
        <v>144.07481395376811</v>
      </c>
      <c r="Q958" t="s">
        <v>51</v>
      </c>
      <c r="R958" t="s">
        <v>52</v>
      </c>
      <c r="S958">
        <v>3484.8</v>
      </c>
      <c r="T958">
        <v>0</v>
      </c>
      <c r="U958">
        <v>0</v>
      </c>
      <c r="V958">
        <v>1108.8</v>
      </c>
      <c r="W958">
        <v>0</v>
      </c>
      <c r="X958">
        <v>0</v>
      </c>
      <c r="Y958">
        <v>5.7568725668020709E-2</v>
      </c>
      <c r="Z958">
        <v>80.250412787903741</v>
      </c>
      <c r="AA958">
        <v>0</v>
      </c>
      <c r="AB958">
        <v>0</v>
      </c>
      <c r="AC958">
        <v>63.824401165864373</v>
      </c>
      <c r="AD958" t="s">
        <v>5035</v>
      </c>
      <c r="AE958" t="s">
        <v>5036</v>
      </c>
      <c r="AF958" s="10">
        <v>40693</v>
      </c>
      <c r="AG958" s="10">
        <v>42520</v>
      </c>
      <c r="AH958" t="s">
        <v>5037</v>
      </c>
      <c r="AI958" t="s">
        <v>5038</v>
      </c>
      <c r="AJ958">
        <v>25265007</v>
      </c>
      <c r="AK958" t="s">
        <v>76</v>
      </c>
      <c r="AL958" t="s">
        <v>47</v>
      </c>
      <c r="AM958" t="s">
        <v>5039</v>
      </c>
      <c r="AN958" t="s">
        <v>5040</v>
      </c>
    </row>
    <row r="959" spans="1:40" x14ac:dyDescent="0.25">
      <c r="A959" t="s">
        <v>5041</v>
      </c>
      <c r="B959" t="s">
        <v>164</v>
      </c>
      <c r="C959">
        <v>50</v>
      </c>
      <c r="D959" t="s">
        <v>165</v>
      </c>
      <c r="E959" t="s">
        <v>166</v>
      </c>
      <c r="F959" s="1">
        <v>330005062293</v>
      </c>
      <c r="G959" t="s">
        <v>5042</v>
      </c>
      <c r="H959" t="s">
        <v>5043</v>
      </c>
      <c r="I959" t="s">
        <v>49</v>
      </c>
      <c r="K959" s="10" t="s">
        <v>5044</v>
      </c>
      <c r="L959">
        <f>Tabela1[[#This Row],[vlCaptEst]]+Tabela1[[#This Row],[vlLancEstTrat]]+Tabela1[[#This Row],[vlLancEstNTrat]]+Tabela1[[#This Row],[vlConsEst]]</f>
        <v>405.12622179824507</v>
      </c>
      <c r="M959">
        <v>0</v>
      </c>
      <c r="N959">
        <f>Tabela1[[#This Row],[VALOR_anual]]+Tabela1[[#This Row],[AJUSTE_exerc]]</f>
        <v>405.12622179824507</v>
      </c>
      <c r="Q959" t="s">
        <v>51</v>
      </c>
      <c r="R959" t="s">
        <v>52</v>
      </c>
      <c r="S959">
        <v>12848</v>
      </c>
      <c r="T959">
        <v>0</v>
      </c>
      <c r="U959">
        <v>0</v>
      </c>
      <c r="V959">
        <v>1898</v>
      </c>
      <c r="W959">
        <v>0</v>
      </c>
      <c r="X959">
        <v>0</v>
      </c>
      <c r="Y959">
        <v>5.7568725668020709E-2</v>
      </c>
      <c r="Z959">
        <v>295.85617372893802</v>
      </c>
      <c r="AA959">
        <v>0</v>
      </c>
      <c r="AB959">
        <v>0</v>
      </c>
      <c r="AC959">
        <v>109.27004806930707</v>
      </c>
      <c r="AD959" t="s">
        <v>5045</v>
      </c>
      <c r="AE959" t="s">
        <v>5046</v>
      </c>
      <c r="AF959" s="10">
        <v>45008</v>
      </c>
      <c r="AG959" s="10">
        <v>46835</v>
      </c>
      <c r="AH959" t="s">
        <v>5047</v>
      </c>
      <c r="AI959" t="s">
        <v>85</v>
      </c>
      <c r="AJ959">
        <v>22610070</v>
      </c>
      <c r="AK959" t="s">
        <v>187</v>
      </c>
      <c r="AL959" t="s">
        <v>47</v>
      </c>
      <c r="AM959" t="s">
        <v>5048</v>
      </c>
      <c r="AN959" t="s">
        <v>5049</v>
      </c>
    </row>
    <row r="960" spans="1:40" x14ac:dyDescent="0.25">
      <c r="A960" t="s">
        <v>5056</v>
      </c>
      <c r="B960" t="s">
        <v>164</v>
      </c>
      <c r="C960">
        <v>50</v>
      </c>
      <c r="D960" t="s">
        <v>165</v>
      </c>
      <c r="E960" t="s">
        <v>166</v>
      </c>
      <c r="F960" s="1">
        <v>330005800111</v>
      </c>
      <c r="G960" t="s">
        <v>5057</v>
      </c>
      <c r="H960" t="s">
        <v>5058</v>
      </c>
      <c r="I960" t="s">
        <v>49</v>
      </c>
      <c r="K960" s="10" t="s">
        <v>50</v>
      </c>
      <c r="L960">
        <f>Tabela1[[#This Row],[vlCaptEst]]+Tabela1[[#This Row],[vlLancEstTrat]]+Tabela1[[#This Row],[vlLancEstNTrat]]+Tabela1[[#This Row],[vlConsEst]]</f>
        <v>232.89849790613107</v>
      </c>
      <c r="M960">
        <v>0</v>
      </c>
      <c r="N960">
        <f>Tabela1[[#This Row],[VALOR_anual]]+Tabela1[[#This Row],[AJUSTE_exerc]]</f>
        <v>232.89849790613107</v>
      </c>
      <c r="Q960" t="s">
        <v>51</v>
      </c>
      <c r="R960" t="s">
        <v>52</v>
      </c>
      <c r="S960">
        <v>6742.56</v>
      </c>
      <c r="T960">
        <v>0</v>
      </c>
      <c r="U960">
        <v>0</v>
      </c>
      <c r="V960">
        <v>1348.5119999999999</v>
      </c>
      <c r="W960">
        <v>0</v>
      </c>
      <c r="X960">
        <v>0</v>
      </c>
      <c r="Y960">
        <v>5.7568725668020709E-2</v>
      </c>
      <c r="Z960">
        <v>155.26914609542496</v>
      </c>
      <c r="AA960">
        <v>0</v>
      </c>
      <c r="AB960">
        <v>0</v>
      </c>
      <c r="AC960">
        <v>77.629351810706112</v>
      </c>
      <c r="AD960" t="s">
        <v>5059</v>
      </c>
      <c r="AE960" t="s">
        <v>5060</v>
      </c>
      <c r="AF960" s="10">
        <v>40584</v>
      </c>
      <c r="AG960" s="10">
        <v>42410</v>
      </c>
      <c r="AH960" t="s">
        <v>5061</v>
      </c>
      <c r="AI960" t="s">
        <v>5062</v>
      </c>
      <c r="AJ960">
        <v>24800000</v>
      </c>
      <c r="AK960" t="s">
        <v>236</v>
      </c>
      <c r="AL960" t="s">
        <v>47</v>
      </c>
      <c r="AM960" t="s">
        <v>5063</v>
      </c>
      <c r="AN960" t="s">
        <v>192</v>
      </c>
    </row>
    <row r="961" spans="1:40" x14ac:dyDescent="0.25">
      <c r="A961" t="s">
        <v>5064</v>
      </c>
      <c r="B961" t="s">
        <v>164</v>
      </c>
      <c r="C961">
        <v>50</v>
      </c>
      <c r="D961" t="s">
        <v>165</v>
      </c>
      <c r="E961" t="s">
        <v>166</v>
      </c>
      <c r="F961" s="1">
        <v>330005090319</v>
      </c>
      <c r="G961" t="s">
        <v>5065</v>
      </c>
      <c r="H961" t="s">
        <v>5066</v>
      </c>
      <c r="I961" t="s">
        <v>49</v>
      </c>
      <c r="K961" s="10" t="s">
        <v>50</v>
      </c>
      <c r="L961">
        <f>Tabela1[[#This Row],[vlCaptEst]]+Tabela1[[#This Row],[vlLancEstTrat]]+Tabela1[[#This Row],[vlLancEstNTrat]]+Tabela1[[#This Row],[vlConsEst]]</f>
        <v>117.5404874873968</v>
      </c>
      <c r="M961">
        <v>0</v>
      </c>
      <c r="N961">
        <f>Tabela1[[#This Row],[VALOR_anual]]+Tabela1[[#This Row],[AJUSTE_exerc]]</f>
        <v>117.5404874873968</v>
      </c>
      <c r="Q961" t="s">
        <v>51</v>
      </c>
      <c r="R961" t="s">
        <v>52</v>
      </c>
      <c r="S961">
        <v>3544.15</v>
      </c>
      <c r="T961">
        <v>0</v>
      </c>
      <c r="U961">
        <v>0</v>
      </c>
      <c r="V961">
        <v>624.15</v>
      </c>
      <c r="W961">
        <v>0</v>
      </c>
      <c r="X961">
        <v>0</v>
      </c>
      <c r="Y961">
        <v>5.7568725668020709E-2</v>
      </c>
      <c r="Z961">
        <v>81.607934409559888</v>
      </c>
      <c r="AA961">
        <v>0</v>
      </c>
      <c r="AB961">
        <v>0</v>
      </c>
      <c r="AC961">
        <v>35.932553077836921</v>
      </c>
      <c r="AD961" t="s">
        <v>5067</v>
      </c>
      <c r="AE961" t="s">
        <v>5068</v>
      </c>
      <c r="AF961" s="10">
        <v>40364</v>
      </c>
      <c r="AG961" s="10">
        <v>42190</v>
      </c>
      <c r="AH961" t="s">
        <v>5069</v>
      </c>
      <c r="AI961" t="s">
        <v>5070</v>
      </c>
      <c r="AJ961">
        <v>26112180</v>
      </c>
      <c r="AK961" t="s">
        <v>194</v>
      </c>
      <c r="AL961" t="s">
        <v>47</v>
      </c>
      <c r="AM961">
        <v>27868050</v>
      </c>
      <c r="AN961" t="s">
        <v>5071</v>
      </c>
    </row>
    <row r="962" spans="1:40" x14ac:dyDescent="0.25">
      <c r="A962" t="s">
        <v>5072</v>
      </c>
      <c r="B962" t="s">
        <v>164</v>
      </c>
      <c r="C962">
        <v>50</v>
      </c>
      <c r="D962" t="s">
        <v>165</v>
      </c>
      <c r="E962" t="s">
        <v>166</v>
      </c>
      <c r="F962" s="1">
        <v>330005727791</v>
      </c>
      <c r="G962" t="s">
        <v>5073</v>
      </c>
      <c r="H962" t="s">
        <v>5074</v>
      </c>
      <c r="I962" t="s">
        <v>62</v>
      </c>
      <c r="K962" s="10" t="s">
        <v>249</v>
      </c>
      <c r="L962">
        <f>Tabela1[[#This Row],[vlCaptEst]]+Tabela1[[#This Row],[vlLancEstTrat]]+Tabela1[[#This Row],[vlLancEstNTrat]]+Tabela1[[#This Row],[vlConsEst]]</f>
        <v>1504.6143105995966</v>
      </c>
      <c r="M962">
        <v>0</v>
      </c>
      <c r="N962">
        <f>Tabela1[[#This Row],[VALOR_anual]]+Tabela1[[#This Row],[AJUSTE_exerc]]</f>
        <v>1504.6143105995966</v>
      </c>
      <c r="Q962" t="s">
        <v>51</v>
      </c>
      <c r="R962" t="s">
        <v>52</v>
      </c>
      <c r="S962">
        <v>26136</v>
      </c>
      <c r="T962">
        <v>0</v>
      </c>
      <c r="U962">
        <v>0</v>
      </c>
      <c r="V962">
        <v>15681.6</v>
      </c>
      <c r="W962">
        <v>0</v>
      </c>
      <c r="X962">
        <v>0</v>
      </c>
      <c r="Y962">
        <v>5.7568725668020709E-2</v>
      </c>
      <c r="Z962">
        <v>601.84154725023348</v>
      </c>
      <c r="AA962">
        <v>0</v>
      </c>
      <c r="AB962">
        <v>0</v>
      </c>
      <c r="AC962">
        <v>902.772763349363</v>
      </c>
      <c r="AD962" t="s">
        <v>5075</v>
      </c>
      <c r="AE962" t="s">
        <v>5076</v>
      </c>
      <c r="AF962" s="10">
        <v>40605</v>
      </c>
      <c r="AG962" s="10">
        <v>42432</v>
      </c>
      <c r="AH962" t="s">
        <v>5077</v>
      </c>
      <c r="AI962" t="s">
        <v>5078</v>
      </c>
      <c r="AJ962">
        <v>26030650</v>
      </c>
      <c r="AK962" t="s">
        <v>186</v>
      </c>
      <c r="AL962" t="s">
        <v>47</v>
      </c>
      <c r="AM962">
        <v>26673649</v>
      </c>
      <c r="AN962" t="s">
        <v>5079</v>
      </c>
    </row>
    <row r="963" spans="1:40" x14ac:dyDescent="0.25">
      <c r="A963" t="s">
        <v>5080</v>
      </c>
      <c r="B963" t="s">
        <v>164</v>
      </c>
      <c r="C963">
        <v>50</v>
      </c>
      <c r="D963" t="s">
        <v>165</v>
      </c>
      <c r="E963" t="s">
        <v>166</v>
      </c>
      <c r="F963" s="1">
        <v>330005220620</v>
      </c>
      <c r="G963" t="s">
        <v>5081</v>
      </c>
      <c r="H963" t="s">
        <v>5082</v>
      </c>
      <c r="I963" t="s">
        <v>49</v>
      </c>
      <c r="K963" s="10" t="s">
        <v>50</v>
      </c>
      <c r="L963">
        <f>Tabela1[[#This Row],[vlCaptEst]]+Tabela1[[#This Row],[vlLancEstTrat]]+Tabela1[[#This Row],[vlLancEstNTrat]]+Tabela1[[#This Row],[vlConsEst]]</f>
        <v>790.55793760846325</v>
      </c>
      <c r="M963">
        <v>0</v>
      </c>
      <c r="N963">
        <f>Tabela1[[#This Row],[VALOR_anual]]+Tabela1[[#This Row],[AJUSTE_exerc]]</f>
        <v>790.55793760846325</v>
      </c>
      <c r="Q963" t="s">
        <v>51</v>
      </c>
      <c r="R963" t="s">
        <v>52</v>
      </c>
      <c r="S963">
        <v>22886</v>
      </c>
      <c r="T963">
        <v>0</v>
      </c>
      <c r="U963">
        <v>0</v>
      </c>
      <c r="V963">
        <v>4578</v>
      </c>
      <c r="W963">
        <v>0</v>
      </c>
      <c r="X963">
        <v>0</v>
      </c>
      <c r="Y963">
        <v>5.7568725668020709E-2</v>
      </c>
      <c r="Z963">
        <v>527.0107784749415</v>
      </c>
      <c r="AA963">
        <v>0</v>
      </c>
      <c r="AB963">
        <v>0</v>
      </c>
      <c r="AC963">
        <v>263.54715913352175</v>
      </c>
      <c r="AD963" t="s">
        <v>5083</v>
      </c>
      <c r="AE963" t="s">
        <v>5084</v>
      </c>
      <c r="AF963" s="10">
        <v>42636</v>
      </c>
      <c r="AG963" s="10">
        <v>44462</v>
      </c>
      <c r="AH963" t="s">
        <v>5085</v>
      </c>
      <c r="AI963" t="s">
        <v>181</v>
      </c>
      <c r="AJ963">
        <v>22763010</v>
      </c>
      <c r="AK963" t="s">
        <v>64</v>
      </c>
      <c r="AL963" t="s">
        <v>47</v>
      </c>
      <c r="AM963" t="s">
        <v>5086</v>
      </c>
      <c r="AN963" t="s">
        <v>5087</v>
      </c>
    </row>
    <row r="964" spans="1:40" s="4" customFormat="1" x14ac:dyDescent="0.25">
      <c r="A964" t="s">
        <v>5088</v>
      </c>
      <c r="B964" t="s">
        <v>164</v>
      </c>
      <c r="C964">
        <v>50</v>
      </c>
      <c r="D964" t="s">
        <v>165</v>
      </c>
      <c r="E964" t="s">
        <v>166</v>
      </c>
      <c r="F964" s="1">
        <v>330005793158</v>
      </c>
      <c r="G964" t="s">
        <v>5089</v>
      </c>
      <c r="H964" t="s">
        <v>5090</v>
      </c>
      <c r="I964" t="s">
        <v>49</v>
      </c>
      <c r="J964"/>
      <c r="K964" s="10" t="s">
        <v>50</v>
      </c>
      <c r="L964">
        <f>Tabela1[[#This Row],[vlCaptEst]]+Tabela1[[#This Row],[vlLancEstTrat]]+Tabela1[[#This Row],[vlLancEstNTrat]]+Tabela1[[#This Row],[vlConsEst]]</f>
        <v>201.71727050409066</v>
      </c>
      <c r="M964">
        <v>0</v>
      </c>
      <c r="N964">
        <f>Tabela1[[#This Row],[VALOR_anual]]+Tabela1[[#This Row],[AJUSTE_exerc]]</f>
        <v>201.71727050409066</v>
      </c>
      <c r="O964"/>
      <c r="P964"/>
      <c r="Q964" t="s">
        <v>51</v>
      </c>
      <c r="R964" t="s">
        <v>52</v>
      </c>
      <c r="S964">
        <v>5840</v>
      </c>
      <c r="T964">
        <v>0</v>
      </c>
      <c r="U964">
        <v>0</v>
      </c>
      <c r="V964">
        <v>1168</v>
      </c>
      <c r="W964">
        <v>0</v>
      </c>
      <c r="X964">
        <v>0</v>
      </c>
      <c r="Y964">
        <v>5.7568725668020709E-2</v>
      </c>
      <c r="Z964">
        <v>134.47818033606043</v>
      </c>
      <c r="AA964">
        <v>0</v>
      </c>
      <c r="AB964">
        <v>0</v>
      </c>
      <c r="AC964">
        <v>67.239090168030216</v>
      </c>
      <c r="AD964" t="s">
        <v>5091</v>
      </c>
      <c r="AE964" t="s">
        <v>5092</v>
      </c>
      <c r="AF964" s="10">
        <v>40584</v>
      </c>
      <c r="AG964" s="10">
        <v>42409</v>
      </c>
      <c r="AH964" t="s">
        <v>5093</v>
      </c>
      <c r="AI964" t="s">
        <v>129</v>
      </c>
      <c r="AJ964">
        <v>20031005</v>
      </c>
      <c r="AK964" t="s">
        <v>64</v>
      </c>
      <c r="AL964" t="s">
        <v>47</v>
      </c>
      <c r="AM964" t="s">
        <v>191</v>
      </c>
      <c r="AN964" t="s">
        <v>5094</v>
      </c>
    </row>
    <row r="965" spans="1:40" x14ac:dyDescent="0.25">
      <c r="A965" t="s">
        <v>5103</v>
      </c>
      <c r="B965" t="s">
        <v>164</v>
      </c>
      <c r="C965">
        <v>50</v>
      </c>
      <c r="D965" t="s">
        <v>165</v>
      </c>
      <c r="E965" t="s">
        <v>166</v>
      </c>
      <c r="F965" s="1">
        <v>330005901309</v>
      </c>
      <c r="G965" t="s">
        <v>5104</v>
      </c>
      <c r="H965" t="s">
        <v>5105</v>
      </c>
      <c r="I965" t="s">
        <v>49</v>
      </c>
      <c r="K965" s="10" t="s">
        <v>50</v>
      </c>
      <c r="L965">
        <f>Tabela1[[#This Row],[vlCaptEst]]+Tabela1[[#This Row],[vlLancEstTrat]]+Tabela1[[#This Row],[vlLancEstNTrat]]+Tabela1[[#This Row],[vlConsEst]]</f>
        <v>211.00062990141615</v>
      </c>
      <c r="M965">
        <v>0</v>
      </c>
      <c r="N965">
        <f>Tabela1[[#This Row],[VALOR_anual]]+Tabela1[[#This Row],[AJUSTE_exerc]]</f>
        <v>211.00062990141615</v>
      </c>
      <c r="Q965" t="s">
        <v>51</v>
      </c>
      <c r="R965" t="s">
        <v>52</v>
      </c>
      <c r="S965">
        <v>5740.8</v>
      </c>
      <c r="T965">
        <v>0</v>
      </c>
      <c r="U965">
        <v>0</v>
      </c>
      <c r="V965">
        <v>1368.96</v>
      </c>
      <c r="W965">
        <v>0</v>
      </c>
      <c r="X965">
        <v>0</v>
      </c>
      <c r="Y965">
        <v>5.7568725668020709E-2</v>
      </c>
      <c r="Z965">
        <v>132.19127852727047</v>
      </c>
      <c r="AA965">
        <v>0</v>
      </c>
      <c r="AB965">
        <v>0</v>
      </c>
      <c r="AC965">
        <v>78.809351374145677</v>
      </c>
      <c r="AD965" t="s">
        <v>5106</v>
      </c>
      <c r="AE965" t="s">
        <v>5107</v>
      </c>
      <c r="AF965" s="10">
        <v>40711</v>
      </c>
      <c r="AG965" s="10">
        <v>42538</v>
      </c>
      <c r="AH965" t="s">
        <v>5108</v>
      </c>
      <c r="AI965" t="s">
        <v>85</v>
      </c>
      <c r="AJ965">
        <v>20221421</v>
      </c>
      <c r="AK965" t="s">
        <v>64</v>
      </c>
      <c r="AL965" t="s">
        <v>47</v>
      </c>
      <c r="AM965" t="s">
        <v>5109</v>
      </c>
      <c r="AN965" t="s">
        <v>5110</v>
      </c>
    </row>
    <row r="966" spans="1:40" x14ac:dyDescent="0.25">
      <c r="A966" t="s">
        <v>5111</v>
      </c>
      <c r="B966" t="s">
        <v>164</v>
      </c>
      <c r="C966">
        <v>50</v>
      </c>
      <c r="D966" t="s">
        <v>165</v>
      </c>
      <c r="E966" t="s">
        <v>166</v>
      </c>
      <c r="F966" s="1">
        <v>330005206201</v>
      </c>
      <c r="G966" t="s">
        <v>5112</v>
      </c>
      <c r="H966" t="s">
        <v>5113</v>
      </c>
      <c r="I966" t="s">
        <v>49</v>
      </c>
      <c r="K966" s="10" t="s">
        <v>50</v>
      </c>
      <c r="L966">
        <f>Tabela1[[#This Row],[vlCaptEst]]+Tabela1[[#This Row],[vlLancEstTrat]]+Tabela1[[#This Row],[vlLancEstNTrat]]+Tabela1[[#This Row],[vlConsEst]]</f>
        <v>215.53266362294511</v>
      </c>
      <c r="M966">
        <v>0</v>
      </c>
      <c r="N966">
        <f>Tabela1[[#This Row],[VALOR_anual]]+Tabela1[[#This Row],[AJUSTE_exerc]]</f>
        <v>215.53266362294511</v>
      </c>
      <c r="Q966" t="s">
        <v>51</v>
      </c>
      <c r="R966" t="s">
        <v>52</v>
      </c>
      <c r="S966">
        <v>6240</v>
      </c>
      <c r="T966">
        <v>0</v>
      </c>
      <c r="U966">
        <v>0</v>
      </c>
      <c r="V966">
        <v>1248</v>
      </c>
      <c r="W966">
        <v>0</v>
      </c>
      <c r="X966">
        <v>0</v>
      </c>
      <c r="Y966">
        <v>5.7568725668020709E-2</v>
      </c>
      <c r="Z966">
        <v>143.68844241529675</v>
      </c>
      <c r="AA966">
        <v>0</v>
      </c>
      <c r="AB966">
        <v>0</v>
      </c>
      <c r="AC966">
        <v>71.844221207648374</v>
      </c>
      <c r="AD966" t="s">
        <v>5114</v>
      </c>
      <c r="AE966" t="s">
        <v>5115</v>
      </c>
      <c r="AF966" s="10">
        <v>40695</v>
      </c>
      <c r="AG966" s="10">
        <v>42522</v>
      </c>
      <c r="AH966" t="s">
        <v>5116</v>
      </c>
      <c r="AI966" t="s">
        <v>5117</v>
      </c>
      <c r="AJ966">
        <v>20950091</v>
      </c>
      <c r="AK966" t="s">
        <v>64</v>
      </c>
      <c r="AL966" t="s">
        <v>47</v>
      </c>
      <c r="AM966" t="s">
        <v>5118</v>
      </c>
      <c r="AN966" t="s">
        <v>5119</v>
      </c>
    </row>
    <row r="967" spans="1:40" x14ac:dyDescent="0.25">
      <c r="A967" t="s">
        <v>5120</v>
      </c>
      <c r="B967" t="s">
        <v>164</v>
      </c>
      <c r="C967">
        <v>50</v>
      </c>
      <c r="D967" t="s">
        <v>165</v>
      </c>
      <c r="E967" t="s">
        <v>166</v>
      </c>
      <c r="F967" s="1">
        <v>330005805695</v>
      </c>
      <c r="G967" t="s">
        <v>5121</v>
      </c>
      <c r="H967" t="s">
        <v>5122</v>
      </c>
      <c r="I967" t="s">
        <v>62</v>
      </c>
      <c r="K967" s="10" t="s">
        <v>50</v>
      </c>
      <c r="L967">
        <f>Tabela1[[#This Row],[vlCaptEst]]+Tabela1[[#This Row],[vlLancEstTrat]]+Tabela1[[#This Row],[vlLancEstNTrat]]+Tabela1[[#This Row],[vlConsEst]]</f>
        <v>470.78849839035161</v>
      </c>
      <c r="M967">
        <v>0</v>
      </c>
      <c r="N967">
        <f>Tabela1[[#This Row],[VALOR_anual]]+Tabela1[[#This Row],[AJUSTE_exerc]]</f>
        <v>470.78849839035161</v>
      </c>
      <c r="Q967" t="s">
        <v>51</v>
      </c>
      <c r="R967" t="s">
        <v>52</v>
      </c>
      <c r="S967">
        <v>13625</v>
      </c>
      <c r="T967">
        <v>0</v>
      </c>
      <c r="U967">
        <v>0</v>
      </c>
      <c r="V967">
        <v>2728</v>
      </c>
      <c r="W967">
        <v>0</v>
      </c>
      <c r="X967">
        <v>0</v>
      </c>
      <c r="Y967">
        <v>5.7568725668020709E-2</v>
      </c>
      <c r="Z967">
        <v>313.74413171276092</v>
      </c>
      <c r="AA967">
        <v>0</v>
      </c>
      <c r="AB967">
        <v>0</v>
      </c>
      <c r="AC967">
        <v>157.04436667759066</v>
      </c>
      <c r="AD967" t="s">
        <v>5123</v>
      </c>
      <c r="AE967" t="s">
        <v>5124</v>
      </c>
      <c r="AF967" s="10">
        <v>42571</v>
      </c>
      <c r="AG967" s="10">
        <v>44397</v>
      </c>
      <c r="AH967" t="s">
        <v>5125</v>
      </c>
      <c r="AI967" t="s">
        <v>205</v>
      </c>
      <c r="AJ967">
        <v>2640020</v>
      </c>
      <c r="AK967" t="s">
        <v>64</v>
      </c>
      <c r="AL967" t="s">
        <v>47</v>
      </c>
      <c r="AM967" t="s">
        <v>5126</v>
      </c>
      <c r="AN967" t="s">
        <v>5127</v>
      </c>
    </row>
    <row r="968" spans="1:40" s="6" customFormat="1" x14ac:dyDescent="0.25">
      <c r="A968" t="s">
        <v>5128</v>
      </c>
      <c r="B968" t="s">
        <v>164</v>
      </c>
      <c r="C968">
        <v>50</v>
      </c>
      <c r="D968" t="s">
        <v>165</v>
      </c>
      <c r="E968" t="s">
        <v>166</v>
      </c>
      <c r="F968" s="1">
        <v>330005801274</v>
      </c>
      <c r="G968" t="s">
        <v>5129</v>
      </c>
      <c r="H968" t="s">
        <v>5130</v>
      </c>
      <c r="I968" t="s">
        <v>49</v>
      </c>
      <c r="J968"/>
      <c r="K968" s="10" t="s">
        <v>50</v>
      </c>
      <c r="L968">
        <f>Tabela1[[#This Row],[vlCaptEst]]+Tabela1[[#This Row],[vlLancEstTrat]]+Tabela1[[#This Row],[vlLancEstNTrat]]+Tabela1[[#This Row],[vlConsEst]]</f>
        <v>68.982983328157729</v>
      </c>
      <c r="M968">
        <v>0</v>
      </c>
      <c r="N968">
        <f>Tabela1[[#This Row],[VALOR_anual]]+Tabela1[[#This Row],[AJUSTE_exerc]]</f>
        <v>68.982983328157729</v>
      </c>
      <c r="O968"/>
      <c r="P968"/>
      <c r="Q968" t="s">
        <v>51</v>
      </c>
      <c r="R968" t="s">
        <v>52</v>
      </c>
      <c r="S968">
        <v>1267.2</v>
      </c>
      <c r="T968">
        <v>0</v>
      </c>
      <c r="U968">
        <v>0</v>
      </c>
      <c r="V968">
        <v>691.2</v>
      </c>
      <c r="W968">
        <v>0</v>
      </c>
      <c r="X968">
        <v>0</v>
      </c>
      <c r="Y968">
        <v>5.7568725668020709E-2</v>
      </c>
      <c r="Z968">
        <v>29.186714865607151</v>
      </c>
      <c r="AA968">
        <v>0</v>
      </c>
      <c r="AB968">
        <v>0</v>
      </c>
      <c r="AC968">
        <v>39.796268462550579</v>
      </c>
      <c r="AD968" t="s">
        <v>5131</v>
      </c>
      <c r="AE968" t="s">
        <v>5132</v>
      </c>
      <c r="AF968" s="10">
        <v>40693</v>
      </c>
      <c r="AG968" s="10">
        <v>42520</v>
      </c>
      <c r="AH968" t="s">
        <v>5133</v>
      </c>
      <c r="AI968" t="s">
        <v>2344</v>
      </c>
      <c r="AJ968">
        <v>20511010</v>
      </c>
      <c r="AK968" t="s">
        <v>64</v>
      </c>
      <c r="AL968" t="s">
        <v>47</v>
      </c>
      <c r="AM968" t="s">
        <v>5134</v>
      </c>
      <c r="AN968" t="s">
        <v>5135</v>
      </c>
    </row>
    <row r="969" spans="1:40" x14ac:dyDescent="0.25">
      <c r="A969" t="s">
        <v>5136</v>
      </c>
      <c r="B969" t="s">
        <v>164</v>
      </c>
      <c r="C969">
        <v>50</v>
      </c>
      <c r="D969" t="s">
        <v>165</v>
      </c>
      <c r="E969" t="s">
        <v>166</v>
      </c>
      <c r="F969" s="1">
        <v>330005783608</v>
      </c>
      <c r="G969" t="s">
        <v>5137</v>
      </c>
      <c r="H969" t="s">
        <v>5138</v>
      </c>
      <c r="I969" t="s">
        <v>49</v>
      </c>
      <c r="K969" s="10" t="s">
        <v>50</v>
      </c>
      <c r="L969">
        <f>Tabela1[[#This Row],[vlCaptEst]]+Tabela1[[#This Row],[vlLancEstTrat]]+Tabela1[[#This Row],[vlLancEstNTrat]]+Tabela1[[#This Row],[vlConsEst]]</f>
        <v>357.2057085537831</v>
      </c>
      <c r="M969">
        <v>0</v>
      </c>
      <c r="N969">
        <f>Tabela1[[#This Row],[VALOR_anual]]+Tabela1[[#This Row],[AJUSTE_exerc]]</f>
        <v>357.2057085537831</v>
      </c>
      <c r="Q969" t="s">
        <v>51</v>
      </c>
      <c r="R969" t="s">
        <v>52</v>
      </c>
      <c r="S969">
        <v>5475</v>
      </c>
      <c r="T969">
        <v>0</v>
      </c>
      <c r="U969">
        <v>0</v>
      </c>
      <c r="V969">
        <v>4015</v>
      </c>
      <c r="W969">
        <v>0</v>
      </c>
      <c r="X969">
        <v>0</v>
      </c>
      <c r="Y969">
        <v>5.7568725668020709E-2</v>
      </c>
      <c r="Z969">
        <v>126.07198875580505</v>
      </c>
      <c r="AA969">
        <v>0</v>
      </c>
      <c r="AB969">
        <v>0</v>
      </c>
      <c r="AC969">
        <v>231.13371979797807</v>
      </c>
      <c r="AD969" t="s">
        <v>5139</v>
      </c>
      <c r="AE969" t="s">
        <v>5140</v>
      </c>
      <c r="AF969" s="10">
        <v>40527</v>
      </c>
      <c r="AG969" s="10">
        <v>42353</v>
      </c>
      <c r="AH969" t="s">
        <v>5141</v>
      </c>
      <c r="AI969" t="s">
        <v>4654</v>
      </c>
      <c r="AJ969">
        <v>22451262</v>
      </c>
      <c r="AK969" t="s">
        <v>64</v>
      </c>
      <c r="AL969" t="s">
        <v>47</v>
      </c>
      <c r="AM969" t="s">
        <v>5142</v>
      </c>
      <c r="AN969" t="s">
        <v>5143</v>
      </c>
    </row>
    <row r="970" spans="1:40" x14ac:dyDescent="0.25">
      <c r="A970" t="s">
        <v>5144</v>
      </c>
      <c r="B970" t="s">
        <v>164</v>
      </c>
      <c r="C970">
        <v>50</v>
      </c>
      <c r="D970" t="s">
        <v>165</v>
      </c>
      <c r="E970" t="s">
        <v>166</v>
      </c>
      <c r="F970" s="1">
        <v>330005295204</v>
      </c>
      <c r="G970" t="s">
        <v>5145</v>
      </c>
      <c r="H970" t="s">
        <v>5146</v>
      </c>
      <c r="I970" t="s">
        <v>49</v>
      </c>
      <c r="K970" s="10" t="s">
        <v>50</v>
      </c>
      <c r="L970">
        <f>Tabela1[[#This Row],[vlCaptEst]]+Tabela1[[#This Row],[vlLancEstTrat]]+Tabela1[[#This Row],[vlLancEstNTrat]]+Tabela1[[#This Row],[vlConsEst]]</f>
        <v>191.38966370549119</v>
      </c>
      <c r="M970">
        <v>0</v>
      </c>
      <c r="N970">
        <f>Tabela1[[#This Row],[VALOR_anual]]+Tabela1[[#This Row],[AJUSTE_exerc]]</f>
        <v>191.38966370549119</v>
      </c>
      <c r="Q970" t="s">
        <v>51</v>
      </c>
      <c r="R970" t="s">
        <v>52</v>
      </c>
      <c r="S970">
        <v>5518.8</v>
      </c>
      <c r="T970">
        <v>0</v>
      </c>
      <c r="U970">
        <v>0</v>
      </c>
      <c r="V970">
        <v>1116.9000000000001</v>
      </c>
      <c r="W970">
        <v>0</v>
      </c>
      <c r="X970">
        <v>0</v>
      </c>
      <c r="Y970">
        <v>5.7568725668020709E-2</v>
      </c>
      <c r="Z970">
        <v>127.08490873504081</v>
      </c>
      <c r="AA970">
        <v>0</v>
      </c>
      <c r="AB970">
        <v>0</v>
      </c>
      <c r="AC970">
        <v>64.304754970450375</v>
      </c>
      <c r="AD970" t="s">
        <v>5147</v>
      </c>
      <c r="AE970" t="s">
        <v>5148</v>
      </c>
      <c r="AF970" s="10">
        <v>40731</v>
      </c>
      <c r="AG970" s="10">
        <v>42518</v>
      </c>
      <c r="AH970" t="s">
        <v>5149</v>
      </c>
      <c r="AI970" t="s">
        <v>4128</v>
      </c>
      <c r="AJ970">
        <v>24350000</v>
      </c>
      <c r="AK970" t="s">
        <v>187</v>
      </c>
      <c r="AL970" t="s">
        <v>47</v>
      </c>
      <c r="AM970" t="s">
        <v>5150</v>
      </c>
      <c r="AN970" t="s">
        <v>5151</v>
      </c>
    </row>
    <row r="971" spans="1:40" x14ac:dyDescent="0.25">
      <c r="A971" t="s">
        <v>5152</v>
      </c>
      <c r="B971" t="s">
        <v>164</v>
      </c>
      <c r="C971">
        <v>50</v>
      </c>
      <c r="D971" t="s">
        <v>165</v>
      </c>
      <c r="E971" t="s">
        <v>166</v>
      </c>
      <c r="F971" s="1">
        <v>330005065551</v>
      </c>
      <c r="G971" t="s">
        <v>5153</v>
      </c>
      <c r="H971" t="s">
        <v>5154</v>
      </c>
      <c r="I971" t="s">
        <v>49</v>
      </c>
      <c r="K971" s="10" t="s">
        <v>50</v>
      </c>
      <c r="L971">
        <f>Tabela1[[#This Row],[vlCaptEst]]+Tabela1[[#This Row],[vlLancEstTrat]]+Tabela1[[#This Row],[vlLancEstNTrat]]+Tabela1[[#This Row],[vlConsEst]]</f>
        <v>159.69675507682652</v>
      </c>
      <c r="M971">
        <v>0</v>
      </c>
      <c r="N971">
        <f>Tabela1[[#This Row],[VALOR_anual]]+Tabela1[[#This Row],[AJUSTE_exerc]]</f>
        <v>159.69675507682652</v>
      </c>
      <c r="Q971" t="s">
        <v>250</v>
      </c>
      <c r="R971" t="s">
        <v>52</v>
      </c>
      <c r="S971">
        <v>3650</v>
      </c>
      <c r="T971">
        <v>0</v>
      </c>
      <c r="U971">
        <v>0</v>
      </c>
      <c r="V971">
        <v>1314</v>
      </c>
      <c r="W971">
        <v>0</v>
      </c>
      <c r="X971">
        <v>0</v>
      </c>
      <c r="Y971">
        <v>5.7568725668020709E-2</v>
      </c>
      <c r="Z971">
        <v>84.051473328540936</v>
      </c>
      <c r="AA971">
        <v>0</v>
      </c>
      <c r="AB971">
        <v>0</v>
      </c>
      <c r="AC971">
        <v>75.645281748285583</v>
      </c>
      <c r="AD971" t="s">
        <v>5155</v>
      </c>
      <c r="AE971" t="s">
        <v>5156</v>
      </c>
      <c r="AF971" s="10">
        <v>40693</v>
      </c>
      <c r="AG971" s="10">
        <v>42520</v>
      </c>
      <c r="AH971" t="s">
        <v>5157</v>
      </c>
      <c r="AI971" t="s">
        <v>1004</v>
      </c>
      <c r="AJ971">
        <v>26285060</v>
      </c>
      <c r="AK971" t="s">
        <v>186</v>
      </c>
      <c r="AL971" t="s">
        <v>47</v>
      </c>
      <c r="AM971" t="s">
        <v>5158</v>
      </c>
      <c r="AN971" t="s">
        <v>5159</v>
      </c>
    </row>
    <row r="972" spans="1:40" x14ac:dyDescent="0.25">
      <c r="A972" t="s">
        <v>5160</v>
      </c>
      <c r="B972" t="s">
        <v>164</v>
      </c>
      <c r="C972">
        <v>50</v>
      </c>
      <c r="D972" t="s">
        <v>165</v>
      </c>
      <c r="E972" t="s">
        <v>166</v>
      </c>
      <c r="F972" s="1">
        <v>330005819211</v>
      </c>
      <c r="G972" t="s">
        <v>5161</v>
      </c>
      <c r="H972" t="s">
        <v>5162</v>
      </c>
      <c r="I972" t="s">
        <v>62</v>
      </c>
      <c r="K972" s="10" t="s">
        <v>50</v>
      </c>
      <c r="L972">
        <f>Tabela1[[#This Row],[vlCaptEst]]+Tabela1[[#This Row],[vlLancEstTrat]]+Tabela1[[#This Row],[vlLancEstNTrat]]+Tabela1[[#This Row],[vlConsEst]]</f>
        <v>252.14397751161013</v>
      </c>
      <c r="M972">
        <v>0</v>
      </c>
      <c r="N972">
        <f>Tabela1[[#This Row],[VALOR_anual]]+Tabela1[[#This Row],[AJUSTE_exerc]]</f>
        <v>252.14397751161013</v>
      </c>
      <c r="Q972" t="s">
        <v>51</v>
      </c>
      <c r="R972" t="s">
        <v>52</v>
      </c>
      <c r="S972">
        <v>3285</v>
      </c>
      <c r="T972">
        <v>0</v>
      </c>
      <c r="U972">
        <v>0</v>
      </c>
      <c r="V972">
        <v>3066</v>
      </c>
      <c r="W972">
        <v>0</v>
      </c>
      <c r="X972">
        <v>0</v>
      </c>
      <c r="Y972">
        <v>5.7568725668020709E-2</v>
      </c>
      <c r="Z972">
        <v>75.645281748285583</v>
      </c>
      <c r="AA972">
        <v>0</v>
      </c>
      <c r="AB972">
        <v>0</v>
      </c>
      <c r="AC972">
        <v>176.49869576332455</v>
      </c>
      <c r="AD972" t="s">
        <v>5163</v>
      </c>
      <c r="AE972" t="s">
        <v>5164</v>
      </c>
      <c r="AF972" s="10">
        <v>40686</v>
      </c>
      <c r="AG972" s="10">
        <v>42513</v>
      </c>
      <c r="AH972" t="s">
        <v>5165</v>
      </c>
      <c r="AI972" t="s">
        <v>5166</v>
      </c>
      <c r="AJ972">
        <v>25515350</v>
      </c>
      <c r="AK972" t="s">
        <v>168</v>
      </c>
      <c r="AL972" t="s">
        <v>47</v>
      </c>
      <c r="AM972" t="s">
        <v>5167</v>
      </c>
      <c r="AN972" t="s">
        <v>5168</v>
      </c>
    </row>
    <row r="973" spans="1:40" x14ac:dyDescent="0.25">
      <c r="A973" t="s">
        <v>5169</v>
      </c>
      <c r="B973" t="s">
        <v>164</v>
      </c>
      <c r="C973">
        <v>50</v>
      </c>
      <c r="D973" t="s">
        <v>165</v>
      </c>
      <c r="E973" t="s">
        <v>166</v>
      </c>
      <c r="F973" s="1">
        <v>330005811822</v>
      </c>
      <c r="G973" t="s">
        <v>5170</v>
      </c>
      <c r="H973" t="s">
        <v>5171</v>
      </c>
      <c r="I973" t="s">
        <v>49</v>
      </c>
      <c r="K973" s="10" t="s">
        <v>50</v>
      </c>
      <c r="L973">
        <f>Tabela1[[#This Row],[vlCaptEst]]+Tabela1[[#This Row],[vlLancEstTrat]]+Tabela1[[#This Row],[vlLancEstNTrat]]+Tabela1[[#This Row],[vlConsEst]]</f>
        <v>391.35259857544156</v>
      </c>
      <c r="M973">
        <v>0</v>
      </c>
      <c r="N973">
        <f>Tabela1[[#This Row],[VALOR_anual]]+Tabela1[[#This Row],[AJUSTE_exerc]]</f>
        <v>391.35259857544156</v>
      </c>
      <c r="Q973" t="s">
        <v>51</v>
      </c>
      <c r="R973" t="s">
        <v>52</v>
      </c>
      <c r="S973">
        <v>11330</v>
      </c>
      <c r="T973">
        <v>0</v>
      </c>
      <c r="U973">
        <v>0</v>
      </c>
      <c r="V973">
        <v>2266</v>
      </c>
      <c r="W973">
        <v>0</v>
      </c>
      <c r="X973">
        <v>0</v>
      </c>
      <c r="Y973">
        <v>5.7568725668020709E-2</v>
      </c>
      <c r="Z973">
        <v>260.90521320829862</v>
      </c>
      <c r="AA973">
        <v>0</v>
      </c>
      <c r="AB973">
        <v>0</v>
      </c>
      <c r="AC973">
        <v>130.44738536714294</v>
      </c>
      <c r="AD973" t="s">
        <v>5172</v>
      </c>
      <c r="AE973" t="s">
        <v>5173</v>
      </c>
      <c r="AF973" s="10">
        <v>42612</v>
      </c>
      <c r="AG973" s="10">
        <v>44438</v>
      </c>
      <c r="AH973" t="s">
        <v>5174</v>
      </c>
      <c r="AI973" t="s">
        <v>5175</v>
      </c>
      <c r="AJ973">
        <v>26582020</v>
      </c>
      <c r="AK973" t="s">
        <v>5176</v>
      </c>
      <c r="AL973" t="s">
        <v>47</v>
      </c>
      <c r="AM973">
        <v>26969996</v>
      </c>
      <c r="AN973" t="s">
        <v>231</v>
      </c>
    </row>
    <row r="974" spans="1:40" x14ac:dyDescent="0.25">
      <c r="A974" t="s">
        <v>5177</v>
      </c>
      <c r="B974" t="s">
        <v>164</v>
      </c>
      <c r="C974">
        <v>50</v>
      </c>
      <c r="D974" t="s">
        <v>165</v>
      </c>
      <c r="E974" t="s">
        <v>166</v>
      </c>
      <c r="F974" s="1">
        <v>330005063850</v>
      </c>
      <c r="G974" t="s">
        <v>5178</v>
      </c>
      <c r="H974" t="s">
        <v>5179</v>
      </c>
      <c r="I974" t="s">
        <v>49</v>
      </c>
      <c r="K974" s="10" t="s">
        <v>50</v>
      </c>
      <c r="L974">
        <f>Tabela1[[#This Row],[vlCaptEst]]+Tabela1[[#This Row],[vlLancEstTrat]]+Tabela1[[#This Row],[vlLancEstNTrat]]+Tabela1[[#This Row],[vlConsEst]]</f>
        <v>177.07303183402522</v>
      </c>
      <c r="M974">
        <v>0</v>
      </c>
      <c r="N974">
        <f>Tabela1[[#This Row],[VALOR_anual]]+Tabela1[[#This Row],[AJUSTE_exerc]]</f>
        <v>177.07303183402522</v>
      </c>
      <c r="Q974" t="s">
        <v>51</v>
      </c>
      <c r="R974" t="s">
        <v>52</v>
      </c>
      <c r="S974">
        <v>5126.3999999999996</v>
      </c>
      <c r="T974">
        <v>0</v>
      </c>
      <c r="U974">
        <v>0</v>
      </c>
      <c r="V974">
        <v>1025.28</v>
      </c>
      <c r="W974">
        <v>0</v>
      </c>
      <c r="X974">
        <v>0</v>
      </c>
      <c r="Y974">
        <v>5.7568725668020709E-2</v>
      </c>
      <c r="Z974">
        <v>118.04172624000833</v>
      </c>
      <c r="AA974">
        <v>0</v>
      </c>
      <c r="AB974">
        <v>0</v>
      </c>
      <c r="AC974">
        <v>59.031305594016892</v>
      </c>
      <c r="AD974" t="s">
        <v>5180</v>
      </c>
      <c r="AE974" t="s">
        <v>5181</v>
      </c>
      <c r="AF974" s="10">
        <v>42612</v>
      </c>
      <c r="AG974" s="10">
        <v>44438</v>
      </c>
      <c r="AH974" t="s">
        <v>5182</v>
      </c>
      <c r="AI974" t="s">
        <v>5183</v>
      </c>
      <c r="AJ974">
        <v>22795290</v>
      </c>
      <c r="AK974" t="s">
        <v>64</v>
      </c>
      <c r="AL974" t="s">
        <v>47</v>
      </c>
      <c r="AM974" t="s">
        <v>5184</v>
      </c>
      <c r="AN974" t="s">
        <v>5185</v>
      </c>
    </row>
    <row r="975" spans="1:40" x14ac:dyDescent="0.25">
      <c r="A975" t="s">
        <v>5186</v>
      </c>
      <c r="B975" t="s">
        <v>164</v>
      </c>
      <c r="C975">
        <v>50</v>
      </c>
      <c r="D975" t="s">
        <v>165</v>
      </c>
      <c r="E975" t="s">
        <v>166</v>
      </c>
      <c r="F975" s="1">
        <v>330038259703</v>
      </c>
      <c r="G975" t="s">
        <v>12993</v>
      </c>
      <c r="H975" t="s">
        <v>12994</v>
      </c>
      <c r="I975" t="s">
        <v>62</v>
      </c>
      <c r="K975" s="10" t="s">
        <v>50</v>
      </c>
      <c r="L975">
        <f>Tabela1[[#This Row],[vlCaptEst]]+Tabela1[[#This Row],[vlLancEstTrat]]+Tabela1[[#This Row],[vlLancEstNTrat]]+Tabela1[[#This Row],[vlConsEst]]</f>
        <v>1714.6333479438151</v>
      </c>
      <c r="M975">
        <v>0</v>
      </c>
      <c r="N975">
        <f>Tabela1[[#This Row],[VALOR_anual]]+Tabela1[[#This Row],[AJUSTE_exerc]]</f>
        <v>1714.6333479438151</v>
      </c>
      <c r="Q975" t="s">
        <v>2238</v>
      </c>
      <c r="R975" t="s">
        <v>52</v>
      </c>
      <c r="S975">
        <v>52560</v>
      </c>
      <c r="T975">
        <v>0</v>
      </c>
      <c r="U975">
        <v>0</v>
      </c>
      <c r="V975">
        <v>8760</v>
      </c>
      <c r="W975">
        <v>0</v>
      </c>
      <c r="X975">
        <v>0</v>
      </c>
      <c r="Y975">
        <v>5.7568725668020709E-2</v>
      </c>
      <c r="Z975">
        <v>1210.3245079725693</v>
      </c>
      <c r="AA975">
        <v>0</v>
      </c>
      <c r="AB975">
        <v>0</v>
      </c>
      <c r="AC975">
        <v>504.30883997124573</v>
      </c>
      <c r="AD975" t="s">
        <v>5187</v>
      </c>
      <c r="AE975" t="s">
        <v>5188</v>
      </c>
      <c r="AF975" s="10">
        <v>40539</v>
      </c>
      <c r="AG975" s="10">
        <v>42365</v>
      </c>
      <c r="AH975" t="s">
        <v>5189</v>
      </c>
      <c r="AI975" t="s">
        <v>5190</v>
      </c>
      <c r="AJ975">
        <v>0</v>
      </c>
      <c r="AK975" t="s">
        <v>76</v>
      </c>
      <c r="AL975" t="s">
        <v>47</v>
      </c>
      <c r="AM975" t="s">
        <v>5191</v>
      </c>
      <c r="AN975" t="s">
        <v>5192</v>
      </c>
    </row>
    <row r="976" spans="1:40" x14ac:dyDescent="0.25">
      <c r="A976" t="s">
        <v>5193</v>
      </c>
      <c r="B976" t="s">
        <v>164</v>
      </c>
      <c r="C976">
        <v>50</v>
      </c>
      <c r="D976" t="s">
        <v>165</v>
      </c>
      <c r="E976" t="s">
        <v>166</v>
      </c>
      <c r="F976" s="1">
        <v>330005792348</v>
      </c>
      <c r="G976" t="s">
        <v>5194</v>
      </c>
      <c r="H976" t="s">
        <v>5195</v>
      </c>
      <c r="I976" t="s">
        <v>62</v>
      </c>
      <c r="K976" s="10" t="s">
        <v>50</v>
      </c>
      <c r="L976">
        <f>Tabela1[[#This Row],[vlCaptEst]]+Tabela1[[#This Row],[vlLancEstTrat]]+Tabela1[[#This Row],[vlLancEstNTrat]]+Tabela1[[#This Row],[vlConsEst]]</f>
        <v>2267.301285068058</v>
      </c>
      <c r="M976">
        <v>0</v>
      </c>
      <c r="N976">
        <f>Tabela1[[#This Row],[VALOR_anual]]+Tabela1[[#This Row],[AJUSTE_exerc]]</f>
        <v>2267.301285068058</v>
      </c>
      <c r="Q976" t="s">
        <v>2238</v>
      </c>
      <c r="R976" t="s">
        <v>52</v>
      </c>
      <c r="S976">
        <v>30960</v>
      </c>
      <c r="T976">
        <v>0</v>
      </c>
      <c r="U976">
        <v>6624</v>
      </c>
      <c r="V976">
        <v>20376</v>
      </c>
      <c r="W976">
        <v>0</v>
      </c>
      <c r="X976">
        <v>0</v>
      </c>
      <c r="Y976">
        <v>5.7568725668020709E-2</v>
      </c>
      <c r="Z976">
        <v>712.93902827176998</v>
      </c>
      <c r="AA976">
        <v>381.33826599722431</v>
      </c>
      <c r="AB976">
        <v>0</v>
      </c>
      <c r="AC976">
        <v>1173.0239907990635</v>
      </c>
      <c r="AD976" t="s">
        <v>5196</v>
      </c>
      <c r="AE976" t="s">
        <v>5197</v>
      </c>
      <c r="AF976" s="10">
        <v>40745</v>
      </c>
      <c r="AG976" s="10">
        <v>42572</v>
      </c>
      <c r="AH976" t="s">
        <v>5198</v>
      </c>
      <c r="AI976">
        <v>0</v>
      </c>
      <c r="AJ976">
        <v>28680000</v>
      </c>
      <c r="AK976" t="s">
        <v>200</v>
      </c>
      <c r="AL976" t="s">
        <v>47</v>
      </c>
      <c r="AM976">
        <v>23349613</v>
      </c>
      <c r="AN976" t="s">
        <v>5199</v>
      </c>
    </row>
    <row r="977" spans="1:40" x14ac:dyDescent="0.25">
      <c r="A977" t="s">
        <v>5200</v>
      </c>
      <c r="B977" t="s">
        <v>164</v>
      </c>
      <c r="C977">
        <v>50</v>
      </c>
      <c r="D977" t="s">
        <v>165</v>
      </c>
      <c r="E977" t="s">
        <v>166</v>
      </c>
      <c r="F977" s="1">
        <v>330005846880</v>
      </c>
      <c r="G977" t="s">
        <v>5201</v>
      </c>
      <c r="H977" t="s">
        <v>5202</v>
      </c>
      <c r="I977" t="s">
        <v>62</v>
      </c>
      <c r="K977" s="10" t="s">
        <v>50</v>
      </c>
      <c r="L977">
        <f>Tabela1[[#This Row],[vlCaptEst]]+Tabela1[[#This Row],[vlLancEstTrat]]+Tabela1[[#This Row],[vlLancEstNTrat]]+Tabela1[[#This Row],[vlConsEst]]</f>
        <v>237.55584131581293</v>
      </c>
      <c r="M977">
        <v>0</v>
      </c>
      <c r="N977">
        <f>Tabela1[[#This Row],[VALOR_anual]]+Tabela1[[#This Row],[AJUSTE_exerc]]</f>
        <v>237.55584131581293</v>
      </c>
      <c r="Q977" t="s">
        <v>51</v>
      </c>
      <c r="R977" t="s">
        <v>52</v>
      </c>
      <c r="S977">
        <v>5069</v>
      </c>
      <c r="T977">
        <v>0</v>
      </c>
      <c r="U977">
        <v>0</v>
      </c>
      <c r="V977">
        <v>2099</v>
      </c>
      <c r="W977">
        <v>0</v>
      </c>
      <c r="X977">
        <v>0</v>
      </c>
      <c r="Y977">
        <v>5.7568725668020709E-2</v>
      </c>
      <c r="Z977">
        <v>116.72597451440313</v>
      </c>
      <c r="AA977">
        <v>0</v>
      </c>
      <c r="AB977">
        <v>0</v>
      </c>
      <c r="AC977">
        <v>120.82986680140978</v>
      </c>
      <c r="AD977" t="s">
        <v>5203</v>
      </c>
      <c r="AE977" t="s">
        <v>5204</v>
      </c>
      <c r="AF977" s="10">
        <v>42608</v>
      </c>
      <c r="AG977" s="10">
        <v>42608</v>
      </c>
      <c r="AH977" t="s">
        <v>5205</v>
      </c>
      <c r="AI977" t="s">
        <v>5206</v>
      </c>
      <c r="AJ977">
        <v>26013440</v>
      </c>
      <c r="AK977" t="s">
        <v>186</v>
      </c>
      <c r="AL977" t="s">
        <v>47</v>
      </c>
      <c r="AM977">
        <v>218781001</v>
      </c>
      <c r="AN977" t="s">
        <v>5207</v>
      </c>
    </row>
    <row r="978" spans="1:40" x14ac:dyDescent="0.25">
      <c r="A978" t="s">
        <v>5208</v>
      </c>
      <c r="B978" t="s">
        <v>164</v>
      </c>
      <c r="C978">
        <v>50</v>
      </c>
      <c r="D978" t="s">
        <v>165</v>
      </c>
      <c r="E978" t="s">
        <v>166</v>
      </c>
      <c r="F978" s="1">
        <v>330005794804</v>
      </c>
      <c r="G978" t="s">
        <v>5209</v>
      </c>
      <c r="H978" t="s">
        <v>5210</v>
      </c>
      <c r="I978" t="s">
        <v>62</v>
      </c>
      <c r="K978" s="10" t="s">
        <v>50</v>
      </c>
      <c r="L978">
        <f>Tabela1[[#This Row],[vlCaptEst]]+Tabela1[[#This Row],[vlLancEstTrat]]+Tabela1[[#This Row],[vlLancEstNTrat]]+Tabela1[[#This Row],[vlConsEst]]</f>
        <v>129.19428848561421</v>
      </c>
      <c r="M978">
        <v>0</v>
      </c>
      <c r="N978">
        <f>Tabela1[[#This Row],[VALOR_anual]]+Tabela1[[#This Row],[AJUSTE_exerc]]</f>
        <v>129.19428848561421</v>
      </c>
      <c r="Q978" t="s">
        <v>51</v>
      </c>
      <c r="R978" t="s">
        <v>52</v>
      </c>
      <c r="S978">
        <v>2400</v>
      </c>
      <c r="T978">
        <v>0</v>
      </c>
      <c r="U978">
        <v>0</v>
      </c>
      <c r="V978">
        <v>1284</v>
      </c>
      <c r="W978">
        <v>0</v>
      </c>
      <c r="X978">
        <v>0</v>
      </c>
      <c r="Y978">
        <v>5.7568725668020709E-2</v>
      </c>
      <c r="Z978">
        <v>55.272014949430648</v>
      </c>
      <c r="AA978">
        <v>0</v>
      </c>
      <c r="AB978">
        <v>0</v>
      </c>
      <c r="AC978">
        <v>73.922273536183553</v>
      </c>
      <c r="AD978" t="s">
        <v>5211</v>
      </c>
      <c r="AE978" t="s">
        <v>5212</v>
      </c>
      <c r="AF978" s="10">
        <v>40695</v>
      </c>
      <c r="AG978" s="10">
        <v>42522</v>
      </c>
      <c r="AH978" t="s">
        <v>5213</v>
      </c>
      <c r="AI978" t="s">
        <v>129</v>
      </c>
      <c r="AJ978">
        <v>26262020</v>
      </c>
      <c r="AK978" t="s">
        <v>186</v>
      </c>
      <c r="AL978" t="s">
        <v>47</v>
      </c>
      <c r="AM978" t="s">
        <v>5214</v>
      </c>
      <c r="AN978" t="s">
        <v>5215</v>
      </c>
    </row>
    <row r="979" spans="1:40" x14ac:dyDescent="0.25">
      <c r="A979" t="s">
        <v>5216</v>
      </c>
      <c r="B979" t="s">
        <v>164</v>
      </c>
      <c r="C979">
        <v>50</v>
      </c>
      <c r="D979" t="s">
        <v>165</v>
      </c>
      <c r="E979" t="s">
        <v>166</v>
      </c>
      <c r="F979" s="1">
        <v>330005739293</v>
      </c>
      <c r="G979" t="s">
        <v>5217</v>
      </c>
      <c r="H979" t="s">
        <v>5218</v>
      </c>
      <c r="I979" t="s">
        <v>49</v>
      </c>
      <c r="K979" s="10" t="s">
        <v>3549</v>
      </c>
      <c r="L979">
        <f>Tabela1[[#This Row],[vlCaptEst]]+Tabela1[[#This Row],[vlLancEstTrat]]+Tabela1[[#This Row],[vlLancEstNTrat]]+Tabela1[[#This Row],[vlConsEst]]</f>
        <v>128.09782871427655</v>
      </c>
      <c r="M979">
        <v>0</v>
      </c>
      <c r="N979">
        <f>Tabela1[[#This Row],[VALOR_anual]]+Tabela1[[#This Row],[AJUSTE_exerc]]</f>
        <v>128.09782871427655</v>
      </c>
      <c r="Q979" t="s">
        <v>51</v>
      </c>
      <c r="R979" t="s">
        <v>52</v>
      </c>
      <c r="S979">
        <v>3708.4</v>
      </c>
      <c r="T979">
        <v>0</v>
      </c>
      <c r="U979">
        <v>0</v>
      </c>
      <c r="V979">
        <v>741.68</v>
      </c>
      <c r="W979">
        <v>0</v>
      </c>
      <c r="X979">
        <v>0</v>
      </c>
      <c r="Y979">
        <v>5.7568725668020709E-2</v>
      </c>
      <c r="Z979">
        <v>85.398552476184364</v>
      </c>
      <c r="AA979">
        <v>0</v>
      </c>
      <c r="AB979">
        <v>0</v>
      </c>
      <c r="AC979">
        <v>42.699276238092182</v>
      </c>
      <c r="AD979" t="s">
        <v>5219</v>
      </c>
      <c r="AE979" t="s">
        <v>5220</v>
      </c>
      <c r="AF979" s="10">
        <v>40504</v>
      </c>
      <c r="AG979" s="10">
        <v>42330</v>
      </c>
      <c r="AH979" t="s">
        <v>5221</v>
      </c>
      <c r="AI979" t="s">
        <v>5222</v>
      </c>
      <c r="AJ979">
        <v>25555550</v>
      </c>
      <c r="AK979" t="s">
        <v>168</v>
      </c>
      <c r="AL979" t="s">
        <v>47</v>
      </c>
      <c r="AM979" t="s">
        <v>5223</v>
      </c>
      <c r="AN979" t="s">
        <v>5224</v>
      </c>
    </row>
    <row r="980" spans="1:40" x14ac:dyDescent="0.25">
      <c r="A980" t="s">
        <v>5225</v>
      </c>
      <c r="B980" t="s">
        <v>164</v>
      </c>
      <c r="C980">
        <v>50</v>
      </c>
      <c r="D980" t="s">
        <v>165</v>
      </c>
      <c r="E980" t="s">
        <v>166</v>
      </c>
      <c r="F980" s="1">
        <v>330005065470</v>
      </c>
      <c r="G980" t="s">
        <v>5226</v>
      </c>
      <c r="H980" t="s">
        <v>3647</v>
      </c>
      <c r="I980" t="s">
        <v>49</v>
      </c>
      <c r="K980" s="10" t="s">
        <v>50</v>
      </c>
      <c r="L980">
        <f>Tabela1[[#This Row],[vlCaptEst]]+Tabela1[[#This Row],[vlLancEstTrat]]+Tabela1[[#This Row],[vlLancEstNTrat]]+Tabela1[[#This Row],[vlConsEst]]</f>
        <v>315.18519312651904</v>
      </c>
      <c r="M980">
        <v>0</v>
      </c>
      <c r="N980">
        <f>Tabela1[[#This Row],[VALOR_anual]]+Tabela1[[#This Row],[AJUSTE_exerc]]</f>
        <v>315.18519312651904</v>
      </c>
      <c r="Q980" t="s">
        <v>51</v>
      </c>
      <c r="R980" t="s">
        <v>52</v>
      </c>
      <c r="S980">
        <v>9125</v>
      </c>
      <c r="T980">
        <v>0</v>
      </c>
      <c r="U980">
        <v>0</v>
      </c>
      <c r="V980">
        <v>1825</v>
      </c>
      <c r="W980">
        <v>0</v>
      </c>
      <c r="X980">
        <v>0</v>
      </c>
      <c r="Y980">
        <v>5.7568725668020709E-2</v>
      </c>
      <c r="Z980">
        <v>210.12346208434602</v>
      </c>
      <c r="AA980">
        <v>0</v>
      </c>
      <c r="AB980">
        <v>0</v>
      </c>
      <c r="AC980">
        <v>105.06173104217301</v>
      </c>
      <c r="AD980" t="s">
        <v>5227</v>
      </c>
      <c r="AE980" t="s">
        <v>5228</v>
      </c>
      <c r="AF980" s="10">
        <v>42643</v>
      </c>
      <c r="AG980" s="10">
        <v>44469</v>
      </c>
      <c r="AH980" t="s">
        <v>5229</v>
      </c>
      <c r="AI980" t="s">
        <v>202</v>
      </c>
      <c r="AJ980">
        <v>25586140</v>
      </c>
      <c r="AK980" t="s">
        <v>168</v>
      </c>
      <c r="AL980" t="s">
        <v>47</v>
      </c>
      <c r="AM980">
        <v>95697366</v>
      </c>
      <c r="AN980" t="s">
        <v>3652</v>
      </c>
    </row>
    <row r="981" spans="1:40" x14ac:dyDescent="0.25">
      <c r="A981" t="s">
        <v>5230</v>
      </c>
      <c r="B981" t="s">
        <v>164</v>
      </c>
      <c r="C981">
        <v>50</v>
      </c>
      <c r="D981" t="s">
        <v>165</v>
      </c>
      <c r="E981" t="s">
        <v>166</v>
      </c>
      <c r="F981" s="1">
        <v>330006755438</v>
      </c>
      <c r="G981" t="s">
        <v>1015</v>
      </c>
      <c r="H981" t="s">
        <v>5231</v>
      </c>
      <c r="I981" t="s">
        <v>49</v>
      </c>
      <c r="K981" s="10" t="s">
        <v>50</v>
      </c>
      <c r="L981">
        <f>Tabela1[[#This Row],[vlCaptEst]]+Tabela1[[#This Row],[vlLancEstTrat]]+Tabela1[[#This Row],[vlLancEstNTrat]]+Tabela1[[#This Row],[vlConsEst]]</f>
        <v>7892.8395577890906</v>
      </c>
      <c r="M981">
        <v>0</v>
      </c>
      <c r="N981">
        <f>Tabela1[[#This Row],[VALOR_anual]]+Tabela1[[#This Row],[AJUSTE_exerc]]</f>
        <v>7892.8395577890906</v>
      </c>
      <c r="Q981" t="s">
        <v>51</v>
      </c>
      <c r="R981" t="s">
        <v>52</v>
      </c>
      <c r="S981">
        <v>98431.2</v>
      </c>
      <c r="T981">
        <v>0</v>
      </c>
      <c r="U981">
        <v>0</v>
      </c>
      <c r="V981">
        <v>97730.4</v>
      </c>
      <c r="W981">
        <v>0</v>
      </c>
      <c r="X981">
        <v>0</v>
      </c>
      <c r="Y981">
        <v>5.7568725668020709E-2</v>
      </c>
      <c r="Z981">
        <v>2266.62252425723</v>
      </c>
      <c r="AA981">
        <v>0</v>
      </c>
      <c r="AB981">
        <v>0</v>
      </c>
      <c r="AC981">
        <v>5626.2170335318606</v>
      </c>
      <c r="AD981" t="s">
        <v>5232</v>
      </c>
      <c r="AE981" t="s">
        <v>5233</v>
      </c>
      <c r="AF981" s="10">
        <v>43278</v>
      </c>
      <c r="AG981" s="10">
        <v>44009</v>
      </c>
      <c r="AH981" t="s">
        <v>5234</v>
      </c>
      <c r="AI981" t="s">
        <v>1020</v>
      </c>
      <c r="AJ981">
        <v>23575310</v>
      </c>
      <c r="AK981" t="s">
        <v>75</v>
      </c>
      <c r="AL981" t="s">
        <v>47</v>
      </c>
      <c r="AM981" t="s">
        <v>5235</v>
      </c>
      <c r="AN981" t="s">
        <v>1022</v>
      </c>
    </row>
    <row r="982" spans="1:40" x14ac:dyDescent="0.25">
      <c r="A982" t="s">
        <v>5236</v>
      </c>
      <c r="B982" t="s">
        <v>164</v>
      </c>
      <c r="C982">
        <v>50</v>
      </c>
      <c r="D982" t="s">
        <v>165</v>
      </c>
      <c r="E982" t="s">
        <v>166</v>
      </c>
      <c r="F982" s="1">
        <v>330005930163</v>
      </c>
      <c r="G982" t="s">
        <v>5237</v>
      </c>
      <c r="H982" t="s">
        <v>5238</v>
      </c>
      <c r="I982" t="s">
        <v>49</v>
      </c>
      <c r="K982" s="10" t="s">
        <v>50</v>
      </c>
      <c r="L982">
        <f>Tabela1[[#This Row],[vlCaptEst]]+Tabela1[[#This Row],[vlLancEstTrat]]+Tabela1[[#This Row],[vlLancEstNTrat]]+Tabela1[[#This Row],[vlConsEst]]</f>
        <v>100.18509567822362</v>
      </c>
      <c r="M982">
        <v>0</v>
      </c>
      <c r="N982">
        <f>Tabela1[[#This Row],[VALOR_anual]]+Tabela1[[#This Row],[AJUSTE_exerc]]</f>
        <v>100.18509567822362</v>
      </c>
      <c r="Q982" t="s">
        <v>51</v>
      </c>
      <c r="R982" t="s">
        <v>52</v>
      </c>
      <c r="S982">
        <v>2890.8</v>
      </c>
      <c r="T982">
        <v>0</v>
      </c>
      <c r="U982">
        <v>0</v>
      </c>
      <c r="V982">
        <v>584</v>
      </c>
      <c r="W982">
        <v>0</v>
      </c>
      <c r="X982">
        <v>0</v>
      </c>
      <c r="Y982">
        <v>5.7568725668020709E-2</v>
      </c>
      <c r="Z982">
        <v>66.560329357202136</v>
      </c>
      <c r="AA982">
        <v>0</v>
      </c>
      <c r="AB982">
        <v>0</v>
      </c>
      <c r="AC982">
        <v>33.624766321021482</v>
      </c>
      <c r="AD982" t="s">
        <v>5239</v>
      </c>
      <c r="AE982" t="s">
        <v>5240</v>
      </c>
      <c r="AF982" s="10">
        <v>40745</v>
      </c>
      <c r="AG982" s="10">
        <v>42572</v>
      </c>
      <c r="AH982" t="s">
        <v>5241</v>
      </c>
      <c r="AI982" t="s">
        <v>5242</v>
      </c>
      <c r="AJ982">
        <v>20730420</v>
      </c>
      <c r="AK982" t="s">
        <v>64</v>
      </c>
      <c r="AL982" t="s">
        <v>47</v>
      </c>
      <c r="AM982">
        <v>24250911</v>
      </c>
      <c r="AN982" t="s">
        <v>5243</v>
      </c>
    </row>
    <row r="983" spans="1:40" x14ac:dyDescent="0.25">
      <c r="A983" t="s">
        <v>5244</v>
      </c>
      <c r="B983" t="s">
        <v>164</v>
      </c>
      <c r="C983">
        <v>50</v>
      </c>
      <c r="D983" t="s">
        <v>165</v>
      </c>
      <c r="E983" t="s">
        <v>166</v>
      </c>
      <c r="F983" s="1">
        <v>330005065390</v>
      </c>
      <c r="G983" t="s">
        <v>5245</v>
      </c>
      <c r="H983" t="s">
        <v>3647</v>
      </c>
      <c r="I983" t="s">
        <v>49</v>
      </c>
      <c r="K983" s="10" t="s">
        <v>50</v>
      </c>
      <c r="L983">
        <f>Tabela1[[#This Row],[vlCaptEst]]+Tabela1[[#This Row],[vlLancEstTrat]]+Tabela1[[#This Row],[vlLancEstNTrat]]+Tabela1[[#This Row],[vlConsEst]]</f>
        <v>261.52131917505028</v>
      </c>
      <c r="M983">
        <v>0</v>
      </c>
      <c r="N983">
        <f>Tabela1[[#This Row],[VALOR_anual]]+Tabela1[[#This Row],[AJUSTE_exerc]]</f>
        <v>261.52131917505028</v>
      </c>
      <c r="Q983" t="s">
        <v>51</v>
      </c>
      <c r="R983" t="s">
        <v>52</v>
      </c>
      <c r="S983">
        <v>6988.8</v>
      </c>
      <c r="T983">
        <v>0</v>
      </c>
      <c r="U983">
        <v>0</v>
      </c>
      <c r="V983">
        <v>1747.2</v>
      </c>
      <c r="W983">
        <v>0</v>
      </c>
      <c r="X983">
        <v>0</v>
      </c>
      <c r="Y983">
        <v>5.7568725668020709E-2</v>
      </c>
      <c r="Z983">
        <v>160.93940948434255</v>
      </c>
      <c r="AA983">
        <v>0</v>
      </c>
      <c r="AB983">
        <v>0</v>
      </c>
      <c r="AC983">
        <v>100.5819096907077</v>
      </c>
      <c r="AD983" t="s">
        <v>5246</v>
      </c>
      <c r="AE983" t="s">
        <v>5247</v>
      </c>
      <c r="AF983" s="10">
        <v>42643</v>
      </c>
      <c r="AG983" s="10">
        <v>44469</v>
      </c>
      <c r="AH983" t="s">
        <v>5248</v>
      </c>
      <c r="AI983" t="s">
        <v>5249</v>
      </c>
      <c r="AJ983">
        <v>0</v>
      </c>
      <c r="AK983" t="s">
        <v>76</v>
      </c>
      <c r="AL983" t="s">
        <v>47</v>
      </c>
      <c r="AM983">
        <v>95697366</v>
      </c>
      <c r="AN983" t="s">
        <v>3652</v>
      </c>
    </row>
    <row r="984" spans="1:40" x14ac:dyDescent="0.25">
      <c r="A984" t="s">
        <v>5250</v>
      </c>
      <c r="B984" t="s">
        <v>164</v>
      </c>
      <c r="C984">
        <v>50</v>
      </c>
      <c r="D984" t="s">
        <v>165</v>
      </c>
      <c r="E984" t="s">
        <v>166</v>
      </c>
      <c r="F984" s="1">
        <v>330005065209</v>
      </c>
      <c r="G984" t="s">
        <v>5251</v>
      </c>
      <c r="H984" t="s">
        <v>3647</v>
      </c>
      <c r="I984" t="s">
        <v>49</v>
      </c>
      <c r="K984" s="10" t="s">
        <v>50</v>
      </c>
      <c r="L984">
        <f>Tabela1[[#This Row],[vlCaptEst]]+Tabela1[[#This Row],[vlLancEstTrat]]+Tabela1[[#This Row],[vlLancEstNTrat]]+Tabela1[[#This Row],[vlConsEst]]</f>
        <v>305.34452094318181</v>
      </c>
      <c r="M984">
        <v>-60.51</v>
      </c>
      <c r="N984">
        <f>Tabela1[[#This Row],[VALOR_anual]]+Tabela1[[#This Row],[AJUSTE_exerc]]</f>
        <v>244.83452094318181</v>
      </c>
      <c r="Q984" t="s">
        <v>51</v>
      </c>
      <c r="R984" t="s">
        <v>52</v>
      </c>
      <c r="S984">
        <v>7800</v>
      </c>
      <c r="T984">
        <v>0</v>
      </c>
      <c r="U984">
        <v>0</v>
      </c>
      <c r="V984">
        <v>2184</v>
      </c>
      <c r="W984">
        <v>0</v>
      </c>
      <c r="X984">
        <v>0</v>
      </c>
      <c r="Y984">
        <v>5.7568725668020709E-2</v>
      </c>
      <c r="Z984">
        <v>179.61442408422459</v>
      </c>
      <c r="AA984">
        <v>0</v>
      </c>
      <c r="AB984">
        <v>0</v>
      </c>
      <c r="AC984">
        <v>125.73009685895722</v>
      </c>
      <c r="AD984" t="s">
        <v>5252</v>
      </c>
      <c r="AE984" t="s">
        <v>5253</v>
      </c>
      <c r="AF984" s="10">
        <v>42643</v>
      </c>
      <c r="AG984" s="10">
        <v>44469</v>
      </c>
      <c r="AH984" t="s">
        <v>5254</v>
      </c>
      <c r="AI984" t="s">
        <v>5255</v>
      </c>
      <c r="AJ984">
        <v>0</v>
      </c>
      <c r="AK984" t="s">
        <v>76</v>
      </c>
      <c r="AL984" t="s">
        <v>47</v>
      </c>
      <c r="AM984">
        <v>95697366</v>
      </c>
      <c r="AN984" t="s">
        <v>3652</v>
      </c>
    </row>
    <row r="985" spans="1:40" x14ac:dyDescent="0.25">
      <c r="A985" t="s">
        <v>5256</v>
      </c>
      <c r="B985" t="s">
        <v>164</v>
      </c>
      <c r="C985">
        <v>50</v>
      </c>
      <c r="D985" t="s">
        <v>165</v>
      </c>
      <c r="E985" t="s">
        <v>166</v>
      </c>
      <c r="F985" s="1">
        <v>330005828121</v>
      </c>
      <c r="G985" t="s">
        <v>257</v>
      </c>
      <c r="H985" t="s">
        <v>258</v>
      </c>
      <c r="I985" t="s">
        <v>49</v>
      </c>
      <c r="K985" s="10" t="s">
        <v>50</v>
      </c>
      <c r="L985">
        <f>Tabela1[[#This Row],[vlCaptEst]]+Tabela1[[#This Row],[vlLancEstTrat]]+Tabela1[[#This Row],[vlLancEstNTrat]]+Tabela1[[#This Row],[vlConsEst]]</f>
        <v>201.71727050409066</v>
      </c>
      <c r="M985">
        <v>0</v>
      </c>
      <c r="N985">
        <f>Tabela1[[#This Row],[VALOR_anual]]+Tabela1[[#This Row],[AJUSTE_exerc]]</f>
        <v>201.71727050409066</v>
      </c>
      <c r="Q985" t="s">
        <v>51</v>
      </c>
      <c r="R985" t="s">
        <v>52</v>
      </c>
      <c r="S985">
        <v>5840</v>
      </c>
      <c r="T985">
        <v>0</v>
      </c>
      <c r="U985">
        <v>0</v>
      </c>
      <c r="V985">
        <v>1168</v>
      </c>
      <c r="W985">
        <v>0</v>
      </c>
      <c r="X985">
        <v>0</v>
      </c>
      <c r="Y985">
        <v>5.7568725668020709E-2</v>
      </c>
      <c r="Z985">
        <v>134.47818033606043</v>
      </c>
      <c r="AA985">
        <v>0</v>
      </c>
      <c r="AB985">
        <v>0</v>
      </c>
      <c r="AC985">
        <v>67.239090168030216</v>
      </c>
      <c r="AD985" t="s">
        <v>5257</v>
      </c>
      <c r="AE985" t="s">
        <v>5258</v>
      </c>
      <c r="AF985" s="10">
        <v>40730</v>
      </c>
      <c r="AG985" s="10">
        <v>42557</v>
      </c>
      <c r="AH985" t="s">
        <v>5259</v>
      </c>
      <c r="AI985" t="s">
        <v>85</v>
      </c>
      <c r="AJ985">
        <v>24210001</v>
      </c>
      <c r="AK985" t="s">
        <v>187</v>
      </c>
      <c r="AL985" t="s">
        <v>47</v>
      </c>
      <c r="AM985">
        <v>26202155</v>
      </c>
      <c r="AN985" t="s">
        <v>5260</v>
      </c>
    </row>
    <row r="986" spans="1:40" x14ac:dyDescent="0.25">
      <c r="A986" t="s">
        <v>5261</v>
      </c>
      <c r="B986" t="s">
        <v>164</v>
      </c>
      <c r="C986">
        <v>50</v>
      </c>
      <c r="D986" t="s">
        <v>165</v>
      </c>
      <c r="E986" t="s">
        <v>166</v>
      </c>
      <c r="F986" s="1">
        <v>330005943737</v>
      </c>
      <c r="G986" t="s">
        <v>5262</v>
      </c>
      <c r="H986" t="s">
        <v>5263</v>
      </c>
      <c r="I986" t="s">
        <v>49</v>
      </c>
      <c r="K986" s="10" t="s">
        <v>50</v>
      </c>
      <c r="L986">
        <f>Tabela1[[#This Row],[vlCaptEst]]+Tabela1[[#This Row],[vlLancEstTrat]]+Tabela1[[#This Row],[vlLancEstNTrat]]+Tabela1[[#This Row],[vlConsEst]]</f>
        <v>387.06074175620563</v>
      </c>
      <c r="M986">
        <v>0</v>
      </c>
      <c r="N986">
        <f>Tabela1[[#This Row],[VALOR_anual]]+Tabela1[[#This Row],[AJUSTE_exerc]]</f>
        <v>387.06074175620563</v>
      </c>
      <c r="Q986" t="s">
        <v>51</v>
      </c>
      <c r="R986" t="s">
        <v>52</v>
      </c>
      <c r="S986">
        <v>12636.3</v>
      </c>
      <c r="T986">
        <v>0</v>
      </c>
      <c r="U986">
        <v>0</v>
      </c>
      <c r="V986">
        <v>1668.78</v>
      </c>
      <c r="W986">
        <v>0</v>
      </c>
      <c r="X986">
        <v>0</v>
      </c>
      <c r="Y986">
        <v>5.7568725668020709E-2</v>
      </c>
      <c r="Z986">
        <v>290.98998083900142</v>
      </c>
      <c r="AA986">
        <v>0</v>
      </c>
      <c r="AB986">
        <v>0</v>
      </c>
      <c r="AC986">
        <v>96.070760917204225</v>
      </c>
      <c r="AD986" t="s">
        <v>5264</v>
      </c>
      <c r="AE986" t="s">
        <v>5265</v>
      </c>
      <c r="AF986" s="10">
        <v>42971</v>
      </c>
      <c r="AG986" s="10">
        <v>44797</v>
      </c>
      <c r="AH986" t="s">
        <v>5266</v>
      </c>
      <c r="AI986" t="s">
        <v>4810</v>
      </c>
      <c r="AJ986">
        <v>24220080</v>
      </c>
      <c r="AK986" t="s">
        <v>187</v>
      </c>
      <c r="AL986" t="s">
        <v>47</v>
      </c>
      <c r="AM986" t="s">
        <v>5267</v>
      </c>
      <c r="AN986" t="s">
        <v>5268</v>
      </c>
    </row>
    <row r="987" spans="1:40" x14ac:dyDescent="0.25">
      <c r="A987" t="s">
        <v>5269</v>
      </c>
      <c r="B987" t="s">
        <v>164</v>
      </c>
      <c r="C987">
        <v>50</v>
      </c>
      <c r="D987" t="s">
        <v>165</v>
      </c>
      <c r="E987" t="s">
        <v>166</v>
      </c>
      <c r="F987" s="1">
        <v>330005937257</v>
      </c>
      <c r="G987" t="s">
        <v>5270</v>
      </c>
      <c r="H987" t="s">
        <v>5271</v>
      </c>
      <c r="I987" t="s">
        <v>49</v>
      </c>
      <c r="K987" s="10" t="s">
        <v>50</v>
      </c>
      <c r="L987">
        <f>Tabela1[[#This Row],[vlCaptEst]]+Tabela1[[#This Row],[vlLancEstTrat]]+Tabela1[[#This Row],[vlLancEstNTrat]]+Tabela1[[#This Row],[vlConsEst]]</f>
        <v>685.32912698208645</v>
      </c>
      <c r="M987">
        <v>0</v>
      </c>
      <c r="N987">
        <f>Tabela1[[#This Row],[VALOR_anual]]+Tabela1[[#This Row],[AJUSTE_exerc]]</f>
        <v>685.32912698208645</v>
      </c>
      <c r="Q987" t="s">
        <v>51</v>
      </c>
      <c r="R987" t="s">
        <v>52</v>
      </c>
      <c r="S987">
        <v>9129</v>
      </c>
      <c r="T987">
        <v>0</v>
      </c>
      <c r="U987">
        <v>0</v>
      </c>
      <c r="V987">
        <v>8253</v>
      </c>
      <c r="W987">
        <v>0</v>
      </c>
      <c r="X987">
        <v>0</v>
      </c>
      <c r="Y987">
        <v>5.7568725668020709E-2</v>
      </c>
      <c r="Z987">
        <v>210.21744435046068</v>
      </c>
      <c r="AA987">
        <v>0</v>
      </c>
      <c r="AB987">
        <v>0</v>
      </c>
      <c r="AC987">
        <v>475.1116826316258</v>
      </c>
      <c r="AD987" t="s">
        <v>5272</v>
      </c>
      <c r="AE987" t="s">
        <v>5273</v>
      </c>
      <c r="AF987" s="10">
        <v>40751</v>
      </c>
      <c r="AG987" s="10">
        <v>42578</v>
      </c>
      <c r="AH987" t="s">
        <v>5274</v>
      </c>
      <c r="AI987" t="s">
        <v>4186</v>
      </c>
      <c r="AJ987">
        <v>22451900</v>
      </c>
      <c r="AK987" t="s">
        <v>64</v>
      </c>
      <c r="AL987" t="s">
        <v>47</v>
      </c>
      <c r="AM987" t="s">
        <v>5275</v>
      </c>
      <c r="AN987" t="s">
        <v>5276</v>
      </c>
    </row>
    <row r="988" spans="1:40" x14ac:dyDescent="0.25">
      <c r="A988" t="s">
        <v>5277</v>
      </c>
      <c r="B988" t="s">
        <v>164</v>
      </c>
      <c r="C988">
        <v>50</v>
      </c>
      <c r="D988" t="s">
        <v>165</v>
      </c>
      <c r="E988" t="s">
        <v>166</v>
      </c>
      <c r="F988" s="1">
        <v>330005298491</v>
      </c>
      <c r="G988" t="s">
        <v>5278</v>
      </c>
      <c r="H988" t="s">
        <v>5279</v>
      </c>
      <c r="I988" t="s">
        <v>49</v>
      </c>
      <c r="K988" s="10" t="s">
        <v>50</v>
      </c>
      <c r="L988">
        <f>Tabela1[[#This Row],[vlCaptEst]]+Tabela1[[#This Row],[vlLancEstTrat]]+Tabela1[[#This Row],[vlLancEstNTrat]]+Tabela1[[#This Row],[vlConsEst]]</f>
        <v>5733.8476131811676</v>
      </c>
      <c r="M988">
        <v>0</v>
      </c>
      <c r="N988">
        <f>Tabela1[[#This Row],[VALOR_anual]]+Tabela1[[#This Row],[AJUSTE_exerc]]</f>
        <v>5733.8476131811676</v>
      </c>
      <c r="Q988" t="s">
        <v>51</v>
      </c>
      <c r="R988" t="s">
        <v>52</v>
      </c>
      <c r="S988">
        <v>75600</v>
      </c>
      <c r="T988">
        <v>0</v>
      </c>
      <c r="U988">
        <v>0</v>
      </c>
      <c r="V988">
        <v>69360</v>
      </c>
      <c r="W988">
        <v>0</v>
      </c>
      <c r="X988">
        <v>0</v>
      </c>
      <c r="Y988">
        <v>5.7568725668020709E-2</v>
      </c>
      <c r="Z988">
        <v>1740.8752851378295</v>
      </c>
      <c r="AA988">
        <v>0</v>
      </c>
      <c r="AB988">
        <v>0</v>
      </c>
      <c r="AC988">
        <v>3992.9723280433386</v>
      </c>
      <c r="AD988" t="s">
        <v>5280</v>
      </c>
      <c r="AE988" t="s">
        <v>5281</v>
      </c>
      <c r="AF988" s="10">
        <v>42698</v>
      </c>
      <c r="AG988" s="10">
        <v>44524</v>
      </c>
      <c r="AH988" t="s">
        <v>5282</v>
      </c>
      <c r="AI988" t="s">
        <v>419</v>
      </c>
      <c r="AJ988">
        <v>22640102</v>
      </c>
      <c r="AK988" t="s">
        <v>64</v>
      </c>
      <c r="AL988" t="s">
        <v>47</v>
      </c>
      <c r="AM988" t="s">
        <v>5283</v>
      </c>
      <c r="AN988" t="s">
        <v>5284</v>
      </c>
    </row>
    <row r="989" spans="1:40" x14ac:dyDescent="0.25">
      <c r="A989" t="s">
        <v>5285</v>
      </c>
      <c r="B989" t="s">
        <v>164</v>
      </c>
      <c r="C989">
        <v>50</v>
      </c>
      <c r="D989" t="s">
        <v>165</v>
      </c>
      <c r="E989" t="s">
        <v>166</v>
      </c>
      <c r="F989" s="1">
        <v>330005837112</v>
      </c>
      <c r="G989" t="s">
        <v>5286</v>
      </c>
      <c r="H989" t="s">
        <v>5287</v>
      </c>
      <c r="I989" t="s">
        <v>49</v>
      </c>
      <c r="K989" s="10" t="s">
        <v>50</v>
      </c>
      <c r="L989">
        <f>Tabela1[[#This Row],[vlCaptEst]]+Tabela1[[#This Row],[vlLancEstTrat]]+Tabela1[[#This Row],[vlLancEstNTrat]]+Tabela1[[#This Row],[vlConsEst]]</f>
        <v>534.75909419239429</v>
      </c>
      <c r="M989">
        <v>0</v>
      </c>
      <c r="N989">
        <f>Tabela1[[#This Row],[VALOR_anual]]+Tabela1[[#This Row],[AJUSTE_exerc]]</f>
        <v>534.75909419239429</v>
      </c>
      <c r="Q989" t="s">
        <v>51</v>
      </c>
      <c r="R989" t="s">
        <v>52</v>
      </c>
      <c r="S989">
        <v>15458</v>
      </c>
      <c r="T989">
        <v>0</v>
      </c>
      <c r="U989">
        <v>0</v>
      </c>
      <c r="V989">
        <v>3106</v>
      </c>
      <c r="W989">
        <v>0</v>
      </c>
      <c r="X989">
        <v>0</v>
      </c>
      <c r="Y989">
        <v>5.7568725668020709E-2</v>
      </c>
      <c r="Z989">
        <v>355.95261167225436</v>
      </c>
      <c r="AA989">
        <v>0</v>
      </c>
      <c r="AB989">
        <v>0</v>
      </c>
      <c r="AC989">
        <v>178.80648252013998</v>
      </c>
      <c r="AD989" t="s">
        <v>5288</v>
      </c>
      <c r="AE989" t="s">
        <v>5289</v>
      </c>
      <c r="AF989" s="10">
        <v>42608</v>
      </c>
      <c r="AG989" s="10">
        <v>44434</v>
      </c>
      <c r="AH989" t="s">
        <v>5290</v>
      </c>
      <c r="AI989" t="s">
        <v>205</v>
      </c>
      <c r="AJ989">
        <v>22641002</v>
      </c>
      <c r="AK989" t="s">
        <v>64</v>
      </c>
      <c r="AL989" t="s">
        <v>47</v>
      </c>
      <c r="AM989">
        <v>24932177</v>
      </c>
      <c r="AN989" t="s">
        <v>206</v>
      </c>
    </row>
    <row r="990" spans="1:40" s="4" customFormat="1" x14ac:dyDescent="0.25">
      <c r="A990" t="s">
        <v>5291</v>
      </c>
      <c r="B990" t="s">
        <v>164</v>
      </c>
      <c r="C990">
        <v>50</v>
      </c>
      <c r="D990" t="s">
        <v>165</v>
      </c>
      <c r="E990" t="s">
        <v>166</v>
      </c>
      <c r="F990" s="1">
        <v>330005949778</v>
      </c>
      <c r="G990" t="s">
        <v>5292</v>
      </c>
      <c r="H990" t="s">
        <v>5293</v>
      </c>
      <c r="I990" t="s">
        <v>62</v>
      </c>
      <c r="J990"/>
      <c r="K990" s="10" t="s">
        <v>50</v>
      </c>
      <c r="L990">
        <f>Tabela1[[#This Row],[vlCaptEst]]+Tabela1[[#This Row],[vlLancEstTrat]]+Tabela1[[#This Row],[vlLancEstNTrat]]+Tabela1[[#This Row],[vlConsEst]]</f>
        <v>547.66599207214051</v>
      </c>
      <c r="M990">
        <v>0</v>
      </c>
      <c r="N990">
        <f>Tabela1[[#This Row],[VALOR_anual]]+Tabela1[[#This Row],[AJUSTE_exerc]]</f>
        <v>547.66599207214051</v>
      </c>
      <c r="O990"/>
      <c r="P990"/>
      <c r="Q990" t="s">
        <v>51</v>
      </c>
      <c r="R990" t="s">
        <v>52</v>
      </c>
      <c r="S990">
        <v>8580</v>
      </c>
      <c r="T990">
        <v>0</v>
      </c>
      <c r="U990">
        <v>0</v>
      </c>
      <c r="V990">
        <v>6081</v>
      </c>
      <c r="W990">
        <v>0</v>
      </c>
      <c r="X990">
        <v>0</v>
      </c>
      <c r="Y990">
        <v>5.7568725668020709E-2</v>
      </c>
      <c r="Z990">
        <v>197.58205079504577</v>
      </c>
      <c r="AA990">
        <v>0</v>
      </c>
      <c r="AB990">
        <v>0</v>
      </c>
      <c r="AC990">
        <v>350.08394127709471</v>
      </c>
      <c r="AD990" t="s">
        <v>5294</v>
      </c>
      <c r="AE990" t="s">
        <v>5295</v>
      </c>
      <c r="AF990" s="10">
        <v>42643</v>
      </c>
      <c r="AG990" s="10">
        <v>44469</v>
      </c>
      <c r="AH990" t="s">
        <v>5296</v>
      </c>
      <c r="AI990" t="s">
        <v>5297</v>
      </c>
      <c r="AJ990">
        <v>24935000</v>
      </c>
      <c r="AK990" t="s">
        <v>197</v>
      </c>
      <c r="AL990" t="s">
        <v>47</v>
      </c>
      <c r="AM990">
        <v>26597539</v>
      </c>
      <c r="AN990" t="s">
        <v>5298</v>
      </c>
    </row>
    <row r="991" spans="1:40" x14ac:dyDescent="0.25">
      <c r="A991" t="s">
        <v>5299</v>
      </c>
      <c r="B991" t="s">
        <v>164</v>
      </c>
      <c r="C991">
        <v>50</v>
      </c>
      <c r="D991" t="s">
        <v>165</v>
      </c>
      <c r="E991" t="s">
        <v>166</v>
      </c>
      <c r="F991" s="1">
        <v>330005811318</v>
      </c>
      <c r="G991" t="s">
        <v>5300</v>
      </c>
      <c r="H991" t="s">
        <v>5301</v>
      </c>
      <c r="I991" t="s">
        <v>62</v>
      </c>
      <c r="K991" s="10" t="s">
        <v>50</v>
      </c>
      <c r="L991">
        <f>Tabela1[[#This Row],[vlCaptEst]]+Tabela1[[#This Row],[vlLancEstTrat]]+Tabela1[[#This Row],[vlLancEstNTrat]]+Tabela1[[#This Row],[vlConsEst]]</f>
        <v>2541.6877322268037</v>
      </c>
      <c r="M991">
        <v>0</v>
      </c>
      <c r="N991">
        <f>Tabela1[[#This Row],[VALOR_anual]]+Tabela1[[#This Row],[AJUSTE_exerc]]</f>
        <v>2541.6877322268037</v>
      </c>
      <c r="Q991" t="s">
        <v>51</v>
      </c>
      <c r="R991" t="s">
        <v>52</v>
      </c>
      <c r="S991">
        <v>73584</v>
      </c>
      <c r="T991">
        <v>0</v>
      </c>
      <c r="U991">
        <v>0</v>
      </c>
      <c r="V991">
        <v>14716.8</v>
      </c>
      <c r="W991">
        <v>0</v>
      </c>
      <c r="X991">
        <v>0</v>
      </c>
      <c r="Y991">
        <v>5.7568725668020709E-2</v>
      </c>
      <c r="Z991">
        <v>1694.4584881512023</v>
      </c>
      <c r="AA991">
        <v>0</v>
      </c>
      <c r="AB991">
        <v>0</v>
      </c>
      <c r="AC991">
        <v>847.22924407560117</v>
      </c>
      <c r="AD991" t="s">
        <v>5302</v>
      </c>
      <c r="AE991" t="s">
        <v>5303</v>
      </c>
      <c r="AF991" s="10">
        <v>40730</v>
      </c>
      <c r="AG991" s="10">
        <v>42557</v>
      </c>
      <c r="AH991" t="s">
        <v>5304</v>
      </c>
      <c r="AI991" t="s">
        <v>4172</v>
      </c>
      <c r="AJ991">
        <v>25250612</v>
      </c>
      <c r="AK991" t="s">
        <v>76</v>
      </c>
      <c r="AL991" t="s">
        <v>47</v>
      </c>
      <c r="AM991" t="s">
        <v>5305</v>
      </c>
      <c r="AN991" t="s">
        <v>5306</v>
      </c>
    </row>
    <row r="992" spans="1:40" x14ac:dyDescent="0.25">
      <c r="A992" t="s">
        <v>5313</v>
      </c>
      <c r="B992" t="s">
        <v>164</v>
      </c>
      <c r="C992">
        <v>50</v>
      </c>
      <c r="D992" t="s">
        <v>165</v>
      </c>
      <c r="E992" t="s">
        <v>166</v>
      </c>
      <c r="F992" s="1">
        <v>330005076405</v>
      </c>
      <c r="G992" t="s">
        <v>5314</v>
      </c>
      <c r="H992" t="s">
        <v>5315</v>
      </c>
      <c r="I992" t="s">
        <v>49</v>
      </c>
      <c r="K992" s="10" t="s">
        <v>50</v>
      </c>
      <c r="L992">
        <f>Tabela1[[#This Row],[vlCaptEst]]+Tabela1[[#This Row],[vlLancEstTrat]]+Tabela1[[#This Row],[vlLancEstNTrat]]+Tabela1[[#This Row],[vlConsEst]]</f>
        <v>315.18519312651904</v>
      </c>
      <c r="M992">
        <v>0</v>
      </c>
      <c r="N992">
        <f>Tabela1[[#This Row],[VALOR_anual]]+Tabela1[[#This Row],[AJUSTE_exerc]]</f>
        <v>315.18519312651904</v>
      </c>
      <c r="Q992" t="s">
        <v>51</v>
      </c>
      <c r="R992" t="s">
        <v>52</v>
      </c>
      <c r="S992">
        <v>9125</v>
      </c>
      <c r="T992">
        <v>0</v>
      </c>
      <c r="U992">
        <v>0</v>
      </c>
      <c r="V992">
        <v>1825</v>
      </c>
      <c r="W992">
        <v>0</v>
      </c>
      <c r="X992">
        <v>0</v>
      </c>
      <c r="Y992">
        <v>5.7568725668020709E-2</v>
      </c>
      <c r="Z992">
        <v>210.12346208434602</v>
      </c>
      <c r="AA992">
        <v>0</v>
      </c>
      <c r="AB992">
        <v>0</v>
      </c>
      <c r="AC992">
        <v>105.06173104217301</v>
      </c>
      <c r="AD992" t="s">
        <v>5316</v>
      </c>
      <c r="AE992" t="s">
        <v>5317</v>
      </c>
      <c r="AF992" s="10">
        <v>40686</v>
      </c>
      <c r="AG992" s="10">
        <v>42513</v>
      </c>
      <c r="AH992" t="s">
        <v>5318</v>
      </c>
      <c r="AI992" t="s">
        <v>732</v>
      </c>
      <c r="AJ992">
        <v>22410002</v>
      </c>
      <c r="AK992" t="s">
        <v>64</v>
      </c>
      <c r="AL992" t="s">
        <v>47</v>
      </c>
      <c r="AM992" t="s">
        <v>5319</v>
      </c>
      <c r="AN992" t="s">
        <v>5320</v>
      </c>
    </row>
    <row r="993" spans="1:40" x14ac:dyDescent="0.25">
      <c r="A993" t="s">
        <v>5321</v>
      </c>
      <c r="B993" t="s">
        <v>164</v>
      </c>
      <c r="C993">
        <v>50</v>
      </c>
      <c r="D993" t="s">
        <v>165</v>
      </c>
      <c r="E993" t="s">
        <v>166</v>
      </c>
      <c r="F993" s="1">
        <v>330008451711</v>
      </c>
      <c r="G993" t="s">
        <v>5322</v>
      </c>
      <c r="H993" t="s">
        <v>5323</v>
      </c>
      <c r="I993" t="s">
        <v>49</v>
      </c>
      <c r="K993" s="10" t="s">
        <v>405</v>
      </c>
      <c r="L993">
        <f>Tabela1[[#This Row],[vlCaptEst]]+Tabela1[[#This Row],[vlLancEstTrat]]+Tabela1[[#This Row],[vlLancEstNTrat]]+Tabela1[[#This Row],[vlConsEst]]</f>
        <v>49.570424138474827</v>
      </c>
      <c r="M993">
        <v>-3261.92</v>
      </c>
      <c r="N993">
        <v>0</v>
      </c>
      <c r="O993">
        <v>-3212.3495760000001</v>
      </c>
      <c r="Q993" t="s">
        <v>11558</v>
      </c>
      <c r="R993" t="s">
        <v>5324</v>
      </c>
      <c r="S993">
        <v>0</v>
      </c>
      <c r="T993">
        <v>6394.8</v>
      </c>
      <c r="U993">
        <v>0</v>
      </c>
      <c r="V993">
        <v>0</v>
      </c>
      <c r="W993">
        <v>1234</v>
      </c>
      <c r="X993">
        <v>87</v>
      </c>
      <c r="Y993">
        <v>5.7568725668020709E-2</v>
      </c>
      <c r="Z993">
        <v>0</v>
      </c>
      <c r="AA993">
        <v>49.570424138474827</v>
      </c>
      <c r="AB993">
        <v>0</v>
      </c>
      <c r="AC993">
        <v>0</v>
      </c>
      <c r="AD993" t="s">
        <v>5325</v>
      </c>
      <c r="AE993" t="s">
        <v>5326</v>
      </c>
      <c r="AF993" s="10">
        <v>44762</v>
      </c>
      <c r="AG993" s="10">
        <v>46588</v>
      </c>
      <c r="AH993" t="s">
        <v>5327</v>
      </c>
      <c r="AI993" t="s">
        <v>5328</v>
      </c>
      <c r="AJ993" t="s">
        <v>5329</v>
      </c>
      <c r="AK993" t="s">
        <v>64</v>
      </c>
      <c r="AL993" t="s">
        <v>47</v>
      </c>
      <c r="AM993" t="s">
        <v>5330</v>
      </c>
      <c r="AN993" t="s">
        <v>5331</v>
      </c>
    </row>
    <row r="994" spans="1:40" x14ac:dyDescent="0.25">
      <c r="A994" t="s">
        <v>5332</v>
      </c>
      <c r="B994" t="s">
        <v>164</v>
      </c>
      <c r="C994">
        <v>50</v>
      </c>
      <c r="D994" t="s">
        <v>165</v>
      </c>
      <c r="E994" t="s">
        <v>166</v>
      </c>
      <c r="F994" s="1">
        <v>330005068810</v>
      </c>
      <c r="G994" t="s">
        <v>5333</v>
      </c>
      <c r="H994" t="s">
        <v>5334</v>
      </c>
      <c r="I994" t="s">
        <v>49</v>
      </c>
      <c r="K994" s="10" t="s">
        <v>50</v>
      </c>
      <c r="L994">
        <f>Tabela1[[#This Row],[vlCaptEst]]+Tabela1[[#This Row],[vlLancEstTrat]]+Tabela1[[#This Row],[vlLancEstNTrat]]+Tabela1[[#This Row],[vlConsEst]]</f>
        <v>121.02827380765183</v>
      </c>
      <c r="M994">
        <v>0</v>
      </c>
      <c r="N994">
        <f>Tabela1[[#This Row],[VALOR_anual]]+Tabela1[[#This Row],[AJUSTE_exerc]]</f>
        <v>121.02827380765183</v>
      </c>
      <c r="Q994" t="s">
        <v>51</v>
      </c>
      <c r="R994" t="s">
        <v>52</v>
      </c>
      <c r="S994">
        <v>3504</v>
      </c>
      <c r="T994">
        <v>0</v>
      </c>
      <c r="U994">
        <v>0</v>
      </c>
      <c r="V994">
        <v>700.8</v>
      </c>
      <c r="W994">
        <v>0</v>
      </c>
      <c r="X994">
        <v>0</v>
      </c>
      <c r="Y994">
        <v>5.7568725668020709E-2</v>
      </c>
      <c r="Z994">
        <v>80.688996696438807</v>
      </c>
      <c r="AA994">
        <v>0</v>
      </c>
      <c r="AB994">
        <v>0</v>
      </c>
      <c r="AC994">
        <v>40.339277111213029</v>
      </c>
      <c r="AD994" t="s">
        <v>5335</v>
      </c>
      <c r="AE994" t="s">
        <v>5336</v>
      </c>
      <c r="AF994" s="10">
        <v>40751</v>
      </c>
      <c r="AG994" s="10">
        <v>42578</v>
      </c>
      <c r="AH994" t="s">
        <v>5337</v>
      </c>
      <c r="AI994" t="s">
        <v>1004</v>
      </c>
      <c r="AJ994">
        <v>26030380</v>
      </c>
      <c r="AK994" t="s">
        <v>186</v>
      </c>
      <c r="AL994" t="s">
        <v>47</v>
      </c>
      <c r="AM994" t="s">
        <v>5338</v>
      </c>
      <c r="AN994" t="s">
        <v>5339</v>
      </c>
    </row>
    <row r="995" spans="1:40" x14ac:dyDescent="0.25">
      <c r="A995" t="s">
        <v>5340</v>
      </c>
      <c r="B995" t="s">
        <v>164</v>
      </c>
      <c r="C995">
        <v>50</v>
      </c>
      <c r="D995" t="s">
        <v>165</v>
      </c>
      <c r="E995" t="s">
        <v>166</v>
      </c>
      <c r="F995" s="1">
        <v>330005969701</v>
      </c>
      <c r="G995" t="s">
        <v>5341</v>
      </c>
      <c r="H995" t="s">
        <v>5342</v>
      </c>
      <c r="I995" t="s">
        <v>49</v>
      </c>
      <c r="K995" s="10" t="s">
        <v>5343</v>
      </c>
      <c r="L995">
        <f>Tabela1[[#This Row],[vlCaptEst]]+Tabela1[[#This Row],[vlLancEstTrat]]+Tabela1[[#This Row],[vlLancEstNTrat]]+Tabela1[[#This Row],[vlConsEst]]</f>
        <v>186.8054176138985</v>
      </c>
      <c r="M995">
        <v>0</v>
      </c>
      <c r="N995">
        <f>Tabela1[[#This Row],[VALOR_anual]]+Tabela1[[#This Row],[AJUSTE_exerc]]</f>
        <v>186.8054176138985</v>
      </c>
      <c r="Q995" t="s">
        <v>5344</v>
      </c>
      <c r="R995" t="s">
        <v>5345</v>
      </c>
      <c r="S995">
        <v>4992</v>
      </c>
      <c r="T995">
        <v>0</v>
      </c>
      <c r="U995">
        <v>0</v>
      </c>
      <c r="V995">
        <v>1248</v>
      </c>
      <c r="W995">
        <v>0</v>
      </c>
      <c r="X995">
        <v>0</v>
      </c>
      <c r="Y995">
        <v>5.7568725668020709E-2</v>
      </c>
      <c r="Z995">
        <v>114.96119640625014</v>
      </c>
      <c r="AA995">
        <v>0</v>
      </c>
      <c r="AB995">
        <v>0</v>
      </c>
      <c r="AC995">
        <v>71.844221207648374</v>
      </c>
      <c r="AD995" t="s">
        <v>5346</v>
      </c>
      <c r="AE995" t="s">
        <v>5347</v>
      </c>
      <c r="AF995" s="10">
        <v>40821</v>
      </c>
      <c r="AG995" s="10">
        <v>42648</v>
      </c>
      <c r="AH995" t="s">
        <v>5348</v>
      </c>
      <c r="AI995" t="s">
        <v>5349</v>
      </c>
      <c r="AJ995">
        <v>24756660</v>
      </c>
      <c r="AK995" t="s">
        <v>175</v>
      </c>
      <c r="AL995" t="s">
        <v>47</v>
      </c>
      <c r="AM995" t="s">
        <v>5350</v>
      </c>
      <c r="AN995" t="s">
        <v>5351</v>
      </c>
    </row>
    <row r="996" spans="1:40" x14ac:dyDescent="0.25">
      <c r="A996" t="s">
        <v>5352</v>
      </c>
      <c r="B996" t="s">
        <v>164</v>
      </c>
      <c r="C996">
        <v>50</v>
      </c>
      <c r="D996" t="s">
        <v>165</v>
      </c>
      <c r="E996" t="s">
        <v>166</v>
      </c>
      <c r="F996" s="1">
        <v>330010072692</v>
      </c>
      <c r="G996" t="s">
        <v>5353</v>
      </c>
      <c r="H996" t="s">
        <v>5354</v>
      </c>
      <c r="I996" t="s">
        <v>62</v>
      </c>
      <c r="K996" s="10" t="s">
        <v>50</v>
      </c>
      <c r="L996">
        <f>Tabela1[[#This Row],[vlCaptEst]]+Tabela1[[#This Row],[vlLancEstTrat]]+Tabela1[[#This Row],[vlLancEstNTrat]]+Tabela1[[#This Row],[vlConsEst]]</f>
        <v>1762.9820026227994</v>
      </c>
      <c r="M996">
        <v>0</v>
      </c>
      <c r="N996">
        <f>Tabela1[[#This Row],[VALOR_anual]]+Tabela1[[#This Row],[AJUSTE_exerc]]</f>
        <v>1762.9820026227994</v>
      </c>
      <c r="Q996" t="s">
        <v>51</v>
      </c>
      <c r="R996" t="s">
        <v>52</v>
      </c>
      <c r="S996">
        <v>36192</v>
      </c>
      <c r="T996">
        <v>22963</v>
      </c>
      <c r="U996">
        <v>0</v>
      </c>
      <c r="V996">
        <v>7488</v>
      </c>
      <c r="W996">
        <v>231.26</v>
      </c>
      <c r="X996">
        <v>62</v>
      </c>
      <c r="Y996">
        <v>5.7568725668020709E-2</v>
      </c>
      <c r="Z996">
        <v>833.40340848273388</v>
      </c>
      <c r="AA996">
        <v>498.50282442016248</v>
      </c>
      <c r="AB996">
        <v>0</v>
      </c>
      <c r="AC996">
        <v>431.07576971990295</v>
      </c>
      <c r="AD996" t="s">
        <v>5355</v>
      </c>
      <c r="AE996" t="s">
        <v>5356</v>
      </c>
      <c r="AF996" s="10">
        <v>42885</v>
      </c>
      <c r="AG996" s="10">
        <v>44711</v>
      </c>
      <c r="AH996" t="s">
        <v>5357</v>
      </c>
      <c r="AI996" t="s">
        <v>5358</v>
      </c>
      <c r="AJ996">
        <v>25543260</v>
      </c>
      <c r="AK996" t="s">
        <v>76</v>
      </c>
      <c r="AL996" t="s">
        <v>47</v>
      </c>
      <c r="AM996">
        <v>91069835</v>
      </c>
      <c r="AN996" t="s">
        <v>5359</v>
      </c>
    </row>
    <row r="997" spans="1:40" x14ac:dyDescent="0.25">
      <c r="A997" t="s">
        <v>5360</v>
      </c>
      <c r="B997" t="s">
        <v>164</v>
      </c>
      <c r="C997">
        <v>50</v>
      </c>
      <c r="D997" t="s">
        <v>165</v>
      </c>
      <c r="E997" t="s">
        <v>166</v>
      </c>
      <c r="F997" s="1">
        <v>330039677401</v>
      </c>
      <c r="G997" t="s">
        <v>77</v>
      </c>
      <c r="H997" t="s">
        <v>5361</v>
      </c>
      <c r="I997" t="s">
        <v>42</v>
      </c>
      <c r="K997" s="10" t="s">
        <v>43</v>
      </c>
      <c r="L997">
        <f>Tabela1[[#This Row],[vlCaptEst]]+Tabela1[[#This Row],[vlLancEstTrat]]+Tabela1[[#This Row],[vlLancEstNTrat]]+Tabela1[[#This Row],[vlConsEst]]</f>
        <v>152465.17223315308</v>
      </c>
      <c r="M997">
        <v>4292.7420139157766</v>
      </c>
      <c r="N997">
        <v>156457.44</v>
      </c>
      <c r="O997">
        <v>300.43286494223867</v>
      </c>
      <c r="P997" t="s">
        <v>13227</v>
      </c>
      <c r="Q997" t="s">
        <v>51</v>
      </c>
      <c r="R997" t="s">
        <v>52</v>
      </c>
      <c r="S997">
        <v>3626640</v>
      </c>
      <c r="T997">
        <v>6331728</v>
      </c>
      <c r="U997">
        <v>0</v>
      </c>
      <c r="V997">
        <v>725328</v>
      </c>
      <c r="W997">
        <v>0</v>
      </c>
      <c r="X997">
        <v>0</v>
      </c>
      <c r="Y997">
        <v>5.7568725668020709E-2</v>
      </c>
      <c r="Z997">
        <v>83512.422377529307</v>
      </c>
      <c r="AA997">
        <v>27196.543888096126</v>
      </c>
      <c r="AB997">
        <v>0</v>
      </c>
      <c r="AC997">
        <v>41756.205967527654</v>
      </c>
      <c r="AD997" t="s">
        <v>13226</v>
      </c>
      <c r="AE997" t="s">
        <v>13225</v>
      </c>
      <c r="AF997" s="10">
        <v>45672</v>
      </c>
      <c r="AG997" s="10">
        <v>57202</v>
      </c>
      <c r="AH997" t="s">
        <v>5362</v>
      </c>
      <c r="AI997" t="s">
        <v>115</v>
      </c>
      <c r="AJ997">
        <v>20210030</v>
      </c>
      <c r="AK997" t="s">
        <v>76</v>
      </c>
      <c r="AL997" t="s">
        <v>47</v>
      </c>
      <c r="AM997" t="s">
        <v>5363</v>
      </c>
      <c r="AN997" s="11" t="s">
        <v>82</v>
      </c>
    </row>
    <row r="998" spans="1:40" x14ac:dyDescent="0.25">
      <c r="A998" t="s">
        <v>5364</v>
      </c>
      <c r="B998" t="s">
        <v>164</v>
      </c>
      <c r="C998">
        <v>50</v>
      </c>
      <c r="D998" t="s">
        <v>165</v>
      </c>
      <c r="E998" t="s">
        <v>166</v>
      </c>
      <c r="F998" s="1">
        <v>330005985901</v>
      </c>
      <c r="G998" t="s">
        <v>5365</v>
      </c>
      <c r="H998" t="s">
        <v>5366</v>
      </c>
      <c r="I998" t="s">
        <v>49</v>
      </c>
      <c r="K998" s="10" t="s">
        <v>50</v>
      </c>
      <c r="L998">
        <f>Tabela1[[#This Row],[vlCaptEst]]+Tabela1[[#This Row],[vlLancEstTrat]]+Tabela1[[#This Row],[vlLancEstNTrat]]+Tabela1[[#This Row],[vlConsEst]]</f>
        <v>340.40376786728507</v>
      </c>
      <c r="M998">
        <v>0</v>
      </c>
      <c r="N998">
        <f>Tabela1[[#This Row],[VALOR_anual]]+Tabela1[[#This Row],[AJUSTE_exerc]]</f>
        <v>340.40376786728507</v>
      </c>
      <c r="Q998" t="s">
        <v>51</v>
      </c>
      <c r="R998" t="s">
        <v>52</v>
      </c>
      <c r="S998">
        <v>5475</v>
      </c>
      <c r="T998">
        <v>0</v>
      </c>
      <c r="U998">
        <v>0</v>
      </c>
      <c r="V998">
        <v>3723</v>
      </c>
      <c r="W998">
        <v>0</v>
      </c>
      <c r="X998">
        <v>0</v>
      </c>
      <c r="Y998">
        <v>5.7568725668020709E-2</v>
      </c>
      <c r="Z998">
        <v>126.07198875580505</v>
      </c>
      <c r="AA998">
        <v>0</v>
      </c>
      <c r="AB998">
        <v>0</v>
      </c>
      <c r="AC998">
        <v>214.33177911148005</v>
      </c>
      <c r="AD998" t="s">
        <v>5367</v>
      </c>
      <c r="AE998" t="s">
        <v>5368</v>
      </c>
      <c r="AF998" s="10">
        <v>40826</v>
      </c>
      <c r="AG998" s="10">
        <v>42653</v>
      </c>
      <c r="AH998" t="s">
        <v>5369</v>
      </c>
      <c r="AI998" t="s">
        <v>238</v>
      </c>
      <c r="AJ998">
        <v>24475001</v>
      </c>
      <c r="AK998" t="s">
        <v>175</v>
      </c>
      <c r="AL998" t="s">
        <v>47</v>
      </c>
      <c r="AM998" t="s">
        <v>5370</v>
      </c>
      <c r="AN998" t="s">
        <v>203</v>
      </c>
    </row>
    <row r="999" spans="1:40" s="4" customFormat="1" x14ac:dyDescent="0.25">
      <c r="A999" t="s">
        <v>5378</v>
      </c>
      <c r="B999" t="s">
        <v>164</v>
      </c>
      <c r="C999">
        <v>50</v>
      </c>
      <c r="D999" t="s">
        <v>165</v>
      </c>
      <c r="E999" t="s">
        <v>166</v>
      </c>
      <c r="F999" s="1">
        <v>330005219885</v>
      </c>
      <c r="G999" t="s">
        <v>5379</v>
      </c>
      <c r="H999" t="s">
        <v>5380</v>
      </c>
      <c r="I999" t="s">
        <v>62</v>
      </c>
      <c r="J999"/>
      <c r="K999" s="10" t="s">
        <v>50</v>
      </c>
      <c r="L999">
        <f>Tabela1[[#This Row],[vlCaptEst]]+Tabela1[[#This Row],[vlLancEstTrat]]+Tabela1[[#This Row],[vlLancEstNTrat]]+Tabela1[[#This Row],[vlConsEst]]</f>
        <v>513.92695209629778</v>
      </c>
      <c r="M999">
        <v>127.3</v>
      </c>
      <c r="N999">
        <f>Tabela1[[#This Row],[VALOR_anual]]+Tabela1[[#This Row],[AJUSTE_exerc]]</f>
        <v>641.22695209629774</v>
      </c>
      <c r="O999"/>
      <c r="P999"/>
      <c r="Q999" t="s">
        <v>51</v>
      </c>
      <c r="R999" t="s">
        <v>52</v>
      </c>
      <c r="S999">
        <v>14878.649999999998</v>
      </c>
      <c r="T999">
        <v>0</v>
      </c>
      <c r="U999">
        <v>0</v>
      </c>
      <c r="V999">
        <v>2975.7299999999996</v>
      </c>
      <c r="W999">
        <v>0</v>
      </c>
      <c r="X999">
        <v>0</v>
      </c>
      <c r="Y999">
        <v>5.7568725668020709E-2</v>
      </c>
      <c r="Z999">
        <v>342.61796806419852</v>
      </c>
      <c r="AA999">
        <v>0</v>
      </c>
      <c r="AB999">
        <v>0</v>
      </c>
      <c r="AC999">
        <v>171.30898403209923</v>
      </c>
      <c r="AD999" t="s">
        <v>5381</v>
      </c>
      <c r="AE999" t="s">
        <v>5382</v>
      </c>
      <c r="AF999" s="10">
        <v>45358</v>
      </c>
      <c r="AG999" s="10">
        <v>47184</v>
      </c>
      <c r="AH999" t="s">
        <v>5383</v>
      </c>
      <c r="AI999" t="s">
        <v>5384</v>
      </c>
      <c r="AJ999">
        <v>21530001</v>
      </c>
      <c r="AK999" t="s">
        <v>64</v>
      </c>
      <c r="AL999" t="s">
        <v>47</v>
      </c>
      <c r="AM999">
        <v>34489167</v>
      </c>
      <c r="AN999" t="s">
        <v>5385</v>
      </c>
    </row>
    <row r="1000" spans="1:40" x14ac:dyDescent="0.25">
      <c r="A1000" t="s">
        <v>5386</v>
      </c>
      <c r="B1000" t="s">
        <v>164</v>
      </c>
      <c r="C1000">
        <v>50</v>
      </c>
      <c r="D1000" t="s">
        <v>165</v>
      </c>
      <c r="E1000" t="s">
        <v>166</v>
      </c>
      <c r="F1000" s="1">
        <v>330005068739</v>
      </c>
      <c r="G1000" t="s">
        <v>5387</v>
      </c>
      <c r="H1000" t="s">
        <v>5388</v>
      </c>
      <c r="I1000" t="s">
        <v>49</v>
      </c>
      <c r="K1000" s="10" t="s">
        <v>50</v>
      </c>
      <c r="L1000">
        <f>Tabela1[[#This Row],[vlCaptEst]]+Tabela1[[#This Row],[vlLancEstTrat]]+Tabela1[[#This Row],[vlLancEstNTrat]]+Tabela1[[#This Row],[vlConsEst]]</f>
        <v>317.73315678562744</v>
      </c>
      <c r="M1000">
        <v>0</v>
      </c>
      <c r="N1000">
        <f>Tabela1[[#This Row],[VALOR_anual]]+Tabela1[[#This Row],[AJUSTE_exerc]]</f>
        <v>317.73315678562744</v>
      </c>
      <c r="Q1000" t="s">
        <v>51</v>
      </c>
      <c r="R1000" t="s">
        <v>52</v>
      </c>
      <c r="S1000">
        <v>9198</v>
      </c>
      <c r="T1000">
        <v>0</v>
      </c>
      <c r="U1000">
        <v>0</v>
      </c>
      <c r="V1000">
        <v>1840</v>
      </c>
      <c r="W1000">
        <v>0</v>
      </c>
      <c r="X1000">
        <v>0</v>
      </c>
      <c r="Y1000">
        <v>5.7568725668020709E-2</v>
      </c>
      <c r="Z1000">
        <v>211.80470040039708</v>
      </c>
      <c r="AA1000">
        <v>0</v>
      </c>
      <c r="AB1000">
        <v>0</v>
      </c>
      <c r="AC1000">
        <v>105.92845638523039</v>
      </c>
      <c r="AD1000" t="s">
        <v>5389</v>
      </c>
      <c r="AE1000" t="s">
        <v>5390</v>
      </c>
      <c r="AF1000" s="10">
        <v>40800</v>
      </c>
      <c r="AG1000" s="10">
        <v>42627</v>
      </c>
      <c r="AH1000" t="s">
        <v>5391</v>
      </c>
      <c r="AI1000" t="s">
        <v>185</v>
      </c>
      <c r="AJ1000">
        <v>26262020</v>
      </c>
      <c r="AK1000" t="s">
        <v>186</v>
      </c>
      <c r="AL1000" t="s">
        <v>47</v>
      </c>
      <c r="AM1000" t="s">
        <v>5392</v>
      </c>
      <c r="AN1000" t="s">
        <v>5393</v>
      </c>
    </row>
    <row r="1001" spans="1:40" s="4" customFormat="1" x14ac:dyDescent="0.25">
      <c r="A1001" t="s">
        <v>5401</v>
      </c>
      <c r="B1001" t="s">
        <v>164</v>
      </c>
      <c r="C1001">
        <v>50</v>
      </c>
      <c r="D1001" t="s">
        <v>165</v>
      </c>
      <c r="E1001" t="s">
        <v>166</v>
      </c>
      <c r="F1001" s="1">
        <v>330006060880</v>
      </c>
      <c r="G1001" t="s">
        <v>5402</v>
      </c>
      <c r="H1001" t="s">
        <v>5403</v>
      </c>
      <c r="I1001" t="s">
        <v>49</v>
      </c>
      <c r="J1001"/>
      <c r="K1001" s="10" t="s">
        <v>249</v>
      </c>
      <c r="L1001">
        <f>Tabela1[[#This Row],[vlCaptEst]]+Tabela1[[#This Row],[vlLancEstTrat]]+Tabela1[[#This Row],[vlLancEstNTrat]]+Tabela1[[#This Row],[vlConsEst]]</f>
        <v>5085.046260295645</v>
      </c>
      <c r="M1001">
        <v>0</v>
      </c>
      <c r="N1001">
        <f>Tabela1[[#This Row],[VALOR_anual]]+Tabela1[[#This Row],[AJUSTE_exerc]]</f>
        <v>5085.046260295645</v>
      </c>
      <c r="O1001"/>
      <c r="P1001"/>
      <c r="Q1001" t="s">
        <v>250</v>
      </c>
      <c r="R1001" t="s">
        <v>52</v>
      </c>
      <c r="S1001">
        <v>65700</v>
      </c>
      <c r="T1001">
        <v>0</v>
      </c>
      <c r="U1001">
        <v>0</v>
      </c>
      <c r="V1001">
        <v>62050</v>
      </c>
      <c r="W1001">
        <v>0</v>
      </c>
      <c r="X1001">
        <v>0</v>
      </c>
      <c r="Y1001">
        <v>5.7568725668020709E-2</v>
      </c>
      <c r="Z1001">
        <v>1512.9056349657114</v>
      </c>
      <c r="AA1001">
        <v>0</v>
      </c>
      <c r="AB1001">
        <v>0</v>
      </c>
      <c r="AC1001">
        <v>3572.1406253299333</v>
      </c>
      <c r="AD1001" t="s">
        <v>5404</v>
      </c>
      <c r="AE1001" t="s">
        <v>5405</v>
      </c>
      <c r="AF1001" s="10">
        <v>43473</v>
      </c>
      <c r="AG1001" s="10">
        <v>45299</v>
      </c>
      <c r="AH1001" t="s">
        <v>5406</v>
      </c>
      <c r="AI1001" t="s">
        <v>5249</v>
      </c>
      <c r="AJ1001">
        <v>25215005</v>
      </c>
      <c r="AK1001" t="s">
        <v>76</v>
      </c>
      <c r="AL1001" t="s">
        <v>47</v>
      </c>
      <c r="AM1001">
        <v>26761400</v>
      </c>
      <c r="AN1001" t="s">
        <v>99</v>
      </c>
    </row>
    <row r="1002" spans="1:40" x14ac:dyDescent="0.25">
      <c r="A1002" t="s">
        <v>5407</v>
      </c>
      <c r="B1002" t="s">
        <v>164</v>
      </c>
      <c r="C1002">
        <v>50</v>
      </c>
      <c r="D1002" t="s">
        <v>165</v>
      </c>
      <c r="E1002" t="s">
        <v>166</v>
      </c>
      <c r="F1002" s="1">
        <v>330039675107</v>
      </c>
      <c r="G1002" t="s">
        <v>300</v>
      </c>
      <c r="H1002" t="s">
        <v>5408</v>
      </c>
      <c r="I1002" t="s">
        <v>42</v>
      </c>
      <c r="K1002" s="10" t="s">
        <v>184</v>
      </c>
      <c r="L1002">
        <f>Tabela1[[#This Row],[vlCaptEst]]+Tabela1[[#This Row],[vlLancEstTrat]]+Tabela1[[#This Row],[vlLancEstNTrat]]+Tabela1[[#This Row],[vlConsEst]]</f>
        <v>141608.00920268666</v>
      </c>
      <c r="M1002">
        <v>0</v>
      </c>
      <c r="N1002">
        <f>Tabela1[[#This Row],[VALOR_anual]]+Tabela1[[#This Row],[AJUSTE_exerc]]</f>
        <v>141608.00920268666</v>
      </c>
      <c r="Q1002" t="s">
        <v>52</v>
      </c>
      <c r="R1002" t="s">
        <v>4383</v>
      </c>
      <c r="S1002">
        <v>4099680</v>
      </c>
      <c r="T1002">
        <v>0</v>
      </c>
      <c r="U1002">
        <v>0</v>
      </c>
      <c r="V1002">
        <v>819936</v>
      </c>
      <c r="W1002">
        <v>0</v>
      </c>
      <c r="X1002">
        <v>0</v>
      </c>
      <c r="Y1002">
        <v>5.7568725668020709E-2</v>
      </c>
      <c r="Z1002">
        <v>94405.342949282436</v>
      </c>
      <c r="AA1002">
        <v>0</v>
      </c>
      <c r="AB1002">
        <v>0</v>
      </c>
      <c r="AC1002">
        <v>47202.666253404212</v>
      </c>
      <c r="AD1002">
        <v>0</v>
      </c>
      <c r="AE1002" t="s">
        <v>335</v>
      </c>
      <c r="AF1002" s="10" t="s">
        <v>424</v>
      </c>
      <c r="AG1002" s="10" t="s">
        <v>424</v>
      </c>
      <c r="AH1002" t="s">
        <v>78</v>
      </c>
      <c r="AI1002" t="s">
        <v>79</v>
      </c>
      <c r="AJ1002" t="s">
        <v>80</v>
      </c>
      <c r="AK1002" t="s">
        <v>64</v>
      </c>
      <c r="AL1002" t="s">
        <v>47</v>
      </c>
      <c r="AM1002" t="s">
        <v>81</v>
      </c>
      <c r="AN1002" t="s">
        <v>82</v>
      </c>
    </row>
    <row r="1003" spans="1:40" x14ac:dyDescent="0.25">
      <c r="A1003" t="s">
        <v>5409</v>
      </c>
      <c r="B1003" t="s">
        <v>164</v>
      </c>
      <c r="C1003">
        <v>50</v>
      </c>
      <c r="D1003" t="s">
        <v>165</v>
      </c>
      <c r="E1003" t="s">
        <v>166</v>
      </c>
      <c r="F1003" s="1">
        <v>330039697003</v>
      </c>
      <c r="G1003" t="s">
        <v>300</v>
      </c>
      <c r="H1003" t="s">
        <v>5410</v>
      </c>
      <c r="I1003" t="s">
        <v>42</v>
      </c>
      <c r="K1003" s="10" t="s">
        <v>184</v>
      </c>
      <c r="L1003">
        <f>Tabela1[[#This Row],[vlCaptEst]]+Tabela1[[#This Row],[vlLancEstTrat]]+Tabela1[[#This Row],[vlLancEstNTrat]]+Tabela1[[#This Row],[vlConsEst]]</f>
        <v>661773.95001626119</v>
      </c>
      <c r="M1003">
        <v>0</v>
      </c>
      <c r="N1003">
        <v>507670.8</v>
      </c>
      <c r="O1003">
        <v>154103.17642156221</v>
      </c>
      <c r="P1003" t="s">
        <v>13220</v>
      </c>
      <c r="Q1003" t="s">
        <v>52</v>
      </c>
      <c r="R1003" t="s">
        <v>13222</v>
      </c>
      <c r="S1003">
        <v>18765672</v>
      </c>
      <c r="T1003">
        <v>2064731.9999999995</v>
      </c>
      <c r="U1003">
        <v>0</v>
      </c>
      <c r="V1003">
        <v>3753134.4000000004</v>
      </c>
      <c r="W1003">
        <v>0</v>
      </c>
      <c r="X1003">
        <v>0</v>
      </c>
      <c r="Y1003">
        <v>5.7568725668020709E-2</v>
      </c>
      <c r="Z1003">
        <v>432126.32933762297</v>
      </c>
      <c r="AA1003">
        <v>13584.456009826716</v>
      </c>
      <c r="AB1003">
        <v>0</v>
      </c>
      <c r="AC1003">
        <v>216063.16466881151</v>
      </c>
      <c r="AD1003">
        <v>0</v>
      </c>
      <c r="AE1003" t="s">
        <v>13221</v>
      </c>
      <c r="AF1003" s="10">
        <v>45672</v>
      </c>
      <c r="AG1003" s="10">
        <v>57202</v>
      </c>
      <c r="AH1003" t="s">
        <v>78</v>
      </c>
      <c r="AI1003" t="s">
        <v>79</v>
      </c>
      <c r="AJ1003" t="s">
        <v>80</v>
      </c>
      <c r="AK1003" t="s">
        <v>64</v>
      </c>
      <c r="AL1003" t="s">
        <v>47</v>
      </c>
      <c r="AM1003" t="s">
        <v>81</v>
      </c>
      <c r="AN1003" t="s">
        <v>82</v>
      </c>
    </row>
    <row r="1004" spans="1:40" x14ac:dyDescent="0.25">
      <c r="A1004" t="s">
        <v>5411</v>
      </c>
      <c r="B1004" t="s">
        <v>164</v>
      </c>
      <c r="C1004">
        <v>50</v>
      </c>
      <c r="D1004" t="s">
        <v>165</v>
      </c>
      <c r="E1004" t="s">
        <v>166</v>
      </c>
      <c r="F1004" s="1">
        <v>330001368207</v>
      </c>
      <c r="G1004" t="s">
        <v>5412</v>
      </c>
      <c r="H1004" t="s">
        <v>5413</v>
      </c>
      <c r="I1004" t="s">
        <v>49</v>
      </c>
      <c r="K1004" s="10" t="s">
        <v>66</v>
      </c>
      <c r="L1004">
        <f>Tabela1[[#This Row],[vlCaptEst]]+Tabela1[[#This Row],[vlLancEstTrat]]+Tabela1[[#This Row],[vlLancEstNTrat]]+Tabela1[[#This Row],[vlConsEst]]</f>
        <v>356.21367352257283</v>
      </c>
      <c r="M1004">
        <v>0</v>
      </c>
      <c r="N1004">
        <f>Tabela1[[#This Row],[VALOR_anual]]+Tabela1[[#This Row],[AJUSTE_exerc]]</f>
        <v>356.21367352257283</v>
      </c>
      <c r="Q1004" t="s">
        <v>51</v>
      </c>
      <c r="R1004" t="s">
        <v>52</v>
      </c>
      <c r="S1004">
        <v>7548.2</v>
      </c>
      <c r="T1004">
        <v>0</v>
      </c>
      <c r="U1004">
        <v>0</v>
      </c>
      <c r="V1004">
        <v>3168.2</v>
      </c>
      <c r="W1004">
        <v>0</v>
      </c>
      <c r="X1004">
        <v>0</v>
      </c>
      <c r="Y1004">
        <v>5.7568725668020709E-2</v>
      </c>
      <c r="Z1004">
        <v>173.82542241606319</v>
      </c>
      <c r="AA1004">
        <v>0</v>
      </c>
      <c r="AB1004">
        <v>0</v>
      </c>
      <c r="AC1004">
        <v>182.38825110650964</v>
      </c>
      <c r="AD1004" t="s">
        <v>5414</v>
      </c>
      <c r="AE1004" t="s">
        <v>5415</v>
      </c>
      <c r="AF1004" s="10">
        <v>43474</v>
      </c>
      <c r="AG1004" s="10">
        <v>45300</v>
      </c>
      <c r="AH1004" t="s">
        <v>5416</v>
      </c>
      <c r="AI1004" t="s">
        <v>5417</v>
      </c>
      <c r="AJ1004" t="s">
        <v>5418</v>
      </c>
      <c r="AK1004" t="s">
        <v>57</v>
      </c>
      <c r="AL1004" t="s">
        <v>47</v>
      </c>
      <c r="AM1004" t="s">
        <v>5419</v>
      </c>
      <c r="AN1004" t="s">
        <v>5420</v>
      </c>
    </row>
    <row r="1005" spans="1:40" x14ac:dyDescent="0.25">
      <c r="A1005" t="s">
        <v>5421</v>
      </c>
      <c r="B1005" t="s">
        <v>164</v>
      </c>
      <c r="C1005">
        <v>50</v>
      </c>
      <c r="D1005" t="s">
        <v>165</v>
      </c>
      <c r="E1005" t="s">
        <v>166</v>
      </c>
      <c r="F1005" s="1">
        <v>330006070508</v>
      </c>
      <c r="G1005" t="s">
        <v>5422</v>
      </c>
      <c r="H1005" t="s">
        <v>5423</v>
      </c>
      <c r="I1005" t="s">
        <v>62</v>
      </c>
      <c r="K1005" s="10" t="s">
        <v>50</v>
      </c>
      <c r="L1005">
        <f>Tabela1[[#This Row],[vlCaptEst]]+Tabela1[[#This Row],[vlLancEstTrat]]+Tabela1[[#This Row],[vlLancEstNTrat]]+Tabela1[[#This Row],[vlConsEst]]</f>
        <v>913.54939653051019</v>
      </c>
      <c r="M1005">
        <v>0</v>
      </c>
      <c r="N1005">
        <f>Tabela1[[#This Row],[VALOR_anual]]+Tabela1[[#This Row],[AJUSTE_exerc]]</f>
        <v>913.54939653051019</v>
      </c>
      <c r="Q1005" t="s">
        <v>51</v>
      </c>
      <c r="R1005" t="s">
        <v>52</v>
      </c>
      <c r="S1005">
        <v>13392</v>
      </c>
      <c r="T1005">
        <v>0</v>
      </c>
      <c r="U1005">
        <v>0</v>
      </c>
      <c r="V1005">
        <v>10512</v>
      </c>
      <c r="W1005">
        <v>0</v>
      </c>
      <c r="X1005">
        <v>0</v>
      </c>
      <c r="Y1005">
        <v>5.7568725668020709E-2</v>
      </c>
      <c r="Z1005">
        <v>308.38714254422558</v>
      </c>
      <c r="AA1005">
        <v>0</v>
      </c>
      <c r="AB1005">
        <v>0</v>
      </c>
      <c r="AC1005">
        <v>605.16225398628467</v>
      </c>
      <c r="AD1005" t="s">
        <v>5424</v>
      </c>
      <c r="AE1005" t="s">
        <v>5425</v>
      </c>
      <c r="AF1005" s="10">
        <v>40876</v>
      </c>
      <c r="AG1005" s="10">
        <v>42703</v>
      </c>
      <c r="AH1005" t="s">
        <v>5426</v>
      </c>
      <c r="AI1005">
        <v>0</v>
      </c>
      <c r="AJ1005">
        <v>25940000</v>
      </c>
      <c r="AK1005" t="s">
        <v>4102</v>
      </c>
      <c r="AL1005" t="s">
        <v>47</v>
      </c>
      <c r="AM1005">
        <v>22211655</v>
      </c>
      <c r="AN1005" t="s">
        <v>5427</v>
      </c>
    </row>
    <row r="1006" spans="1:40" x14ac:dyDescent="0.25">
      <c r="A1006" t="s">
        <v>5428</v>
      </c>
      <c r="B1006" t="s">
        <v>164</v>
      </c>
      <c r="C1006">
        <v>50</v>
      </c>
      <c r="D1006" t="s">
        <v>165</v>
      </c>
      <c r="E1006" t="s">
        <v>166</v>
      </c>
      <c r="F1006" s="1">
        <v>330006042474</v>
      </c>
      <c r="G1006" t="s">
        <v>5429</v>
      </c>
      <c r="H1006" t="s">
        <v>5430</v>
      </c>
      <c r="I1006" t="s">
        <v>49</v>
      </c>
      <c r="K1006" s="10" t="s">
        <v>50</v>
      </c>
      <c r="L1006">
        <f>Tabela1[[#This Row],[vlCaptEst]]+Tabela1[[#This Row],[vlLancEstTrat]]+Tabela1[[#This Row],[vlLancEstNTrat]]+Tabela1[[#This Row],[vlConsEst]]</f>
        <v>317.71227183760197</v>
      </c>
      <c r="M1006">
        <v>0</v>
      </c>
      <c r="N1006">
        <f>Tabela1[[#This Row],[VALOR_anual]]+Tabela1[[#This Row],[AJUSTE_exerc]]</f>
        <v>317.71227183760197</v>
      </c>
      <c r="Q1006" t="s">
        <v>5431</v>
      </c>
      <c r="R1006" t="s">
        <v>52</v>
      </c>
      <c r="S1006">
        <v>9198</v>
      </c>
      <c r="T1006">
        <v>0</v>
      </c>
      <c r="U1006">
        <v>0</v>
      </c>
      <c r="V1006">
        <v>1839.6</v>
      </c>
      <c r="W1006">
        <v>0</v>
      </c>
      <c r="X1006">
        <v>0</v>
      </c>
      <c r="Y1006">
        <v>5.7568725668020709E-2</v>
      </c>
      <c r="Z1006">
        <v>211.80470040039708</v>
      </c>
      <c r="AA1006">
        <v>0</v>
      </c>
      <c r="AB1006">
        <v>0</v>
      </c>
      <c r="AC1006">
        <v>105.90757143720491</v>
      </c>
      <c r="AD1006" t="s">
        <v>5432</v>
      </c>
      <c r="AE1006" t="s">
        <v>5433</v>
      </c>
      <c r="AF1006" s="10">
        <v>43026</v>
      </c>
      <c r="AG1006" s="10">
        <v>44852</v>
      </c>
      <c r="AH1006" t="s">
        <v>5434</v>
      </c>
      <c r="AI1006" t="s">
        <v>205</v>
      </c>
      <c r="AJ1006">
        <v>22793312</v>
      </c>
      <c r="AK1006" t="s">
        <v>64</v>
      </c>
      <c r="AL1006" t="s">
        <v>47</v>
      </c>
      <c r="AM1006">
        <v>38684218</v>
      </c>
      <c r="AN1006" t="s">
        <v>206</v>
      </c>
    </row>
    <row r="1007" spans="1:40" x14ac:dyDescent="0.25">
      <c r="A1007" t="s">
        <v>5435</v>
      </c>
      <c r="B1007" t="s">
        <v>164</v>
      </c>
      <c r="C1007">
        <v>50</v>
      </c>
      <c r="D1007" t="s">
        <v>165</v>
      </c>
      <c r="E1007" t="s">
        <v>166</v>
      </c>
      <c r="F1007" s="1">
        <v>330006043799</v>
      </c>
      <c r="G1007" t="s">
        <v>5436</v>
      </c>
      <c r="H1007" t="s">
        <v>5437</v>
      </c>
      <c r="I1007" t="s">
        <v>62</v>
      </c>
      <c r="K1007" s="10" t="s">
        <v>50</v>
      </c>
      <c r="L1007">
        <f>Tabela1[[#This Row],[vlCaptEst]]+Tabela1[[#This Row],[vlLancEstTrat]]+Tabela1[[#This Row],[vlLancEstNTrat]]+Tabela1[[#This Row],[vlConsEst]]</f>
        <v>2219.5165239857615</v>
      </c>
      <c r="M1007">
        <v>0</v>
      </c>
      <c r="N1007">
        <f>Tabela1[[#This Row],[VALOR_anual]]+Tabela1[[#This Row],[AJUSTE_exerc]]</f>
        <v>2219.5165239857615</v>
      </c>
      <c r="Q1007" t="s">
        <v>51</v>
      </c>
      <c r="R1007" t="s">
        <v>52</v>
      </c>
      <c r="S1007">
        <v>36783</v>
      </c>
      <c r="T1007">
        <v>0</v>
      </c>
      <c r="U1007">
        <v>0</v>
      </c>
      <c r="V1007">
        <v>23841</v>
      </c>
      <c r="W1007">
        <v>0</v>
      </c>
      <c r="X1007">
        <v>0</v>
      </c>
      <c r="Y1007">
        <v>5.7568725668020709E-2</v>
      </c>
      <c r="Z1007">
        <v>847.02039459534626</v>
      </c>
      <c r="AA1007">
        <v>0</v>
      </c>
      <c r="AB1007">
        <v>0</v>
      </c>
      <c r="AC1007">
        <v>1372.496129390415</v>
      </c>
      <c r="AD1007" t="s">
        <v>5438</v>
      </c>
      <c r="AE1007" t="s">
        <v>5439</v>
      </c>
      <c r="AF1007" s="10">
        <v>40856</v>
      </c>
      <c r="AG1007" s="10">
        <v>42683</v>
      </c>
      <c r="AH1007" t="s">
        <v>5440</v>
      </c>
      <c r="AI1007" t="s">
        <v>5441</v>
      </c>
      <c r="AJ1007">
        <v>25251600</v>
      </c>
      <c r="AK1007" t="s">
        <v>76</v>
      </c>
      <c r="AL1007" t="s">
        <v>47</v>
      </c>
      <c r="AM1007" t="s">
        <v>5442</v>
      </c>
      <c r="AN1007" t="s">
        <v>5443</v>
      </c>
    </row>
    <row r="1008" spans="1:40" x14ac:dyDescent="0.25">
      <c r="A1008" t="s">
        <v>5444</v>
      </c>
      <c r="B1008" t="s">
        <v>164</v>
      </c>
      <c r="C1008">
        <v>50</v>
      </c>
      <c r="D1008" t="s">
        <v>165</v>
      </c>
      <c r="E1008" t="s">
        <v>166</v>
      </c>
      <c r="F1008" s="1">
        <v>330006163697</v>
      </c>
      <c r="G1008" t="s">
        <v>5445</v>
      </c>
      <c r="H1008" t="s">
        <v>5446</v>
      </c>
      <c r="I1008" t="s">
        <v>49</v>
      </c>
      <c r="K1008" s="10" t="s">
        <v>50</v>
      </c>
      <c r="L1008">
        <f>Tabela1[[#This Row],[vlCaptEst]]+Tabela1[[#This Row],[vlLancEstTrat]]+Tabela1[[#This Row],[vlLancEstNTrat]]+Tabela1[[#This Row],[vlConsEst]]</f>
        <v>455.9393003442359</v>
      </c>
      <c r="M1008">
        <v>0</v>
      </c>
      <c r="N1008">
        <f>Tabela1[[#This Row],[VALOR_anual]]+Tabela1[[#This Row],[AJUSTE_exerc]]</f>
        <v>455.9393003442359</v>
      </c>
      <c r="Q1008" t="s">
        <v>51</v>
      </c>
      <c r="R1008" t="s">
        <v>52</v>
      </c>
      <c r="S1008">
        <v>15840</v>
      </c>
      <c r="T1008">
        <v>0</v>
      </c>
      <c r="U1008">
        <v>0</v>
      </c>
      <c r="V1008">
        <v>1584</v>
      </c>
      <c r="W1008">
        <v>0</v>
      </c>
      <c r="X1008">
        <v>0</v>
      </c>
      <c r="Y1008">
        <v>5.7568725668020709E-2</v>
      </c>
      <c r="Z1008">
        <v>364.75561726499382</v>
      </c>
      <c r="AA1008">
        <v>0</v>
      </c>
      <c r="AB1008">
        <v>0</v>
      </c>
      <c r="AC1008">
        <v>91.183683079242087</v>
      </c>
      <c r="AD1008" t="s">
        <v>5447</v>
      </c>
      <c r="AE1008" t="s">
        <v>5448</v>
      </c>
      <c r="AF1008" s="10">
        <v>42660</v>
      </c>
      <c r="AG1008" s="10">
        <v>42733</v>
      </c>
      <c r="AH1008" t="s">
        <v>5449</v>
      </c>
      <c r="AI1008" t="s">
        <v>85</v>
      </c>
      <c r="AJ1008">
        <v>20011030</v>
      </c>
      <c r="AK1008" t="s">
        <v>64</v>
      </c>
      <c r="AL1008" t="s">
        <v>47</v>
      </c>
      <c r="AM1008" t="s">
        <v>4254</v>
      </c>
      <c r="AN1008" t="s">
        <v>4255</v>
      </c>
    </row>
    <row r="1009" spans="1:40" s="4" customFormat="1" x14ac:dyDescent="0.25">
      <c r="A1009" t="s">
        <v>5450</v>
      </c>
      <c r="B1009" t="s">
        <v>164</v>
      </c>
      <c r="C1009">
        <v>50</v>
      </c>
      <c r="D1009" t="s">
        <v>165</v>
      </c>
      <c r="E1009" t="s">
        <v>166</v>
      </c>
      <c r="F1009" s="1">
        <v>330006163506</v>
      </c>
      <c r="G1009" t="s">
        <v>5451</v>
      </c>
      <c r="H1009" t="s">
        <v>5452</v>
      </c>
      <c r="I1009" t="s">
        <v>62</v>
      </c>
      <c r="J1009"/>
      <c r="K1009" s="10" t="s">
        <v>2900</v>
      </c>
      <c r="L1009">
        <f>Tabela1[[#This Row],[vlCaptEst]]+Tabela1[[#This Row],[vlLancEstTrat]]+Tabela1[[#This Row],[vlLancEstNTrat]]+Tabela1[[#This Row],[vlConsEst]]</f>
        <v>5873.1084466150633</v>
      </c>
      <c r="M1009">
        <v>0</v>
      </c>
      <c r="N1009">
        <f>Tabela1[[#This Row],[VALOR_anual]]+Tabela1[[#This Row],[AJUSTE_exerc]]</f>
        <v>5873.1084466150633</v>
      </c>
      <c r="O1009"/>
      <c r="P1009"/>
      <c r="Q1009" t="s">
        <v>51</v>
      </c>
      <c r="R1009" t="s">
        <v>52</v>
      </c>
      <c r="S1009">
        <v>74805</v>
      </c>
      <c r="T1009">
        <v>0</v>
      </c>
      <c r="U1009">
        <v>0</v>
      </c>
      <c r="V1009">
        <v>72097</v>
      </c>
      <c r="W1009">
        <v>0</v>
      </c>
      <c r="X1009">
        <v>0</v>
      </c>
      <c r="Y1009">
        <v>5.7568725668020709E-2</v>
      </c>
      <c r="Z1009">
        <v>1722.5696281934972</v>
      </c>
      <c r="AA1009">
        <v>0</v>
      </c>
      <c r="AB1009">
        <v>0</v>
      </c>
      <c r="AC1009">
        <v>4150.5388184215662</v>
      </c>
      <c r="AD1009" t="s">
        <v>5453</v>
      </c>
      <c r="AE1009" t="s">
        <v>5454</v>
      </c>
      <c r="AF1009" s="10">
        <v>42664</v>
      </c>
      <c r="AG1009" s="10">
        <v>44490</v>
      </c>
      <c r="AH1009" t="s">
        <v>5455</v>
      </c>
      <c r="AI1009" t="s">
        <v>5456</v>
      </c>
      <c r="AJ1009">
        <v>24722320</v>
      </c>
      <c r="AK1009" t="s">
        <v>175</v>
      </c>
      <c r="AL1009" t="s">
        <v>47</v>
      </c>
      <c r="AM1009">
        <v>99880843</v>
      </c>
      <c r="AN1009" t="s">
        <v>5457</v>
      </c>
    </row>
    <row r="1010" spans="1:40" s="4" customFormat="1" x14ac:dyDescent="0.25">
      <c r="A1010" t="s">
        <v>5458</v>
      </c>
      <c r="B1010" t="s">
        <v>164</v>
      </c>
      <c r="C1010">
        <v>50</v>
      </c>
      <c r="D1010" t="s">
        <v>165</v>
      </c>
      <c r="E1010" t="s">
        <v>166</v>
      </c>
      <c r="F1010" s="1">
        <v>330005830029</v>
      </c>
      <c r="G1010" t="s">
        <v>5459</v>
      </c>
      <c r="H1010" t="s">
        <v>5460</v>
      </c>
      <c r="I1010" t="s">
        <v>62</v>
      </c>
      <c r="J1010"/>
      <c r="K1010" s="10" t="s">
        <v>50</v>
      </c>
      <c r="L1010">
        <f>Tabela1[[#This Row],[vlCaptEst]]+Tabela1[[#This Row],[vlLancEstTrat]]+Tabela1[[#This Row],[vlLancEstNTrat]]+Tabela1[[#This Row],[vlConsEst]]</f>
        <v>1512.9160774397244</v>
      </c>
      <c r="M1010">
        <v>0</v>
      </c>
      <c r="N1010">
        <f>Tabela1[[#This Row],[VALOR_anual]]+Tabela1[[#This Row],[AJUSTE_exerc]]</f>
        <v>1512.9160774397244</v>
      </c>
      <c r="O1010"/>
      <c r="P1010"/>
      <c r="Q1010" t="s">
        <v>51</v>
      </c>
      <c r="R1010" t="s">
        <v>52</v>
      </c>
      <c r="S1010">
        <v>24638</v>
      </c>
      <c r="T1010">
        <v>0</v>
      </c>
      <c r="U1010">
        <v>0</v>
      </c>
      <c r="V1010">
        <v>16425</v>
      </c>
      <c r="W1010">
        <v>0</v>
      </c>
      <c r="X1010">
        <v>0</v>
      </c>
      <c r="Y1010">
        <v>5.7568725668020709E-2</v>
      </c>
      <c r="Z1010">
        <v>567.35005558615455</v>
      </c>
      <c r="AA1010">
        <v>0</v>
      </c>
      <c r="AB1010">
        <v>0</v>
      </c>
      <c r="AC1010">
        <v>945.56602185356985</v>
      </c>
      <c r="AD1010" t="s">
        <v>5461</v>
      </c>
      <c r="AE1010" t="s">
        <v>5462</v>
      </c>
      <c r="AF1010" s="10">
        <v>42853</v>
      </c>
      <c r="AG1010" s="10">
        <v>44679</v>
      </c>
      <c r="AH1010" t="s">
        <v>5463</v>
      </c>
      <c r="AI1010" t="s">
        <v>5464</v>
      </c>
      <c r="AJ1010">
        <v>20730000</v>
      </c>
      <c r="AK1010" t="s">
        <v>64</v>
      </c>
      <c r="AL1010" t="s">
        <v>47</v>
      </c>
      <c r="AM1010" t="s">
        <v>5465</v>
      </c>
      <c r="AN1010" t="s">
        <v>5466</v>
      </c>
    </row>
    <row r="1011" spans="1:40" x14ac:dyDescent="0.25">
      <c r="A1011" t="s">
        <v>5467</v>
      </c>
      <c r="B1011" t="s">
        <v>164</v>
      </c>
      <c r="C1011">
        <v>50</v>
      </c>
      <c r="D1011" t="s">
        <v>165</v>
      </c>
      <c r="E1011" t="s">
        <v>166</v>
      </c>
      <c r="F1011" s="1">
        <v>330006030034</v>
      </c>
      <c r="G1011" t="s">
        <v>5468</v>
      </c>
      <c r="H1011" t="s">
        <v>5469</v>
      </c>
      <c r="I1011" t="s">
        <v>49</v>
      </c>
      <c r="K1011" s="10" t="s">
        <v>50</v>
      </c>
      <c r="L1011">
        <f>Tabela1[[#This Row],[vlCaptEst]]+Tabela1[[#This Row],[vlLancEstTrat]]+Tabela1[[#This Row],[vlLancEstNTrat]]+Tabela1[[#This Row],[vlConsEst]]</f>
        <v>235.2584970330102</v>
      </c>
      <c r="M1011">
        <v>0</v>
      </c>
      <c r="N1011">
        <f>Tabela1[[#This Row],[VALOR_anual]]+Tabela1[[#This Row],[AJUSTE_exerc]]</f>
        <v>235.2584970330102</v>
      </c>
      <c r="Q1011" t="s">
        <v>250</v>
      </c>
      <c r="R1011" t="s">
        <v>52</v>
      </c>
      <c r="S1011">
        <v>6811.2</v>
      </c>
      <c r="T1011">
        <v>0</v>
      </c>
      <c r="U1011">
        <v>0</v>
      </c>
      <c r="V1011">
        <v>1362.24</v>
      </c>
      <c r="W1011">
        <v>0</v>
      </c>
      <c r="X1011">
        <v>0</v>
      </c>
      <c r="Y1011">
        <v>5.7568725668020709E-2</v>
      </c>
      <c r="Z1011">
        <v>156.83551719733589</v>
      </c>
      <c r="AA1011">
        <v>0</v>
      </c>
      <c r="AB1011">
        <v>0</v>
      </c>
      <c r="AC1011">
        <v>78.422979835674312</v>
      </c>
      <c r="AD1011" t="s">
        <v>5470</v>
      </c>
      <c r="AE1011" t="s">
        <v>5471</v>
      </c>
      <c r="AF1011" s="10">
        <v>40856</v>
      </c>
      <c r="AG1011" s="10">
        <v>42683</v>
      </c>
      <c r="AH1011" t="s">
        <v>5472</v>
      </c>
      <c r="AI1011" t="s">
        <v>2958</v>
      </c>
      <c r="AJ1011">
        <v>24800000</v>
      </c>
      <c r="AK1011" t="s">
        <v>236</v>
      </c>
      <c r="AL1011" t="s">
        <v>47</v>
      </c>
      <c r="AM1011" t="s">
        <v>5473</v>
      </c>
      <c r="AN1011" t="s">
        <v>5474</v>
      </c>
    </row>
    <row r="1012" spans="1:40" x14ac:dyDescent="0.25">
      <c r="A1012" t="s">
        <v>5475</v>
      </c>
      <c r="B1012" t="s">
        <v>164</v>
      </c>
      <c r="C1012">
        <v>50</v>
      </c>
      <c r="D1012" t="s">
        <v>165</v>
      </c>
      <c r="E1012" t="s">
        <v>166</v>
      </c>
      <c r="F1012" s="1">
        <v>330005860360</v>
      </c>
      <c r="G1012" t="s">
        <v>5476</v>
      </c>
      <c r="H1012" t="s">
        <v>5477</v>
      </c>
      <c r="I1012" t="s">
        <v>49</v>
      </c>
      <c r="K1012" s="10" t="s">
        <v>1355</v>
      </c>
      <c r="L1012">
        <f>Tabela1[[#This Row],[vlCaptEst]]+Tabela1[[#This Row],[vlLancEstTrat]]+Tabela1[[#This Row],[vlLancEstNTrat]]+Tabela1[[#This Row],[vlConsEst]]</f>
        <v>505.87521107315661</v>
      </c>
      <c r="M1012">
        <v>0</v>
      </c>
      <c r="N1012">
        <f>Tabela1[[#This Row],[VALOR_anual]]+Tabela1[[#This Row],[AJUSTE_exerc]]</f>
        <v>505.87521107315661</v>
      </c>
      <c r="Q1012" t="s">
        <v>51</v>
      </c>
      <c r="R1012" t="s">
        <v>52</v>
      </c>
      <c r="S1012">
        <v>6652.8</v>
      </c>
      <c r="T1012">
        <v>0</v>
      </c>
      <c r="U1012">
        <v>0</v>
      </c>
      <c r="V1012">
        <v>6126.34</v>
      </c>
      <c r="W1012">
        <v>0</v>
      </c>
      <c r="X1012">
        <v>0</v>
      </c>
      <c r="Y1012">
        <v>5.7568725668020709E-2</v>
      </c>
      <c r="Z1012">
        <v>153.19109376688974</v>
      </c>
      <c r="AA1012">
        <v>0</v>
      </c>
      <c r="AB1012">
        <v>0</v>
      </c>
      <c r="AC1012">
        <v>352.6841173062669</v>
      </c>
      <c r="AD1012" t="s">
        <v>5478</v>
      </c>
      <c r="AE1012" t="s">
        <v>5479</v>
      </c>
      <c r="AF1012" s="10">
        <v>40962</v>
      </c>
      <c r="AG1012" s="10">
        <v>42789</v>
      </c>
      <c r="AH1012" t="s">
        <v>5480</v>
      </c>
      <c r="AI1012" t="s">
        <v>5481</v>
      </c>
      <c r="AJ1012">
        <v>24360540</v>
      </c>
      <c r="AK1012" t="s">
        <v>187</v>
      </c>
      <c r="AL1012" t="s">
        <v>47</v>
      </c>
      <c r="AM1012">
        <v>27144714</v>
      </c>
      <c r="AN1012" t="s">
        <v>5482</v>
      </c>
    </row>
    <row r="1013" spans="1:40" x14ac:dyDescent="0.25">
      <c r="A1013" t="s">
        <v>5483</v>
      </c>
      <c r="B1013" t="s">
        <v>164</v>
      </c>
      <c r="C1013">
        <v>50</v>
      </c>
      <c r="D1013" t="s">
        <v>165</v>
      </c>
      <c r="E1013" t="s">
        <v>166</v>
      </c>
      <c r="F1013" s="1">
        <v>330009779656</v>
      </c>
      <c r="G1013" t="s">
        <v>5484</v>
      </c>
      <c r="H1013" t="s">
        <v>4896</v>
      </c>
      <c r="I1013" t="s">
        <v>62</v>
      </c>
      <c r="J1013">
        <v>2024</v>
      </c>
      <c r="K1013" s="10">
        <v>45474</v>
      </c>
      <c r="L1013">
        <v>3818.4069223633442</v>
      </c>
      <c r="N1013">
        <f>Tabela1[[#This Row],[VALOR_anual]]+Tabela1[[#This Row],[AJUSTE_exerc]]</f>
        <v>3818.4069223633442</v>
      </c>
      <c r="Q1013" t="s">
        <v>51</v>
      </c>
      <c r="R1013" t="s">
        <v>52</v>
      </c>
      <c r="S1013">
        <v>47377</v>
      </c>
      <c r="T1013">
        <v>0</v>
      </c>
      <c r="U1013">
        <v>0</v>
      </c>
      <c r="V1013">
        <v>47377</v>
      </c>
      <c r="W1013">
        <v>0</v>
      </c>
      <c r="X1013">
        <v>0</v>
      </c>
      <c r="Y1013">
        <v>5.7568725668020709E-2</v>
      </c>
      <c r="Z1013">
        <v>1090.9879149549813</v>
      </c>
      <c r="AA1013">
        <v>0</v>
      </c>
      <c r="AB1013">
        <v>0</v>
      </c>
      <c r="AC1013">
        <v>2727.4593449134404</v>
      </c>
      <c r="AD1013" t="s">
        <v>5485</v>
      </c>
      <c r="AE1013" t="s">
        <v>5486</v>
      </c>
      <c r="AF1013" s="10">
        <v>45237</v>
      </c>
      <c r="AG1013" s="10">
        <v>47064</v>
      </c>
      <c r="AH1013" t="s">
        <v>5487</v>
      </c>
      <c r="AI1013" t="s">
        <v>190</v>
      </c>
      <c r="AJ1013">
        <v>22713470</v>
      </c>
      <c r="AK1013" t="s">
        <v>64</v>
      </c>
      <c r="AL1013" t="s">
        <v>47</v>
      </c>
      <c r="AM1013" t="s">
        <v>5488</v>
      </c>
      <c r="AN1013" t="s">
        <v>5489</v>
      </c>
    </row>
    <row r="1014" spans="1:40" x14ac:dyDescent="0.25">
      <c r="A1014" t="s">
        <v>5490</v>
      </c>
      <c r="B1014" t="s">
        <v>164</v>
      </c>
      <c r="C1014">
        <v>50</v>
      </c>
      <c r="D1014" t="s">
        <v>165</v>
      </c>
      <c r="E1014" t="s">
        <v>166</v>
      </c>
      <c r="F1014" s="1">
        <v>330005802912</v>
      </c>
      <c r="G1014" t="s">
        <v>5491</v>
      </c>
      <c r="H1014" t="s">
        <v>5492</v>
      </c>
      <c r="I1014" t="s">
        <v>49</v>
      </c>
      <c r="K1014" s="10" t="s">
        <v>50</v>
      </c>
      <c r="L1014">
        <f>Tabela1[[#This Row],[vlCaptEst]]+Tabela1[[#This Row],[vlLancEstTrat]]+Tabela1[[#This Row],[vlLancEstNTrat]]+Tabela1[[#This Row],[vlConsEst]]</f>
        <v>52.953785718602461</v>
      </c>
      <c r="M1014">
        <v>0</v>
      </c>
      <c r="N1014">
        <f>Tabela1[[#This Row],[VALOR_anual]]+Tabela1[[#This Row],[AJUSTE_exerc]]</f>
        <v>52.953785718602461</v>
      </c>
      <c r="Q1014" t="s">
        <v>51</v>
      </c>
      <c r="R1014" t="s">
        <v>52</v>
      </c>
      <c r="S1014">
        <v>1533</v>
      </c>
      <c r="T1014">
        <v>0</v>
      </c>
      <c r="U1014">
        <v>0</v>
      </c>
      <c r="V1014">
        <v>306.60000000000002</v>
      </c>
      <c r="W1014">
        <v>0</v>
      </c>
      <c r="X1014">
        <v>0</v>
      </c>
      <c r="Y1014">
        <v>5.7568725668020709E-2</v>
      </c>
      <c r="Z1014">
        <v>35.306004637072554</v>
      </c>
      <c r="AA1014">
        <v>0</v>
      </c>
      <c r="AB1014">
        <v>0</v>
      </c>
      <c r="AC1014">
        <v>17.647781081529903</v>
      </c>
      <c r="AD1014" t="s">
        <v>5493</v>
      </c>
      <c r="AE1014" t="s">
        <v>5494</v>
      </c>
      <c r="AF1014" s="10">
        <v>40686</v>
      </c>
      <c r="AG1014" s="10">
        <v>0</v>
      </c>
      <c r="AH1014" t="s">
        <v>5495</v>
      </c>
      <c r="AI1014" t="s">
        <v>5496</v>
      </c>
      <c r="AJ1014">
        <v>25535482</v>
      </c>
      <c r="AK1014" t="s">
        <v>168</v>
      </c>
      <c r="AL1014" t="s">
        <v>47</v>
      </c>
      <c r="AM1014" t="s">
        <v>5497</v>
      </c>
      <c r="AN1014" t="s">
        <v>5498</v>
      </c>
    </row>
    <row r="1015" spans="1:40" x14ac:dyDescent="0.25">
      <c r="A1015" t="s">
        <v>5499</v>
      </c>
      <c r="B1015" t="s">
        <v>164</v>
      </c>
      <c r="C1015">
        <v>50</v>
      </c>
      <c r="D1015" t="s">
        <v>165</v>
      </c>
      <c r="E1015" t="s">
        <v>166</v>
      </c>
      <c r="F1015" s="1">
        <v>330006063390</v>
      </c>
      <c r="G1015" t="s">
        <v>5500</v>
      </c>
      <c r="H1015" t="s">
        <v>5501</v>
      </c>
      <c r="I1015" t="s">
        <v>49</v>
      </c>
      <c r="K1015" s="10" t="s">
        <v>50</v>
      </c>
      <c r="L1015">
        <f>Tabela1[[#This Row],[vlCaptEst]]+Tabela1[[#This Row],[vlLancEstTrat]]+Tabela1[[#This Row],[vlLancEstNTrat]]+Tabela1[[#This Row],[vlConsEst]]</f>
        <v>105.90757143720492</v>
      </c>
      <c r="M1015">
        <v>0</v>
      </c>
      <c r="N1015">
        <f>Tabela1[[#This Row],[VALOR_anual]]+Tabela1[[#This Row],[AJUSTE_exerc]]</f>
        <v>105.90757143720492</v>
      </c>
      <c r="Q1015" t="s">
        <v>51</v>
      </c>
      <c r="R1015" t="s">
        <v>52</v>
      </c>
      <c r="S1015">
        <v>3066</v>
      </c>
      <c r="T1015">
        <v>0</v>
      </c>
      <c r="U1015">
        <v>0</v>
      </c>
      <c r="V1015">
        <v>613.20000000000005</v>
      </c>
      <c r="W1015">
        <v>0</v>
      </c>
      <c r="X1015">
        <v>0</v>
      </c>
      <c r="Y1015">
        <v>5.7568725668020709E-2</v>
      </c>
      <c r="Z1015">
        <v>70.60156680013236</v>
      </c>
      <c r="AA1015">
        <v>0</v>
      </c>
      <c r="AB1015">
        <v>0</v>
      </c>
      <c r="AC1015">
        <v>35.306004637072554</v>
      </c>
      <c r="AD1015" t="s">
        <v>5502</v>
      </c>
      <c r="AE1015" t="s">
        <v>5503</v>
      </c>
      <c r="AF1015" s="10">
        <v>40876</v>
      </c>
      <c r="AG1015" s="10">
        <v>42703</v>
      </c>
      <c r="AH1015" t="s">
        <v>5504</v>
      </c>
      <c r="AI1015" t="s">
        <v>5505</v>
      </c>
      <c r="AJ1015">
        <v>24240181</v>
      </c>
      <c r="AK1015" t="s">
        <v>187</v>
      </c>
      <c r="AL1015" t="s">
        <v>47</v>
      </c>
      <c r="AM1015" t="s">
        <v>5506</v>
      </c>
      <c r="AN1015" t="s">
        <v>5507</v>
      </c>
    </row>
    <row r="1016" spans="1:40" x14ac:dyDescent="0.25">
      <c r="A1016" t="s">
        <v>5508</v>
      </c>
      <c r="B1016" t="s">
        <v>164</v>
      </c>
      <c r="C1016">
        <v>50</v>
      </c>
      <c r="D1016" t="s">
        <v>165</v>
      </c>
      <c r="E1016" t="s">
        <v>166</v>
      </c>
      <c r="F1016" s="1">
        <v>330006181750</v>
      </c>
      <c r="G1016" t="s">
        <v>5509</v>
      </c>
      <c r="H1016" t="s">
        <v>5510</v>
      </c>
      <c r="I1016" t="s">
        <v>49</v>
      </c>
      <c r="K1016" s="10" t="s">
        <v>50</v>
      </c>
      <c r="L1016">
        <f>Tabela1[[#This Row],[vlCaptEst]]+Tabela1[[#This Row],[vlLancEstTrat]]+Tabela1[[#This Row],[vlLancEstNTrat]]+Tabela1[[#This Row],[vlConsEst]]</f>
        <v>357.2057085537831</v>
      </c>
      <c r="M1016">
        <v>0</v>
      </c>
      <c r="N1016">
        <f>Tabela1[[#This Row],[VALOR_anual]]+Tabela1[[#This Row],[AJUSTE_exerc]]</f>
        <v>357.2057085537831</v>
      </c>
      <c r="Q1016" t="s">
        <v>51</v>
      </c>
      <c r="R1016" t="s">
        <v>52</v>
      </c>
      <c r="S1016">
        <v>9125</v>
      </c>
      <c r="T1016">
        <v>0</v>
      </c>
      <c r="U1016">
        <v>0</v>
      </c>
      <c r="V1016">
        <v>2555</v>
      </c>
      <c r="W1016">
        <v>0</v>
      </c>
      <c r="X1016">
        <v>0</v>
      </c>
      <c r="Y1016">
        <v>5.7568725668020709E-2</v>
      </c>
      <c r="Z1016">
        <v>210.12346208434602</v>
      </c>
      <c r="AA1016">
        <v>0</v>
      </c>
      <c r="AB1016">
        <v>0</v>
      </c>
      <c r="AC1016">
        <v>147.08224646943711</v>
      </c>
      <c r="AD1016" t="s">
        <v>5511</v>
      </c>
      <c r="AE1016" t="s">
        <v>5512</v>
      </c>
      <c r="AF1016" s="10">
        <v>40907</v>
      </c>
      <c r="AG1016" s="10">
        <v>42734</v>
      </c>
      <c r="AH1016" t="s">
        <v>5513</v>
      </c>
      <c r="AI1016" t="s">
        <v>169</v>
      </c>
      <c r="AJ1016">
        <v>21361490</v>
      </c>
      <c r="AK1016" t="s">
        <v>64</v>
      </c>
      <c r="AL1016" t="s">
        <v>47</v>
      </c>
      <c r="AM1016" t="s">
        <v>5514</v>
      </c>
      <c r="AN1016" t="s">
        <v>5515</v>
      </c>
    </row>
    <row r="1017" spans="1:40" x14ac:dyDescent="0.25">
      <c r="A1017" t="s">
        <v>5516</v>
      </c>
      <c r="B1017" t="s">
        <v>164</v>
      </c>
      <c r="C1017">
        <v>50</v>
      </c>
      <c r="D1017" t="s">
        <v>165</v>
      </c>
      <c r="E1017" t="s">
        <v>166</v>
      </c>
      <c r="F1017" s="1">
        <v>330005224021</v>
      </c>
      <c r="G1017" t="s">
        <v>5517</v>
      </c>
      <c r="H1017" t="s">
        <v>5518</v>
      </c>
      <c r="I1017" t="s">
        <v>49</v>
      </c>
      <c r="K1017" s="10" t="s">
        <v>50</v>
      </c>
      <c r="L1017">
        <f>Tabela1[[#This Row],[vlCaptEst]]+Tabela1[[#This Row],[vlLancEstTrat]]+Tabela1[[#This Row],[vlLancEstNTrat]]+Tabela1[[#This Row],[vlConsEst]]</f>
        <v>477.18973496016099</v>
      </c>
      <c r="M1017">
        <v>0</v>
      </c>
      <c r="N1017">
        <f>Tabela1[[#This Row],[VALOR_anual]]+Tabela1[[#This Row],[AJUSTE_exerc]]</f>
        <v>477.18973496016099</v>
      </c>
      <c r="Q1017" t="s">
        <v>51</v>
      </c>
      <c r="R1017" t="s">
        <v>52</v>
      </c>
      <c r="S1017">
        <v>13815</v>
      </c>
      <c r="T1017">
        <v>0</v>
      </c>
      <c r="U1017">
        <v>0</v>
      </c>
      <c r="V1017">
        <v>2763</v>
      </c>
      <c r="W1017">
        <v>0</v>
      </c>
      <c r="X1017">
        <v>0</v>
      </c>
      <c r="Y1017">
        <v>5.7568725668020709E-2</v>
      </c>
      <c r="Z1017">
        <v>318.12997079811157</v>
      </c>
      <c r="AA1017">
        <v>0</v>
      </c>
      <c r="AB1017">
        <v>0</v>
      </c>
      <c r="AC1017">
        <v>159.05976416204942</v>
      </c>
      <c r="AD1017" t="s">
        <v>5519</v>
      </c>
      <c r="AE1017" t="s">
        <v>5520</v>
      </c>
      <c r="AF1017" s="10">
        <v>42824</v>
      </c>
      <c r="AG1017" s="10">
        <v>44650</v>
      </c>
      <c r="AH1017" t="s">
        <v>5521</v>
      </c>
      <c r="AI1017" t="s">
        <v>1181</v>
      </c>
      <c r="AJ1017">
        <v>22710241</v>
      </c>
      <c r="AK1017" t="s">
        <v>64</v>
      </c>
      <c r="AL1017" t="s">
        <v>47</v>
      </c>
      <c r="AM1017" t="s">
        <v>5522</v>
      </c>
      <c r="AN1017" t="s">
        <v>5523</v>
      </c>
    </row>
    <row r="1018" spans="1:40" x14ac:dyDescent="0.25">
      <c r="A1018" t="s">
        <v>5524</v>
      </c>
      <c r="B1018" t="s">
        <v>164</v>
      </c>
      <c r="C1018">
        <v>50</v>
      </c>
      <c r="D1018" t="s">
        <v>165</v>
      </c>
      <c r="E1018" t="s">
        <v>166</v>
      </c>
      <c r="F1018" s="1">
        <v>330005265720</v>
      </c>
      <c r="G1018" t="s">
        <v>5525</v>
      </c>
      <c r="H1018" t="s">
        <v>5526</v>
      </c>
      <c r="I1018" t="s">
        <v>49</v>
      </c>
      <c r="K1018" s="10" t="s">
        <v>50</v>
      </c>
      <c r="L1018">
        <f>Tabela1[[#This Row],[vlCaptEst]]+Tabela1[[#This Row],[vlLancEstTrat]]+Tabela1[[#This Row],[vlLancEstNTrat]]+Tabela1[[#This Row],[vlConsEst]]</f>
        <v>1185.064163335752</v>
      </c>
      <c r="M1018">
        <v>0</v>
      </c>
      <c r="N1018">
        <f>Tabela1[[#This Row],[VALOR_anual]]+Tabela1[[#This Row],[AJUSTE_exerc]]</f>
        <v>1185.064163335752</v>
      </c>
      <c r="Q1018" t="s">
        <v>51</v>
      </c>
      <c r="R1018" t="s">
        <v>52</v>
      </c>
      <c r="S1018">
        <v>51460.62</v>
      </c>
      <c r="T1018">
        <v>0</v>
      </c>
      <c r="U1018">
        <v>0</v>
      </c>
      <c r="V1018">
        <v>0.876</v>
      </c>
      <c r="W1018">
        <v>0</v>
      </c>
      <c r="X1018">
        <v>0</v>
      </c>
      <c r="Y1018">
        <v>5.7568725668020709E-2</v>
      </c>
      <c r="Z1018">
        <v>1185.0119509656884</v>
      </c>
      <c r="AA1018">
        <v>0</v>
      </c>
      <c r="AB1018">
        <v>0</v>
      </c>
      <c r="AC1018">
        <v>5.2212370063697951E-2</v>
      </c>
      <c r="AD1018" t="s">
        <v>5527</v>
      </c>
      <c r="AE1018" t="s">
        <v>5528</v>
      </c>
      <c r="AF1018" s="10">
        <v>40917</v>
      </c>
      <c r="AG1018" s="10">
        <v>42744</v>
      </c>
      <c r="AH1018" t="s">
        <v>5529</v>
      </c>
      <c r="AI1018" t="s">
        <v>4128</v>
      </c>
      <c r="AJ1018">
        <v>24346040</v>
      </c>
      <c r="AK1018" t="s">
        <v>187</v>
      </c>
      <c r="AL1018" t="s">
        <v>47</v>
      </c>
      <c r="AM1018">
        <v>26082844</v>
      </c>
      <c r="AN1018" t="s">
        <v>5530</v>
      </c>
    </row>
    <row r="1019" spans="1:40" x14ac:dyDescent="0.25">
      <c r="A1019" t="s">
        <v>5531</v>
      </c>
      <c r="B1019" t="s">
        <v>164</v>
      </c>
      <c r="C1019">
        <v>50</v>
      </c>
      <c r="D1019" t="s">
        <v>165</v>
      </c>
      <c r="E1019" t="s">
        <v>166</v>
      </c>
      <c r="F1019" s="1">
        <v>330029021210</v>
      </c>
      <c r="G1019" t="s">
        <v>5532</v>
      </c>
      <c r="H1019" t="s">
        <v>5533</v>
      </c>
      <c r="I1019" t="s">
        <v>49</v>
      </c>
      <c r="K1019" s="10" t="s">
        <v>3549</v>
      </c>
      <c r="L1019">
        <f>Tabela1[[#This Row],[vlCaptEst]]+Tabela1[[#This Row],[vlLancEstTrat]]+Tabela1[[#This Row],[vlLancEstNTrat]]+Tabela1[[#This Row],[vlConsEst]]</f>
        <v>1077.9452649130694</v>
      </c>
      <c r="M1019">
        <v>0</v>
      </c>
      <c r="N1019">
        <f>Tabela1[[#This Row],[VALOR_anual]]+Tabela1[[#This Row],[AJUSTE_exerc]]</f>
        <v>1077.9452649130694</v>
      </c>
      <c r="Q1019" t="s">
        <v>51</v>
      </c>
      <c r="R1019" t="s">
        <v>52</v>
      </c>
      <c r="S1019">
        <v>31207.5</v>
      </c>
      <c r="T1019">
        <v>0</v>
      </c>
      <c r="U1019">
        <v>0</v>
      </c>
      <c r="V1019">
        <v>6241.5</v>
      </c>
      <c r="W1019">
        <v>0</v>
      </c>
      <c r="X1019">
        <v>0</v>
      </c>
      <c r="Y1019">
        <v>5.7568725668020709E-2</v>
      </c>
      <c r="Z1019">
        <v>718.63017660871299</v>
      </c>
      <c r="AA1019">
        <v>0</v>
      </c>
      <c r="AB1019">
        <v>0</v>
      </c>
      <c r="AC1019">
        <v>359.31508830435649</v>
      </c>
      <c r="AD1019" t="s">
        <v>5534</v>
      </c>
      <c r="AE1019" t="s">
        <v>5535</v>
      </c>
      <c r="AF1019" s="10">
        <v>43693</v>
      </c>
      <c r="AG1019" s="10">
        <v>45520</v>
      </c>
      <c r="AH1019" t="s">
        <v>5536</v>
      </c>
      <c r="AI1019" t="s">
        <v>5537</v>
      </c>
      <c r="AJ1019">
        <v>24320040</v>
      </c>
      <c r="AK1019" t="s">
        <v>187</v>
      </c>
      <c r="AL1019" t="s">
        <v>47</v>
      </c>
      <c r="AM1019" t="s">
        <v>5538</v>
      </c>
      <c r="AN1019" t="s">
        <v>5539</v>
      </c>
    </row>
    <row r="1020" spans="1:40" s="4" customFormat="1" x14ac:dyDescent="0.25">
      <c r="A1020" t="s">
        <v>5540</v>
      </c>
      <c r="B1020" t="s">
        <v>164</v>
      </c>
      <c r="C1020">
        <v>50</v>
      </c>
      <c r="D1020" t="s">
        <v>165</v>
      </c>
      <c r="E1020" t="s">
        <v>166</v>
      </c>
      <c r="F1020" s="1">
        <v>330005801940</v>
      </c>
      <c r="G1020" t="s">
        <v>5541</v>
      </c>
      <c r="H1020" t="s">
        <v>5542</v>
      </c>
      <c r="I1020" t="s">
        <v>49</v>
      </c>
      <c r="J1020"/>
      <c r="K1020" s="10" t="s">
        <v>50</v>
      </c>
      <c r="L1020">
        <f>Tabela1[[#This Row],[vlCaptEst]]+Tabela1[[#This Row],[vlLancEstTrat]]+Tabela1[[#This Row],[vlLancEstNTrat]]+Tabela1[[#This Row],[vlConsEst]]</f>
        <v>546.20404571035692</v>
      </c>
      <c r="M1020">
        <v>0</v>
      </c>
      <c r="N1020">
        <f>Tabela1[[#This Row],[VALOR_anual]]+Tabela1[[#This Row],[AJUSTE_exerc]]</f>
        <v>546.20404571035692</v>
      </c>
      <c r="O1020"/>
      <c r="P1020"/>
      <c r="Q1020" t="s">
        <v>51</v>
      </c>
      <c r="R1020" t="s">
        <v>52</v>
      </c>
      <c r="S1020">
        <v>15789.9</v>
      </c>
      <c r="T1020">
        <v>0</v>
      </c>
      <c r="U1020">
        <v>0</v>
      </c>
      <c r="V1020">
        <v>3171.9960000000001</v>
      </c>
      <c r="W1020">
        <v>0</v>
      </c>
      <c r="X1020">
        <v>0</v>
      </c>
      <c r="Y1020">
        <v>5.7568725668020709E-2</v>
      </c>
      <c r="Z1020">
        <v>363.59650264957975</v>
      </c>
      <c r="AA1020">
        <v>0</v>
      </c>
      <c r="AB1020">
        <v>0</v>
      </c>
      <c r="AC1020">
        <v>182.6075430607772</v>
      </c>
      <c r="AD1020" t="s">
        <v>5543</v>
      </c>
      <c r="AE1020" t="s">
        <v>5544</v>
      </c>
      <c r="AF1020" s="10">
        <v>40907</v>
      </c>
      <c r="AG1020" s="10">
        <v>42734</v>
      </c>
      <c r="AH1020" t="s">
        <v>5545</v>
      </c>
      <c r="AI1020" t="s">
        <v>5546</v>
      </c>
      <c r="AJ1020">
        <v>24900000</v>
      </c>
      <c r="AK1020" t="s">
        <v>208</v>
      </c>
      <c r="AL1020" t="s">
        <v>47</v>
      </c>
      <c r="AM1020">
        <v>26348822</v>
      </c>
      <c r="AN1020" t="s">
        <v>5547</v>
      </c>
    </row>
    <row r="1021" spans="1:40" x14ac:dyDescent="0.25">
      <c r="A1021" t="s">
        <v>5548</v>
      </c>
      <c r="B1021" t="s">
        <v>164</v>
      </c>
      <c r="C1021">
        <v>50</v>
      </c>
      <c r="D1021" t="s">
        <v>165</v>
      </c>
      <c r="E1021" t="s">
        <v>166</v>
      </c>
      <c r="F1021" s="1">
        <v>330006412239</v>
      </c>
      <c r="G1021" t="s">
        <v>5549</v>
      </c>
      <c r="H1021" t="s">
        <v>5550</v>
      </c>
      <c r="I1021" t="s">
        <v>62</v>
      </c>
      <c r="K1021" s="10" t="s">
        <v>50</v>
      </c>
      <c r="L1021">
        <f>Tabela1[[#This Row],[vlCaptEst]]+Tabela1[[#This Row],[vlLancEstTrat]]+Tabela1[[#This Row],[vlLancEstNTrat]]+Tabela1[[#This Row],[vlConsEst]]</f>
        <v>964.47734229064122</v>
      </c>
      <c r="M1021">
        <v>0</v>
      </c>
      <c r="N1021">
        <f>Tabela1[[#This Row],[VALOR_anual]]+Tabela1[[#This Row],[AJUSTE_exerc]]</f>
        <v>964.47734229064122</v>
      </c>
      <c r="Q1021" t="s">
        <v>51</v>
      </c>
      <c r="R1021" t="s">
        <v>52</v>
      </c>
      <c r="S1021">
        <v>21352.5</v>
      </c>
      <c r="T1021">
        <v>0</v>
      </c>
      <c r="U1021">
        <v>0</v>
      </c>
      <c r="V1021">
        <v>8212.5</v>
      </c>
      <c r="W1021">
        <v>0</v>
      </c>
      <c r="X1021">
        <v>0</v>
      </c>
      <c r="Y1021">
        <v>5.7568725668020709E-2</v>
      </c>
      <c r="Z1021">
        <v>491.69433136385629</v>
      </c>
      <c r="AA1021">
        <v>0</v>
      </c>
      <c r="AB1021">
        <v>0</v>
      </c>
      <c r="AC1021">
        <v>472.78301092678493</v>
      </c>
      <c r="AD1021" t="s">
        <v>5551</v>
      </c>
      <c r="AE1021" t="s">
        <v>5552</v>
      </c>
      <c r="AF1021" s="10">
        <v>40962</v>
      </c>
      <c r="AG1021" s="10">
        <v>42789</v>
      </c>
      <c r="AH1021" t="s">
        <v>5553</v>
      </c>
      <c r="AI1021" t="s">
        <v>5554</v>
      </c>
      <c r="AJ1021">
        <v>24722030</v>
      </c>
      <c r="AK1021" t="s">
        <v>175</v>
      </c>
      <c r="AL1021" t="s">
        <v>47</v>
      </c>
      <c r="AM1021" t="s">
        <v>5555</v>
      </c>
      <c r="AN1021" t="s">
        <v>5556</v>
      </c>
    </row>
    <row r="1022" spans="1:40" x14ac:dyDescent="0.25">
      <c r="A1022" t="s">
        <v>5557</v>
      </c>
      <c r="B1022" t="s">
        <v>164</v>
      </c>
      <c r="C1022">
        <v>50</v>
      </c>
      <c r="D1022" t="s">
        <v>165</v>
      </c>
      <c r="E1022" t="s">
        <v>166</v>
      </c>
      <c r="F1022" s="1">
        <v>330006406859</v>
      </c>
      <c r="G1022" t="s">
        <v>5558</v>
      </c>
      <c r="H1022" t="s">
        <v>5559</v>
      </c>
      <c r="I1022" t="s">
        <v>49</v>
      </c>
      <c r="K1022" s="10" t="s">
        <v>50</v>
      </c>
      <c r="L1022">
        <f>Tabela1[[#This Row],[vlCaptEst]]+Tabela1[[#This Row],[vlLancEstTrat]]+Tabela1[[#This Row],[vlLancEstNTrat]]+Tabela1[[#This Row],[vlConsEst]]</f>
        <v>395.03879190193868</v>
      </c>
      <c r="M1022">
        <v>0</v>
      </c>
      <c r="N1022">
        <f>Tabela1[[#This Row],[VALOR_anual]]+Tabela1[[#This Row],[AJUSTE_exerc]]</f>
        <v>395.03879190193868</v>
      </c>
      <c r="Q1022" t="s">
        <v>51</v>
      </c>
      <c r="R1022" t="s">
        <v>52</v>
      </c>
      <c r="S1022">
        <v>5840</v>
      </c>
      <c r="T1022">
        <v>0</v>
      </c>
      <c r="U1022">
        <v>0</v>
      </c>
      <c r="V1022">
        <v>4526</v>
      </c>
      <c r="W1022">
        <v>0</v>
      </c>
      <c r="X1022">
        <v>0</v>
      </c>
      <c r="Y1022">
        <v>5.7568725668020709E-2</v>
      </c>
      <c r="Z1022">
        <v>134.47818033606043</v>
      </c>
      <c r="AA1022">
        <v>0</v>
      </c>
      <c r="AB1022">
        <v>0</v>
      </c>
      <c r="AC1022">
        <v>260.56061156587828</v>
      </c>
      <c r="AD1022" t="s">
        <v>5560</v>
      </c>
      <c r="AE1022" t="s">
        <v>5561</v>
      </c>
      <c r="AF1022" s="10">
        <v>40967</v>
      </c>
      <c r="AG1022" s="10">
        <v>42794</v>
      </c>
      <c r="AH1022" t="s">
        <v>5562</v>
      </c>
      <c r="AI1022" t="s">
        <v>5563</v>
      </c>
      <c r="AJ1022">
        <v>20745010</v>
      </c>
      <c r="AK1022" t="s">
        <v>64</v>
      </c>
      <c r="AL1022" t="s">
        <v>47</v>
      </c>
      <c r="AM1022" t="s">
        <v>5564</v>
      </c>
      <c r="AN1022" t="s">
        <v>5565</v>
      </c>
    </row>
    <row r="1023" spans="1:40" x14ac:dyDescent="0.25">
      <c r="A1023" t="s">
        <v>5566</v>
      </c>
      <c r="B1023" t="s">
        <v>164</v>
      </c>
      <c r="C1023">
        <v>50</v>
      </c>
      <c r="D1023" t="s">
        <v>165</v>
      </c>
      <c r="E1023" t="s">
        <v>166</v>
      </c>
      <c r="F1023" s="1">
        <v>330006410538</v>
      </c>
      <c r="G1023" t="s">
        <v>5567</v>
      </c>
      <c r="H1023" t="s">
        <v>5568</v>
      </c>
      <c r="I1023" t="s">
        <v>62</v>
      </c>
      <c r="K1023" s="10" t="s">
        <v>50</v>
      </c>
      <c r="L1023">
        <f>Tabela1[[#This Row],[vlCaptEst]]+Tabela1[[#This Row],[vlLancEstTrat]]+Tabela1[[#This Row],[vlLancEstNTrat]]+Tabela1[[#This Row],[vlConsEst]]</f>
        <v>5606.7039702097827</v>
      </c>
      <c r="M1023">
        <v>0</v>
      </c>
      <c r="N1023">
        <f>Tabela1[[#This Row],[VALOR_anual]]+Tabela1[[#This Row],[AJUSTE_exerc]]</f>
        <v>5606.7039702097827</v>
      </c>
      <c r="Q1023" t="s">
        <v>51</v>
      </c>
      <c r="R1023" t="s">
        <v>52</v>
      </c>
      <c r="S1023">
        <v>87815.35</v>
      </c>
      <c r="T1023">
        <v>0</v>
      </c>
      <c r="U1023">
        <v>0</v>
      </c>
      <c r="V1023">
        <v>62265.350000000006</v>
      </c>
      <c r="W1023">
        <v>0</v>
      </c>
      <c r="X1023">
        <v>0</v>
      </c>
      <c r="Y1023">
        <v>5.7568725668020709E-2</v>
      </c>
      <c r="Z1023">
        <v>2022.1671174364888</v>
      </c>
      <c r="AA1023">
        <v>0</v>
      </c>
      <c r="AB1023">
        <v>0</v>
      </c>
      <c r="AC1023">
        <v>3584.5368527732935</v>
      </c>
      <c r="AD1023" t="s">
        <v>5569</v>
      </c>
      <c r="AE1023" t="s">
        <v>13012</v>
      </c>
      <c r="AF1023" s="10">
        <v>45295</v>
      </c>
      <c r="AG1023" s="10">
        <v>47122</v>
      </c>
      <c r="AH1023" t="s">
        <v>5570</v>
      </c>
      <c r="AI1023" t="s">
        <v>996</v>
      </c>
      <c r="AJ1023">
        <v>26030003</v>
      </c>
      <c r="AK1023" t="s">
        <v>186</v>
      </c>
      <c r="AL1023" t="s">
        <v>47</v>
      </c>
      <c r="AM1023" t="s">
        <v>5571</v>
      </c>
      <c r="AN1023" t="s">
        <v>5572</v>
      </c>
    </row>
    <row r="1024" spans="1:40" x14ac:dyDescent="0.25">
      <c r="A1024" t="s">
        <v>5573</v>
      </c>
      <c r="B1024" t="s">
        <v>164</v>
      </c>
      <c r="C1024">
        <v>50</v>
      </c>
      <c r="D1024" t="s">
        <v>165</v>
      </c>
      <c r="E1024" t="s">
        <v>166</v>
      </c>
      <c r="F1024" s="1">
        <v>330005807043</v>
      </c>
      <c r="G1024" t="s">
        <v>5574</v>
      </c>
      <c r="H1024" t="s">
        <v>5575</v>
      </c>
      <c r="I1024" t="s">
        <v>49</v>
      </c>
      <c r="K1024" s="10" t="s">
        <v>50</v>
      </c>
      <c r="L1024">
        <f>Tabela1[[#This Row],[vlCaptEst]]+Tabela1[[#This Row],[vlLancEstTrat]]+Tabela1[[#This Row],[vlLancEstNTrat]]+Tabela1[[#This Row],[vlConsEst]]</f>
        <v>2005.6442137308418</v>
      </c>
      <c r="M1024">
        <v>0</v>
      </c>
      <c r="N1024">
        <f>Tabela1[[#This Row],[VALOR_anual]]+Tabela1[[#This Row],[AJUSTE_exerc]]</f>
        <v>2005.6442137308418</v>
      </c>
      <c r="Q1024" t="s">
        <v>51</v>
      </c>
      <c r="R1024" t="s">
        <v>52</v>
      </c>
      <c r="S1024">
        <v>24888</v>
      </c>
      <c r="T1024">
        <v>0</v>
      </c>
      <c r="U1024">
        <v>0</v>
      </c>
      <c r="V1024">
        <v>24884</v>
      </c>
      <c r="W1024">
        <v>0</v>
      </c>
      <c r="X1024">
        <v>0</v>
      </c>
      <c r="Y1024">
        <v>5.7568725668020709E-2</v>
      </c>
      <c r="Z1024">
        <v>573.10385876717419</v>
      </c>
      <c r="AA1024">
        <v>0</v>
      </c>
      <c r="AB1024">
        <v>0</v>
      </c>
      <c r="AC1024">
        <v>1432.5403549636676</v>
      </c>
      <c r="AD1024" t="s">
        <v>5576</v>
      </c>
      <c r="AE1024" t="s">
        <v>5577</v>
      </c>
      <c r="AF1024" s="10">
        <v>40962</v>
      </c>
      <c r="AG1024" s="10">
        <v>42789</v>
      </c>
      <c r="AH1024" t="s">
        <v>5578</v>
      </c>
      <c r="AI1024" t="s">
        <v>5579</v>
      </c>
      <c r="AJ1024">
        <v>22460040</v>
      </c>
      <c r="AK1024" t="s">
        <v>64</v>
      </c>
      <c r="AL1024" t="s">
        <v>47</v>
      </c>
      <c r="AM1024">
        <v>25402751</v>
      </c>
      <c r="AN1024" t="s">
        <v>4318</v>
      </c>
    </row>
    <row r="1025" spans="1:40" x14ac:dyDescent="0.25">
      <c r="A1025" t="s">
        <v>5580</v>
      </c>
      <c r="B1025" t="s">
        <v>164</v>
      </c>
      <c r="C1025">
        <v>50</v>
      </c>
      <c r="D1025" t="s">
        <v>165</v>
      </c>
      <c r="E1025" t="s">
        <v>166</v>
      </c>
      <c r="F1025" s="1">
        <v>330006496742</v>
      </c>
      <c r="G1025" t="s">
        <v>5581</v>
      </c>
      <c r="H1025" t="s">
        <v>5582</v>
      </c>
      <c r="I1025" t="s">
        <v>62</v>
      </c>
      <c r="K1025" s="10" t="s">
        <v>66</v>
      </c>
      <c r="L1025">
        <f>Tabela1[[#This Row],[vlCaptEst]]+Tabela1[[#This Row],[vlLancEstTrat]]+Tabela1[[#This Row],[vlLancEstNTrat]]+Tabela1[[#This Row],[vlConsEst]]</f>
        <v>483.28813978360097</v>
      </c>
      <c r="M1025">
        <v>0</v>
      </c>
      <c r="N1025">
        <f>Tabela1[[#This Row],[VALOR_anual]]+Tabela1[[#This Row],[AJUSTE_exerc]]</f>
        <v>483.28813978360097</v>
      </c>
      <c r="Q1025" t="s">
        <v>51</v>
      </c>
      <c r="R1025" t="s">
        <v>52</v>
      </c>
      <c r="S1025">
        <v>9125</v>
      </c>
      <c r="T1025">
        <v>0</v>
      </c>
      <c r="U1025">
        <v>0</v>
      </c>
      <c r="V1025">
        <v>4745</v>
      </c>
      <c r="W1025">
        <v>0</v>
      </c>
      <c r="X1025">
        <v>0</v>
      </c>
      <c r="Y1025">
        <v>5.7568725668020709E-2</v>
      </c>
      <c r="Z1025">
        <v>210.12346208434602</v>
      </c>
      <c r="AA1025">
        <v>0</v>
      </c>
      <c r="AB1025">
        <v>0</v>
      </c>
      <c r="AC1025">
        <v>273.16467769925492</v>
      </c>
      <c r="AD1025" t="s">
        <v>5583</v>
      </c>
      <c r="AE1025" t="s">
        <v>5584</v>
      </c>
      <c r="AF1025" s="10">
        <v>43280</v>
      </c>
      <c r="AG1025" s="10">
        <v>45106</v>
      </c>
      <c r="AH1025" t="s">
        <v>5585</v>
      </c>
      <c r="AI1025" t="s">
        <v>5586</v>
      </c>
      <c r="AJ1025" t="s">
        <v>5587</v>
      </c>
      <c r="AK1025" t="s">
        <v>64</v>
      </c>
      <c r="AL1025" t="s">
        <v>47</v>
      </c>
      <c r="AM1025" t="s">
        <v>5588</v>
      </c>
      <c r="AN1025" t="s">
        <v>5589</v>
      </c>
    </row>
    <row r="1026" spans="1:40" x14ac:dyDescent="0.25">
      <c r="A1026" t="s">
        <v>5598</v>
      </c>
      <c r="B1026" t="s">
        <v>164</v>
      </c>
      <c r="C1026">
        <v>50</v>
      </c>
      <c r="D1026" t="s">
        <v>165</v>
      </c>
      <c r="E1026" t="s">
        <v>166</v>
      </c>
      <c r="F1026" s="1">
        <v>330006404309</v>
      </c>
      <c r="G1026" t="s">
        <v>5599</v>
      </c>
      <c r="H1026" t="s">
        <v>5600</v>
      </c>
      <c r="I1026" t="s">
        <v>72</v>
      </c>
      <c r="K1026" s="10" t="s">
        <v>50</v>
      </c>
      <c r="L1026">
        <f>Tabela1[[#This Row],[vlCaptEst]]+Tabela1[[#This Row],[vlLancEstTrat]]+Tabela1[[#This Row],[vlLancEstNTrat]]+Tabela1[[#This Row],[vlConsEst]]</f>
        <v>51.429184512742474</v>
      </c>
      <c r="M1026">
        <v>0</v>
      </c>
      <c r="N1026">
        <f>Tabela1[[#This Row],[VALOR_anual]]+Tabela1[[#This Row],[AJUSTE_exerc]]</f>
        <v>51.429184512742474</v>
      </c>
      <c r="Q1026" t="s">
        <v>51</v>
      </c>
      <c r="R1026" t="s">
        <v>52</v>
      </c>
      <c r="S1026">
        <v>2233.44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5.7568725668020709E-2</v>
      </c>
      <c r="Z1026">
        <v>51.429184512742474</v>
      </c>
      <c r="AA1026">
        <v>0</v>
      </c>
      <c r="AB1026">
        <v>0</v>
      </c>
      <c r="AC1026">
        <v>0</v>
      </c>
      <c r="AD1026" t="s">
        <v>5601</v>
      </c>
      <c r="AE1026" t="s">
        <v>5602</v>
      </c>
      <c r="AF1026" s="10">
        <v>40962</v>
      </c>
      <c r="AG1026" s="10">
        <v>42789</v>
      </c>
      <c r="AH1026" t="s">
        <v>5603</v>
      </c>
      <c r="AI1026" t="s">
        <v>5604</v>
      </c>
      <c r="AJ1026">
        <v>24738795</v>
      </c>
      <c r="AK1026" t="s">
        <v>175</v>
      </c>
      <c r="AL1026" t="s">
        <v>47</v>
      </c>
      <c r="AM1026" t="s">
        <v>5596</v>
      </c>
      <c r="AN1026" t="s">
        <v>5597</v>
      </c>
    </row>
    <row r="1027" spans="1:40" x14ac:dyDescent="0.25">
      <c r="A1027" t="s">
        <v>5605</v>
      </c>
      <c r="B1027" t="s">
        <v>164</v>
      </c>
      <c r="C1027">
        <v>50</v>
      </c>
      <c r="D1027" t="s">
        <v>165</v>
      </c>
      <c r="E1027" t="s">
        <v>166</v>
      </c>
      <c r="F1027" s="1">
        <v>330006396799</v>
      </c>
      <c r="G1027" t="s">
        <v>5606</v>
      </c>
      <c r="H1027" t="s">
        <v>5607</v>
      </c>
      <c r="I1027" t="s">
        <v>49</v>
      </c>
      <c r="K1027" s="10" t="s">
        <v>50</v>
      </c>
      <c r="L1027">
        <f>Tabela1[[#This Row],[vlCaptEst]]+Tabela1[[#This Row],[vlLancEstTrat]]+Tabela1[[#This Row],[vlLancEstNTrat]]+Tabela1[[#This Row],[vlConsEst]]</f>
        <v>1080.0546446636429</v>
      </c>
      <c r="M1027">
        <v>0</v>
      </c>
      <c r="N1027">
        <f>Tabela1[[#This Row],[VALOR_anual]]+Tabela1[[#This Row],[AJUSTE_exerc]]</f>
        <v>1080.0546446636429</v>
      </c>
      <c r="Q1027" t="s">
        <v>51</v>
      </c>
      <c r="R1027" t="s">
        <v>52</v>
      </c>
      <c r="S1027">
        <v>18615</v>
      </c>
      <c r="T1027">
        <v>0</v>
      </c>
      <c r="U1027">
        <v>0</v>
      </c>
      <c r="V1027">
        <v>11315</v>
      </c>
      <c r="W1027">
        <v>0</v>
      </c>
      <c r="X1027">
        <v>0</v>
      </c>
      <c r="Y1027">
        <v>5.7568725668020709E-2</v>
      </c>
      <c r="Z1027">
        <v>428.66355822296009</v>
      </c>
      <c r="AA1027">
        <v>0</v>
      </c>
      <c r="AB1027">
        <v>0</v>
      </c>
      <c r="AC1027">
        <v>651.39108644068278</v>
      </c>
      <c r="AD1027" t="s">
        <v>5608</v>
      </c>
      <c r="AE1027" t="s">
        <v>5609</v>
      </c>
      <c r="AF1027" s="10">
        <v>40962</v>
      </c>
      <c r="AG1027" s="10">
        <v>42789</v>
      </c>
      <c r="AH1027" t="s">
        <v>5610</v>
      </c>
      <c r="AI1027" t="s">
        <v>399</v>
      </c>
      <c r="AJ1027">
        <v>22231220</v>
      </c>
      <c r="AK1027" t="s">
        <v>64</v>
      </c>
      <c r="AL1027" t="s">
        <v>47</v>
      </c>
      <c r="AM1027" t="s">
        <v>5611</v>
      </c>
      <c r="AN1027" t="s">
        <v>5612</v>
      </c>
    </row>
    <row r="1028" spans="1:40" x14ac:dyDescent="0.25">
      <c r="A1028" t="s">
        <v>5613</v>
      </c>
      <c r="B1028" t="s">
        <v>164</v>
      </c>
      <c r="C1028">
        <v>50</v>
      </c>
      <c r="D1028" t="s">
        <v>165</v>
      </c>
      <c r="E1028" t="s">
        <v>166</v>
      </c>
      <c r="F1028" s="1">
        <v>330006032240</v>
      </c>
      <c r="G1028" t="s">
        <v>5614</v>
      </c>
      <c r="H1028" t="s">
        <v>5615</v>
      </c>
      <c r="I1028" t="s">
        <v>49</v>
      </c>
      <c r="K1028" s="10" t="s">
        <v>50</v>
      </c>
      <c r="L1028">
        <f>Tabela1[[#This Row],[vlCaptEst]]+Tabela1[[#This Row],[vlLancEstTrat]]+Tabela1[[#This Row],[vlLancEstNTrat]]+Tabela1[[#This Row],[vlConsEst]]</f>
        <v>252.15441998562281</v>
      </c>
      <c r="M1028">
        <v>0</v>
      </c>
      <c r="N1028">
        <f>Tabela1[[#This Row],[VALOR_anual]]+Tabela1[[#This Row],[AJUSTE_exerc]]</f>
        <v>252.15441998562281</v>
      </c>
      <c r="Q1028" t="s">
        <v>51</v>
      </c>
      <c r="R1028" t="s">
        <v>52</v>
      </c>
      <c r="S1028">
        <v>7300</v>
      </c>
      <c r="T1028">
        <v>0</v>
      </c>
      <c r="U1028">
        <v>0</v>
      </c>
      <c r="V1028">
        <v>1460</v>
      </c>
      <c r="W1028">
        <v>0</v>
      </c>
      <c r="X1028">
        <v>0</v>
      </c>
      <c r="Y1028">
        <v>5.7568725668020709E-2</v>
      </c>
      <c r="Z1028">
        <v>168.10294665708187</v>
      </c>
      <c r="AA1028">
        <v>0</v>
      </c>
      <c r="AB1028">
        <v>0</v>
      </c>
      <c r="AC1028">
        <v>84.051473328540936</v>
      </c>
      <c r="AD1028" t="s">
        <v>5616</v>
      </c>
      <c r="AE1028" t="s">
        <v>5617</v>
      </c>
      <c r="AF1028" s="10">
        <v>40962</v>
      </c>
      <c r="AG1028" s="10">
        <v>42789</v>
      </c>
      <c r="AH1028" t="s">
        <v>5618</v>
      </c>
      <c r="AI1028" t="s">
        <v>5619</v>
      </c>
      <c r="AJ1028">
        <v>21931002</v>
      </c>
      <c r="AK1028" t="s">
        <v>64</v>
      </c>
      <c r="AL1028" t="s">
        <v>47</v>
      </c>
      <c r="AM1028" t="s">
        <v>5620</v>
      </c>
      <c r="AN1028" t="s">
        <v>5621</v>
      </c>
    </row>
    <row r="1029" spans="1:40" x14ac:dyDescent="0.25">
      <c r="A1029" t="s">
        <v>5622</v>
      </c>
      <c r="B1029" t="s">
        <v>164</v>
      </c>
      <c r="C1029">
        <v>50</v>
      </c>
      <c r="D1029" t="s">
        <v>165</v>
      </c>
      <c r="E1029" t="s">
        <v>166</v>
      </c>
      <c r="F1029" s="1">
        <v>330006411500</v>
      </c>
      <c r="G1029" t="s">
        <v>5623</v>
      </c>
      <c r="H1029" t="s">
        <v>5624</v>
      </c>
      <c r="I1029" t="s">
        <v>49</v>
      </c>
      <c r="K1029" s="10" t="s">
        <v>50</v>
      </c>
      <c r="L1029">
        <f>Tabela1[[#This Row],[vlCaptEst]]+Tabela1[[#This Row],[vlLancEstTrat]]+Tabela1[[#This Row],[vlLancEstNTrat]]+Tabela1[[#This Row],[vlConsEst]]</f>
        <v>104.32031538726847</v>
      </c>
      <c r="M1029">
        <v>0</v>
      </c>
      <c r="N1029">
        <f>Tabela1[[#This Row],[VALOR_anual]]+Tabela1[[#This Row],[AJUSTE_exerc]]</f>
        <v>104.32031538726847</v>
      </c>
      <c r="Q1029" t="s">
        <v>51</v>
      </c>
      <c r="R1029" t="s">
        <v>52</v>
      </c>
      <c r="S1029">
        <v>3020.16</v>
      </c>
      <c r="T1029">
        <v>0</v>
      </c>
      <c r="U1029">
        <v>0</v>
      </c>
      <c r="V1029">
        <v>604.03200000000004</v>
      </c>
      <c r="W1029">
        <v>0</v>
      </c>
      <c r="X1029">
        <v>0</v>
      </c>
      <c r="Y1029">
        <v>5.7568725668020709E-2</v>
      </c>
      <c r="Z1029">
        <v>69.546876924845648</v>
      </c>
      <c r="AA1029">
        <v>0</v>
      </c>
      <c r="AB1029">
        <v>0</v>
      </c>
      <c r="AC1029">
        <v>34.773438462422824</v>
      </c>
      <c r="AD1029" t="s">
        <v>5625</v>
      </c>
      <c r="AE1029" t="s">
        <v>5626</v>
      </c>
      <c r="AF1029" s="10">
        <v>40962</v>
      </c>
      <c r="AG1029" s="10">
        <v>42789</v>
      </c>
      <c r="AH1029" t="s">
        <v>5627</v>
      </c>
      <c r="AI1029" t="s">
        <v>181</v>
      </c>
      <c r="AJ1029">
        <v>22763010</v>
      </c>
      <c r="AK1029" t="s">
        <v>64</v>
      </c>
      <c r="AL1029" t="s">
        <v>47</v>
      </c>
      <c r="AM1029" t="s">
        <v>5628</v>
      </c>
      <c r="AN1029" t="s">
        <v>5629</v>
      </c>
    </row>
    <row r="1030" spans="1:40" x14ac:dyDescent="0.25">
      <c r="A1030" t="s">
        <v>5630</v>
      </c>
      <c r="B1030" t="s">
        <v>164</v>
      </c>
      <c r="C1030">
        <v>50</v>
      </c>
      <c r="D1030" t="s">
        <v>165</v>
      </c>
      <c r="E1030" t="s">
        <v>166</v>
      </c>
      <c r="F1030" s="1">
        <v>330005222754</v>
      </c>
      <c r="G1030" t="s">
        <v>5631</v>
      </c>
      <c r="H1030" t="s">
        <v>5632</v>
      </c>
      <c r="I1030" t="s">
        <v>49</v>
      </c>
      <c r="K1030" s="10" t="s">
        <v>50</v>
      </c>
      <c r="L1030">
        <f>Tabela1[[#This Row],[vlCaptEst]]+Tabela1[[#This Row],[vlLancEstTrat]]+Tabela1[[#This Row],[vlLancEstNTrat]]+Tabela1[[#This Row],[vlConsEst]]</f>
        <v>1109.9827751841547</v>
      </c>
      <c r="M1030">
        <v>0</v>
      </c>
      <c r="N1030">
        <f>Tabela1[[#This Row],[VALOR_anual]]+Tabela1[[#This Row],[AJUSTE_exerc]]</f>
        <v>1109.9827751841547</v>
      </c>
      <c r="Q1030" t="s">
        <v>2238</v>
      </c>
      <c r="R1030" t="s">
        <v>52</v>
      </c>
      <c r="S1030">
        <v>32135</v>
      </c>
      <c r="T1030">
        <v>0</v>
      </c>
      <c r="U1030">
        <v>0</v>
      </c>
      <c r="V1030">
        <v>6427</v>
      </c>
      <c r="W1030">
        <v>0</v>
      </c>
      <c r="X1030">
        <v>0</v>
      </c>
      <c r="Y1030">
        <v>5.7568725668020709E-2</v>
      </c>
      <c r="Z1030">
        <v>739.98503596476553</v>
      </c>
      <c r="AA1030">
        <v>0</v>
      </c>
      <c r="AB1030">
        <v>0</v>
      </c>
      <c r="AC1030">
        <v>369.99773921938908</v>
      </c>
      <c r="AD1030" t="s">
        <v>5633</v>
      </c>
      <c r="AE1030" t="s">
        <v>5634</v>
      </c>
      <c r="AF1030" s="10">
        <v>42998</v>
      </c>
      <c r="AG1030" s="10">
        <v>44824</v>
      </c>
      <c r="AH1030" t="s">
        <v>5635</v>
      </c>
      <c r="AI1030" t="s">
        <v>5636</v>
      </c>
      <c r="AJ1030">
        <v>24140005</v>
      </c>
      <c r="AK1030" t="s">
        <v>187</v>
      </c>
      <c r="AL1030" t="s">
        <v>47</v>
      </c>
      <c r="AM1030" t="s">
        <v>5637</v>
      </c>
      <c r="AN1030" t="s">
        <v>5638</v>
      </c>
    </row>
    <row r="1031" spans="1:40" x14ac:dyDescent="0.25">
      <c r="A1031" t="s">
        <v>5639</v>
      </c>
      <c r="B1031" t="s">
        <v>164</v>
      </c>
      <c r="C1031">
        <v>50</v>
      </c>
      <c r="D1031" t="s">
        <v>165</v>
      </c>
      <c r="E1031" t="s">
        <v>166</v>
      </c>
      <c r="F1031" s="1">
        <v>330006496904</v>
      </c>
      <c r="G1031" t="s">
        <v>5640</v>
      </c>
      <c r="H1031" t="s">
        <v>5641</v>
      </c>
      <c r="I1031" t="s">
        <v>62</v>
      </c>
      <c r="K1031" s="10" t="s">
        <v>50</v>
      </c>
      <c r="L1031">
        <f>Tabela1[[#This Row],[vlCaptEst]]+Tabela1[[#This Row],[vlLancEstTrat]]+Tabela1[[#This Row],[vlLancEstNTrat]]+Tabela1[[#This Row],[vlConsEst]]</f>
        <v>1795.8026984448397</v>
      </c>
      <c r="M1031">
        <v>0</v>
      </c>
      <c r="N1031">
        <f>Tabela1[[#This Row],[VALOR_anual]]+Tabela1[[#This Row],[AJUSTE_exerc]]</f>
        <v>1795.8026984448397</v>
      </c>
      <c r="Q1031" t="s">
        <v>2238</v>
      </c>
      <c r="R1031" t="s">
        <v>52</v>
      </c>
      <c r="S1031">
        <v>25110</v>
      </c>
      <c r="T1031">
        <v>0</v>
      </c>
      <c r="U1031">
        <v>11040</v>
      </c>
      <c r="V1031">
        <v>10110</v>
      </c>
      <c r="W1031">
        <v>0</v>
      </c>
      <c r="X1031">
        <v>0</v>
      </c>
      <c r="Y1031">
        <v>5.7568725668020709E-2</v>
      </c>
      <c r="Z1031">
        <v>578.22067103341658</v>
      </c>
      <c r="AA1031">
        <v>635.56029583736961</v>
      </c>
      <c r="AB1031">
        <v>0</v>
      </c>
      <c r="AC1031">
        <v>582.02173157405366</v>
      </c>
      <c r="AD1031" t="s">
        <v>5642</v>
      </c>
      <c r="AE1031" t="s">
        <v>5643</v>
      </c>
      <c r="AF1031" s="10">
        <v>40991</v>
      </c>
      <c r="AG1031" s="10">
        <v>42817</v>
      </c>
      <c r="AH1031" t="s">
        <v>5644</v>
      </c>
      <c r="AI1031">
        <v>0</v>
      </c>
      <c r="AJ1031">
        <v>24800000</v>
      </c>
      <c r="AK1031" t="s">
        <v>236</v>
      </c>
      <c r="AL1031" t="s">
        <v>47</v>
      </c>
      <c r="AM1031" t="s">
        <v>5645</v>
      </c>
      <c r="AN1031" t="s">
        <v>5646</v>
      </c>
    </row>
    <row r="1032" spans="1:40" x14ac:dyDescent="0.25">
      <c r="A1032" t="s">
        <v>5647</v>
      </c>
      <c r="B1032" t="s">
        <v>164</v>
      </c>
      <c r="C1032">
        <v>50</v>
      </c>
      <c r="D1032" t="s">
        <v>165</v>
      </c>
      <c r="E1032" t="s">
        <v>166</v>
      </c>
      <c r="F1032" s="1">
        <v>330006496823</v>
      </c>
      <c r="G1032" t="s">
        <v>5648</v>
      </c>
      <c r="H1032" t="s">
        <v>5649</v>
      </c>
      <c r="I1032" t="s">
        <v>49</v>
      </c>
      <c r="K1032" s="10" t="s">
        <v>50</v>
      </c>
      <c r="L1032">
        <f>Tabela1[[#This Row],[vlCaptEst]]+Tabela1[[#This Row],[vlLancEstTrat]]+Tabela1[[#This Row],[vlLancEstNTrat]]+Tabela1[[#This Row],[vlConsEst]]</f>
        <v>298.37280996600828</v>
      </c>
      <c r="M1032">
        <v>0</v>
      </c>
      <c r="N1032">
        <f>Tabela1[[#This Row],[VALOR_anual]]+Tabela1[[#This Row],[AJUSTE_exerc]]</f>
        <v>298.37280996600828</v>
      </c>
      <c r="Q1032" t="s">
        <v>51</v>
      </c>
      <c r="R1032" t="s">
        <v>52</v>
      </c>
      <c r="S1032">
        <v>8637.36</v>
      </c>
      <c r="T1032">
        <v>0</v>
      </c>
      <c r="U1032">
        <v>0</v>
      </c>
      <c r="V1032">
        <v>1727.91</v>
      </c>
      <c r="W1032">
        <v>0</v>
      </c>
      <c r="X1032">
        <v>0</v>
      </c>
      <c r="Y1032">
        <v>5.7568725668020709E-2</v>
      </c>
      <c r="Z1032">
        <v>198.89780252065094</v>
      </c>
      <c r="AA1032">
        <v>0</v>
      </c>
      <c r="AB1032">
        <v>0</v>
      </c>
      <c r="AC1032">
        <v>99.475007445357335</v>
      </c>
      <c r="AD1032" t="s">
        <v>5650</v>
      </c>
      <c r="AE1032" t="s">
        <v>5651</v>
      </c>
      <c r="AF1032" s="10">
        <v>41031</v>
      </c>
      <c r="AG1032" s="10">
        <v>42857</v>
      </c>
      <c r="AH1032" t="s">
        <v>5652</v>
      </c>
      <c r="AI1032" t="s">
        <v>2351</v>
      </c>
      <c r="AJ1032">
        <v>24736210</v>
      </c>
      <c r="AK1032" t="s">
        <v>175</v>
      </c>
      <c r="AL1032" t="s">
        <v>47</v>
      </c>
      <c r="AM1032">
        <v>27024444</v>
      </c>
      <c r="AN1032" t="s">
        <v>239</v>
      </c>
    </row>
    <row r="1033" spans="1:40" x14ac:dyDescent="0.25">
      <c r="A1033" t="s">
        <v>5653</v>
      </c>
      <c r="B1033" t="s">
        <v>164</v>
      </c>
      <c r="C1033">
        <v>50</v>
      </c>
      <c r="D1033" t="s">
        <v>165</v>
      </c>
      <c r="E1033" t="s">
        <v>166</v>
      </c>
      <c r="F1033" s="1">
        <v>330006514074</v>
      </c>
      <c r="G1033" t="s">
        <v>5654</v>
      </c>
      <c r="H1033" t="s">
        <v>5655</v>
      </c>
      <c r="I1033" t="s">
        <v>62</v>
      </c>
      <c r="K1033" s="10" t="s">
        <v>50</v>
      </c>
      <c r="L1033">
        <f>Tabela1[[#This Row],[vlCaptEst]]+Tabela1[[#This Row],[vlLancEstTrat]]+Tabela1[[#This Row],[vlLancEstNTrat]]+Tabela1[[#This Row],[vlConsEst]]</f>
        <v>94.232885490962047</v>
      </c>
      <c r="M1033">
        <v>0</v>
      </c>
      <c r="N1033">
        <f>Tabela1[[#This Row],[VALOR_anual]]+Tabela1[[#This Row],[AJUSTE_exerc]]</f>
        <v>94.232885490962047</v>
      </c>
      <c r="Q1033" t="s">
        <v>51</v>
      </c>
      <c r="R1033" t="s">
        <v>52</v>
      </c>
      <c r="S1033">
        <v>2112</v>
      </c>
      <c r="T1033">
        <v>0</v>
      </c>
      <c r="U1033">
        <v>0</v>
      </c>
      <c r="V1033">
        <v>792</v>
      </c>
      <c r="W1033">
        <v>0</v>
      </c>
      <c r="X1033">
        <v>0</v>
      </c>
      <c r="Y1033">
        <v>5.7568725668020709E-2</v>
      </c>
      <c r="Z1033">
        <v>48.641043951341004</v>
      </c>
      <c r="AA1033">
        <v>0</v>
      </c>
      <c r="AB1033">
        <v>0</v>
      </c>
      <c r="AC1033">
        <v>45.591841539621043</v>
      </c>
      <c r="AD1033" t="s">
        <v>5656</v>
      </c>
      <c r="AE1033" t="s">
        <v>5657</v>
      </c>
      <c r="AF1033" s="10">
        <v>41031</v>
      </c>
      <c r="AG1033" s="10">
        <v>42857</v>
      </c>
      <c r="AH1033" t="s">
        <v>5658</v>
      </c>
      <c r="AI1033" t="s">
        <v>4645</v>
      </c>
      <c r="AJ1033">
        <v>21555300</v>
      </c>
      <c r="AK1033" t="s">
        <v>64</v>
      </c>
      <c r="AL1033" t="s">
        <v>47</v>
      </c>
      <c r="AM1033" t="s">
        <v>5659</v>
      </c>
      <c r="AN1033" t="s">
        <v>5660</v>
      </c>
    </row>
    <row r="1034" spans="1:40" x14ac:dyDescent="0.25">
      <c r="A1034" t="s">
        <v>5667</v>
      </c>
      <c r="B1034" t="s">
        <v>164</v>
      </c>
      <c r="C1034">
        <v>50</v>
      </c>
      <c r="D1034" t="s">
        <v>165</v>
      </c>
      <c r="E1034" t="s">
        <v>166</v>
      </c>
      <c r="F1034" s="1">
        <v>330039601847</v>
      </c>
      <c r="G1034" t="s">
        <v>5668</v>
      </c>
      <c r="H1034" t="s">
        <v>5669</v>
      </c>
      <c r="I1034" t="s">
        <v>49</v>
      </c>
      <c r="J1034">
        <v>2024</v>
      </c>
      <c r="K1034" s="10" t="s">
        <v>5670</v>
      </c>
      <c r="L1034">
        <f>Tabela1[[#This Row],[vlCaptEst]]+Tabela1[[#This Row],[vlLancEstTrat]]+Tabela1[[#This Row],[vlLancEstNTrat]]+Tabela1[[#This Row],[vlConsEst]]</f>
        <v>1460.6267994019422</v>
      </c>
      <c r="M1034">
        <v>79.44</v>
      </c>
      <c r="N1034">
        <f>Tabela1[[#This Row],[VALOR_anual]]+Tabela1[[#This Row],[AJUSTE_exerc]]</f>
        <v>1540.0667994019423</v>
      </c>
      <c r="Q1034" t="s">
        <v>5671</v>
      </c>
      <c r="R1034" t="s">
        <v>5672</v>
      </c>
      <c r="S1034">
        <v>42369.200000000012</v>
      </c>
      <c r="T1034">
        <v>0</v>
      </c>
      <c r="U1034">
        <v>0</v>
      </c>
      <c r="V1034">
        <v>8424.2000000000116</v>
      </c>
      <c r="W1034">
        <v>0</v>
      </c>
      <c r="X1034">
        <v>0</v>
      </c>
      <c r="Y1034">
        <v>5.7568725668020709E-2</v>
      </c>
      <c r="Z1034">
        <v>975.65634062940148</v>
      </c>
      <c r="AA1034">
        <v>0</v>
      </c>
      <c r="AB1034">
        <v>0</v>
      </c>
      <c r="AC1034">
        <v>484.97045877254072</v>
      </c>
      <c r="AD1034" t="s">
        <v>5673</v>
      </c>
      <c r="AE1034" t="s">
        <v>5674</v>
      </c>
      <c r="AF1034" s="10">
        <v>45460</v>
      </c>
      <c r="AG1034" s="10">
        <v>47286</v>
      </c>
      <c r="AH1034" t="s">
        <v>5675</v>
      </c>
      <c r="AI1034" t="s">
        <v>5676</v>
      </c>
      <c r="AJ1034">
        <v>13203850</v>
      </c>
      <c r="AK1034" t="s">
        <v>5677</v>
      </c>
      <c r="AL1034" t="s">
        <v>218</v>
      </c>
      <c r="AM1034">
        <v>38684218</v>
      </c>
      <c r="AN1034" t="s">
        <v>5678</v>
      </c>
    </row>
    <row r="1035" spans="1:40" x14ac:dyDescent="0.25">
      <c r="A1035" t="s">
        <v>5686</v>
      </c>
      <c r="B1035" t="s">
        <v>164</v>
      </c>
      <c r="C1035">
        <v>50</v>
      </c>
      <c r="D1035" t="s">
        <v>165</v>
      </c>
      <c r="E1035" t="s">
        <v>166</v>
      </c>
      <c r="F1035" s="1">
        <v>330006605207</v>
      </c>
      <c r="G1035" t="s">
        <v>5687</v>
      </c>
      <c r="H1035" t="s">
        <v>5688</v>
      </c>
      <c r="I1035" t="s">
        <v>62</v>
      </c>
      <c r="K1035" s="10" t="s">
        <v>50</v>
      </c>
      <c r="L1035">
        <f>Tabela1[[#This Row],[vlCaptEst]]+Tabela1[[#This Row],[vlLancEstTrat]]+Tabela1[[#This Row],[vlLancEstNTrat]]+Tabela1[[#This Row],[vlConsEst]]</f>
        <v>311.32147774180538</v>
      </c>
      <c r="M1035">
        <v>0</v>
      </c>
      <c r="N1035">
        <f>Tabela1[[#This Row],[VALOR_anual]]+Tabela1[[#This Row],[AJUSTE_exerc]]</f>
        <v>311.32147774180538</v>
      </c>
      <c r="Q1035" t="s">
        <v>51</v>
      </c>
      <c r="R1035" t="s">
        <v>52</v>
      </c>
      <c r="S1035">
        <v>7787.02</v>
      </c>
      <c r="T1035">
        <v>5599.8</v>
      </c>
      <c r="U1035">
        <v>0</v>
      </c>
      <c r="V1035">
        <v>2187.2199999999998</v>
      </c>
      <c r="W1035">
        <v>212.21</v>
      </c>
      <c r="X1035">
        <v>98</v>
      </c>
      <c r="Y1035">
        <v>5.7568725668020709E-2</v>
      </c>
      <c r="Z1035">
        <v>179.30772127275148</v>
      </c>
      <c r="AA1035">
        <v>6.0984048234399202</v>
      </c>
      <c r="AB1035">
        <v>0</v>
      </c>
      <c r="AC1035">
        <v>125.91535164561397</v>
      </c>
      <c r="AD1035" t="s">
        <v>5689</v>
      </c>
      <c r="AE1035" t="s">
        <v>5690</v>
      </c>
      <c r="AF1035" s="10">
        <v>41093</v>
      </c>
      <c r="AG1035" s="10">
        <v>42919</v>
      </c>
      <c r="AH1035" t="s">
        <v>5691</v>
      </c>
      <c r="AI1035" t="s">
        <v>5692</v>
      </c>
      <c r="AJ1035">
        <v>24800000</v>
      </c>
      <c r="AK1035" t="s">
        <v>236</v>
      </c>
      <c r="AL1035" t="s">
        <v>47</v>
      </c>
      <c r="AM1035">
        <v>23659295</v>
      </c>
      <c r="AN1035" t="s">
        <v>5693</v>
      </c>
    </row>
    <row r="1036" spans="1:40" x14ac:dyDescent="0.25">
      <c r="A1036" t="s">
        <v>5694</v>
      </c>
      <c r="B1036" t="s">
        <v>164</v>
      </c>
      <c r="C1036">
        <v>50</v>
      </c>
      <c r="D1036" t="s">
        <v>165</v>
      </c>
      <c r="E1036" t="s">
        <v>166</v>
      </c>
      <c r="F1036" s="1">
        <v>330005712689</v>
      </c>
      <c r="G1036" t="s">
        <v>5695</v>
      </c>
      <c r="H1036" t="s">
        <v>5696</v>
      </c>
      <c r="I1036" t="s">
        <v>49</v>
      </c>
      <c r="K1036" s="10" t="s">
        <v>50</v>
      </c>
      <c r="L1036">
        <f>Tabela1[[#This Row],[vlCaptEst]]+Tabela1[[#This Row],[vlLancEstTrat]]+Tabela1[[#This Row],[vlLancEstNTrat]]+Tabela1[[#This Row],[vlConsEst]]</f>
        <v>5408.648087476432</v>
      </c>
      <c r="M1036">
        <v>0</v>
      </c>
      <c r="N1036">
        <f>Tabela1[[#This Row],[VALOR_anual]]+Tabela1[[#This Row],[AJUSTE_exerc]]</f>
        <v>5408.648087476432</v>
      </c>
      <c r="Q1036" t="s">
        <v>51</v>
      </c>
      <c r="R1036" t="s">
        <v>52</v>
      </c>
      <c r="S1036">
        <v>72270</v>
      </c>
      <c r="T1036">
        <v>0</v>
      </c>
      <c r="U1036">
        <v>0</v>
      </c>
      <c r="V1036">
        <v>65043</v>
      </c>
      <c r="W1036">
        <v>0</v>
      </c>
      <c r="X1036">
        <v>0</v>
      </c>
      <c r="Y1036">
        <v>5.7568725668020709E-2</v>
      </c>
      <c r="Z1036">
        <v>1664.1961984622828</v>
      </c>
      <c r="AA1036">
        <v>0</v>
      </c>
      <c r="AB1036">
        <v>0</v>
      </c>
      <c r="AC1036">
        <v>3744.4518890141489</v>
      </c>
      <c r="AD1036" t="s">
        <v>5697</v>
      </c>
      <c r="AE1036" t="s">
        <v>5698</v>
      </c>
      <c r="AF1036" s="10">
        <v>43234</v>
      </c>
      <c r="AG1036" s="10">
        <v>45060</v>
      </c>
      <c r="AH1036" t="s">
        <v>5699</v>
      </c>
      <c r="AI1036" t="s">
        <v>4946</v>
      </c>
      <c r="AJ1036">
        <v>25255030</v>
      </c>
      <c r="AK1036" t="s">
        <v>76</v>
      </c>
      <c r="AL1036" t="s">
        <v>47</v>
      </c>
      <c r="AM1036" t="s">
        <v>5700</v>
      </c>
      <c r="AN1036" t="s">
        <v>5701</v>
      </c>
    </row>
    <row r="1037" spans="1:40" x14ac:dyDescent="0.25">
      <c r="A1037" t="s">
        <v>5702</v>
      </c>
      <c r="B1037" t="s">
        <v>164</v>
      </c>
      <c r="C1037">
        <v>50</v>
      </c>
      <c r="D1037" t="s">
        <v>165</v>
      </c>
      <c r="E1037" t="s">
        <v>166</v>
      </c>
      <c r="F1037" s="1">
        <v>330006624171</v>
      </c>
      <c r="G1037" t="s">
        <v>5703</v>
      </c>
      <c r="H1037" t="s">
        <v>5704</v>
      </c>
      <c r="I1037" t="s">
        <v>49</v>
      </c>
      <c r="K1037" s="10" t="s">
        <v>50</v>
      </c>
      <c r="L1037">
        <f>Tabela1[[#This Row],[vlCaptEst]]+Tabela1[[#This Row],[vlLancEstTrat]]+Tabela1[[#This Row],[vlLancEstNTrat]]+Tabela1[[#This Row],[vlConsEst]]</f>
        <v>226.93584524485675</v>
      </c>
      <c r="M1037">
        <v>0</v>
      </c>
      <c r="N1037">
        <f>Tabela1[[#This Row],[VALOR_anual]]+Tabela1[[#This Row],[AJUSTE_exerc]]</f>
        <v>226.93584524485675</v>
      </c>
      <c r="Q1037" t="s">
        <v>51</v>
      </c>
      <c r="R1037" t="s">
        <v>52</v>
      </c>
      <c r="S1037">
        <v>4380</v>
      </c>
      <c r="T1037">
        <v>0</v>
      </c>
      <c r="U1037">
        <v>0</v>
      </c>
      <c r="V1037">
        <v>2190</v>
      </c>
      <c r="W1037">
        <v>0</v>
      </c>
      <c r="X1037">
        <v>0</v>
      </c>
      <c r="Y1037">
        <v>5.7568725668020709E-2</v>
      </c>
      <c r="Z1037">
        <v>100.86385648905168</v>
      </c>
      <c r="AA1037">
        <v>0</v>
      </c>
      <c r="AB1037">
        <v>0</v>
      </c>
      <c r="AC1037">
        <v>126.07198875580505</v>
      </c>
      <c r="AD1037" t="s">
        <v>5705</v>
      </c>
      <c r="AE1037" t="s">
        <v>5706</v>
      </c>
      <c r="AF1037" s="10">
        <v>41134</v>
      </c>
      <c r="AG1037" s="10">
        <v>42960</v>
      </c>
      <c r="AH1037" t="s">
        <v>5707</v>
      </c>
      <c r="AI1037" t="s">
        <v>5708</v>
      </c>
      <c r="AJ1037">
        <v>20541100</v>
      </c>
      <c r="AK1037" t="s">
        <v>64</v>
      </c>
      <c r="AL1037" t="s">
        <v>47</v>
      </c>
      <c r="AM1037" t="s">
        <v>5709</v>
      </c>
      <c r="AN1037" t="s">
        <v>5710</v>
      </c>
    </row>
    <row r="1038" spans="1:40" x14ac:dyDescent="0.25">
      <c r="A1038" t="s">
        <v>5711</v>
      </c>
      <c r="B1038" t="s">
        <v>164</v>
      </c>
      <c r="C1038">
        <v>50</v>
      </c>
      <c r="D1038" t="s">
        <v>165</v>
      </c>
      <c r="E1038" t="s">
        <v>166</v>
      </c>
      <c r="F1038" s="1">
        <v>330006604227</v>
      </c>
      <c r="G1038" t="s">
        <v>5712</v>
      </c>
      <c r="H1038" t="s">
        <v>5713</v>
      </c>
      <c r="I1038" t="s">
        <v>62</v>
      </c>
      <c r="K1038" s="10" t="s">
        <v>50</v>
      </c>
      <c r="L1038">
        <f>Tabela1[[#This Row],[vlCaptEst]]+Tabela1[[#This Row],[vlLancEstTrat]]+Tabela1[[#This Row],[vlLancEstNTrat]]+Tabela1[[#This Row],[vlConsEst]]</f>
        <v>1197.7204418391925</v>
      </c>
      <c r="M1038">
        <v>0</v>
      </c>
      <c r="N1038">
        <f>Tabela1[[#This Row],[VALOR_anual]]+Tabela1[[#This Row],[AJUSTE_exerc]]</f>
        <v>1197.7204418391925</v>
      </c>
      <c r="Q1038" t="s">
        <v>51</v>
      </c>
      <c r="R1038" t="s">
        <v>52</v>
      </c>
      <c r="S1038">
        <v>24637.5</v>
      </c>
      <c r="T1038">
        <v>0</v>
      </c>
      <c r="U1038">
        <v>0</v>
      </c>
      <c r="V1038">
        <v>10950</v>
      </c>
      <c r="W1038">
        <v>0</v>
      </c>
      <c r="X1038">
        <v>0</v>
      </c>
      <c r="Y1038">
        <v>5.7568725668020709E-2</v>
      </c>
      <c r="Z1038">
        <v>567.33961311214182</v>
      </c>
      <c r="AA1038">
        <v>0</v>
      </c>
      <c r="AB1038">
        <v>0</v>
      </c>
      <c r="AC1038">
        <v>630.3808287270507</v>
      </c>
      <c r="AD1038" t="s">
        <v>5714</v>
      </c>
      <c r="AE1038" t="s">
        <v>5715</v>
      </c>
      <c r="AF1038" s="10">
        <v>41101</v>
      </c>
      <c r="AG1038" s="10">
        <v>42196</v>
      </c>
      <c r="AH1038" t="s">
        <v>5716</v>
      </c>
      <c r="AI1038" t="s">
        <v>129</v>
      </c>
      <c r="AJ1038">
        <v>28680000</v>
      </c>
      <c r="AK1038" t="s">
        <v>200</v>
      </c>
      <c r="AL1038" t="s">
        <v>47</v>
      </c>
      <c r="AM1038" t="s">
        <v>5717</v>
      </c>
      <c r="AN1038" t="s">
        <v>5718</v>
      </c>
    </row>
    <row r="1039" spans="1:40" s="4" customFormat="1" x14ac:dyDescent="0.25">
      <c r="A1039" t="s">
        <v>5719</v>
      </c>
      <c r="B1039" t="s">
        <v>164</v>
      </c>
      <c r="C1039">
        <v>50</v>
      </c>
      <c r="D1039" t="s">
        <v>165</v>
      </c>
      <c r="E1039" t="s">
        <v>166</v>
      </c>
      <c r="F1039" s="1">
        <v>330006265341</v>
      </c>
      <c r="G1039" t="s">
        <v>5720</v>
      </c>
      <c r="H1039" t="s">
        <v>13373</v>
      </c>
      <c r="I1039" t="s">
        <v>49</v>
      </c>
      <c r="J1039"/>
      <c r="K1039" s="10" t="s">
        <v>50</v>
      </c>
      <c r="L1039">
        <f>Tabela1[[#This Row],[vlCaptEst]]+Tabela1[[#This Row],[vlLancEstTrat]]+Tabela1[[#This Row],[vlLancEstNTrat]]+Tabela1[[#This Row],[vlConsEst]]</f>
        <v>327.16271081913135</v>
      </c>
      <c r="M1039">
        <v>0</v>
      </c>
      <c r="N1039">
        <f>Tabela1[[#This Row],[VALOR_anual]]+Tabela1[[#This Row],[AJUSTE_exerc]]</f>
        <v>327.16271081913135</v>
      </c>
      <c r="O1039"/>
      <c r="P1039"/>
      <c r="Q1039" t="s">
        <v>51</v>
      </c>
      <c r="R1039" t="s">
        <v>52</v>
      </c>
      <c r="S1039">
        <v>7188</v>
      </c>
      <c r="T1039">
        <v>0</v>
      </c>
      <c r="U1039">
        <v>0</v>
      </c>
      <c r="V1039">
        <v>2808</v>
      </c>
      <c r="W1039">
        <v>0</v>
      </c>
      <c r="X1039">
        <v>0</v>
      </c>
      <c r="Y1039">
        <v>5.7568725668020709E-2</v>
      </c>
      <c r="Z1039">
        <v>165.51321310192247</v>
      </c>
      <c r="AA1039">
        <v>0</v>
      </c>
      <c r="AB1039">
        <v>0</v>
      </c>
      <c r="AC1039">
        <v>161.64949771720885</v>
      </c>
      <c r="AD1039" t="s">
        <v>5721</v>
      </c>
      <c r="AE1039" t="s">
        <v>5722</v>
      </c>
      <c r="AF1039" s="10">
        <v>42824</v>
      </c>
      <c r="AG1039" s="10">
        <v>44650</v>
      </c>
      <c r="AH1039" t="s">
        <v>5723</v>
      </c>
      <c r="AI1039" t="s">
        <v>5724</v>
      </c>
      <c r="AJ1039">
        <v>26163700</v>
      </c>
      <c r="AK1039" t="s">
        <v>194</v>
      </c>
      <c r="AL1039" t="s">
        <v>47</v>
      </c>
      <c r="AM1039">
        <v>26611716</v>
      </c>
      <c r="AN1039" t="s">
        <v>5725</v>
      </c>
    </row>
    <row r="1040" spans="1:40" x14ac:dyDescent="0.25">
      <c r="A1040" t="s">
        <v>5726</v>
      </c>
      <c r="B1040" t="s">
        <v>164</v>
      </c>
      <c r="C1040">
        <v>50</v>
      </c>
      <c r="D1040" t="s">
        <v>165</v>
      </c>
      <c r="E1040" t="s">
        <v>166</v>
      </c>
      <c r="F1040" s="1">
        <v>330006390243</v>
      </c>
      <c r="G1040" t="s">
        <v>5727</v>
      </c>
      <c r="H1040" t="s">
        <v>5728</v>
      </c>
      <c r="I1040" t="s">
        <v>49</v>
      </c>
      <c r="K1040" s="10" t="s">
        <v>50</v>
      </c>
      <c r="L1040">
        <f>Tabela1[[#This Row],[vlCaptEst]]+Tabela1[[#This Row],[vlLancEstTrat]]+Tabela1[[#This Row],[vlLancEstNTrat]]+Tabela1[[#This Row],[vlConsEst]]</f>
        <v>114.95075393223739</v>
      </c>
      <c r="M1040">
        <v>0</v>
      </c>
      <c r="N1040">
        <f>Tabela1[[#This Row],[VALOR_anual]]+Tabela1[[#This Row],[AJUSTE_exerc]]</f>
        <v>114.95075393223739</v>
      </c>
      <c r="Q1040" t="s">
        <v>51</v>
      </c>
      <c r="R1040" t="s">
        <v>52</v>
      </c>
      <c r="S1040">
        <v>2496</v>
      </c>
      <c r="T1040">
        <v>0</v>
      </c>
      <c r="U1040">
        <v>0</v>
      </c>
      <c r="V1040">
        <v>998.4</v>
      </c>
      <c r="W1040">
        <v>0</v>
      </c>
      <c r="X1040">
        <v>0</v>
      </c>
      <c r="Y1040">
        <v>5.7568725668020709E-2</v>
      </c>
      <c r="Z1040">
        <v>57.475376966118695</v>
      </c>
      <c r="AA1040">
        <v>0</v>
      </c>
      <c r="AB1040">
        <v>0</v>
      </c>
      <c r="AC1040">
        <v>57.475376966118695</v>
      </c>
      <c r="AD1040" t="s">
        <v>5729</v>
      </c>
      <c r="AE1040" t="s">
        <v>5730</v>
      </c>
      <c r="AF1040" s="10">
        <v>40962</v>
      </c>
      <c r="AG1040" s="10">
        <v>42789</v>
      </c>
      <c r="AH1040" t="s">
        <v>5731</v>
      </c>
      <c r="AI1040" t="s">
        <v>230</v>
      </c>
      <c r="AJ1040">
        <v>21040231</v>
      </c>
      <c r="AK1040" t="s">
        <v>64</v>
      </c>
      <c r="AL1040" t="s">
        <v>47</v>
      </c>
      <c r="AM1040" t="s">
        <v>191</v>
      </c>
      <c r="AN1040" t="s">
        <v>5732</v>
      </c>
    </row>
    <row r="1041" spans="1:40" x14ac:dyDescent="0.25">
      <c r="A1041" t="s">
        <v>5733</v>
      </c>
      <c r="B1041" t="s">
        <v>164</v>
      </c>
      <c r="C1041">
        <v>50</v>
      </c>
      <c r="D1041" t="s">
        <v>165</v>
      </c>
      <c r="E1041" t="s">
        <v>166</v>
      </c>
      <c r="F1041" s="1">
        <v>330006601040</v>
      </c>
      <c r="G1041" t="s">
        <v>5734</v>
      </c>
      <c r="H1041" t="s">
        <v>5735</v>
      </c>
      <c r="I1041" t="s">
        <v>49</v>
      </c>
      <c r="K1041" s="10" t="s">
        <v>50</v>
      </c>
      <c r="L1041">
        <f>Tabela1[[#This Row],[vlCaptEst]]+Tabela1[[#This Row],[vlLancEstTrat]]+Tabela1[[#This Row],[vlLancEstNTrat]]+Tabela1[[#This Row],[vlConsEst]]</f>
        <v>1972.165642045999</v>
      </c>
      <c r="M1041">
        <v>0</v>
      </c>
      <c r="N1041">
        <f>Tabela1[[#This Row],[VALOR_anual]]+Tabela1[[#This Row],[AJUSTE_exerc]]</f>
        <v>1972.165642045999</v>
      </c>
      <c r="Q1041" t="s">
        <v>51</v>
      </c>
      <c r="R1041" t="s">
        <v>52</v>
      </c>
      <c r="S1041">
        <v>30744</v>
      </c>
      <c r="T1041">
        <v>0</v>
      </c>
      <c r="U1041">
        <v>0</v>
      </c>
      <c r="V1041">
        <v>21960</v>
      </c>
      <c r="W1041">
        <v>0</v>
      </c>
      <c r="X1041">
        <v>0</v>
      </c>
      <c r="Y1041">
        <v>5.7568725668020709E-2</v>
      </c>
      <c r="Z1041">
        <v>707.95796816769325</v>
      </c>
      <c r="AA1041">
        <v>0</v>
      </c>
      <c r="AB1041">
        <v>0</v>
      </c>
      <c r="AC1041">
        <v>1264.2076738783057</v>
      </c>
      <c r="AD1041" t="s">
        <v>5736</v>
      </c>
      <c r="AE1041" t="s">
        <v>5737</v>
      </c>
      <c r="AF1041" s="10">
        <v>41085</v>
      </c>
      <c r="AG1041" s="10">
        <v>42911</v>
      </c>
      <c r="AH1041" t="s">
        <v>5738</v>
      </c>
      <c r="AI1041" t="s">
        <v>1492</v>
      </c>
      <c r="AJ1041">
        <v>20520201</v>
      </c>
      <c r="AK1041" t="s">
        <v>64</v>
      </c>
      <c r="AL1041" t="s">
        <v>47</v>
      </c>
      <c r="AM1041" t="s">
        <v>5739</v>
      </c>
      <c r="AN1041" t="s">
        <v>5740</v>
      </c>
    </row>
    <row r="1042" spans="1:40" x14ac:dyDescent="0.25">
      <c r="A1042" t="s">
        <v>5757</v>
      </c>
      <c r="B1042" t="s">
        <v>164</v>
      </c>
      <c r="C1042">
        <v>50</v>
      </c>
      <c r="D1042" t="s">
        <v>165</v>
      </c>
      <c r="E1042" t="s">
        <v>166</v>
      </c>
      <c r="F1042" s="1">
        <v>330009199730</v>
      </c>
      <c r="G1042" t="s">
        <v>248</v>
      </c>
      <c r="H1042" t="s">
        <v>5758</v>
      </c>
      <c r="I1042" t="s">
        <v>92</v>
      </c>
      <c r="K1042" s="10" t="s">
        <v>3665</v>
      </c>
      <c r="L1042">
        <f>Tabela1[[#This Row],[vlCaptEst]]+Tabela1[[#This Row],[vlLancEstTrat]]+Tabela1[[#This Row],[vlLancEstNTrat]]+Tabela1[[#This Row],[vlConsEst]]</f>
        <v>3048.9309073956288</v>
      </c>
      <c r="M1042">
        <v>0</v>
      </c>
      <c r="N1042">
        <f>Tabela1[[#This Row],[VALOR_anual]]+Tabela1[[#This Row],[AJUSTE_exerc]]</f>
        <v>3048.9309073956288</v>
      </c>
      <c r="Q1042" t="s">
        <v>5759</v>
      </c>
      <c r="R1042" t="s">
        <v>52</v>
      </c>
      <c r="S1042">
        <v>37960</v>
      </c>
      <c r="T1042">
        <v>0</v>
      </c>
      <c r="U1042">
        <v>0</v>
      </c>
      <c r="V1042">
        <v>37777.5</v>
      </c>
      <c r="W1042">
        <v>0</v>
      </c>
      <c r="X1042">
        <v>0</v>
      </c>
      <c r="Y1042">
        <v>5.7568725668020709E-2</v>
      </c>
      <c r="Z1042">
        <v>874.12905713241832</v>
      </c>
      <c r="AA1042">
        <v>0</v>
      </c>
      <c r="AB1042">
        <v>0</v>
      </c>
      <c r="AC1042">
        <v>2174.8018502632103</v>
      </c>
      <c r="AD1042" t="s">
        <v>5760</v>
      </c>
      <c r="AE1042" t="s">
        <v>5761</v>
      </c>
      <c r="AF1042" s="10">
        <v>44755</v>
      </c>
      <c r="AG1042" s="10">
        <v>46581</v>
      </c>
      <c r="AH1042" t="s">
        <v>5762</v>
      </c>
      <c r="AI1042" t="s">
        <v>181</v>
      </c>
      <c r="AJ1042">
        <v>22743370</v>
      </c>
      <c r="AK1042" t="s">
        <v>64</v>
      </c>
      <c r="AL1042" t="s">
        <v>47</v>
      </c>
      <c r="AM1042" t="s">
        <v>5763</v>
      </c>
      <c r="AN1042" t="s">
        <v>99</v>
      </c>
    </row>
    <row r="1043" spans="1:40" x14ac:dyDescent="0.25">
      <c r="A1043" t="s">
        <v>5764</v>
      </c>
      <c r="B1043" t="s">
        <v>164</v>
      </c>
      <c r="C1043">
        <v>50</v>
      </c>
      <c r="D1043" t="s">
        <v>165</v>
      </c>
      <c r="E1043" t="s">
        <v>166</v>
      </c>
      <c r="F1043" s="1">
        <v>330006705848</v>
      </c>
      <c r="G1043" t="s">
        <v>5765</v>
      </c>
      <c r="H1043" t="s">
        <v>5766</v>
      </c>
      <c r="I1043" t="s">
        <v>49</v>
      </c>
      <c r="K1043" s="10" t="s">
        <v>50</v>
      </c>
      <c r="L1043">
        <f>Tabela1[[#This Row],[vlCaptEst]]+Tabela1[[#This Row],[vlLancEstTrat]]+Tabela1[[#This Row],[vlLancEstNTrat]]+Tabela1[[#This Row],[vlConsEst]]</f>
        <v>323.29899543441769</v>
      </c>
      <c r="M1043">
        <v>0</v>
      </c>
      <c r="N1043">
        <f>Tabela1[[#This Row],[VALOR_anual]]+Tabela1[[#This Row],[AJUSTE_exerc]]</f>
        <v>323.29899543441769</v>
      </c>
      <c r="Q1043" t="s">
        <v>51</v>
      </c>
      <c r="R1043" t="s">
        <v>52</v>
      </c>
      <c r="S1043">
        <v>9360</v>
      </c>
      <c r="T1043">
        <v>0</v>
      </c>
      <c r="U1043">
        <v>0</v>
      </c>
      <c r="V1043">
        <v>1872</v>
      </c>
      <c r="W1043">
        <v>0</v>
      </c>
      <c r="X1043">
        <v>0</v>
      </c>
      <c r="Y1043">
        <v>5.7568725668020709E-2</v>
      </c>
      <c r="Z1043">
        <v>215.53266362294514</v>
      </c>
      <c r="AA1043">
        <v>0</v>
      </c>
      <c r="AB1043">
        <v>0</v>
      </c>
      <c r="AC1043">
        <v>107.76633181147257</v>
      </c>
      <c r="AD1043" t="s">
        <v>5767</v>
      </c>
      <c r="AE1043" t="s">
        <v>5768</v>
      </c>
      <c r="AF1043" s="10">
        <v>41135</v>
      </c>
      <c r="AG1043" s="10">
        <v>42961</v>
      </c>
      <c r="AH1043" t="s">
        <v>5769</v>
      </c>
      <c r="AI1043" t="s">
        <v>5770</v>
      </c>
      <c r="AJ1043">
        <v>25570001</v>
      </c>
      <c r="AK1043" t="s">
        <v>168</v>
      </c>
      <c r="AL1043" t="s">
        <v>47</v>
      </c>
      <c r="AM1043" t="s">
        <v>5771</v>
      </c>
      <c r="AN1043" t="s">
        <v>5772</v>
      </c>
    </row>
    <row r="1044" spans="1:40" x14ac:dyDescent="0.25">
      <c r="A1044" t="s">
        <v>5773</v>
      </c>
      <c r="B1044" t="s">
        <v>164</v>
      </c>
      <c r="C1044">
        <v>50</v>
      </c>
      <c r="D1044" t="s">
        <v>165</v>
      </c>
      <c r="E1044" t="s">
        <v>166</v>
      </c>
      <c r="F1044" s="1">
        <v>330005095892</v>
      </c>
      <c r="G1044" t="s">
        <v>5774</v>
      </c>
      <c r="H1044" t="s">
        <v>5775</v>
      </c>
      <c r="I1044" t="s">
        <v>49</v>
      </c>
      <c r="K1044" s="10" t="s">
        <v>50</v>
      </c>
      <c r="L1044">
        <f>Tabela1[[#This Row],[vlCaptEst]]+Tabela1[[#This Row],[vlLancEstTrat]]+Tabela1[[#This Row],[vlLancEstNTrat]]+Tabela1[[#This Row],[vlConsEst]]</f>
        <v>269.36361715861773</v>
      </c>
      <c r="M1044">
        <v>0</v>
      </c>
      <c r="N1044">
        <f>Tabela1[[#This Row],[VALOR_anual]]+Tabela1[[#This Row],[AJUSTE_exerc]]</f>
        <v>269.36361715861773</v>
      </c>
      <c r="Q1044" t="s">
        <v>51</v>
      </c>
      <c r="R1044" t="s">
        <v>52</v>
      </c>
      <c r="S1044">
        <v>7826.33</v>
      </c>
      <c r="T1044">
        <v>0</v>
      </c>
      <c r="U1044">
        <v>0</v>
      </c>
      <c r="V1044">
        <v>1548.33</v>
      </c>
      <c r="W1044">
        <v>0</v>
      </c>
      <c r="X1044">
        <v>0</v>
      </c>
      <c r="Y1044">
        <v>5.7568725668020709E-2</v>
      </c>
      <c r="Z1044">
        <v>180.22665898587258</v>
      </c>
      <c r="AA1044">
        <v>0</v>
      </c>
      <c r="AB1044">
        <v>0</v>
      </c>
      <c r="AC1044">
        <v>89.136958172745139</v>
      </c>
      <c r="AD1044" t="s">
        <v>5776</v>
      </c>
      <c r="AE1044" t="s">
        <v>5777</v>
      </c>
      <c r="AF1044" s="10">
        <v>40822</v>
      </c>
      <c r="AG1044" s="10">
        <v>42649</v>
      </c>
      <c r="AH1044" t="s">
        <v>5778</v>
      </c>
      <c r="AI1044" t="s">
        <v>5779</v>
      </c>
      <c r="AJ1044">
        <v>24315375</v>
      </c>
      <c r="AK1044" t="s">
        <v>187</v>
      </c>
      <c r="AL1044" t="s">
        <v>47</v>
      </c>
      <c r="AM1044">
        <v>27034350</v>
      </c>
      <c r="AN1044" t="s">
        <v>5780</v>
      </c>
    </row>
    <row r="1045" spans="1:40" x14ac:dyDescent="0.25">
      <c r="A1045" t="s">
        <v>5781</v>
      </c>
      <c r="B1045" t="s">
        <v>164</v>
      </c>
      <c r="C1045">
        <v>50</v>
      </c>
      <c r="D1045" t="s">
        <v>165</v>
      </c>
      <c r="E1045" t="s">
        <v>166</v>
      </c>
      <c r="F1045" s="1">
        <v>330006586903</v>
      </c>
      <c r="G1045" t="s">
        <v>5782</v>
      </c>
      <c r="H1045" t="s">
        <v>5783</v>
      </c>
      <c r="I1045" t="s">
        <v>49</v>
      </c>
      <c r="K1045" s="10" t="s">
        <v>50</v>
      </c>
      <c r="L1045">
        <f>Tabela1[[#This Row],[vlCaptEst]]+Tabela1[[#This Row],[vlLancEstTrat]]+Tabela1[[#This Row],[vlLancEstNTrat]]+Tabela1[[#This Row],[vlConsEst]]</f>
        <v>513.03874824589604</v>
      </c>
      <c r="M1045">
        <v>0</v>
      </c>
      <c r="N1045">
        <f>Tabela1[[#This Row],[VALOR_anual]]+Tabela1[[#This Row],[AJUSTE_exerc]]</f>
        <v>513.03874824589604</v>
      </c>
      <c r="Q1045" t="s">
        <v>51</v>
      </c>
      <c r="R1045" t="s">
        <v>52</v>
      </c>
      <c r="S1045">
        <v>14833.6</v>
      </c>
      <c r="T1045">
        <v>0</v>
      </c>
      <c r="U1045">
        <v>0</v>
      </c>
      <c r="V1045">
        <v>2978.4</v>
      </c>
      <c r="W1045">
        <v>0</v>
      </c>
      <c r="X1045">
        <v>0</v>
      </c>
      <c r="Y1045">
        <v>5.7568725668020709E-2</v>
      </c>
      <c r="Z1045">
        <v>341.58376743072472</v>
      </c>
      <c r="AA1045">
        <v>0</v>
      </c>
      <c r="AB1045">
        <v>0</v>
      </c>
      <c r="AC1045">
        <v>171.4549808151713</v>
      </c>
      <c r="AD1045" t="s">
        <v>5784</v>
      </c>
      <c r="AE1045" t="s">
        <v>5785</v>
      </c>
      <c r="AF1045" s="10">
        <v>41080</v>
      </c>
      <c r="AG1045" s="10">
        <v>42906</v>
      </c>
      <c r="AH1045" t="s">
        <v>5786</v>
      </c>
      <c r="AI1045" t="s">
        <v>215</v>
      </c>
      <c r="AJ1045">
        <v>21241050</v>
      </c>
      <c r="AK1045" t="s">
        <v>64</v>
      </c>
      <c r="AL1045" t="s">
        <v>47</v>
      </c>
      <c r="AM1045">
        <v>34488246</v>
      </c>
      <c r="AN1045" t="s">
        <v>5787</v>
      </c>
    </row>
    <row r="1046" spans="1:40" x14ac:dyDescent="0.25">
      <c r="A1046" t="s">
        <v>5796</v>
      </c>
      <c r="B1046" t="s">
        <v>164</v>
      </c>
      <c r="C1046">
        <v>50</v>
      </c>
      <c r="D1046" t="s">
        <v>165</v>
      </c>
      <c r="E1046" t="s">
        <v>166</v>
      </c>
      <c r="F1046" s="1">
        <v>330005791295</v>
      </c>
      <c r="G1046" t="s">
        <v>5797</v>
      </c>
      <c r="H1046" t="s">
        <v>5798</v>
      </c>
      <c r="I1046" t="s">
        <v>49</v>
      </c>
      <c r="K1046" s="10" t="s">
        <v>50</v>
      </c>
      <c r="L1046">
        <f>Tabela1[[#This Row],[vlCaptEst]]+Tabela1[[#This Row],[vlLancEstTrat]]+Tabela1[[#This Row],[vlLancEstNTrat]]+Tabela1[[#This Row],[vlConsEst]]</f>
        <v>828.99668444935787</v>
      </c>
      <c r="M1046">
        <v>0</v>
      </c>
      <c r="N1046">
        <f>Tabela1[[#This Row],[VALOR_anual]]+Tabela1[[#This Row],[AJUSTE_exerc]]</f>
        <v>828.99668444935787</v>
      </c>
      <c r="Q1046" t="s">
        <v>5799</v>
      </c>
      <c r="R1046" t="s">
        <v>52</v>
      </c>
      <c r="S1046">
        <v>24000</v>
      </c>
      <c r="T1046">
        <v>0</v>
      </c>
      <c r="U1046">
        <v>0</v>
      </c>
      <c r="V1046">
        <v>4800</v>
      </c>
      <c r="W1046">
        <v>0</v>
      </c>
      <c r="X1046">
        <v>0</v>
      </c>
      <c r="Y1046">
        <v>5.7568725668020709E-2</v>
      </c>
      <c r="Z1046">
        <v>552.65749465023009</v>
      </c>
      <c r="AA1046">
        <v>0</v>
      </c>
      <c r="AB1046">
        <v>0</v>
      </c>
      <c r="AC1046">
        <v>276.33918979912772</v>
      </c>
      <c r="AD1046" t="s">
        <v>5800</v>
      </c>
      <c r="AE1046" t="s">
        <v>5801</v>
      </c>
      <c r="AF1046" s="10">
        <v>41227</v>
      </c>
      <c r="AG1046" s="10">
        <v>43053</v>
      </c>
      <c r="AH1046" t="s">
        <v>5802</v>
      </c>
      <c r="AI1046" t="s">
        <v>4551</v>
      </c>
      <c r="AJ1046">
        <v>26015060</v>
      </c>
      <c r="AK1046" t="s">
        <v>186</v>
      </c>
      <c r="AL1046" t="s">
        <v>47</v>
      </c>
      <c r="AM1046" t="s">
        <v>5803</v>
      </c>
      <c r="AN1046" t="s">
        <v>5804</v>
      </c>
    </row>
    <row r="1047" spans="1:40" x14ac:dyDescent="0.25">
      <c r="A1047" t="s">
        <v>5805</v>
      </c>
      <c r="B1047" t="s">
        <v>164</v>
      </c>
      <c r="C1047">
        <v>50</v>
      </c>
      <c r="D1047" t="s">
        <v>165</v>
      </c>
      <c r="E1047" t="s">
        <v>166</v>
      </c>
      <c r="F1047" s="1">
        <v>330006929444</v>
      </c>
      <c r="G1047" t="s">
        <v>5806</v>
      </c>
      <c r="H1047" t="s">
        <v>5807</v>
      </c>
      <c r="I1047" t="s">
        <v>49</v>
      </c>
      <c r="K1047" s="10" t="s">
        <v>50</v>
      </c>
      <c r="L1047">
        <f>Tabela1[[#This Row],[vlCaptEst]]+Tabela1[[#This Row],[vlLancEstTrat]]+Tabela1[[#This Row],[vlLancEstNTrat]]+Tabela1[[#This Row],[vlConsEst]]</f>
        <v>706.02611047533628</v>
      </c>
      <c r="M1047">
        <v>0</v>
      </c>
      <c r="N1047">
        <f>Tabela1[[#This Row],[VALOR_anual]]+Tabela1[[#This Row],[AJUSTE_exerc]]</f>
        <v>706.02611047533628</v>
      </c>
      <c r="Q1047" t="s">
        <v>5808</v>
      </c>
      <c r="R1047" t="s">
        <v>5809</v>
      </c>
      <c r="S1047">
        <v>20440</v>
      </c>
      <c r="T1047">
        <v>0</v>
      </c>
      <c r="U1047">
        <v>0</v>
      </c>
      <c r="V1047">
        <v>4088</v>
      </c>
      <c r="W1047">
        <v>0</v>
      </c>
      <c r="X1047">
        <v>0</v>
      </c>
      <c r="Y1047">
        <v>5.7568725668020709E-2</v>
      </c>
      <c r="Z1047">
        <v>470.68407365022421</v>
      </c>
      <c r="AA1047">
        <v>0</v>
      </c>
      <c r="AB1047">
        <v>0</v>
      </c>
      <c r="AC1047">
        <v>235.3420368251121</v>
      </c>
      <c r="AD1047" t="s">
        <v>5810</v>
      </c>
      <c r="AE1047" t="s">
        <v>5811</v>
      </c>
      <c r="AF1047" s="10">
        <v>41236</v>
      </c>
      <c r="AG1047" s="10">
        <v>41966</v>
      </c>
      <c r="AH1047" t="s">
        <v>5812</v>
      </c>
      <c r="AI1047" t="s">
        <v>129</v>
      </c>
      <c r="AJ1047">
        <v>24900000</v>
      </c>
      <c r="AK1047" t="s">
        <v>208</v>
      </c>
      <c r="AL1047" t="s">
        <v>47</v>
      </c>
      <c r="AM1047">
        <v>26372020</v>
      </c>
      <c r="AN1047" t="s">
        <v>5813</v>
      </c>
    </row>
    <row r="1048" spans="1:40" x14ac:dyDescent="0.25">
      <c r="A1048" t="s">
        <v>5814</v>
      </c>
      <c r="B1048" t="s">
        <v>164</v>
      </c>
      <c r="C1048">
        <v>50</v>
      </c>
      <c r="D1048" t="s">
        <v>165</v>
      </c>
      <c r="E1048" t="s">
        <v>166</v>
      </c>
      <c r="F1048" s="1">
        <v>330006911154</v>
      </c>
      <c r="G1048" t="s">
        <v>5815</v>
      </c>
      <c r="H1048" t="s">
        <v>5816</v>
      </c>
      <c r="I1048" t="s">
        <v>49</v>
      </c>
      <c r="K1048" s="10" t="s">
        <v>50</v>
      </c>
      <c r="L1048">
        <f>Tabela1[[#This Row],[vlCaptEst]]+Tabela1[[#This Row],[vlLancEstTrat]]+Tabela1[[#This Row],[vlLancEstNTrat]]+Tabela1[[#This Row],[vlConsEst]]</f>
        <v>2800.4417957884775</v>
      </c>
      <c r="M1048">
        <v>0</v>
      </c>
      <c r="N1048">
        <f>Tabela1[[#This Row],[VALOR_anual]]+Tabela1[[#This Row],[AJUSTE_exerc]]</f>
        <v>2800.4417957884775</v>
      </c>
      <c r="Q1048" t="s">
        <v>51</v>
      </c>
      <c r="R1048" t="s">
        <v>52</v>
      </c>
      <c r="S1048">
        <v>34750</v>
      </c>
      <c r="T1048">
        <v>0</v>
      </c>
      <c r="U1048">
        <v>0</v>
      </c>
      <c r="V1048">
        <v>34745</v>
      </c>
      <c r="W1048">
        <v>0</v>
      </c>
      <c r="X1048">
        <v>0</v>
      </c>
      <c r="Y1048">
        <v>5.7568725668020709E-2</v>
      </c>
      <c r="Z1048">
        <v>800.20678359623469</v>
      </c>
      <c r="AA1048">
        <v>0</v>
      </c>
      <c r="AB1048">
        <v>0</v>
      </c>
      <c r="AC1048">
        <v>2000.2350121922427</v>
      </c>
      <c r="AD1048" t="s">
        <v>5817</v>
      </c>
      <c r="AE1048" t="s">
        <v>5818</v>
      </c>
      <c r="AF1048" s="10">
        <v>42915</v>
      </c>
      <c r="AG1048" s="10">
        <v>44741</v>
      </c>
      <c r="AH1048" t="s">
        <v>5819</v>
      </c>
      <c r="AI1048" t="s">
        <v>5820</v>
      </c>
      <c r="AJ1048">
        <v>24715430</v>
      </c>
      <c r="AK1048" t="s">
        <v>175</v>
      </c>
      <c r="AL1048" t="s">
        <v>47</v>
      </c>
      <c r="AM1048">
        <v>27015619</v>
      </c>
      <c r="AN1048" t="s">
        <v>5821</v>
      </c>
    </row>
    <row r="1049" spans="1:40" x14ac:dyDescent="0.25">
      <c r="A1049" t="s">
        <v>5822</v>
      </c>
      <c r="B1049" t="s">
        <v>164</v>
      </c>
      <c r="C1049">
        <v>50</v>
      </c>
      <c r="D1049" t="s">
        <v>165</v>
      </c>
      <c r="E1049" t="s">
        <v>166</v>
      </c>
      <c r="F1049" s="1">
        <v>330006888748</v>
      </c>
      <c r="G1049" t="s">
        <v>5823</v>
      </c>
      <c r="H1049" t="s">
        <v>5824</v>
      </c>
      <c r="I1049" t="s">
        <v>92</v>
      </c>
      <c r="K1049" s="10" t="s">
        <v>1682</v>
      </c>
      <c r="L1049">
        <f>Tabela1[[#This Row],[vlCaptEst]]+Tabela1[[#This Row],[vlLancEstTrat]]+Tabela1[[#This Row],[vlLancEstNTrat]]+Tabela1[[#This Row],[vlConsEst]]</f>
        <v>2453.5428090852683</v>
      </c>
      <c r="M1049">
        <v>0</v>
      </c>
      <c r="N1049">
        <f>Tabela1[[#This Row],[VALOR_anual]]+Tabela1[[#This Row],[AJUSTE_exerc]]</f>
        <v>2453.5428090852683</v>
      </c>
      <c r="Q1049" t="s">
        <v>5825</v>
      </c>
      <c r="R1049" t="s">
        <v>52</v>
      </c>
      <c r="S1049">
        <v>30888</v>
      </c>
      <c r="T1049">
        <v>0</v>
      </c>
      <c r="U1049">
        <v>0</v>
      </c>
      <c r="V1049">
        <v>30264</v>
      </c>
      <c r="W1049">
        <v>0</v>
      </c>
      <c r="X1049">
        <v>0</v>
      </c>
      <c r="Y1049">
        <v>5.7568725668020709E-2</v>
      </c>
      <c r="Z1049">
        <v>711.27867490374433</v>
      </c>
      <c r="AA1049">
        <v>0</v>
      </c>
      <c r="AB1049">
        <v>0</v>
      </c>
      <c r="AC1049">
        <v>1742.264134181524</v>
      </c>
      <c r="AD1049" t="s">
        <v>5826</v>
      </c>
      <c r="AE1049" t="s">
        <v>5827</v>
      </c>
      <c r="AF1049" s="10">
        <v>44526</v>
      </c>
      <c r="AG1049" s="10">
        <v>46352</v>
      </c>
      <c r="AH1049" t="s">
        <v>5828</v>
      </c>
      <c r="AI1049" t="s">
        <v>3133</v>
      </c>
      <c r="AJ1049">
        <v>24800678</v>
      </c>
      <c r="AK1049" t="s">
        <v>236</v>
      </c>
      <c r="AL1049" t="s">
        <v>47</v>
      </c>
      <c r="AM1049" t="s">
        <v>5829</v>
      </c>
      <c r="AN1049" t="s">
        <v>282</v>
      </c>
    </row>
    <row r="1050" spans="1:40" s="4" customFormat="1" x14ac:dyDescent="0.25">
      <c r="A1050" t="s">
        <v>5836</v>
      </c>
      <c r="B1050" t="s">
        <v>164</v>
      </c>
      <c r="C1050">
        <v>50</v>
      </c>
      <c r="D1050" t="s">
        <v>165</v>
      </c>
      <c r="E1050" t="s">
        <v>166</v>
      </c>
      <c r="F1050" s="1">
        <v>330007087005</v>
      </c>
      <c r="G1050" t="s">
        <v>5837</v>
      </c>
      <c r="H1050" t="s">
        <v>5838</v>
      </c>
      <c r="I1050" t="s">
        <v>62</v>
      </c>
      <c r="J1050"/>
      <c r="K1050" s="10" t="s">
        <v>50</v>
      </c>
      <c r="L1050">
        <f>Tabela1[[#This Row],[vlCaptEst]]+Tabela1[[#This Row],[vlLancEstTrat]]+Tabela1[[#This Row],[vlLancEstNTrat]]+Tabela1[[#This Row],[vlConsEst]]</f>
        <v>4276.8823115017021</v>
      </c>
      <c r="M1050">
        <v>0</v>
      </c>
      <c r="N1050">
        <f>Tabela1[[#This Row],[VALOR_anual]]+Tabela1[[#This Row],[AJUSTE_exerc]]</f>
        <v>4276.8823115017021</v>
      </c>
      <c r="O1050"/>
      <c r="P1050"/>
      <c r="Q1050" t="s">
        <v>2238</v>
      </c>
      <c r="R1050" t="s">
        <v>52</v>
      </c>
      <c r="S1050">
        <v>56280</v>
      </c>
      <c r="T1050">
        <v>0</v>
      </c>
      <c r="U1050">
        <v>7200</v>
      </c>
      <c r="V1050">
        <v>44580</v>
      </c>
      <c r="W1050">
        <v>0</v>
      </c>
      <c r="X1050">
        <v>0</v>
      </c>
      <c r="Y1050">
        <v>5.7568725668020709E-2</v>
      </c>
      <c r="Z1050">
        <v>1295.9841222990722</v>
      </c>
      <c r="AA1050">
        <v>414.49312098767251</v>
      </c>
      <c r="AB1050">
        <v>0</v>
      </c>
      <c r="AC1050">
        <v>2566.4050682149577</v>
      </c>
      <c r="AD1050" t="s">
        <v>5839</v>
      </c>
      <c r="AE1050" t="s">
        <v>5840</v>
      </c>
      <c r="AF1050" s="10">
        <v>41290</v>
      </c>
      <c r="AG1050" s="10">
        <v>43116</v>
      </c>
      <c r="AH1050" t="s">
        <v>5841</v>
      </c>
      <c r="AI1050" t="s">
        <v>5842</v>
      </c>
      <c r="AJ1050">
        <v>28685000</v>
      </c>
      <c r="AK1050" t="s">
        <v>200</v>
      </c>
      <c r="AL1050" t="s">
        <v>47</v>
      </c>
      <c r="AM1050" t="s">
        <v>5843</v>
      </c>
      <c r="AN1050" t="s">
        <v>5844</v>
      </c>
    </row>
    <row r="1051" spans="1:40" x14ac:dyDescent="0.25">
      <c r="A1051" t="s">
        <v>5845</v>
      </c>
      <c r="B1051" t="s">
        <v>164</v>
      </c>
      <c r="C1051">
        <v>50</v>
      </c>
      <c r="D1051" t="s">
        <v>165</v>
      </c>
      <c r="E1051" t="s">
        <v>166</v>
      </c>
      <c r="F1051" s="1">
        <v>330007087277</v>
      </c>
      <c r="G1051" t="s">
        <v>5846</v>
      </c>
      <c r="H1051" t="s">
        <v>5847</v>
      </c>
      <c r="I1051" t="s">
        <v>62</v>
      </c>
      <c r="K1051" s="10" t="s">
        <v>50</v>
      </c>
      <c r="L1051">
        <f>Tabela1[[#This Row],[vlCaptEst]]+Tabela1[[#This Row],[vlLancEstTrat]]+Tabela1[[#This Row],[vlLancEstNTrat]]+Tabela1[[#This Row],[vlConsEst]]</f>
        <v>1404.3665600772963</v>
      </c>
      <c r="M1051">
        <v>0</v>
      </c>
      <c r="N1051">
        <f>Tabela1[[#This Row],[VALOR_anual]]+Tabela1[[#This Row],[AJUSTE_exerc]]</f>
        <v>1404.3665600772963</v>
      </c>
      <c r="Q1051" t="s">
        <v>51</v>
      </c>
      <c r="R1051" t="s">
        <v>52</v>
      </c>
      <c r="S1051">
        <v>29580</v>
      </c>
      <c r="T1051">
        <v>11100</v>
      </c>
      <c r="U1051">
        <v>0</v>
      </c>
      <c r="V1051">
        <v>11760</v>
      </c>
      <c r="W1051">
        <v>321.89999999999998</v>
      </c>
      <c r="X1051">
        <v>93</v>
      </c>
      <c r="Y1051">
        <v>5.7568725668020709E-2</v>
      </c>
      <c r="Z1051">
        <v>681.16257985100333</v>
      </c>
      <c r="AA1051">
        <v>46.197505032359942</v>
      </c>
      <c r="AB1051">
        <v>0</v>
      </c>
      <c r="AC1051">
        <v>677.00647519393306</v>
      </c>
      <c r="AD1051" t="s">
        <v>5848</v>
      </c>
      <c r="AE1051" t="s">
        <v>5849</v>
      </c>
      <c r="AF1051" s="10">
        <v>41290</v>
      </c>
      <c r="AG1051" s="10">
        <v>42751</v>
      </c>
      <c r="AH1051" t="s">
        <v>5850</v>
      </c>
      <c r="AI1051" t="s">
        <v>5851</v>
      </c>
      <c r="AJ1051">
        <v>25900000</v>
      </c>
      <c r="AK1051" t="s">
        <v>197</v>
      </c>
      <c r="AL1051" t="s">
        <v>47</v>
      </c>
      <c r="AM1051">
        <v>78271768</v>
      </c>
      <c r="AN1051" t="s">
        <v>5852</v>
      </c>
    </row>
    <row r="1052" spans="1:40" x14ac:dyDescent="0.25">
      <c r="A1052" t="s">
        <v>5853</v>
      </c>
      <c r="B1052" t="s">
        <v>164</v>
      </c>
      <c r="C1052">
        <v>50</v>
      </c>
      <c r="D1052" t="s">
        <v>165</v>
      </c>
      <c r="E1052" t="s">
        <v>166</v>
      </c>
      <c r="F1052" s="1">
        <v>330007087196</v>
      </c>
      <c r="G1052" t="s">
        <v>5854</v>
      </c>
      <c r="H1052" t="s">
        <v>5855</v>
      </c>
      <c r="I1052" t="s">
        <v>62</v>
      </c>
      <c r="K1052" s="10" t="s">
        <v>50</v>
      </c>
      <c r="L1052">
        <f>Tabela1[[#This Row],[vlCaptEst]]+Tabela1[[#This Row],[vlLancEstTrat]]+Tabela1[[#This Row],[vlLancEstNTrat]]+Tabela1[[#This Row],[vlConsEst]]</f>
        <v>183.83975499428047</v>
      </c>
      <c r="M1052">
        <v>0</v>
      </c>
      <c r="N1052">
        <f>Tabela1[[#This Row],[VALOR_anual]]+Tabela1[[#This Row],[AJUSTE_exerc]]</f>
        <v>183.83975499428047</v>
      </c>
      <c r="Q1052" t="s">
        <v>51</v>
      </c>
      <c r="R1052" t="s">
        <v>52</v>
      </c>
      <c r="S1052">
        <v>2280.96</v>
      </c>
      <c r="T1052">
        <v>0</v>
      </c>
      <c r="U1052">
        <v>0</v>
      </c>
      <c r="V1052">
        <v>2280.96</v>
      </c>
      <c r="W1052">
        <v>0</v>
      </c>
      <c r="X1052">
        <v>0</v>
      </c>
      <c r="Y1052">
        <v>5.7568725668020709E-2</v>
      </c>
      <c r="Z1052">
        <v>52.52564428408013</v>
      </c>
      <c r="AA1052">
        <v>0</v>
      </c>
      <c r="AB1052">
        <v>0</v>
      </c>
      <c r="AC1052">
        <v>131.31411071020034</v>
      </c>
      <c r="AD1052" t="s">
        <v>5856</v>
      </c>
      <c r="AE1052" t="s">
        <v>5857</v>
      </c>
      <c r="AF1052" s="10">
        <v>41290</v>
      </c>
      <c r="AG1052" s="10">
        <v>43116</v>
      </c>
      <c r="AH1052" t="s">
        <v>5858</v>
      </c>
      <c r="AI1052" t="s">
        <v>5859</v>
      </c>
      <c r="AJ1052">
        <v>26515000</v>
      </c>
      <c r="AK1052" t="s">
        <v>5860</v>
      </c>
      <c r="AL1052" t="s">
        <v>47</v>
      </c>
      <c r="AM1052" t="s">
        <v>5861</v>
      </c>
      <c r="AN1052" t="s">
        <v>5862</v>
      </c>
    </row>
    <row r="1053" spans="1:40" x14ac:dyDescent="0.25">
      <c r="A1053" t="s">
        <v>5863</v>
      </c>
      <c r="B1053" t="s">
        <v>164</v>
      </c>
      <c r="C1053">
        <v>50</v>
      </c>
      <c r="D1053" t="s">
        <v>165</v>
      </c>
      <c r="E1053" t="s">
        <v>166</v>
      </c>
      <c r="F1053" s="1">
        <v>330006709401</v>
      </c>
      <c r="G1053" t="s">
        <v>5864</v>
      </c>
      <c r="H1053" t="s">
        <v>5865</v>
      </c>
      <c r="I1053" t="s">
        <v>62</v>
      </c>
      <c r="K1053" s="10" t="s">
        <v>50</v>
      </c>
      <c r="L1053">
        <f>Tabela1[[#This Row],[vlCaptEst]]+Tabela1[[#This Row],[vlLancEstTrat]]+Tabela1[[#This Row],[vlLancEstNTrat]]+Tabela1[[#This Row],[vlConsEst]]</f>
        <v>3219.519162867743</v>
      </c>
      <c r="M1053">
        <v>0</v>
      </c>
      <c r="N1053">
        <f>Tabela1[[#This Row],[VALOR_anual]]+Tabela1[[#This Row],[AJUSTE_exerc]]</f>
        <v>3219.519162867743</v>
      </c>
      <c r="Q1053" t="s">
        <v>51</v>
      </c>
      <c r="R1053" t="s">
        <v>52</v>
      </c>
      <c r="S1053">
        <v>92232</v>
      </c>
      <c r="T1053">
        <v>0</v>
      </c>
      <c r="U1053">
        <v>0</v>
      </c>
      <c r="V1053">
        <v>19032</v>
      </c>
      <c r="W1053">
        <v>0</v>
      </c>
      <c r="X1053">
        <v>0</v>
      </c>
      <c r="Y1053">
        <v>5.7568725668020709E-2</v>
      </c>
      <c r="Z1053">
        <v>2123.8739045030798</v>
      </c>
      <c r="AA1053">
        <v>0</v>
      </c>
      <c r="AB1053">
        <v>0</v>
      </c>
      <c r="AC1053">
        <v>1095.6452583646633</v>
      </c>
      <c r="AD1053" t="s">
        <v>5866</v>
      </c>
      <c r="AE1053" t="s">
        <v>5867</v>
      </c>
      <c r="AF1053" s="10">
        <v>41306</v>
      </c>
      <c r="AG1053" s="10">
        <v>43132</v>
      </c>
      <c r="AH1053" t="s">
        <v>5868</v>
      </c>
      <c r="AI1053" t="s">
        <v>5869</v>
      </c>
      <c r="AJ1053">
        <v>21523470</v>
      </c>
      <c r="AK1053" t="s">
        <v>64</v>
      </c>
      <c r="AL1053" t="s">
        <v>47</v>
      </c>
      <c r="AM1053">
        <v>24749674</v>
      </c>
      <c r="AN1053" t="s">
        <v>5870</v>
      </c>
    </row>
    <row r="1054" spans="1:40" x14ac:dyDescent="0.25">
      <c r="A1054" t="s">
        <v>5871</v>
      </c>
      <c r="B1054" t="s">
        <v>164</v>
      </c>
      <c r="C1054">
        <v>50</v>
      </c>
      <c r="D1054" t="s">
        <v>165</v>
      </c>
      <c r="E1054" t="s">
        <v>166</v>
      </c>
      <c r="F1054" s="1">
        <v>330007203528</v>
      </c>
      <c r="G1054" t="s">
        <v>5872</v>
      </c>
      <c r="H1054" t="s">
        <v>5873</v>
      </c>
      <c r="I1054" t="s">
        <v>49</v>
      </c>
      <c r="K1054" s="10" t="s">
        <v>50</v>
      </c>
      <c r="L1054">
        <f>Tabela1[[#This Row],[vlCaptEst]]+Tabela1[[#This Row],[vlLancEstTrat]]+Tabela1[[#This Row],[vlLancEstNTrat]]+Tabela1[[#This Row],[vlConsEst]]</f>
        <v>6366.1498571265638</v>
      </c>
      <c r="M1054">
        <v>0</v>
      </c>
      <c r="N1054">
        <f>Tabela1[[#This Row],[VALOR_anual]]+Tabela1[[#This Row],[AJUSTE_exerc]]</f>
        <v>6366.1498571265638</v>
      </c>
      <c r="Q1054" t="s">
        <v>51</v>
      </c>
      <c r="R1054" t="s">
        <v>52</v>
      </c>
      <c r="S1054">
        <v>89221</v>
      </c>
      <c r="T1054">
        <v>0</v>
      </c>
      <c r="U1054">
        <v>0</v>
      </c>
      <c r="V1054">
        <v>74895</v>
      </c>
      <c r="W1054">
        <v>0</v>
      </c>
      <c r="X1054">
        <v>0</v>
      </c>
      <c r="Y1054">
        <v>5.7568725668020709E-2</v>
      </c>
      <c r="Z1054">
        <v>2054.5358770584885</v>
      </c>
      <c r="AA1054">
        <v>0</v>
      </c>
      <c r="AB1054">
        <v>0</v>
      </c>
      <c r="AC1054">
        <v>4311.6139800680749</v>
      </c>
      <c r="AD1054" t="s">
        <v>5874</v>
      </c>
      <c r="AE1054" t="s">
        <v>5875</v>
      </c>
      <c r="AF1054" s="10">
        <v>42753</v>
      </c>
      <c r="AG1054" s="10">
        <v>43483</v>
      </c>
      <c r="AH1054" t="s">
        <v>5876</v>
      </c>
      <c r="AI1054" t="s">
        <v>5877</v>
      </c>
      <c r="AJ1054">
        <v>24900000</v>
      </c>
      <c r="AK1054" t="s">
        <v>208</v>
      </c>
      <c r="AL1054" t="s">
        <v>47</v>
      </c>
      <c r="AM1054">
        <v>26372231</v>
      </c>
      <c r="AN1054" t="s">
        <v>5878</v>
      </c>
    </row>
    <row r="1055" spans="1:40" x14ac:dyDescent="0.25">
      <c r="A1055" t="s">
        <v>5879</v>
      </c>
      <c r="B1055" t="s">
        <v>164</v>
      </c>
      <c r="C1055">
        <v>50</v>
      </c>
      <c r="D1055" t="s">
        <v>165</v>
      </c>
      <c r="E1055" t="s">
        <v>166</v>
      </c>
      <c r="F1055" s="1">
        <v>330006706305</v>
      </c>
      <c r="G1055" t="s">
        <v>5880</v>
      </c>
      <c r="H1055" t="s">
        <v>5881</v>
      </c>
      <c r="I1055" t="s">
        <v>49</v>
      </c>
      <c r="K1055" s="10" t="s">
        <v>50</v>
      </c>
      <c r="L1055">
        <f>Tabela1[[#This Row],[vlCaptEst]]+Tabela1[[#This Row],[vlLancEstTrat]]+Tabela1[[#This Row],[vlLancEstNTrat]]+Tabela1[[#This Row],[vlConsEst]]</f>
        <v>155.43622567962879</v>
      </c>
      <c r="M1055">
        <v>0</v>
      </c>
      <c r="N1055">
        <f>Tabela1[[#This Row],[VALOR_anual]]+Tabela1[[#This Row],[AJUSTE_exerc]]</f>
        <v>155.43622567962879</v>
      </c>
      <c r="Q1055" t="s">
        <v>51</v>
      </c>
      <c r="R1055" t="s">
        <v>52</v>
      </c>
      <c r="S1055">
        <v>4500</v>
      </c>
      <c r="T1055">
        <v>0</v>
      </c>
      <c r="U1055">
        <v>0</v>
      </c>
      <c r="V1055">
        <v>900</v>
      </c>
      <c r="W1055">
        <v>0</v>
      </c>
      <c r="X1055">
        <v>0</v>
      </c>
      <c r="Y1055">
        <v>5.7568725668020709E-2</v>
      </c>
      <c r="Z1055">
        <v>103.62066962841494</v>
      </c>
      <c r="AA1055">
        <v>0</v>
      </c>
      <c r="AB1055">
        <v>0</v>
      </c>
      <c r="AC1055">
        <v>51.815556051213839</v>
      </c>
      <c r="AD1055" t="s">
        <v>5882</v>
      </c>
      <c r="AE1055" t="s">
        <v>5883</v>
      </c>
      <c r="AF1055" s="10">
        <v>41145</v>
      </c>
      <c r="AG1055" s="10">
        <v>42971</v>
      </c>
      <c r="AH1055" t="s">
        <v>5884</v>
      </c>
      <c r="AI1055" t="s">
        <v>1492</v>
      </c>
      <c r="AJ1055">
        <v>20260030</v>
      </c>
      <c r="AK1055" t="s">
        <v>64</v>
      </c>
      <c r="AL1055" t="s">
        <v>47</v>
      </c>
      <c r="AM1055">
        <v>38684218</v>
      </c>
      <c r="AN1055" t="s">
        <v>5885</v>
      </c>
    </row>
    <row r="1056" spans="1:40" x14ac:dyDescent="0.25">
      <c r="A1056" t="s">
        <v>5886</v>
      </c>
      <c r="B1056" t="s">
        <v>164</v>
      </c>
      <c r="C1056">
        <v>50</v>
      </c>
      <c r="D1056" t="s">
        <v>165</v>
      </c>
      <c r="E1056" t="s">
        <v>166</v>
      </c>
      <c r="F1056" s="1">
        <v>330005348855</v>
      </c>
      <c r="G1056" t="s">
        <v>5887</v>
      </c>
      <c r="H1056" t="s">
        <v>5888</v>
      </c>
      <c r="I1056" t="s">
        <v>49</v>
      </c>
      <c r="K1056" s="10" t="s">
        <v>50</v>
      </c>
      <c r="L1056">
        <f>Tabela1[[#This Row],[vlCaptEst]]+Tabela1[[#This Row],[vlLancEstTrat]]+Tabela1[[#This Row],[vlLancEstNTrat]]+Tabela1[[#This Row],[vlConsEst]]</f>
        <v>308.57867000533338</v>
      </c>
      <c r="M1056">
        <v>-20.53</v>
      </c>
      <c r="N1056">
        <f>Tabela1[[#This Row],[VALOR_anual]]+Tabela1[[#This Row],[AJUSTE_exerc]]</f>
        <v>288.04867000533341</v>
      </c>
      <c r="Q1056" t="s">
        <v>51</v>
      </c>
      <c r="R1056" t="s">
        <v>52</v>
      </c>
      <c r="S1056">
        <v>9504</v>
      </c>
      <c r="T1056">
        <v>19008</v>
      </c>
      <c r="U1056">
        <v>0</v>
      </c>
      <c r="V1056">
        <v>0</v>
      </c>
      <c r="W1056">
        <v>0</v>
      </c>
      <c r="X1056">
        <v>92</v>
      </c>
      <c r="Y1056">
        <v>5.7568725668020709E-2</v>
      </c>
      <c r="Z1056">
        <v>218.85337035899633</v>
      </c>
      <c r="AA1056">
        <v>89.725299646337049</v>
      </c>
      <c r="AB1056">
        <v>0</v>
      </c>
      <c r="AC1056">
        <v>0</v>
      </c>
      <c r="AD1056" t="s">
        <v>5889</v>
      </c>
      <c r="AE1056" t="s">
        <v>5890</v>
      </c>
      <c r="AF1056" s="10">
        <v>41227</v>
      </c>
      <c r="AG1056" s="10">
        <v>43053</v>
      </c>
      <c r="AH1056" t="s">
        <v>5891</v>
      </c>
      <c r="AI1056" t="s">
        <v>189</v>
      </c>
      <c r="AJ1056">
        <v>21670000</v>
      </c>
      <c r="AK1056" t="s">
        <v>64</v>
      </c>
      <c r="AL1056" t="s">
        <v>47</v>
      </c>
      <c r="AM1056" t="s">
        <v>5892</v>
      </c>
      <c r="AN1056" t="s">
        <v>5893</v>
      </c>
    </row>
    <row r="1057" spans="1:40" x14ac:dyDescent="0.25">
      <c r="A1057" t="s">
        <v>5894</v>
      </c>
      <c r="B1057" t="s">
        <v>164</v>
      </c>
      <c r="C1057">
        <v>50</v>
      </c>
      <c r="D1057" t="s">
        <v>165</v>
      </c>
      <c r="E1057" t="s">
        <v>166</v>
      </c>
      <c r="F1057" s="1">
        <v>330033292478</v>
      </c>
      <c r="G1057" t="s">
        <v>5895</v>
      </c>
      <c r="H1057" t="s">
        <v>5896</v>
      </c>
      <c r="I1057" t="s">
        <v>49</v>
      </c>
      <c r="K1057" s="10" t="s">
        <v>1026</v>
      </c>
      <c r="L1057">
        <f>Tabela1[[#This Row],[vlCaptEst]]+Tabela1[[#This Row],[vlLancEstTrat]]+Tabela1[[#This Row],[vlLancEstNTrat]]+Tabela1[[#This Row],[vlConsEst]]</f>
        <v>220.05425487046134</v>
      </c>
      <c r="M1057">
        <v>0</v>
      </c>
      <c r="N1057">
        <f>Tabela1[[#This Row],[VALOR_anual]]+Tabela1[[#This Row],[AJUSTE_exerc]]</f>
        <v>220.05425487046134</v>
      </c>
      <c r="Q1057" t="s">
        <v>5897</v>
      </c>
      <c r="R1057" t="s">
        <v>5898</v>
      </c>
      <c r="S1057">
        <v>0</v>
      </c>
      <c r="T1057">
        <v>23250.79</v>
      </c>
      <c r="U1057">
        <v>0</v>
      </c>
      <c r="V1057">
        <v>0</v>
      </c>
      <c r="W1057">
        <v>518.851</v>
      </c>
      <c r="X1057">
        <v>84</v>
      </c>
      <c r="Y1057">
        <v>5.7568725668020709E-2</v>
      </c>
      <c r="Z1057">
        <v>0</v>
      </c>
      <c r="AA1057">
        <v>220.05425487046134</v>
      </c>
      <c r="AB1057">
        <v>0</v>
      </c>
      <c r="AC1057">
        <v>0</v>
      </c>
      <c r="AD1057" t="s">
        <v>5899</v>
      </c>
      <c r="AE1057" t="s">
        <v>5900</v>
      </c>
      <c r="AF1057" s="10">
        <v>44762</v>
      </c>
      <c r="AG1057" s="10">
        <v>46588</v>
      </c>
      <c r="AH1057" t="s">
        <v>5901</v>
      </c>
      <c r="AI1057" t="s">
        <v>5902</v>
      </c>
      <c r="AJ1057" t="s">
        <v>5903</v>
      </c>
      <c r="AK1057" t="s">
        <v>5904</v>
      </c>
      <c r="AL1057" t="s">
        <v>47</v>
      </c>
      <c r="AM1057" t="s">
        <v>5905</v>
      </c>
      <c r="AN1057" t="s">
        <v>5906</v>
      </c>
    </row>
    <row r="1058" spans="1:40" x14ac:dyDescent="0.25">
      <c r="A1058" t="s">
        <v>5907</v>
      </c>
      <c r="B1058" t="s">
        <v>164</v>
      </c>
      <c r="C1058">
        <v>50</v>
      </c>
      <c r="D1058" t="s">
        <v>165</v>
      </c>
      <c r="E1058" t="s">
        <v>166</v>
      </c>
      <c r="F1058" s="1">
        <v>330007092190</v>
      </c>
      <c r="G1058" t="s">
        <v>5908</v>
      </c>
      <c r="H1058" t="s">
        <v>5909</v>
      </c>
      <c r="I1058" t="s">
        <v>49</v>
      </c>
      <c r="K1058" s="10" t="s">
        <v>50</v>
      </c>
      <c r="L1058">
        <f>Tabela1[[#This Row],[vlCaptEst]]+Tabela1[[#This Row],[vlLancEstTrat]]+Tabela1[[#This Row],[vlLancEstNTrat]]+Tabela1[[#This Row],[vlConsEst]]</f>
        <v>907.743380979427</v>
      </c>
      <c r="M1058">
        <v>0</v>
      </c>
      <c r="N1058">
        <f>Tabela1[[#This Row],[VALOR_anual]]+Tabela1[[#This Row],[AJUSTE_exerc]]</f>
        <v>907.743380979427</v>
      </c>
      <c r="Q1058" t="s">
        <v>51</v>
      </c>
      <c r="R1058" t="s">
        <v>52</v>
      </c>
      <c r="S1058">
        <v>26280</v>
      </c>
      <c r="T1058">
        <v>0</v>
      </c>
      <c r="U1058">
        <v>0</v>
      </c>
      <c r="V1058">
        <v>5256</v>
      </c>
      <c r="W1058">
        <v>0</v>
      </c>
      <c r="X1058">
        <v>0</v>
      </c>
      <c r="Y1058">
        <v>5.7568725668020709E-2</v>
      </c>
      <c r="Z1058">
        <v>605.16225398628467</v>
      </c>
      <c r="AA1058">
        <v>0</v>
      </c>
      <c r="AB1058">
        <v>0</v>
      </c>
      <c r="AC1058">
        <v>302.58112699314233</v>
      </c>
      <c r="AD1058" t="s">
        <v>5910</v>
      </c>
      <c r="AE1058" t="s">
        <v>5911</v>
      </c>
      <c r="AF1058" s="10">
        <v>41326</v>
      </c>
      <c r="AG1058" s="10">
        <v>43152</v>
      </c>
      <c r="AH1058" t="s">
        <v>5912</v>
      </c>
      <c r="AI1058" t="s">
        <v>5913</v>
      </c>
      <c r="AJ1058">
        <v>24890000</v>
      </c>
      <c r="AK1058" t="s">
        <v>5914</v>
      </c>
      <c r="AL1058" t="s">
        <v>47</v>
      </c>
      <c r="AM1058" t="s">
        <v>5915</v>
      </c>
      <c r="AN1058" t="s">
        <v>5916</v>
      </c>
    </row>
    <row r="1059" spans="1:40" x14ac:dyDescent="0.25">
      <c r="A1059" t="s">
        <v>5917</v>
      </c>
      <c r="B1059" t="s">
        <v>164</v>
      </c>
      <c r="C1059">
        <v>50</v>
      </c>
      <c r="D1059" t="s">
        <v>165</v>
      </c>
      <c r="E1059" t="s">
        <v>166</v>
      </c>
      <c r="F1059" s="1">
        <v>330007432985</v>
      </c>
      <c r="G1059" t="s">
        <v>5918</v>
      </c>
      <c r="H1059" t="s">
        <v>5919</v>
      </c>
      <c r="I1059" t="s">
        <v>49</v>
      </c>
      <c r="K1059" s="10" t="s">
        <v>50</v>
      </c>
      <c r="L1059">
        <f>Tabela1[[#This Row],[vlCaptEst]]+Tabela1[[#This Row],[vlLancEstTrat]]+Tabela1[[#This Row],[vlLancEstNTrat]]+Tabela1[[#This Row],[vlConsEst]]</f>
        <v>1185.7429241465804</v>
      </c>
      <c r="M1059">
        <v>0</v>
      </c>
      <c r="N1059">
        <f>Tabela1[[#This Row],[VALOR_anual]]+Tabela1[[#This Row],[AJUSTE_exerc]]</f>
        <v>1185.7429241465804</v>
      </c>
      <c r="Q1059" t="s">
        <v>51</v>
      </c>
      <c r="R1059" t="s">
        <v>52</v>
      </c>
      <c r="S1059">
        <v>34328.25</v>
      </c>
      <c r="T1059">
        <v>0</v>
      </c>
      <c r="U1059">
        <v>0</v>
      </c>
      <c r="V1059">
        <v>6865.65</v>
      </c>
      <c r="W1059">
        <v>0</v>
      </c>
      <c r="X1059">
        <v>0</v>
      </c>
      <c r="Y1059">
        <v>5.7568725668020709E-2</v>
      </c>
      <c r="Z1059">
        <v>790.49528276438696</v>
      </c>
      <c r="AA1059">
        <v>0</v>
      </c>
      <c r="AB1059">
        <v>0</v>
      </c>
      <c r="AC1059">
        <v>395.24764138219348</v>
      </c>
      <c r="AD1059" t="s">
        <v>5920</v>
      </c>
      <c r="AE1059" t="s">
        <v>5921</v>
      </c>
      <c r="AF1059" s="10">
        <v>41416</v>
      </c>
      <c r="AG1059" s="10">
        <v>43242</v>
      </c>
      <c r="AH1059" t="s">
        <v>5922</v>
      </c>
      <c r="AI1059" t="s">
        <v>5923</v>
      </c>
      <c r="AJ1059">
        <v>24800097</v>
      </c>
      <c r="AK1059" t="s">
        <v>236</v>
      </c>
      <c r="AL1059" t="s">
        <v>47</v>
      </c>
      <c r="AM1059">
        <v>78535913</v>
      </c>
      <c r="AN1059" t="s">
        <v>5924</v>
      </c>
    </row>
    <row r="1060" spans="1:40" x14ac:dyDescent="0.25">
      <c r="A1060" t="s">
        <v>5925</v>
      </c>
      <c r="B1060" t="s">
        <v>164</v>
      </c>
      <c r="C1060">
        <v>50</v>
      </c>
      <c r="D1060" t="s">
        <v>165</v>
      </c>
      <c r="E1060" t="s">
        <v>166</v>
      </c>
      <c r="F1060" s="1">
        <v>330007434333</v>
      </c>
      <c r="G1060" t="s">
        <v>5926</v>
      </c>
      <c r="H1060" t="s">
        <v>5927</v>
      </c>
      <c r="I1060" t="s">
        <v>49</v>
      </c>
      <c r="K1060" s="10" t="s">
        <v>50</v>
      </c>
      <c r="L1060">
        <f>Tabela1[[#This Row],[vlCaptEst]]+Tabela1[[#This Row],[vlLancEstTrat]]+Tabela1[[#This Row],[vlLancEstNTrat]]+Tabela1[[#This Row],[vlConsEst]]</f>
        <v>1002.299983164784</v>
      </c>
      <c r="M1060">
        <v>0</v>
      </c>
      <c r="N1060">
        <f>Tabela1[[#This Row],[VALOR_anual]]+Tabela1[[#This Row],[AJUSTE_exerc]]</f>
        <v>1002.299983164784</v>
      </c>
      <c r="Q1060" t="s">
        <v>51</v>
      </c>
      <c r="R1060" t="s">
        <v>52</v>
      </c>
      <c r="S1060">
        <v>24637.5</v>
      </c>
      <c r="T1060">
        <v>0</v>
      </c>
      <c r="U1060">
        <v>0</v>
      </c>
      <c r="V1060">
        <v>7555.5</v>
      </c>
      <c r="W1060">
        <v>0</v>
      </c>
      <c r="X1060">
        <v>0</v>
      </c>
      <c r="Y1060">
        <v>5.7568725668020709E-2</v>
      </c>
      <c r="Z1060">
        <v>567.33961311214182</v>
      </c>
      <c r="AA1060">
        <v>0</v>
      </c>
      <c r="AB1060">
        <v>0</v>
      </c>
      <c r="AC1060">
        <v>434.96037005264208</v>
      </c>
      <c r="AD1060" t="s">
        <v>5928</v>
      </c>
      <c r="AE1060" t="s">
        <v>5929</v>
      </c>
      <c r="AF1060" s="10">
        <v>41431</v>
      </c>
      <c r="AG1060" s="10">
        <v>41796</v>
      </c>
      <c r="AH1060" t="s">
        <v>5930</v>
      </c>
      <c r="AI1060" t="s">
        <v>205</v>
      </c>
      <c r="AJ1060">
        <v>22793082</v>
      </c>
      <c r="AK1060" t="s">
        <v>64</v>
      </c>
      <c r="AL1060" t="s">
        <v>47</v>
      </c>
      <c r="AM1060" t="s">
        <v>5931</v>
      </c>
      <c r="AN1060" t="s">
        <v>5932</v>
      </c>
    </row>
    <row r="1061" spans="1:40" x14ac:dyDescent="0.25">
      <c r="A1061" t="s">
        <v>5933</v>
      </c>
      <c r="B1061" t="s">
        <v>164</v>
      </c>
      <c r="C1061">
        <v>50</v>
      </c>
      <c r="D1061" t="s">
        <v>165</v>
      </c>
      <c r="E1061" t="s">
        <v>166</v>
      </c>
      <c r="F1061" s="1">
        <v>330005974705</v>
      </c>
      <c r="G1061" t="s">
        <v>5934</v>
      </c>
      <c r="H1061" t="s">
        <v>5935</v>
      </c>
      <c r="I1061" t="s">
        <v>62</v>
      </c>
      <c r="K1061" s="10" t="s">
        <v>50</v>
      </c>
      <c r="L1061">
        <f>Tabela1[[#This Row],[vlCaptEst]]+Tabela1[[#This Row],[vlLancEstTrat]]+Tabela1[[#This Row],[vlLancEstNTrat]]+Tabela1[[#This Row],[vlConsEst]]</f>
        <v>409.45984851353205</v>
      </c>
      <c r="M1061">
        <v>0</v>
      </c>
      <c r="N1061">
        <f>Tabela1[[#This Row],[VALOR_anual]]+Tabela1[[#This Row],[AJUSTE_exerc]]</f>
        <v>409.45984851353205</v>
      </c>
      <c r="Q1061" t="s">
        <v>51</v>
      </c>
      <c r="R1061" t="s">
        <v>52</v>
      </c>
      <c r="S1061">
        <v>11854.08</v>
      </c>
      <c r="T1061">
        <v>0</v>
      </c>
      <c r="U1061">
        <v>0</v>
      </c>
      <c r="V1061">
        <v>2370.8200000000002</v>
      </c>
      <c r="W1061">
        <v>0</v>
      </c>
      <c r="X1061">
        <v>0</v>
      </c>
      <c r="Y1061">
        <v>5.7568725668020709E-2</v>
      </c>
      <c r="Z1061">
        <v>272.97671316702559</v>
      </c>
      <c r="AA1061">
        <v>0</v>
      </c>
      <c r="AB1061">
        <v>0</v>
      </c>
      <c r="AC1061">
        <v>136.48313534650643</v>
      </c>
      <c r="AD1061" t="s">
        <v>5936</v>
      </c>
      <c r="AE1061" t="s">
        <v>5937</v>
      </c>
      <c r="AF1061" s="10">
        <v>41421</v>
      </c>
      <c r="AG1061" s="10">
        <v>42176</v>
      </c>
      <c r="AH1061" t="s">
        <v>5938</v>
      </c>
      <c r="AI1061" t="s">
        <v>5939</v>
      </c>
      <c r="AJ1061">
        <v>21860570</v>
      </c>
      <c r="AK1061" t="s">
        <v>64</v>
      </c>
      <c r="AL1061" t="s">
        <v>47</v>
      </c>
      <c r="AM1061" t="s">
        <v>5940</v>
      </c>
      <c r="AN1061" t="s">
        <v>5941</v>
      </c>
    </row>
    <row r="1062" spans="1:40" x14ac:dyDescent="0.25">
      <c r="A1062" t="s">
        <v>5942</v>
      </c>
      <c r="B1062" t="s">
        <v>164</v>
      </c>
      <c r="C1062">
        <v>50</v>
      </c>
      <c r="D1062" t="s">
        <v>165</v>
      </c>
      <c r="E1062" t="s">
        <v>166</v>
      </c>
      <c r="F1062" s="1">
        <v>330007510617</v>
      </c>
      <c r="G1062" t="s">
        <v>5943</v>
      </c>
      <c r="H1062" t="s">
        <v>5944</v>
      </c>
      <c r="I1062" t="s">
        <v>49</v>
      </c>
      <c r="K1062" s="10" t="s">
        <v>50</v>
      </c>
      <c r="L1062">
        <f>Tabela1[[#This Row],[vlCaptEst]]+Tabela1[[#This Row],[vlLancEstTrat]]+Tabela1[[#This Row],[vlLancEstNTrat]]+Tabela1[[#This Row],[vlConsEst]]</f>
        <v>757.29865787788776</v>
      </c>
      <c r="M1062">
        <v>0</v>
      </c>
      <c r="N1062">
        <f>Tabela1[[#This Row],[VALOR_anual]]+Tabela1[[#This Row],[AJUSTE_exerc]]</f>
        <v>757.29865787788776</v>
      </c>
      <c r="Q1062" t="s">
        <v>51</v>
      </c>
      <c r="R1062" t="s">
        <v>52</v>
      </c>
      <c r="S1062">
        <v>17155</v>
      </c>
      <c r="T1062">
        <v>0</v>
      </c>
      <c r="U1062">
        <v>0</v>
      </c>
      <c r="V1062">
        <v>6292.6</v>
      </c>
      <c r="W1062">
        <v>0</v>
      </c>
      <c r="X1062">
        <v>0</v>
      </c>
      <c r="Y1062">
        <v>5.7568725668020709E-2</v>
      </c>
      <c r="Z1062">
        <v>395.03879190193868</v>
      </c>
      <c r="AA1062">
        <v>0</v>
      </c>
      <c r="AB1062">
        <v>0</v>
      </c>
      <c r="AC1062">
        <v>362.25986597594914</v>
      </c>
      <c r="AD1062" t="s">
        <v>5945</v>
      </c>
      <c r="AE1062" t="s">
        <v>5946</v>
      </c>
      <c r="AF1062" s="10">
        <v>41485</v>
      </c>
      <c r="AG1062" s="10">
        <v>43311</v>
      </c>
      <c r="AH1062" t="s">
        <v>5947</v>
      </c>
      <c r="AI1062">
        <v>0</v>
      </c>
      <c r="AJ1062">
        <v>24715200</v>
      </c>
      <c r="AK1062" t="s">
        <v>175</v>
      </c>
      <c r="AL1062" t="s">
        <v>47</v>
      </c>
      <c r="AM1062">
        <v>123349613</v>
      </c>
      <c r="AN1062" t="s">
        <v>5948</v>
      </c>
    </row>
    <row r="1063" spans="1:40" x14ac:dyDescent="0.25">
      <c r="A1063" t="s">
        <v>5949</v>
      </c>
      <c r="B1063" t="s">
        <v>164</v>
      </c>
      <c r="C1063">
        <v>50</v>
      </c>
      <c r="D1063" t="s">
        <v>165</v>
      </c>
      <c r="E1063" t="s">
        <v>166</v>
      </c>
      <c r="F1063" s="1">
        <v>330007427396</v>
      </c>
      <c r="G1063" t="s">
        <v>5950</v>
      </c>
      <c r="H1063" t="s">
        <v>5951</v>
      </c>
      <c r="I1063" t="s">
        <v>49</v>
      </c>
      <c r="K1063" s="10" t="s">
        <v>50</v>
      </c>
      <c r="L1063">
        <f>Tabela1[[#This Row],[vlCaptEst]]+Tabela1[[#This Row],[vlLancEstTrat]]+Tabela1[[#This Row],[vlLancEstNTrat]]+Tabela1[[#This Row],[vlConsEst]]</f>
        <v>10814.324156400002</v>
      </c>
      <c r="M1063">
        <v>0</v>
      </c>
      <c r="N1063">
        <v>23151.68</v>
      </c>
      <c r="O1063">
        <v>-14306.491730659678</v>
      </c>
      <c r="P1063" t="s">
        <v>13451</v>
      </c>
      <c r="Q1063" t="s">
        <v>51</v>
      </c>
      <c r="R1063" t="s">
        <v>52</v>
      </c>
      <c r="S1063">
        <v>469616.29999999993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5.7568725668020709E-2</v>
      </c>
      <c r="Z1063">
        <v>10814.324156400002</v>
      </c>
      <c r="AA1063">
        <v>0</v>
      </c>
      <c r="AB1063">
        <v>0</v>
      </c>
      <c r="AC1063">
        <v>0</v>
      </c>
      <c r="AD1063" t="s">
        <v>13449</v>
      </c>
      <c r="AE1063" t="s">
        <v>13450</v>
      </c>
      <c r="AF1063" s="10">
        <v>45594</v>
      </c>
      <c r="AG1063" s="10">
        <v>47420</v>
      </c>
      <c r="AH1063" t="s">
        <v>5952</v>
      </c>
      <c r="AI1063" t="s">
        <v>4294</v>
      </c>
      <c r="AJ1063">
        <v>22610002</v>
      </c>
      <c r="AK1063" t="s">
        <v>64</v>
      </c>
      <c r="AL1063" t="s">
        <v>47</v>
      </c>
      <c r="AM1063" t="s">
        <v>5953</v>
      </c>
      <c r="AN1063" t="s">
        <v>5954</v>
      </c>
    </row>
    <row r="1064" spans="1:40" x14ac:dyDescent="0.25">
      <c r="A1064" t="s">
        <v>5955</v>
      </c>
      <c r="B1064" t="s">
        <v>164</v>
      </c>
      <c r="C1064">
        <v>50</v>
      </c>
      <c r="D1064" t="s">
        <v>165</v>
      </c>
      <c r="E1064" t="s">
        <v>166</v>
      </c>
      <c r="F1064" s="1">
        <v>330007534800</v>
      </c>
      <c r="G1064" t="s">
        <v>5956</v>
      </c>
      <c r="H1064" t="s">
        <v>5957</v>
      </c>
      <c r="I1064" t="s">
        <v>62</v>
      </c>
      <c r="K1064" s="10" t="s">
        <v>50</v>
      </c>
      <c r="L1064">
        <f>Tabela1[[#This Row],[vlCaptEst]]+Tabela1[[#This Row],[vlLancEstTrat]]+Tabela1[[#This Row],[vlLancEstNTrat]]+Tabela1[[#This Row],[vlConsEst]]</f>
        <v>635.42454367520395</v>
      </c>
      <c r="M1064">
        <v>0</v>
      </c>
      <c r="N1064">
        <f>Tabela1[[#This Row],[VALOR_anual]]+Tabela1[[#This Row],[AJUSTE_exerc]]</f>
        <v>635.42454367520395</v>
      </c>
      <c r="Q1064" t="s">
        <v>51</v>
      </c>
      <c r="R1064" t="s">
        <v>52</v>
      </c>
      <c r="S1064">
        <v>9344</v>
      </c>
      <c r="T1064">
        <v>0</v>
      </c>
      <c r="U1064">
        <v>0</v>
      </c>
      <c r="V1064">
        <v>7300</v>
      </c>
      <c r="W1064">
        <v>0</v>
      </c>
      <c r="X1064">
        <v>0</v>
      </c>
      <c r="Y1064">
        <v>5.7568725668020709E-2</v>
      </c>
      <c r="Z1064">
        <v>215.16717703249924</v>
      </c>
      <c r="AA1064">
        <v>0</v>
      </c>
      <c r="AB1064">
        <v>0</v>
      </c>
      <c r="AC1064">
        <v>420.25736664270477</v>
      </c>
      <c r="AD1064" t="s">
        <v>5958</v>
      </c>
      <c r="AE1064" t="s">
        <v>3336</v>
      </c>
      <c r="AF1064" s="10">
        <v>41529</v>
      </c>
      <c r="AG1064" s="10">
        <v>43355</v>
      </c>
      <c r="AH1064" t="s">
        <v>5959</v>
      </c>
      <c r="AI1064" t="s">
        <v>5960</v>
      </c>
      <c r="AJ1064">
        <v>24800000</v>
      </c>
      <c r="AK1064" t="s">
        <v>236</v>
      </c>
      <c r="AL1064" t="s">
        <v>47</v>
      </c>
      <c r="AM1064" t="s">
        <v>5961</v>
      </c>
      <c r="AN1064" t="s">
        <v>5962</v>
      </c>
    </row>
    <row r="1065" spans="1:40" x14ac:dyDescent="0.25">
      <c r="A1065" t="s">
        <v>5963</v>
      </c>
      <c r="B1065" t="s">
        <v>164</v>
      </c>
      <c r="C1065">
        <v>50</v>
      </c>
      <c r="D1065" t="s">
        <v>165</v>
      </c>
      <c r="E1065" t="s">
        <v>166</v>
      </c>
      <c r="F1065" s="1">
        <v>330007580666</v>
      </c>
      <c r="G1065" t="s">
        <v>5964</v>
      </c>
      <c r="H1065" t="s">
        <v>5965</v>
      </c>
      <c r="I1065" t="s">
        <v>49</v>
      </c>
      <c r="K1065" s="10" t="s">
        <v>50</v>
      </c>
      <c r="L1065">
        <f>Tabela1[[#This Row],[vlCaptEst]]+Tabela1[[#This Row],[vlLancEstTrat]]+Tabela1[[#This Row],[vlLancEstNTrat]]+Tabela1[[#This Row],[vlConsEst]]</f>
        <v>250.0450402350495</v>
      </c>
      <c r="M1065">
        <v>0</v>
      </c>
      <c r="N1065">
        <f>Tabela1[[#This Row],[VALOR_anual]]+Tabela1[[#This Row],[AJUSTE_exerc]]</f>
        <v>250.0450402350495</v>
      </c>
      <c r="Q1065" t="s">
        <v>51</v>
      </c>
      <c r="R1065" t="s">
        <v>52</v>
      </c>
      <c r="S1065">
        <v>7665</v>
      </c>
      <c r="T1065">
        <v>0</v>
      </c>
      <c r="U1065">
        <v>0</v>
      </c>
      <c r="V1065">
        <v>1277.5</v>
      </c>
      <c r="W1065">
        <v>0</v>
      </c>
      <c r="X1065">
        <v>0</v>
      </c>
      <c r="Y1065">
        <v>5.7568725668020709E-2</v>
      </c>
      <c r="Z1065">
        <v>176.49869576332455</v>
      </c>
      <c r="AA1065">
        <v>0</v>
      </c>
      <c r="AB1065">
        <v>0</v>
      </c>
      <c r="AC1065">
        <v>73.546344471724936</v>
      </c>
      <c r="AD1065" t="s">
        <v>5966</v>
      </c>
      <c r="AE1065" t="s">
        <v>5967</v>
      </c>
      <c r="AF1065" s="10">
        <v>41529</v>
      </c>
      <c r="AG1065" s="10">
        <v>43355</v>
      </c>
      <c r="AH1065" t="s">
        <v>5968</v>
      </c>
      <c r="AI1065" t="s">
        <v>5969</v>
      </c>
      <c r="AJ1065">
        <v>25240110</v>
      </c>
      <c r="AK1065" t="s">
        <v>76</v>
      </c>
      <c r="AL1065" t="s">
        <v>47</v>
      </c>
      <c r="AM1065" t="s">
        <v>5970</v>
      </c>
      <c r="AN1065" t="s">
        <v>5971</v>
      </c>
    </row>
    <row r="1066" spans="1:40" x14ac:dyDescent="0.25">
      <c r="A1066" t="s">
        <v>5972</v>
      </c>
      <c r="B1066" t="s">
        <v>164</v>
      </c>
      <c r="C1066">
        <v>50</v>
      </c>
      <c r="D1066" t="s">
        <v>165</v>
      </c>
      <c r="E1066" t="s">
        <v>166</v>
      </c>
      <c r="F1066" s="1">
        <v>330026693977</v>
      </c>
      <c r="G1066" t="s">
        <v>5973</v>
      </c>
      <c r="H1066" t="s">
        <v>5974</v>
      </c>
      <c r="I1066" t="s">
        <v>49</v>
      </c>
      <c r="K1066" s="10" t="s">
        <v>1622</v>
      </c>
      <c r="L1066">
        <f>Tabela1[[#This Row],[vlCaptEst]]+Tabela1[[#This Row],[vlLancEstTrat]]+Tabela1[[#This Row],[vlLancEstNTrat]]+Tabela1[[#This Row],[vlConsEst]]</f>
        <v>158.05728665682642</v>
      </c>
      <c r="M1066">
        <v>0</v>
      </c>
      <c r="N1066">
        <f>Tabela1[[#This Row],[VALOR_anual]]+Tabela1[[#This Row],[AJUSTE_exerc]]</f>
        <v>158.05728665682642</v>
      </c>
      <c r="Q1066" t="s">
        <v>5975</v>
      </c>
      <c r="R1066" t="s">
        <v>52</v>
      </c>
      <c r="S1066">
        <v>3564</v>
      </c>
      <c r="T1066">
        <v>0</v>
      </c>
      <c r="U1066">
        <v>0</v>
      </c>
      <c r="V1066">
        <v>1320</v>
      </c>
      <c r="W1066">
        <v>0</v>
      </c>
      <c r="X1066">
        <v>0</v>
      </c>
      <c r="Y1066">
        <v>5.7568725668020709E-2</v>
      </c>
      <c r="Z1066">
        <v>82.067403266120436</v>
      </c>
      <c r="AA1066">
        <v>0</v>
      </c>
      <c r="AB1066">
        <v>0</v>
      </c>
      <c r="AC1066">
        <v>75.989883390705984</v>
      </c>
      <c r="AD1066" t="s">
        <v>5976</v>
      </c>
      <c r="AE1066" t="s">
        <v>5977</v>
      </c>
      <c r="AF1066" s="10">
        <v>41529</v>
      </c>
      <c r="AG1066" s="10">
        <v>43355</v>
      </c>
      <c r="AH1066" t="s">
        <v>5978</v>
      </c>
      <c r="AI1066" t="s">
        <v>4149</v>
      </c>
      <c r="AJ1066">
        <v>24857500</v>
      </c>
      <c r="AK1066" t="s">
        <v>236</v>
      </c>
      <c r="AL1066" t="s">
        <v>47</v>
      </c>
      <c r="AM1066" t="s">
        <v>5979</v>
      </c>
      <c r="AN1066" t="s">
        <v>5980</v>
      </c>
    </row>
    <row r="1067" spans="1:40" x14ac:dyDescent="0.25">
      <c r="A1067" t="s">
        <v>5981</v>
      </c>
      <c r="B1067" t="s">
        <v>164</v>
      </c>
      <c r="C1067">
        <v>50</v>
      </c>
      <c r="D1067" t="s">
        <v>165</v>
      </c>
      <c r="E1067" t="s">
        <v>166</v>
      </c>
      <c r="F1067" s="1">
        <v>330006009183</v>
      </c>
      <c r="G1067" t="s">
        <v>5982</v>
      </c>
      <c r="H1067" t="s">
        <v>5983</v>
      </c>
      <c r="I1067" t="s">
        <v>62</v>
      </c>
      <c r="K1067" s="10" t="s">
        <v>50</v>
      </c>
      <c r="L1067">
        <f>Tabela1[[#This Row],[vlCaptEst]]+Tabela1[[#This Row],[vlLancEstTrat]]+Tabela1[[#This Row],[vlLancEstNTrat]]+Tabela1[[#This Row],[vlConsEst]]</f>
        <v>552.50085754003896</v>
      </c>
      <c r="M1067">
        <v>0</v>
      </c>
      <c r="N1067">
        <f>Tabela1[[#This Row],[VALOR_anual]]+Tabela1[[#This Row],[AJUSTE_exerc]]</f>
        <v>552.50085754003896</v>
      </c>
      <c r="Q1067" t="s">
        <v>51</v>
      </c>
      <c r="R1067" t="s">
        <v>52</v>
      </c>
      <c r="S1067">
        <v>14188</v>
      </c>
      <c r="T1067">
        <v>0</v>
      </c>
      <c r="U1067">
        <v>0</v>
      </c>
      <c r="V1067">
        <v>3922</v>
      </c>
      <c r="W1067">
        <v>0</v>
      </c>
      <c r="X1067">
        <v>0</v>
      </c>
      <c r="Y1067">
        <v>5.7568725668020709E-2</v>
      </c>
      <c r="Z1067">
        <v>326.71368443658355</v>
      </c>
      <c r="AA1067">
        <v>0</v>
      </c>
      <c r="AB1067">
        <v>0</v>
      </c>
      <c r="AC1067">
        <v>225.78717310345539</v>
      </c>
      <c r="AD1067" t="s">
        <v>5984</v>
      </c>
      <c r="AE1067" t="s">
        <v>5985</v>
      </c>
      <c r="AF1067" s="10">
        <v>42765</v>
      </c>
      <c r="AG1067" s="10">
        <v>44591</v>
      </c>
      <c r="AH1067" t="s">
        <v>5986</v>
      </c>
      <c r="AI1067" t="s">
        <v>181</v>
      </c>
      <c r="AJ1067">
        <v>22780320</v>
      </c>
      <c r="AK1067" t="s">
        <v>64</v>
      </c>
      <c r="AL1067" t="s">
        <v>47</v>
      </c>
      <c r="AM1067" t="s">
        <v>5987</v>
      </c>
      <c r="AN1067" t="s">
        <v>5988</v>
      </c>
    </row>
    <row r="1068" spans="1:40" x14ac:dyDescent="0.25">
      <c r="A1068" t="s">
        <v>5996</v>
      </c>
      <c r="B1068" t="s">
        <v>164</v>
      </c>
      <c r="C1068">
        <v>50</v>
      </c>
      <c r="D1068" t="s">
        <v>165</v>
      </c>
      <c r="E1068" t="s">
        <v>166</v>
      </c>
      <c r="F1068" s="1">
        <v>330027435971</v>
      </c>
      <c r="G1068" t="s">
        <v>5997</v>
      </c>
      <c r="H1068" t="s">
        <v>5998</v>
      </c>
      <c r="I1068" t="s">
        <v>49</v>
      </c>
      <c r="K1068" s="10" t="s">
        <v>5999</v>
      </c>
      <c r="L1068">
        <f>Tabela1[[#This Row],[vlCaptEst]]+Tabela1[[#This Row],[vlLancEstTrat]]+Tabela1[[#This Row],[vlLancEstNTrat]]+Tabela1[[#This Row],[vlConsEst]]</f>
        <v>1556.9519903514472</v>
      </c>
      <c r="M1068">
        <v>0</v>
      </c>
      <c r="N1068">
        <f>Tabela1[[#This Row],[VALOR_anual]]+Tabela1[[#This Row],[AJUSTE_exerc]]</f>
        <v>1556.9519903514472</v>
      </c>
      <c r="Q1068" t="s">
        <v>6000</v>
      </c>
      <c r="R1068" t="s">
        <v>6001</v>
      </c>
      <c r="S1068">
        <v>61466</v>
      </c>
      <c r="T1068">
        <v>0</v>
      </c>
      <c r="U1068">
        <v>0</v>
      </c>
      <c r="V1068">
        <v>2458.64</v>
      </c>
      <c r="W1068">
        <v>0</v>
      </c>
      <c r="X1068">
        <v>0</v>
      </c>
      <c r="Y1068">
        <v>5.7568725668020709E-2</v>
      </c>
      <c r="Z1068">
        <v>1415.4146975827748</v>
      </c>
      <c r="AA1068">
        <v>0</v>
      </c>
      <c r="AB1068">
        <v>0</v>
      </c>
      <c r="AC1068">
        <v>141.53729276867239</v>
      </c>
      <c r="AD1068" t="s">
        <v>6002</v>
      </c>
      <c r="AE1068" t="s">
        <v>6003</v>
      </c>
      <c r="AF1068" s="10">
        <v>41589</v>
      </c>
      <c r="AG1068" s="10">
        <v>43415</v>
      </c>
      <c r="AH1068" t="s">
        <v>6004</v>
      </c>
      <c r="AI1068" t="s">
        <v>205</v>
      </c>
      <c r="AJ1068">
        <v>22631020</v>
      </c>
      <c r="AK1068" t="s">
        <v>64</v>
      </c>
      <c r="AL1068" t="s">
        <v>47</v>
      </c>
      <c r="AM1068" t="s">
        <v>6005</v>
      </c>
      <c r="AN1068" t="s">
        <v>6006</v>
      </c>
    </row>
    <row r="1069" spans="1:40" x14ac:dyDescent="0.25">
      <c r="A1069" t="s">
        <v>6007</v>
      </c>
      <c r="B1069" t="s">
        <v>164</v>
      </c>
      <c r="C1069">
        <v>50</v>
      </c>
      <c r="D1069" t="s">
        <v>165</v>
      </c>
      <c r="E1069" t="s">
        <v>166</v>
      </c>
      <c r="F1069" s="1">
        <v>330005377871</v>
      </c>
      <c r="G1069" t="s">
        <v>6008</v>
      </c>
      <c r="H1069" t="s">
        <v>6009</v>
      </c>
      <c r="I1069" t="s">
        <v>49</v>
      </c>
      <c r="K1069" s="10" t="s">
        <v>50</v>
      </c>
      <c r="L1069">
        <f>Tabela1[[#This Row],[vlCaptEst]]+Tabela1[[#This Row],[vlLancEstTrat]]+Tabela1[[#This Row],[vlLancEstNTrat]]+Tabela1[[#This Row],[vlConsEst]]</f>
        <v>529.50652976398635</v>
      </c>
      <c r="M1069">
        <v>0</v>
      </c>
      <c r="N1069">
        <f>Tabela1[[#This Row],[VALOR_anual]]+Tabela1[[#This Row],[AJUSTE_exerc]]</f>
        <v>529.50652976398635</v>
      </c>
      <c r="Q1069" t="s">
        <v>51</v>
      </c>
      <c r="R1069" t="s">
        <v>52</v>
      </c>
      <c r="S1069">
        <v>15330</v>
      </c>
      <c r="T1069">
        <v>0</v>
      </c>
      <c r="U1069">
        <v>0</v>
      </c>
      <c r="V1069">
        <v>3066</v>
      </c>
      <c r="W1069">
        <v>0</v>
      </c>
      <c r="X1069">
        <v>0</v>
      </c>
      <c r="Y1069">
        <v>5.7568725668020709E-2</v>
      </c>
      <c r="Z1069">
        <v>353.00783400066183</v>
      </c>
      <c r="AA1069">
        <v>0</v>
      </c>
      <c r="AB1069">
        <v>0</v>
      </c>
      <c r="AC1069">
        <v>176.49869576332455</v>
      </c>
      <c r="AD1069" t="s">
        <v>6010</v>
      </c>
      <c r="AE1069" t="s">
        <v>6011</v>
      </c>
      <c r="AF1069" s="10">
        <v>40458</v>
      </c>
      <c r="AG1069" s="10">
        <v>42073</v>
      </c>
      <c r="AH1069" t="s">
        <v>6012</v>
      </c>
      <c r="AI1069" t="s">
        <v>1675</v>
      </c>
      <c r="AJ1069">
        <v>21352002</v>
      </c>
      <c r="AK1069" t="s">
        <v>64</v>
      </c>
      <c r="AL1069" t="s">
        <v>47</v>
      </c>
      <c r="AM1069" t="s">
        <v>6013</v>
      </c>
      <c r="AN1069" t="s">
        <v>6014</v>
      </c>
    </row>
    <row r="1070" spans="1:40" x14ac:dyDescent="0.25">
      <c r="A1070" t="s">
        <v>6015</v>
      </c>
      <c r="B1070" t="s">
        <v>164</v>
      </c>
      <c r="C1070">
        <v>50</v>
      </c>
      <c r="D1070" t="s">
        <v>165</v>
      </c>
      <c r="E1070" t="s">
        <v>166</v>
      </c>
      <c r="F1070" s="1">
        <v>330007622504</v>
      </c>
      <c r="G1070" t="s">
        <v>6016</v>
      </c>
      <c r="H1070" t="s">
        <v>6017</v>
      </c>
      <c r="I1070" t="s">
        <v>49</v>
      </c>
      <c r="K1070" s="10" t="s">
        <v>50</v>
      </c>
      <c r="L1070">
        <f>Tabela1[[#This Row],[vlCaptEst]]+Tabela1[[#This Row],[vlLancEstTrat]]+Tabela1[[#This Row],[vlLancEstNTrat]]+Tabela1[[#This Row],[vlConsEst]]</f>
        <v>592.71482496309909</v>
      </c>
      <c r="M1070">
        <v>0</v>
      </c>
      <c r="N1070">
        <f>Tabela1[[#This Row],[VALOR_anual]]+Tabela1[[#This Row],[AJUSTE_exerc]]</f>
        <v>592.71482496309909</v>
      </c>
      <c r="Q1070" t="s">
        <v>387</v>
      </c>
      <c r="R1070" t="s">
        <v>52</v>
      </c>
      <c r="S1070">
        <v>12568.41</v>
      </c>
      <c r="T1070">
        <v>0</v>
      </c>
      <c r="U1070">
        <v>0</v>
      </c>
      <c r="V1070">
        <v>5268.41</v>
      </c>
      <c r="W1070">
        <v>0</v>
      </c>
      <c r="X1070">
        <v>0</v>
      </c>
      <c r="Y1070">
        <v>5.7568725668020709E-2</v>
      </c>
      <c r="Z1070">
        <v>289.4131672630777</v>
      </c>
      <c r="AA1070">
        <v>0</v>
      </c>
      <c r="AB1070">
        <v>0</v>
      </c>
      <c r="AC1070">
        <v>303.30165770002134</v>
      </c>
      <c r="AD1070" t="s">
        <v>6018</v>
      </c>
      <c r="AE1070" t="s">
        <v>6019</v>
      </c>
      <c r="AF1070" s="10">
        <v>41578</v>
      </c>
      <c r="AG1070" s="10">
        <v>42674</v>
      </c>
      <c r="AH1070" t="s">
        <v>6020</v>
      </c>
      <c r="AI1070" t="s">
        <v>6021</v>
      </c>
      <c r="AJ1070">
        <v>24900000</v>
      </c>
      <c r="AK1070" t="s">
        <v>236</v>
      </c>
      <c r="AL1070" t="s">
        <v>47</v>
      </c>
      <c r="AM1070" t="s">
        <v>6022</v>
      </c>
      <c r="AN1070" t="s">
        <v>6023</v>
      </c>
    </row>
    <row r="1071" spans="1:40" x14ac:dyDescent="0.25">
      <c r="A1071" t="s">
        <v>6024</v>
      </c>
      <c r="B1071" t="s">
        <v>164</v>
      </c>
      <c r="C1071">
        <v>50</v>
      </c>
      <c r="D1071" t="s">
        <v>165</v>
      </c>
      <c r="E1071" t="s">
        <v>166</v>
      </c>
      <c r="F1071" s="1">
        <v>330030308020</v>
      </c>
      <c r="G1071" t="s">
        <v>6025</v>
      </c>
      <c r="H1071" t="s">
        <v>6026</v>
      </c>
      <c r="I1071" t="s">
        <v>49</v>
      </c>
      <c r="K1071" s="10" t="s">
        <v>50</v>
      </c>
      <c r="L1071">
        <f>Tabela1[[#This Row],[vlCaptEst]]+Tabela1[[#This Row],[vlLancEstTrat]]+Tabela1[[#This Row],[vlLancEstNTrat]]+Tabela1[[#This Row],[vlConsEst]]</f>
        <v>663.41037402934603</v>
      </c>
      <c r="M1071">
        <v>0</v>
      </c>
      <c r="N1071">
        <f>Tabela1[[#This Row],[VALOR_anual]]+Tabela1[[#This Row],[AJUSTE_exerc]]</f>
        <v>663.41037402934603</v>
      </c>
      <c r="Q1071" t="s">
        <v>51</v>
      </c>
      <c r="R1071" t="s">
        <v>52</v>
      </c>
      <c r="S1071">
        <v>19206.3</v>
      </c>
      <c r="T1071">
        <v>0</v>
      </c>
      <c r="U1071">
        <v>0</v>
      </c>
      <c r="V1071">
        <v>3841.26</v>
      </c>
      <c r="W1071">
        <v>0</v>
      </c>
      <c r="X1071">
        <v>0</v>
      </c>
      <c r="Y1071">
        <v>5.7568725668020709E-2</v>
      </c>
      <c r="Z1071">
        <v>442.27010186155979</v>
      </c>
      <c r="AA1071">
        <v>0</v>
      </c>
      <c r="AB1071">
        <v>0</v>
      </c>
      <c r="AC1071">
        <v>221.14027216778629</v>
      </c>
      <c r="AD1071" t="s">
        <v>6027</v>
      </c>
      <c r="AE1071" t="s">
        <v>6028</v>
      </c>
      <c r="AF1071" s="10">
        <v>41589</v>
      </c>
      <c r="AG1071" s="10">
        <v>43415</v>
      </c>
      <c r="AH1071" t="s">
        <v>6029</v>
      </c>
      <c r="AI1071" t="s">
        <v>4614</v>
      </c>
      <c r="AJ1071">
        <v>24350310</v>
      </c>
      <c r="AK1071" t="s">
        <v>187</v>
      </c>
      <c r="AL1071" t="s">
        <v>47</v>
      </c>
      <c r="AM1071">
        <v>98721462</v>
      </c>
      <c r="AN1071" t="s">
        <v>6030</v>
      </c>
    </row>
    <row r="1072" spans="1:40" x14ac:dyDescent="0.25">
      <c r="A1072" t="s">
        <v>6031</v>
      </c>
      <c r="B1072" t="s">
        <v>164</v>
      </c>
      <c r="C1072">
        <v>50</v>
      </c>
      <c r="D1072" t="s">
        <v>165</v>
      </c>
      <c r="E1072" t="s">
        <v>166</v>
      </c>
      <c r="F1072" s="1">
        <v>330031459014</v>
      </c>
      <c r="G1072" t="s">
        <v>6032</v>
      </c>
      <c r="H1072" t="s">
        <v>6033</v>
      </c>
      <c r="I1072" t="s">
        <v>49</v>
      </c>
      <c r="K1072" s="10" t="s">
        <v>50</v>
      </c>
      <c r="L1072">
        <f>Tabela1[[#This Row],[vlCaptEst]]+Tabela1[[#This Row],[vlLancEstTrat]]+Tabela1[[#This Row],[vlLancEstNTrat]]+Tabela1[[#This Row],[vlConsEst]]</f>
        <v>149.71374992064747</v>
      </c>
      <c r="M1072">
        <v>0</v>
      </c>
      <c r="N1072">
        <f>Tabela1[[#This Row],[VALOR_anual]]+Tabela1[[#This Row],[AJUSTE_exerc]]</f>
        <v>149.71374992064747</v>
      </c>
      <c r="Q1072" t="s">
        <v>51</v>
      </c>
      <c r="R1072" t="s">
        <v>52</v>
      </c>
      <c r="S1072">
        <v>4277</v>
      </c>
      <c r="T1072">
        <v>3801</v>
      </c>
      <c r="U1072">
        <v>0</v>
      </c>
      <c r="V1072">
        <v>476</v>
      </c>
      <c r="W1072">
        <v>14191.2</v>
      </c>
      <c r="X1072">
        <v>89</v>
      </c>
      <c r="Y1072">
        <v>5.7568725668020709E-2</v>
      </c>
      <c r="Z1072">
        <v>98.493414888159791</v>
      </c>
      <c r="AA1072">
        <v>23.819283223058999</v>
      </c>
      <c r="AB1072">
        <v>0</v>
      </c>
      <c r="AC1072">
        <v>27.401051809428679</v>
      </c>
      <c r="AD1072" t="s">
        <v>6034</v>
      </c>
      <c r="AE1072" t="s">
        <v>6035</v>
      </c>
      <c r="AF1072" s="10">
        <v>41624</v>
      </c>
      <c r="AG1072" s="10">
        <v>43450</v>
      </c>
      <c r="AH1072" t="s">
        <v>6036</v>
      </c>
      <c r="AI1072" t="s">
        <v>5960</v>
      </c>
      <c r="AJ1072">
        <v>24800000</v>
      </c>
      <c r="AK1072" t="s">
        <v>236</v>
      </c>
      <c r="AL1072" t="s">
        <v>47</v>
      </c>
      <c r="AM1072" t="s">
        <v>6037</v>
      </c>
      <c r="AN1072" t="s">
        <v>6038</v>
      </c>
    </row>
    <row r="1073" spans="1:40" x14ac:dyDescent="0.25">
      <c r="A1073" t="s">
        <v>6039</v>
      </c>
      <c r="B1073" t="s">
        <v>164</v>
      </c>
      <c r="C1073">
        <v>50</v>
      </c>
      <c r="D1073" t="s">
        <v>165</v>
      </c>
      <c r="E1073" t="s">
        <v>166</v>
      </c>
      <c r="F1073" s="1">
        <v>330007011297</v>
      </c>
      <c r="G1073" t="s">
        <v>6040</v>
      </c>
      <c r="H1073" t="s">
        <v>6041</v>
      </c>
      <c r="I1073" t="s">
        <v>62</v>
      </c>
      <c r="K1073" s="10" t="s">
        <v>50</v>
      </c>
      <c r="L1073">
        <f>Tabela1[[#This Row],[vlCaptEst]]+Tabela1[[#This Row],[vlLancEstTrat]]+Tabela1[[#This Row],[vlLancEstNTrat]]+Tabela1[[#This Row],[vlConsEst]]</f>
        <v>169.77374249912023</v>
      </c>
      <c r="M1073">
        <v>0</v>
      </c>
      <c r="N1073">
        <f>Tabela1[[#This Row],[VALOR_anual]]+Tabela1[[#This Row],[AJUSTE_exerc]]</f>
        <v>169.77374249912023</v>
      </c>
      <c r="Q1073" t="s">
        <v>51</v>
      </c>
      <c r="R1073" t="s">
        <v>52</v>
      </c>
      <c r="S1073">
        <v>3358</v>
      </c>
      <c r="T1073">
        <v>0</v>
      </c>
      <c r="U1073">
        <v>0</v>
      </c>
      <c r="V1073">
        <v>1606</v>
      </c>
      <c r="W1073">
        <v>0</v>
      </c>
      <c r="X1073">
        <v>0</v>
      </c>
      <c r="Y1073">
        <v>5.7568725668020709E-2</v>
      </c>
      <c r="Z1073">
        <v>77.326520064336648</v>
      </c>
      <c r="AA1073">
        <v>0</v>
      </c>
      <c r="AB1073">
        <v>0</v>
      </c>
      <c r="AC1073">
        <v>92.447222434783583</v>
      </c>
      <c r="AD1073" t="s">
        <v>6042</v>
      </c>
      <c r="AE1073" t="s">
        <v>6043</v>
      </c>
      <c r="AF1073" s="10">
        <v>41260</v>
      </c>
      <c r="AG1073" s="10">
        <v>43086</v>
      </c>
      <c r="AH1073" t="s">
        <v>6044</v>
      </c>
      <c r="AI1073" t="s">
        <v>3651</v>
      </c>
      <c r="AJ1073">
        <v>25650340</v>
      </c>
      <c r="AK1073" t="s">
        <v>150</v>
      </c>
      <c r="AL1073" t="s">
        <v>47</v>
      </c>
      <c r="AM1073" t="s">
        <v>6045</v>
      </c>
      <c r="AN1073" t="s">
        <v>6046</v>
      </c>
    </row>
    <row r="1074" spans="1:40" x14ac:dyDescent="0.25">
      <c r="A1074" t="s">
        <v>6047</v>
      </c>
      <c r="B1074" t="s">
        <v>164</v>
      </c>
      <c r="C1074">
        <v>50</v>
      </c>
      <c r="D1074" t="s">
        <v>165</v>
      </c>
      <c r="E1074" t="s">
        <v>166</v>
      </c>
      <c r="F1074" s="1">
        <v>330007781130</v>
      </c>
      <c r="G1074" t="s">
        <v>6048</v>
      </c>
      <c r="H1074" t="s">
        <v>6049</v>
      </c>
      <c r="I1074" t="s">
        <v>62</v>
      </c>
      <c r="K1074" s="10" t="s">
        <v>50</v>
      </c>
      <c r="L1074">
        <f>Tabela1[[#This Row],[vlCaptEst]]+Tabela1[[#This Row],[vlLancEstTrat]]+Tabela1[[#This Row],[vlLancEstNTrat]]+Tabela1[[#This Row],[vlConsEst]]</f>
        <v>1971.069182274661</v>
      </c>
      <c r="M1074">
        <v>0</v>
      </c>
      <c r="N1074">
        <f>Tabela1[[#This Row],[VALOR_anual]]+Tabela1[[#This Row],[AJUSTE_exerc]]</f>
        <v>1971.069182274661</v>
      </c>
      <c r="Q1074" t="s">
        <v>6050</v>
      </c>
      <c r="R1074" t="s">
        <v>6051</v>
      </c>
      <c r="S1074">
        <v>57064</v>
      </c>
      <c r="T1074">
        <v>0</v>
      </c>
      <c r="U1074">
        <v>0</v>
      </c>
      <c r="V1074">
        <v>11413</v>
      </c>
      <c r="W1074">
        <v>0</v>
      </c>
      <c r="X1074">
        <v>0</v>
      </c>
      <c r="Y1074">
        <v>5.7568725668020709E-2</v>
      </c>
      <c r="Z1074">
        <v>1314.0391598670988</v>
      </c>
      <c r="AA1074">
        <v>0</v>
      </c>
      <c r="AB1074">
        <v>0</v>
      </c>
      <c r="AC1074">
        <v>657.03002240756223</v>
      </c>
      <c r="AD1074" t="s">
        <v>6052</v>
      </c>
      <c r="AE1074" t="s">
        <v>6053</v>
      </c>
      <c r="AF1074" s="10">
        <v>42886</v>
      </c>
      <c r="AG1074" s="10">
        <v>44712</v>
      </c>
      <c r="AH1074" t="s">
        <v>6054</v>
      </c>
      <c r="AI1074" t="s">
        <v>109</v>
      </c>
      <c r="AJ1074">
        <v>25225170</v>
      </c>
      <c r="AK1074" t="s">
        <v>76</v>
      </c>
      <c r="AL1074" t="s">
        <v>47</v>
      </c>
      <c r="AM1074" t="s">
        <v>6055</v>
      </c>
      <c r="AN1074" t="s">
        <v>6056</v>
      </c>
    </row>
    <row r="1075" spans="1:40" x14ac:dyDescent="0.25">
      <c r="A1075" t="s">
        <v>6057</v>
      </c>
      <c r="B1075" t="s">
        <v>164</v>
      </c>
      <c r="C1075">
        <v>50</v>
      </c>
      <c r="D1075" t="s">
        <v>165</v>
      </c>
      <c r="E1075" t="s">
        <v>166</v>
      </c>
      <c r="F1075" s="1">
        <v>330007788739</v>
      </c>
      <c r="G1075" t="s">
        <v>6058</v>
      </c>
      <c r="H1075" t="s">
        <v>6059</v>
      </c>
      <c r="I1075" t="s">
        <v>49</v>
      </c>
      <c r="K1075" s="10" t="s">
        <v>50</v>
      </c>
      <c r="L1075">
        <f>Tabela1[[#This Row],[vlCaptEst]]+Tabela1[[#This Row],[vlLancEstTrat]]+Tabela1[[#This Row],[vlLancEstNTrat]]+Tabela1[[#This Row],[vlConsEst]]</f>
        <v>1094.2668517949814</v>
      </c>
      <c r="M1075">
        <v>0</v>
      </c>
      <c r="N1075">
        <f>Tabela1[[#This Row],[VALOR_anual]]+Tabela1[[#This Row],[AJUSTE_exerc]]</f>
        <v>1094.2668517949814</v>
      </c>
      <c r="Q1075" t="s">
        <v>51</v>
      </c>
      <c r="R1075" t="s">
        <v>52</v>
      </c>
      <c r="S1075">
        <v>31680</v>
      </c>
      <c r="T1075">
        <v>0</v>
      </c>
      <c r="U1075">
        <v>0</v>
      </c>
      <c r="V1075">
        <v>6336</v>
      </c>
      <c r="W1075">
        <v>0</v>
      </c>
      <c r="X1075">
        <v>0</v>
      </c>
      <c r="Y1075">
        <v>5.7568725668020709E-2</v>
      </c>
      <c r="Z1075">
        <v>729.51123452998763</v>
      </c>
      <c r="AA1075">
        <v>0</v>
      </c>
      <c r="AB1075">
        <v>0</v>
      </c>
      <c r="AC1075">
        <v>364.75561726499382</v>
      </c>
      <c r="AD1075" t="s">
        <v>6060</v>
      </c>
      <c r="AE1075" t="s">
        <v>6061</v>
      </c>
      <c r="AF1075" s="10">
        <v>41694</v>
      </c>
      <c r="AG1075" s="10">
        <v>43520</v>
      </c>
      <c r="AH1075" t="s">
        <v>6062</v>
      </c>
      <c r="AI1075" t="s">
        <v>1548</v>
      </c>
      <c r="AJ1075">
        <v>22731470</v>
      </c>
      <c r="AK1075" t="s">
        <v>64</v>
      </c>
      <c r="AL1075" t="s">
        <v>47</v>
      </c>
      <c r="AM1075" t="s">
        <v>6063</v>
      </c>
      <c r="AN1075" t="s">
        <v>6064</v>
      </c>
    </row>
    <row r="1076" spans="1:40" x14ac:dyDescent="0.25">
      <c r="A1076" t="s">
        <v>6065</v>
      </c>
      <c r="B1076" t="s">
        <v>164</v>
      </c>
      <c r="C1076">
        <v>50</v>
      </c>
      <c r="D1076" t="s">
        <v>165</v>
      </c>
      <c r="E1076" t="s">
        <v>166</v>
      </c>
      <c r="F1076" s="1">
        <v>330032629916</v>
      </c>
      <c r="G1076" t="s">
        <v>6066</v>
      </c>
      <c r="H1076" t="s">
        <v>6067</v>
      </c>
      <c r="I1076" t="s">
        <v>49</v>
      </c>
      <c r="K1076" s="10" t="s">
        <v>50</v>
      </c>
      <c r="L1076">
        <f>Tabela1[[#This Row],[vlCaptEst]]+Tabela1[[#This Row],[vlLancEstTrat]]+Tabela1[[#This Row],[vlLancEstNTrat]]+Tabela1[[#This Row],[vlConsEst]]</f>
        <v>690.89496563087675</v>
      </c>
      <c r="M1076">
        <v>0</v>
      </c>
      <c r="N1076">
        <f>Tabela1[[#This Row],[VALOR_anual]]+Tabela1[[#This Row],[AJUSTE_exerc]]</f>
        <v>690.89496563087675</v>
      </c>
      <c r="Q1076" t="s">
        <v>51</v>
      </c>
      <c r="R1076" t="s">
        <v>52</v>
      </c>
      <c r="S1076">
        <v>9198</v>
      </c>
      <c r="T1076">
        <v>0</v>
      </c>
      <c r="U1076">
        <v>0</v>
      </c>
      <c r="V1076">
        <v>8322</v>
      </c>
      <c r="W1076">
        <v>0</v>
      </c>
      <c r="X1076">
        <v>0</v>
      </c>
      <c r="Y1076">
        <v>5.7568725668020709E-2</v>
      </c>
      <c r="Z1076">
        <v>211.80470040039708</v>
      </c>
      <c r="AA1076">
        <v>0</v>
      </c>
      <c r="AB1076">
        <v>0</v>
      </c>
      <c r="AC1076">
        <v>479.09026523047964</v>
      </c>
      <c r="AD1076" t="s">
        <v>6068</v>
      </c>
      <c r="AE1076" t="s">
        <v>6069</v>
      </c>
      <c r="AF1076" s="10">
        <v>40445</v>
      </c>
      <c r="AG1076" s="10">
        <v>42270</v>
      </c>
      <c r="AH1076" t="s">
        <v>6070</v>
      </c>
      <c r="AI1076" t="s">
        <v>6071</v>
      </c>
      <c r="AJ1076">
        <v>24800000</v>
      </c>
      <c r="AK1076" t="s">
        <v>236</v>
      </c>
      <c r="AL1076" t="s">
        <v>47</v>
      </c>
      <c r="AM1076">
        <v>26351103</v>
      </c>
      <c r="AN1076" t="s">
        <v>6072</v>
      </c>
    </row>
    <row r="1077" spans="1:40" x14ac:dyDescent="0.25">
      <c r="A1077" t="s">
        <v>6073</v>
      </c>
      <c r="B1077" t="s">
        <v>164</v>
      </c>
      <c r="C1077">
        <v>50</v>
      </c>
      <c r="D1077" t="s">
        <v>165</v>
      </c>
      <c r="E1077" t="s">
        <v>166</v>
      </c>
      <c r="F1077" s="1">
        <v>330007991615</v>
      </c>
      <c r="G1077" t="s">
        <v>6074</v>
      </c>
      <c r="H1077" t="s">
        <v>6075</v>
      </c>
      <c r="I1077" t="s">
        <v>49</v>
      </c>
      <c r="K1077" s="10" t="s">
        <v>50</v>
      </c>
      <c r="L1077">
        <f>Tabela1[[#This Row],[vlCaptEst]]+Tabela1[[#This Row],[vlLancEstTrat]]+Tabela1[[#This Row],[vlLancEstNTrat]]+Tabela1[[#This Row],[vlConsEst]]</f>
        <v>66.382807298985568</v>
      </c>
      <c r="M1077">
        <v>0</v>
      </c>
      <c r="N1077">
        <f>Tabela1[[#This Row],[VALOR_anual]]+Tabela1[[#This Row],[AJUSTE_exerc]]</f>
        <v>66.382807298985568</v>
      </c>
      <c r="Q1077" t="s">
        <v>51</v>
      </c>
      <c r="R1077" t="s">
        <v>52</v>
      </c>
      <c r="S1077">
        <v>1921.92</v>
      </c>
      <c r="T1077">
        <v>0</v>
      </c>
      <c r="U1077">
        <v>0</v>
      </c>
      <c r="V1077">
        <v>384.38400000000001</v>
      </c>
      <c r="W1077">
        <v>0</v>
      </c>
      <c r="X1077">
        <v>0</v>
      </c>
      <c r="Y1077">
        <v>5.7568725668020709E-2</v>
      </c>
      <c r="Z1077">
        <v>44.255204865990379</v>
      </c>
      <c r="AA1077">
        <v>0</v>
      </c>
      <c r="AB1077">
        <v>0</v>
      </c>
      <c r="AC1077">
        <v>22.127602432995189</v>
      </c>
      <c r="AD1077" t="s">
        <v>6076</v>
      </c>
      <c r="AE1077" t="s">
        <v>6077</v>
      </c>
      <c r="AF1077" s="10">
        <v>41801</v>
      </c>
      <c r="AG1077" s="10">
        <v>43627</v>
      </c>
      <c r="AH1077" t="s">
        <v>6078</v>
      </c>
      <c r="AI1077" t="s">
        <v>6079</v>
      </c>
      <c r="AJ1077">
        <v>24890000</v>
      </c>
      <c r="AK1077" t="s">
        <v>5914</v>
      </c>
      <c r="AL1077" t="s">
        <v>47</v>
      </c>
      <c r="AM1077">
        <v>37490370</v>
      </c>
      <c r="AN1077" t="s">
        <v>163</v>
      </c>
    </row>
    <row r="1078" spans="1:40" x14ac:dyDescent="0.25">
      <c r="A1078" t="s">
        <v>6080</v>
      </c>
      <c r="B1078" t="s">
        <v>164</v>
      </c>
      <c r="C1078">
        <v>50</v>
      </c>
      <c r="D1078" t="s">
        <v>165</v>
      </c>
      <c r="E1078" t="s">
        <v>166</v>
      </c>
      <c r="F1078" s="1">
        <v>330007987260</v>
      </c>
      <c r="G1078" t="s">
        <v>6081</v>
      </c>
      <c r="H1078" t="s">
        <v>6082</v>
      </c>
      <c r="I1078" t="s">
        <v>49</v>
      </c>
      <c r="K1078" s="10" t="s">
        <v>50</v>
      </c>
      <c r="L1078">
        <f>Tabela1[[#This Row],[vlCaptEst]]+Tabela1[[#This Row],[vlLancEstTrat]]+Tabela1[[#This Row],[vlLancEstNTrat]]+Tabela1[[#This Row],[vlConsEst]]</f>
        <v>578.69058236398973</v>
      </c>
      <c r="M1078">
        <v>0</v>
      </c>
      <c r="N1078">
        <f>Tabela1[[#This Row],[VALOR_anual]]+Tabela1[[#This Row],[AJUSTE_exerc]]</f>
        <v>578.69058236398973</v>
      </c>
      <c r="Q1078" t="s">
        <v>51</v>
      </c>
      <c r="R1078" t="s">
        <v>52</v>
      </c>
      <c r="S1078">
        <v>16753.5</v>
      </c>
      <c r="T1078">
        <v>0</v>
      </c>
      <c r="U1078">
        <v>0</v>
      </c>
      <c r="V1078">
        <v>3350.7</v>
      </c>
      <c r="W1078">
        <v>0</v>
      </c>
      <c r="X1078">
        <v>0</v>
      </c>
      <c r="Y1078">
        <v>5.7568725668020709E-2</v>
      </c>
      <c r="Z1078">
        <v>385.78675992665137</v>
      </c>
      <c r="AA1078">
        <v>0</v>
      </c>
      <c r="AB1078">
        <v>0</v>
      </c>
      <c r="AC1078">
        <v>192.90382243733842</v>
      </c>
      <c r="AD1078" t="s">
        <v>6083</v>
      </c>
      <c r="AE1078" t="s">
        <v>6084</v>
      </c>
      <c r="AF1078" s="10">
        <v>41801</v>
      </c>
      <c r="AG1078" s="10">
        <v>43627</v>
      </c>
      <c r="AH1078" t="s">
        <v>6085</v>
      </c>
      <c r="AI1078" t="s">
        <v>129</v>
      </c>
      <c r="AJ1078">
        <v>26551470</v>
      </c>
      <c r="AK1078" t="s">
        <v>5176</v>
      </c>
      <c r="AL1078" t="s">
        <v>47</v>
      </c>
      <c r="AM1078" t="s">
        <v>6086</v>
      </c>
      <c r="AN1078" t="s">
        <v>6087</v>
      </c>
    </row>
    <row r="1079" spans="1:40" x14ac:dyDescent="0.25">
      <c r="A1079" t="s">
        <v>6088</v>
      </c>
      <c r="B1079" t="s">
        <v>164</v>
      </c>
      <c r="C1079">
        <v>50</v>
      </c>
      <c r="D1079" t="s">
        <v>165</v>
      </c>
      <c r="E1079" t="s">
        <v>166</v>
      </c>
      <c r="F1079" s="1">
        <v>330029983402</v>
      </c>
      <c r="G1079" t="s">
        <v>13443</v>
      </c>
      <c r="H1079" t="s">
        <v>6089</v>
      </c>
      <c r="I1079" t="s">
        <v>49</v>
      </c>
      <c r="K1079" s="10" t="s">
        <v>50</v>
      </c>
      <c r="L1079">
        <f>Tabela1[[#This Row],[vlCaptEst]]+Tabela1[[#This Row],[vlLancEstTrat]]+Tabela1[[#This Row],[vlLancEstNTrat]]+Tabela1[[#This Row],[vlConsEst]]</f>
        <v>969.26016736405586</v>
      </c>
      <c r="M1079">
        <v>0</v>
      </c>
      <c r="N1079">
        <v>227.11336730307332</v>
      </c>
      <c r="O1079">
        <v>742.15016736405585</v>
      </c>
      <c r="P1079" t="s">
        <v>13444</v>
      </c>
      <c r="Q1079" t="s">
        <v>13442</v>
      </c>
      <c r="R1079" t="s">
        <v>52</v>
      </c>
      <c r="S1079">
        <v>18250</v>
      </c>
      <c r="T1079">
        <v>8820</v>
      </c>
      <c r="U1079">
        <v>0</v>
      </c>
      <c r="V1079">
        <v>9430</v>
      </c>
      <c r="X1079">
        <v>99</v>
      </c>
      <c r="Y1079">
        <v>5.7568725668020709E-2</v>
      </c>
      <c r="Z1079">
        <v>420.25169737655119</v>
      </c>
      <c r="AA1079">
        <v>6.135386938069308</v>
      </c>
      <c r="AB1079">
        <v>0</v>
      </c>
      <c r="AC1079">
        <v>542.87308304943531</v>
      </c>
      <c r="AD1079" t="s">
        <v>6090</v>
      </c>
      <c r="AE1079" t="s">
        <v>6091</v>
      </c>
      <c r="AF1079" s="10">
        <v>41838</v>
      </c>
      <c r="AG1079" s="10">
        <v>43664</v>
      </c>
      <c r="AH1079" t="s">
        <v>6092</v>
      </c>
      <c r="AI1079" t="s">
        <v>6093</v>
      </c>
      <c r="AJ1079">
        <v>24722315</v>
      </c>
      <c r="AK1079" t="s">
        <v>175</v>
      </c>
      <c r="AL1079" t="s">
        <v>47</v>
      </c>
      <c r="AM1079">
        <v>31473850</v>
      </c>
      <c r="AN1079" t="s">
        <v>6094</v>
      </c>
    </row>
    <row r="1080" spans="1:40" x14ac:dyDescent="0.25">
      <c r="A1080" t="s">
        <v>6095</v>
      </c>
      <c r="B1080" t="s">
        <v>164</v>
      </c>
      <c r="C1080">
        <v>50</v>
      </c>
      <c r="D1080" t="s">
        <v>165</v>
      </c>
      <c r="E1080" t="s">
        <v>166</v>
      </c>
      <c r="F1080" s="1">
        <v>330008261181</v>
      </c>
      <c r="G1080" t="s">
        <v>6096</v>
      </c>
      <c r="H1080" t="s">
        <v>6097</v>
      </c>
      <c r="I1080" t="s">
        <v>49</v>
      </c>
      <c r="K1080" s="10" t="s">
        <v>50</v>
      </c>
      <c r="L1080">
        <f>Tabela1[[#This Row],[vlCaptEst]]+Tabela1[[#This Row],[vlLancEstTrat]]+Tabela1[[#This Row],[vlLancEstNTrat]]+Tabela1[[#This Row],[vlConsEst]]</f>
        <v>4559.7267140186059</v>
      </c>
      <c r="M1080">
        <v>16.100000000000001</v>
      </c>
      <c r="N1080">
        <f>Tabela1[[#This Row],[VALOR_anual]]+Tabela1[[#This Row],[AJUSTE_exerc]]</f>
        <v>4575.8267140186063</v>
      </c>
      <c r="Q1080" t="s">
        <v>51</v>
      </c>
      <c r="R1080" t="s">
        <v>52</v>
      </c>
      <c r="S1080">
        <v>56575</v>
      </c>
      <c r="T1080">
        <v>0</v>
      </c>
      <c r="U1080">
        <v>0</v>
      </c>
      <c r="V1080">
        <v>56574.927000000003</v>
      </c>
      <c r="W1080">
        <v>0</v>
      </c>
      <c r="X1080">
        <v>0</v>
      </c>
      <c r="Y1080">
        <v>5.7568725668020709E-2</v>
      </c>
      <c r="Z1080">
        <v>1302.7802618673084</v>
      </c>
      <c r="AA1080">
        <v>0</v>
      </c>
      <c r="AB1080">
        <v>0</v>
      </c>
      <c r="AC1080">
        <v>3256.9464521512978</v>
      </c>
      <c r="AD1080" t="s">
        <v>6098</v>
      </c>
      <c r="AE1080" t="s">
        <v>6099</v>
      </c>
      <c r="AF1080" s="10">
        <v>41848</v>
      </c>
      <c r="AG1080" s="10">
        <v>42579</v>
      </c>
      <c r="AH1080" t="s">
        <v>6100</v>
      </c>
      <c r="AI1080" t="s">
        <v>6101</v>
      </c>
      <c r="AJ1080">
        <v>25245500</v>
      </c>
      <c r="AK1080" t="s">
        <v>76</v>
      </c>
      <c r="AL1080" t="s">
        <v>47</v>
      </c>
      <c r="AM1080" t="s">
        <v>6102</v>
      </c>
      <c r="AN1080" t="s">
        <v>6103</v>
      </c>
    </row>
    <row r="1081" spans="1:40" x14ac:dyDescent="0.25">
      <c r="A1081" t="s">
        <v>6104</v>
      </c>
      <c r="B1081" t="s">
        <v>164</v>
      </c>
      <c r="C1081">
        <v>50</v>
      </c>
      <c r="D1081" t="s">
        <v>165</v>
      </c>
      <c r="E1081" t="s">
        <v>166</v>
      </c>
      <c r="F1081" s="1">
        <v>330008264369</v>
      </c>
      <c r="G1081" t="s">
        <v>6105</v>
      </c>
      <c r="H1081" t="s">
        <v>6106</v>
      </c>
      <c r="I1081" t="s">
        <v>49</v>
      </c>
      <c r="K1081" s="10" t="s">
        <v>50</v>
      </c>
      <c r="L1081">
        <f>Tabela1[[#This Row],[vlCaptEst]]+Tabela1[[#This Row],[vlLancEstTrat]]+Tabela1[[#This Row],[vlLancEstNTrat]]+Tabela1[[#This Row],[vlConsEst]]</f>
        <v>479.09026523047964</v>
      </c>
      <c r="M1081">
        <v>0</v>
      </c>
      <c r="N1081">
        <f>Tabela1[[#This Row],[VALOR_anual]]+Tabela1[[#This Row],[AJUSTE_exerc]]</f>
        <v>479.09026523047964</v>
      </c>
      <c r="Q1081" t="s">
        <v>51</v>
      </c>
      <c r="R1081" t="s">
        <v>52</v>
      </c>
      <c r="S1081">
        <v>13870</v>
      </c>
      <c r="T1081">
        <v>0</v>
      </c>
      <c r="U1081">
        <v>0</v>
      </c>
      <c r="V1081">
        <v>2774</v>
      </c>
      <c r="W1081">
        <v>0</v>
      </c>
      <c r="X1081">
        <v>0</v>
      </c>
      <c r="Y1081">
        <v>5.7568725668020709E-2</v>
      </c>
      <c r="Z1081">
        <v>319.3935101536531</v>
      </c>
      <c r="AA1081">
        <v>0</v>
      </c>
      <c r="AB1081">
        <v>0</v>
      </c>
      <c r="AC1081">
        <v>159.69675507682655</v>
      </c>
      <c r="AD1081" t="s">
        <v>6107</v>
      </c>
      <c r="AE1081" t="s">
        <v>6108</v>
      </c>
      <c r="AF1081" s="10">
        <v>41876</v>
      </c>
      <c r="AG1081" s="10">
        <v>43702</v>
      </c>
      <c r="AH1081" t="s">
        <v>6109</v>
      </c>
      <c r="AI1081" t="s">
        <v>6110</v>
      </c>
      <c r="AJ1081">
        <v>25251745</v>
      </c>
      <c r="AK1081" t="s">
        <v>76</v>
      </c>
      <c r="AL1081" t="s">
        <v>47</v>
      </c>
      <c r="AM1081" t="s">
        <v>6111</v>
      </c>
      <c r="AN1081" t="s">
        <v>6112</v>
      </c>
    </row>
    <row r="1082" spans="1:40" x14ac:dyDescent="0.25">
      <c r="A1082" t="s">
        <v>6113</v>
      </c>
      <c r="B1082" t="s">
        <v>164</v>
      </c>
      <c r="C1082">
        <v>50</v>
      </c>
      <c r="D1082" t="s">
        <v>165</v>
      </c>
      <c r="E1082" t="s">
        <v>166</v>
      </c>
      <c r="F1082" s="1">
        <v>330038374553</v>
      </c>
      <c r="G1082" t="s">
        <v>6114</v>
      </c>
      <c r="H1082" t="s">
        <v>6115</v>
      </c>
      <c r="I1082" t="s">
        <v>271</v>
      </c>
      <c r="K1082" s="10" t="s">
        <v>1026</v>
      </c>
      <c r="L1082">
        <f>Tabela1[[#This Row],[vlCaptEst]]+Tabela1[[#This Row],[vlLancEstTrat]]+Tabela1[[#This Row],[vlLancEstNTrat]]+Tabela1[[#This Row],[vlConsEst]]</f>
        <v>685.51709151431578</v>
      </c>
      <c r="M1082">
        <v>0</v>
      </c>
      <c r="N1082">
        <f>Tabela1[[#This Row],[VALOR_anual]]+Tabela1[[#This Row],[AJUSTE_exerc]]</f>
        <v>685.51709151431578</v>
      </c>
      <c r="Q1082" t="s">
        <v>1027</v>
      </c>
      <c r="R1082" t="s">
        <v>52</v>
      </c>
      <c r="S1082">
        <v>1056</v>
      </c>
      <c r="T1082">
        <v>262800</v>
      </c>
      <c r="U1082">
        <v>0</v>
      </c>
      <c r="V1082">
        <v>211.2</v>
      </c>
      <c r="W1082">
        <v>3285</v>
      </c>
      <c r="X1082">
        <v>96</v>
      </c>
      <c r="Y1082">
        <v>5.7568725668020709E-2</v>
      </c>
      <c r="Z1082">
        <v>24.320521975670502</v>
      </c>
      <c r="AA1082">
        <v>649.04152978781633</v>
      </c>
      <c r="AB1082">
        <v>0</v>
      </c>
      <c r="AC1082">
        <v>12.155039750828882</v>
      </c>
      <c r="AD1082" t="s">
        <v>6116</v>
      </c>
      <c r="AE1082" t="s">
        <v>6117</v>
      </c>
      <c r="AF1082" s="10">
        <v>44763</v>
      </c>
      <c r="AG1082" s="10">
        <v>46589</v>
      </c>
      <c r="AH1082" t="s">
        <v>6118</v>
      </c>
      <c r="AI1082" t="s">
        <v>6119</v>
      </c>
      <c r="AJ1082">
        <v>22011010</v>
      </c>
      <c r="AK1082" t="s">
        <v>64</v>
      </c>
      <c r="AL1082" t="s">
        <v>47</v>
      </c>
      <c r="AM1082" t="s">
        <v>6120</v>
      </c>
      <c r="AN1082" t="s">
        <v>6121</v>
      </c>
    </row>
    <row r="1083" spans="1:40" x14ac:dyDescent="0.25">
      <c r="A1083" t="s">
        <v>6122</v>
      </c>
      <c r="B1083" t="s">
        <v>164</v>
      </c>
      <c r="C1083">
        <v>50</v>
      </c>
      <c r="D1083" t="s">
        <v>165</v>
      </c>
      <c r="E1083" t="s">
        <v>166</v>
      </c>
      <c r="F1083" s="1">
        <v>330008190144</v>
      </c>
      <c r="G1083" t="s">
        <v>6123</v>
      </c>
      <c r="H1083" t="s">
        <v>6124</v>
      </c>
      <c r="I1083" t="s">
        <v>49</v>
      </c>
      <c r="K1083" s="10" t="s">
        <v>50</v>
      </c>
      <c r="L1083">
        <f>Tabela1[[#This Row],[vlCaptEst]]+Tabela1[[#This Row],[vlLancEstTrat]]+Tabela1[[#This Row],[vlLancEstNTrat]]+Tabela1[[#This Row],[vlConsEst]]</f>
        <v>94.30598280905123</v>
      </c>
      <c r="M1083">
        <v>0</v>
      </c>
      <c r="N1083">
        <f>Tabela1[[#This Row],[VALOR_anual]]+Tabela1[[#This Row],[AJUSTE_exerc]]</f>
        <v>94.30598280905123</v>
      </c>
      <c r="Q1083" t="s">
        <v>51</v>
      </c>
      <c r="R1083" t="s">
        <v>52</v>
      </c>
      <c r="S1083">
        <v>0</v>
      </c>
      <c r="T1083">
        <v>16381.2</v>
      </c>
      <c r="U1083">
        <v>0</v>
      </c>
      <c r="V1083">
        <v>0</v>
      </c>
      <c r="W1083">
        <v>16381.2</v>
      </c>
      <c r="X1083">
        <v>90</v>
      </c>
      <c r="Y1083">
        <v>5.7568725668020709E-2</v>
      </c>
      <c r="Z1083">
        <v>0</v>
      </c>
      <c r="AA1083">
        <v>94.30598280905123</v>
      </c>
      <c r="AB1083">
        <v>0</v>
      </c>
      <c r="AC1083">
        <v>0</v>
      </c>
      <c r="AD1083" t="s">
        <v>6125</v>
      </c>
      <c r="AE1083" t="s">
        <v>6126</v>
      </c>
      <c r="AF1083" s="10">
        <v>41851</v>
      </c>
      <c r="AG1083" s="10">
        <v>43677</v>
      </c>
      <c r="AH1083" t="s">
        <v>6127</v>
      </c>
      <c r="AI1083" t="s">
        <v>6128</v>
      </c>
      <c r="AJ1083">
        <v>24440971</v>
      </c>
      <c r="AK1083" t="s">
        <v>175</v>
      </c>
      <c r="AL1083" t="s">
        <v>47</v>
      </c>
      <c r="AM1083" t="s">
        <v>6129</v>
      </c>
      <c r="AN1083" t="s">
        <v>4546</v>
      </c>
    </row>
    <row r="1084" spans="1:40" x14ac:dyDescent="0.25">
      <c r="A1084" t="s">
        <v>6130</v>
      </c>
      <c r="B1084" t="s">
        <v>164</v>
      </c>
      <c r="C1084">
        <v>50</v>
      </c>
      <c r="D1084" t="s">
        <v>165</v>
      </c>
      <c r="E1084" t="s">
        <v>166</v>
      </c>
      <c r="F1084" s="1">
        <v>330005278890</v>
      </c>
      <c r="G1084" t="s">
        <v>6131</v>
      </c>
      <c r="H1084" t="s">
        <v>6132</v>
      </c>
      <c r="I1084" t="s">
        <v>62</v>
      </c>
      <c r="K1084" s="10" t="s">
        <v>50</v>
      </c>
      <c r="L1084">
        <f>Tabela1[[#This Row],[vlCaptEst]]+Tabela1[[#This Row],[vlLancEstTrat]]+Tabela1[[#This Row],[vlLancEstNTrat]]+Tabela1[[#This Row],[vlConsEst]]</f>
        <v>1988.194839655554</v>
      </c>
      <c r="M1084">
        <v>0</v>
      </c>
      <c r="N1084">
        <f>Tabela1[[#This Row],[VALOR_anual]]+Tabela1[[#This Row],[AJUSTE_exerc]]</f>
        <v>1988.194839655554</v>
      </c>
      <c r="Q1084" t="s">
        <v>51</v>
      </c>
      <c r="R1084" t="s">
        <v>52</v>
      </c>
      <c r="S1084">
        <v>27240</v>
      </c>
      <c r="T1084">
        <v>0</v>
      </c>
      <c r="U1084">
        <v>0</v>
      </c>
      <c r="V1084">
        <v>23640</v>
      </c>
      <c r="W1084">
        <v>0</v>
      </c>
      <c r="X1084">
        <v>0</v>
      </c>
      <c r="Y1084">
        <v>5.7568725668020709E-2</v>
      </c>
      <c r="Z1084">
        <v>627.26897147125442</v>
      </c>
      <c r="AA1084">
        <v>0</v>
      </c>
      <c r="AB1084">
        <v>0</v>
      </c>
      <c r="AC1084">
        <v>1360.9258681842996</v>
      </c>
      <c r="AD1084" t="s">
        <v>6133</v>
      </c>
      <c r="AE1084" t="s">
        <v>6134</v>
      </c>
      <c r="AF1084" s="10">
        <v>41850</v>
      </c>
      <c r="AG1084" s="10">
        <v>43676</v>
      </c>
      <c r="AH1084" t="s">
        <v>6135</v>
      </c>
      <c r="AI1084" t="s">
        <v>6136</v>
      </c>
      <c r="AJ1084">
        <v>25230030</v>
      </c>
      <c r="AK1084" t="s">
        <v>76</v>
      </c>
      <c r="AL1084" t="s">
        <v>47</v>
      </c>
      <c r="AM1084">
        <v>78119070</v>
      </c>
      <c r="AN1084" t="s">
        <v>6137</v>
      </c>
    </row>
    <row r="1085" spans="1:40" x14ac:dyDescent="0.25">
      <c r="A1085" t="s">
        <v>6138</v>
      </c>
      <c r="B1085" t="s">
        <v>164</v>
      </c>
      <c r="C1085">
        <v>50</v>
      </c>
      <c r="D1085" t="s">
        <v>165</v>
      </c>
      <c r="E1085" t="s">
        <v>166</v>
      </c>
      <c r="F1085" s="1">
        <v>330008320102</v>
      </c>
      <c r="G1085" t="s">
        <v>6139</v>
      </c>
      <c r="H1085" t="s">
        <v>6140</v>
      </c>
      <c r="I1085" t="s">
        <v>62</v>
      </c>
      <c r="K1085" s="10" t="s">
        <v>50</v>
      </c>
      <c r="L1085">
        <f>Tabela1[[#This Row],[vlCaptEst]]+Tabela1[[#This Row],[vlLancEstTrat]]+Tabela1[[#This Row],[vlLancEstNTrat]]+Tabela1[[#This Row],[vlConsEst]]</f>
        <v>933.26478746656267</v>
      </c>
      <c r="M1085">
        <v>0</v>
      </c>
      <c r="N1085">
        <f>Tabela1[[#This Row],[VALOR_anual]]+Tabela1[[#This Row],[AJUSTE_exerc]]</f>
        <v>933.26478746656267</v>
      </c>
      <c r="Q1085" t="s">
        <v>51</v>
      </c>
      <c r="R1085" t="s">
        <v>52</v>
      </c>
      <c r="S1085">
        <v>26956.799999999999</v>
      </c>
      <c r="T1085">
        <v>0</v>
      </c>
      <c r="U1085">
        <v>0</v>
      </c>
      <c r="V1085">
        <v>5428.8</v>
      </c>
      <c r="W1085">
        <v>0</v>
      </c>
      <c r="X1085">
        <v>0</v>
      </c>
      <c r="Y1085">
        <v>5.7568725668020709E-2</v>
      </c>
      <c r="Z1085">
        <v>620.74242521329222</v>
      </c>
      <c r="AA1085">
        <v>0</v>
      </c>
      <c r="AB1085">
        <v>0</v>
      </c>
      <c r="AC1085">
        <v>312.52236225327039</v>
      </c>
      <c r="AD1085" t="s">
        <v>6141</v>
      </c>
      <c r="AE1085" t="s">
        <v>6142</v>
      </c>
      <c r="AF1085" s="10">
        <v>41908</v>
      </c>
      <c r="AG1085" s="10">
        <v>43734</v>
      </c>
      <c r="AH1085" t="s">
        <v>6143</v>
      </c>
      <c r="AI1085" t="s">
        <v>6144</v>
      </c>
      <c r="AJ1085">
        <v>24800000</v>
      </c>
      <c r="AK1085" t="s">
        <v>236</v>
      </c>
      <c r="AL1085" t="s">
        <v>47</v>
      </c>
      <c r="AM1085" t="s">
        <v>6145</v>
      </c>
      <c r="AN1085" t="s">
        <v>6146</v>
      </c>
    </row>
    <row r="1086" spans="1:40" x14ac:dyDescent="0.25">
      <c r="A1086" t="s">
        <v>6147</v>
      </c>
      <c r="B1086" t="s">
        <v>164</v>
      </c>
      <c r="C1086">
        <v>50</v>
      </c>
      <c r="D1086" t="s">
        <v>165</v>
      </c>
      <c r="E1086" t="s">
        <v>166</v>
      </c>
      <c r="F1086" s="1">
        <v>330008295914</v>
      </c>
      <c r="G1086" t="s">
        <v>6148</v>
      </c>
      <c r="H1086" t="s">
        <v>6149</v>
      </c>
      <c r="I1086" t="s">
        <v>62</v>
      </c>
      <c r="K1086" s="10" t="s">
        <v>50</v>
      </c>
      <c r="L1086">
        <f>Tabela1[[#This Row],[vlCaptEst]]+Tabela1[[#This Row],[vlLancEstTrat]]+Tabela1[[#This Row],[vlLancEstNTrat]]+Tabela1[[#This Row],[vlConsEst]]</f>
        <v>3768.4069243993736</v>
      </c>
      <c r="M1086">
        <v>0</v>
      </c>
      <c r="N1086">
        <f>Tabela1[[#This Row],[VALOR_anual]]+Tabela1[[#This Row],[AJUSTE_exerc]]</f>
        <v>3768.4069243993736</v>
      </c>
      <c r="Q1086" t="s">
        <v>51</v>
      </c>
      <c r="R1086" t="s">
        <v>52</v>
      </c>
      <c r="S1086">
        <v>46756.5</v>
      </c>
      <c r="T1086">
        <v>0</v>
      </c>
      <c r="U1086">
        <v>0</v>
      </c>
      <c r="V1086">
        <v>46756.5</v>
      </c>
      <c r="W1086">
        <v>0</v>
      </c>
      <c r="X1086">
        <v>0</v>
      </c>
      <c r="Y1086">
        <v>5.7568725668020709E-2</v>
      </c>
      <c r="Z1086">
        <v>1076.6921680315409</v>
      </c>
      <c r="AA1086">
        <v>0</v>
      </c>
      <c r="AB1086">
        <v>0</v>
      </c>
      <c r="AC1086">
        <v>2691.7147563678327</v>
      </c>
      <c r="AD1086" t="s">
        <v>6150</v>
      </c>
      <c r="AE1086" t="s">
        <v>6151</v>
      </c>
      <c r="AF1086" s="10">
        <v>41908</v>
      </c>
      <c r="AG1086" s="10">
        <v>43734</v>
      </c>
      <c r="AH1086" t="s">
        <v>6152</v>
      </c>
      <c r="AI1086" t="s">
        <v>6153</v>
      </c>
      <c r="AJ1086">
        <v>24841375</v>
      </c>
      <c r="AK1086" t="s">
        <v>236</v>
      </c>
      <c r="AL1086" t="s">
        <v>47</v>
      </c>
      <c r="AM1086" t="s">
        <v>6154</v>
      </c>
    </row>
    <row r="1087" spans="1:40" x14ac:dyDescent="0.25">
      <c r="A1087" t="s">
        <v>6155</v>
      </c>
      <c r="B1087" t="s">
        <v>164</v>
      </c>
      <c r="C1087">
        <v>50</v>
      </c>
      <c r="D1087" t="s">
        <v>165</v>
      </c>
      <c r="E1087" t="s">
        <v>166</v>
      </c>
      <c r="F1087" s="1">
        <v>330008343668</v>
      </c>
      <c r="G1087" t="s">
        <v>6156</v>
      </c>
      <c r="H1087" t="s">
        <v>6157</v>
      </c>
      <c r="I1087" t="s">
        <v>62</v>
      </c>
      <c r="K1087" s="10" t="s">
        <v>220</v>
      </c>
      <c r="L1087">
        <f>Tabela1[[#This Row],[vlCaptEst]]+Tabela1[[#This Row],[vlLancEstTrat]]+Tabela1[[#This Row],[vlLancEstNTrat]]+Tabela1[[#This Row],[vlConsEst]]</f>
        <v>325.24129560078728</v>
      </c>
      <c r="M1087">
        <v>0</v>
      </c>
      <c r="N1087">
        <f>Tabela1[[#This Row],[VALOR_anual]]+Tabela1[[#This Row],[AJUSTE_exerc]]</f>
        <v>325.24129560078728</v>
      </c>
      <c r="Q1087" t="s">
        <v>6158</v>
      </c>
      <c r="R1087" t="s">
        <v>6159</v>
      </c>
      <c r="S1087">
        <v>9504</v>
      </c>
      <c r="T1087">
        <v>0</v>
      </c>
      <c r="U1087">
        <v>0</v>
      </c>
      <c r="V1087">
        <v>1848</v>
      </c>
      <c r="W1087">
        <v>0</v>
      </c>
      <c r="X1087">
        <v>0</v>
      </c>
      <c r="Y1087">
        <v>5.7568725668020709E-2</v>
      </c>
      <c r="Z1087">
        <v>218.85337035899633</v>
      </c>
      <c r="AA1087">
        <v>0</v>
      </c>
      <c r="AB1087">
        <v>0</v>
      </c>
      <c r="AC1087">
        <v>106.38792524179094</v>
      </c>
      <c r="AD1087" t="s">
        <v>6160</v>
      </c>
      <c r="AE1087" t="s">
        <v>6161</v>
      </c>
      <c r="AF1087" s="10">
        <v>41913</v>
      </c>
      <c r="AG1087" s="10">
        <v>43739</v>
      </c>
      <c r="AH1087" t="s">
        <v>6162</v>
      </c>
      <c r="AI1087" t="s">
        <v>6163</v>
      </c>
      <c r="AJ1087" t="s">
        <v>6164</v>
      </c>
      <c r="AK1087" t="s">
        <v>175</v>
      </c>
      <c r="AL1087" t="s">
        <v>47</v>
      </c>
      <c r="AM1087" t="s">
        <v>6165</v>
      </c>
      <c r="AN1087" t="s">
        <v>6166</v>
      </c>
    </row>
    <row r="1088" spans="1:40" x14ac:dyDescent="0.25">
      <c r="A1088" t="s">
        <v>6167</v>
      </c>
      <c r="B1088" t="s">
        <v>164</v>
      </c>
      <c r="C1088">
        <v>50</v>
      </c>
      <c r="D1088" t="s">
        <v>165</v>
      </c>
      <c r="E1088" t="s">
        <v>166</v>
      </c>
      <c r="F1088" s="1">
        <v>330008341886</v>
      </c>
      <c r="G1088" t="s">
        <v>6168</v>
      </c>
      <c r="H1088" t="s">
        <v>6169</v>
      </c>
      <c r="I1088" t="s">
        <v>49</v>
      </c>
      <c r="K1088" s="10" t="s">
        <v>249</v>
      </c>
      <c r="L1088">
        <f>Tabela1[[#This Row],[vlCaptEst]]+Tabela1[[#This Row],[vlLancEstTrat]]+Tabela1[[#This Row],[vlLancEstNTrat]]+Tabela1[[#This Row],[vlConsEst]]</f>
        <v>16707.53027894882</v>
      </c>
      <c r="M1088">
        <v>0</v>
      </c>
      <c r="N1088">
        <f>Tabela1[[#This Row],[VALOR_anual]]+Tabela1[[#This Row],[AJUSTE_exerc]]</f>
        <v>16707.53027894882</v>
      </c>
      <c r="Q1088" t="s">
        <v>51</v>
      </c>
      <c r="R1088" t="s">
        <v>52</v>
      </c>
      <c r="S1088">
        <v>241849</v>
      </c>
      <c r="T1088">
        <v>0</v>
      </c>
      <c r="U1088">
        <v>0</v>
      </c>
      <c r="V1088">
        <v>193479.2</v>
      </c>
      <c r="W1088">
        <v>0</v>
      </c>
      <c r="X1088">
        <v>0</v>
      </c>
      <c r="Y1088">
        <v>5.7568725668020709E-2</v>
      </c>
      <c r="Z1088">
        <v>5569.1802404742775</v>
      </c>
      <c r="AA1088">
        <v>0</v>
      </c>
      <c r="AB1088">
        <v>0</v>
      </c>
      <c r="AC1088">
        <v>11138.350038474542</v>
      </c>
      <c r="AD1088" t="s">
        <v>6170</v>
      </c>
      <c r="AE1088" t="s">
        <v>6171</v>
      </c>
      <c r="AF1088" s="10">
        <v>41925</v>
      </c>
      <c r="AG1088" s="10">
        <v>42656</v>
      </c>
      <c r="AH1088" t="s">
        <v>6172</v>
      </c>
      <c r="AI1088">
        <v>0</v>
      </c>
      <c r="AJ1088">
        <v>0</v>
      </c>
      <c r="AK1088" t="s">
        <v>64</v>
      </c>
      <c r="AL1088">
        <v>0</v>
      </c>
      <c r="AM1088" t="s">
        <v>6173</v>
      </c>
      <c r="AN1088" t="s">
        <v>6174</v>
      </c>
    </row>
    <row r="1089" spans="1:40" x14ac:dyDescent="0.25">
      <c r="A1089" t="s">
        <v>6175</v>
      </c>
      <c r="B1089" t="s">
        <v>164</v>
      </c>
      <c r="C1089">
        <v>50</v>
      </c>
      <c r="D1089" t="s">
        <v>165</v>
      </c>
      <c r="E1089" t="s">
        <v>166</v>
      </c>
      <c r="F1089" s="1">
        <v>330007887397</v>
      </c>
      <c r="G1089" t="s">
        <v>791</v>
      </c>
      <c r="H1089" t="s">
        <v>6176</v>
      </c>
      <c r="I1089" t="s">
        <v>49</v>
      </c>
      <c r="K1089" s="10" t="s">
        <v>50</v>
      </c>
      <c r="L1089">
        <f>Tabela1[[#This Row],[vlCaptEst]]+Tabela1[[#This Row],[vlLancEstTrat]]+Tabela1[[#This Row],[vlLancEstNTrat]]+Tabela1[[#This Row],[vlConsEst]]</f>
        <v>7666.7391104652534</v>
      </c>
      <c r="M1089">
        <v>0</v>
      </c>
      <c r="N1089">
        <f>Tabela1[[#This Row],[VALOR_anual]]+Tabela1[[#This Row],[AJUSTE_exerc]]</f>
        <v>7666.7391104652534</v>
      </c>
      <c r="Q1089" t="s">
        <v>51</v>
      </c>
      <c r="R1089" t="s">
        <v>52</v>
      </c>
      <c r="S1089">
        <v>95542.399999999994</v>
      </c>
      <c r="T1089">
        <v>0</v>
      </c>
      <c r="U1089">
        <v>0</v>
      </c>
      <c r="V1089">
        <v>94958.399999999994</v>
      </c>
      <c r="W1089">
        <v>0</v>
      </c>
      <c r="X1089">
        <v>0</v>
      </c>
      <c r="Y1089">
        <v>5.7568725668020709E-2</v>
      </c>
      <c r="Z1089">
        <v>2200.1039647960788</v>
      </c>
      <c r="AA1089">
        <v>0</v>
      </c>
      <c r="AB1089">
        <v>0</v>
      </c>
      <c r="AC1089">
        <v>5466.6351456691746</v>
      </c>
      <c r="AD1089" t="s">
        <v>6177</v>
      </c>
      <c r="AE1089" t="s">
        <v>6178</v>
      </c>
      <c r="AF1089" s="10">
        <v>43928</v>
      </c>
      <c r="AG1089" s="10">
        <v>45754</v>
      </c>
      <c r="AH1089" t="s">
        <v>6179</v>
      </c>
      <c r="AI1089">
        <v>0</v>
      </c>
      <c r="AJ1089">
        <v>0</v>
      </c>
      <c r="AK1089" t="s">
        <v>64</v>
      </c>
      <c r="AL1089">
        <v>0</v>
      </c>
      <c r="AM1089" t="s">
        <v>6180</v>
      </c>
      <c r="AN1089" t="s">
        <v>6181</v>
      </c>
    </row>
    <row r="1090" spans="1:40" x14ac:dyDescent="0.25">
      <c r="A1090" t="s">
        <v>6182</v>
      </c>
      <c r="B1090" t="s">
        <v>164</v>
      </c>
      <c r="C1090">
        <v>50</v>
      </c>
      <c r="D1090" t="s">
        <v>165</v>
      </c>
      <c r="E1090" t="s">
        <v>166</v>
      </c>
      <c r="F1090" s="1">
        <v>330008313327</v>
      </c>
      <c r="G1090" t="s">
        <v>6183</v>
      </c>
      <c r="H1090" t="s">
        <v>6184</v>
      </c>
      <c r="I1090" t="s">
        <v>49</v>
      </c>
      <c r="K1090" s="10" t="s">
        <v>50</v>
      </c>
      <c r="L1090">
        <f>Tabela1[[#This Row],[vlCaptEst]]+Tabela1[[#This Row],[vlLancEstTrat]]+Tabela1[[#This Row],[vlLancEstNTrat]]+Tabela1[[#This Row],[vlConsEst]]</f>
        <v>1207.7243319433971</v>
      </c>
      <c r="M1090">
        <v>0</v>
      </c>
      <c r="N1090">
        <f>Tabela1[[#This Row],[VALOR_anual]]+Tabela1[[#This Row],[AJUSTE_exerc]]</f>
        <v>1207.7243319433971</v>
      </c>
      <c r="Q1090" t="s">
        <v>51</v>
      </c>
      <c r="R1090" t="s">
        <v>52</v>
      </c>
      <c r="S1090">
        <v>23899.200000000001</v>
      </c>
      <c r="T1090">
        <v>0</v>
      </c>
      <c r="U1090">
        <v>0</v>
      </c>
      <c r="V1090">
        <v>11419.199999999997</v>
      </c>
      <c r="W1090">
        <v>0</v>
      </c>
      <c r="X1090">
        <v>0</v>
      </c>
      <c r="Y1090">
        <v>5.7568725668020709E-2</v>
      </c>
      <c r="Z1090">
        <v>550.33926541940184</v>
      </c>
      <c r="AA1090">
        <v>0</v>
      </c>
      <c r="AB1090">
        <v>0</v>
      </c>
      <c r="AC1090">
        <v>657.38506652399531</v>
      </c>
      <c r="AD1090" t="s">
        <v>6185</v>
      </c>
      <c r="AE1090" t="s">
        <v>6186</v>
      </c>
      <c r="AF1090" s="10">
        <v>41920</v>
      </c>
      <c r="AG1090" s="10">
        <v>43746</v>
      </c>
      <c r="AH1090">
        <v>0</v>
      </c>
      <c r="AI1090">
        <v>0</v>
      </c>
      <c r="AJ1090">
        <v>0</v>
      </c>
      <c r="AK1090" t="s">
        <v>64</v>
      </c>
      <c r="AL1090">
        <v>0</v>
      </c>
      <c r="AM1090">
        <v>24874115</v>
      </c>
      <c r="AN1090" t="s">
        <v>6187</v>
      </c>
    </row>
    <row r="1091" spans="1:40" x14ac:dyDescent="0.25">
      <c r="A1091" t="s">
        <v>6188</v>
      </c>
      <c r="B1091" t="s">
        <v>164</v>
      </c>
      <c r="C1091">
        <v>50</v>
      </c>
      <c r="D1091" t="s">
        <v>165</v>
      </c>
      <c r="E1091" t="s">
        <v>166</v>
      </c>
      <c r="F1091" s="1">
        <v>330008312789</v>
      </c>
      <c r="G1091" t="s">
        <v>6189</v>
      </c>
      <c r="H1091" t="s">
        <v>6190</v>
      </c>
      <c r="I1091" t="s">
        <v>49</v>
      </c>
      <c r="K1091" s="10" t="s">
        <v>50</v>
      </c>
      <c r="L1091">
        <f>Tabela1[[#This Row],[vlCaptEst]]+Tabela1[[#This Row],[vlLancEstTrat]]+Tabela1[[#This Row],[vlLancEstNTrat]]+Tabela1[[#This Row],[vlConsEst]]</f>
        <v>443.16815462665545</v>
      </c>
      <c r="M1091">
        <v>0</v>
      </c>
      <c r="N1091">
        <f>Tabela1[[#This Row],[VALOR_anual]]+Tabela1[[#This Row],[AJUSTE_exerc]]</f>
        <v>443.16815462665545</v>
      </c>
      <c r="Q1091" t="s">
        <v>51</v>
      </c>
      <c r="R1091" t="s">
        <v>52</v>
      </c>
      <c r="S1091">
        <v>12441.6</v>
      </c>
      <c r="T1091">
        <v>0</v>
      </c>
      <c r="U1091">
        <v>0</v>
      </c>
      <c r="V1091">
        <v>2721.6</v>
      </c>
      <c r="W1091">
        <v>0</v>
      </c>
      <c r="X1091">
        <v>0</v>
      </c>
      <c r="Y1091">
        <v>5.7568725668020709E-2</v>
      </c>
      <c r="Z1091">
        <v>286.48927453951069</v>
      </c>
      <c r="AA1091">
        <v>0</v>
      </c>
      <c r="AB1091">
        <v>0</v>
      </c>
      <c r="AC1091">
        <v>156.67888008714476</v>
      </c>
      <c r="AD1091" t="s">
        <v>6191</v>
      </c>
      <c r="AE1091" t="s">
        <v>6192</v>
      </c>
      <c r="AF1091" s="10">
        <v>41900</v>
      </c>
      <c r="AG1091" s="10">
        <v>43726</v>
      </c>
      <c r="AH1091" t="s">
        <v>6193</v>
      </c>
      <c r="AI1091" t="s">
        <v>6194</v>
      </c>
      <c r="AJ1091">
        <v>0</v>
      </c>
      <c r="AK1091" t="s">
        <v>64</v>
      </c>
      <c r="AL1091">
        <v>0</v>
      </c>
      <c r="AM1091">
        <v>24852006</v>
      </c>
      <c r="AN1091" t="s">
        <v>231</v>
      </c>
    </row>
    <row r="1092" spans="1:40" x14ac:dyDescent="0.25">
      <c r="A1092" t="s">
        <v>6195</v>
      </c>
      <c r="B1092" t="s">
        <v>164</v>
      </c>
      <c r="C1092">
        <v>50</v>
      </c>
      <c r="D1092" t="s">
        <v>165</v>
      </c>
      <c r="E1092" t="s">
        <v>166</v>
      </c>
      <c r="F1092" s="1">
        <v>330008311979</v>
      </c>
      <c r="G1092" t="s">
        <v>6196</v>
      </c>
      <c r="H1092" t="s">
        <v>6197</v>
      </c>
      <c r="I1092" t="s">
        <v>49</v>
      </c>
      <c r="K1092" s="10" t="s">
        <v>50</v>
      </c>
      <c r="L1092">
        <f>Tabela1[[#This Row],[vlCaptEst]]+Tabela1[[#This Row],[vlLancEstTrat]]+Tabela1[[#This Row],[vlLancEstNTrat]]+Tabela1[[#This Row],[vlConsEst]]</f>
        <v>10746.945227529037</v>
      </c>
      <c r="M1092">
        <v>0</v>
      </c>
      <c r="N1092">
        <f>Tabela1[[#This Row],[VALOR_anual]]+Tabela1[[#This Row],[AJUSTE_exerc]]</f>
        <v>10746.945227529037</v>
      </c>
      <c r="Q1092" t="s">
        <v>51</v>
      </c>
      <c r="R1092" t="s">
        <v>52</v>
      </c>
      <c r="S1092">
        <v>170886</v>
      </c>
      <c r="T1092">
        <v>0</v>
      </c>
      <c r="U1092">
        <v>0</v>
      </c>
      <c r="V1092">
        <v>118326</v>
      </c>
      <c r="W1092">
        <v>0</v>
      </c>
      <c r="X1092">
        <v>0</v>
      </c>
      <c r="Y1092">
        <v>5.7568725668020709E-2</v>
      </c>
      <c r="Z1092">
        <v>3935.0688096426979</v>
      </c>
      <c r="AA1092">
        <v>0</v>
      </c>
      <c r="AB1092">
        <v>0</v>
      </c>
      <c r="AC1092">
        <v>6811.8764178863394</v>
      </c>
      <c r="AD1092" t="s">
        <v>6198</v>
      </c>
      <c r="AE1092" t="s">
        <v>6199</v>
      </c>
      <c r="AF1092" s="10">
        <v>41918</v>
      </c>
      <c r="AG1092" s="10">
        <v>43744</v>
      </c>
      <c r="AH1092">
        <v>0</v>
      </c>
      <c r="AI1092">
        <v>0</v>
      </c>
      <c r="AJ1092">
        <v>0</v>
      </c>
      <c r="AK1092" t="s">
        <v>64</v>
      </c>
      <c r="AL1092">
        <v>0</v>
      </c>
      <c r="AM1092">
        <v>32825015</v>
      </c>
      <c r="AN1092" t="s">
        <v>13054</v>
      </c>
    </row>
    <row r="1093" spans="1:40" s="4" customFormat="1" x14ac:dyDescent="0.25">
      <c r="A1093" t="s">
        <v>6200</v>
      </c>
      <c r="B1093" t="s">
        <v>164</v>
      </c>
      <c r="C1093">
        <v>50</v>
      </c>
      <c r="D1093" t="s">
        <v>165</v>
      </c>
      <c r="E1093" t="s">
        <v>166</v>
      </c>
      <c r="F1093" s="1">
        <v>330008381403</v>
      </c>
      <c r="G1093" t="s">
        <v>6201</v>
      </c>
      <c r="H1093" t="s">
        <v>6202</v>
      </c>
      <c r="I1093" t="s">
        <v>62</v>
      </c>
      <c r="J1093"/>
      <c r="K1093" s="10" t="s">
        <v>50</v>
      </c>
      <c r="L1093">
        <f>Tabela1[[#This Row],[vlCaptEst]]+Tabela1[[#This Row],[vlLancEstTrat]]+Tabela1[[#This Row],[vlLancEstNTrat]]+Tabela1[[#This Row],[vlConsEst]]</f>
        <v>15147.831917932024</v>
      </c>
      <c r="M1093">
        <v>0</v>
      </c>
      <c r="N1093">
        <f>Tabela1[[#This Row],[VALOR_anual]]+Tabela1[[#This Row],[AJUSTE_exerc]]</f>
        <v>15147.831917932024</v>
      </c>
      <c r="O1093"/>
      <c r="P1093"/>
      <c r="Q1093" t="s">
        <v>51</v>
      </c>
      <c r="R1093" t="s">
        <v>52</v>
      </c>
      <c r="S1093">
        <v>438000</v>
      </c>
      <c r="T1093">
        <v>105120</v>
      </c>
      <c r="U1093">
        <v>0</v>
      </c>
      <c r="V1093">
        <v>87600</v>
      </c>
      <c r="W1093">
        <v>2417.7600000000002</v>
      </c>
      <c r="X1093">
        <v>99</v>
      </c>
      <c r="Y1093">
        <v>5.7568725668020709E-2</v>
      </c>
      <c r="Z1093">
        <v>10086.04104726275</v>
      </c>
      <c r="AA1093">
        <v>18.765125800893038</v>
      </c>
      <c r="AB1093">
        <v>0</v>
      </c>
      <c r="AC1093">
        <v>5043.0257448683806</v>
      </c>
      <c r="AD1093" t="s">
        <v>6203</v>
      </c>
      <c r="AE1093" t="s">
        <v>6204</v>
      </c>
      <c r="AF1093" s="10">
        <v>41950</v>
      </c>
      <c r="AG1093" s="10">
        <v>43776</v>
      </c>
      <c r="AH1093" t="s">
        <v>6205</v>
      </c>
      <c r="AI1093" t="s">
        <v>6206</v>
      </c>
      <c r="AJ1093">
        <v>24456680</v>
      </c>
      <c r="AK1093" t="s">
        <v>175</v>
      </c>
      <c r="AL1093" t="s">
        <v>47</v>
      </c>
      <c r="AM1093">
        <v>997448045</v>
      </c>
      <c r="AN1093" t="s">
        <v>6207</v>
      </c>
    </row>
    <row r="1094" spans="1:40" x14ac:dyDescent="0.25">
      <c r="A1094" t="s">
        <v>6208</v>
      </c>
      <c r="B1094" t="s">
        <v>164</v>
      </c>
      <c r="C1094">
        <v>50</v>
      </c>
      <c r="D1094" t="s">
        <v>165</v>
      </c>
      <c r="E1094" t="s">
        <v>166</v>
      </c>
      <c r="F1094" s="1">
        <v>330008398802</v>
      </c>
      <c r="G1094" t="s">
        <v>6209</v>
      </c>
      <c r="H1094" t="s">
        <v>6210</v>
      </c>
      <c r="I1094" t="s">
        <v>49</v>
      </c>
      <c r="K1094" s="10" t="s">
        <v>405</v>
      </c>
      <c r="L1094">
        <f>Tabela1[[#This Row],[vlCaptEst]]+Tabela1[[#This Row],[vlLancEstTrat]]+Tabela1[[#This Row],[vlLancEstNTrat]]+Tabela1[[#This Row],[vlConsEst]]</f>
        <v>1830.6387917513393</v>
      </c>
      <c r="M1094">
        <v>444.15</v>
      </c>
      <c r="N1094">
        <f>Tabela1[[#This Row],[VALOR_anual]]+Tabela1[[#This Row],[AJUSTE_exerc]]</f>
        <v>2274.7887917513394</v>
      </c>
      <c r="Q1094" t="s">
        <v>406</v>
      </c>
      <c r="R1094" t="s">
        <v>52</v>
      </c>
      <c r="S1094">
        <v>23337.599999999999</v>
      </c>
      <c r="T1094">
        <v>0</v>
      </c>
      <c r="U1094">
        <v>0</v>
      </c>
      <c r="V1094">
        <v>22464</v>
      </c>
      <c r="W1094">
        <v>0</v>
      </c>
      <c r="X1094">
        <v>0</v>
      </c>
      <c r="Y1094">
        <v>5.7568725668020709E-2</v>
      </c>
      <c r="Z1094">
        <v>537.41148259163026</v>
      </c>
      <c r="AA1094">
        <v>0</v>
      </c>
      <c r="AB1094">
        <v>0</v>
      </c>
      <c r="AC1094">
        <v>1293.227309159709</v>
      </c>
      <c r="AD1094" t="s">
        <v>6211</v>
      </c>
      <c r="AE1094" t="s">
        <v>6212</v>
      </c>
      <c r="AF1094" s="10">
        <v>44740</v>
      </c>
      <c r="AG1094" s="10">
        <v>46566</v>
      </c>
      <c r="AH1094" t="s">
        <v>6213</v>
      </c>
      <c r="AI1094" t="s">
        <v>6214</v>
      </c>
      <c r="AJ1094" t="s">
        <v>6215</v>
      </c>
      <c r="AK1094" t="s">
        <v>64</v>
      </c>
      <c r="AL1094" t="s">
        <v>47</v>
      </c>
      <c r="AM1094" t="s">
        <v>6216</v>
      </c>
      <c r="AN1094" t="s">
        <v>282</v>
      </c>
    </row>
    <row r="1095" spans="1:40" x14ac:dyDescent="0.25">
      <c r="A1095" t="s">
        <v>6217</v>
      </c>
      <c r="B1095" t="s">
        <v>164</v>
      </c>
      <c r="C1095">
        <v>50</v>
      </c>
      <c r="D1095" t="s">
        <v>165</v>
      </c>
      <c r="E1095" t="s">
        <v>166</v>
      </c>
      <c r="F1095" s="1">
        <v>330008400726</v>
      </c>
      <c r="G1095" t="s">
        <v>6218</v>
      </c>
      <c r="H1095" t="s">
        <v>4701</v>
      </c>
      <c r="I1095" t="s">
        <v>49</v>
      </c>
      <c r="K1095" s="10" t="s">
        <v>50</v>
      </c>
      <c r="L1095">
        <f>Tabela1[[#This Row],[vlCaptEst]]+Tabela1[[#This Row],[vlLancEstTrat]]+Tabela1[[#This Row],[vlLancEstNTrat]]+Tabela1[[#This Row],[vlConsEst]]</f>
        <v>1180.0726607576626</v>
      </c>
      <c r="M1095">
        <v>0</v>
      </c>
      <c r="N1095">
        <f>Tabela1[[#This Row],[VALOR_anual]]+Tabela1[[#This Row],[AJUSTE_exerc]]</f>
        <v>1180.0726607576626</v>
      </c>
      <c r="Q1095" t="s">
        <v>51</v>
      </c>
      <c r="R1095" t="s">
        <v>52</v>
      </c>
      <c r="S1095">
        <v>34164</v>
      </c>
      <c r="T1095">
        <v>0</v>
      </c>
      <c r="U1095">
        <v>0</v>
      </c>
      <c r="V1095">
        <v>6832.8</v>
      </c>
      <c r="W1095">
        <v>0</v>
      </c>
      <c r="X1095">
        <v>0</v>
      </c>
      <c r="Y1095">
        <v>5.7568725668020709E-2</v>
      </c>
      <c r="Z1095">
        <v>786.71510717177512</v>
      </c>
      <c r="AA1095">
        <v>0</v>
      </c>
      <c r="AB1095">
        <v>0</v>
      </c>
      <c r="AC1095">
        <v>393.35755358588756</v>
      </c>
      <c r="AD1095" t="s">
        <v>6219</v>
      </c>
      <c r="AE1095" t="s">
        <v>6220</v>
      </c>
      <c r="AF1095" s="10">
        <v>41985</v>
      </c>
      <c r="AG1095" s="10">
        <v>43811</v>
      </c>
      <c r="AH1095" t="s">
        <v>6221</v>
      </c>
      <c r="AI1095" t="s">
        <v>6222</v>
      </c>
      <c r="AJ1095">
        <v>22790701</v>
      </c>
      <c r="AK1095" t="s">
        <v>64</v>
      </c>
      <c r="AL1095" t="s">
        <v>47</v>
      </c>
      <c r="AM1095">
        <v>21317000</v>
      </c>
      <c r="AN1095" t="s">
        <v>6223</v>
      </c>
    </row>
    <row r="1096" spans="1:40" x14ac:dyDescent="0.25">
      <c r="A1096" t="s">
        <v>6224</v>
      </c>
      <c r="B1096" t="s">
        <v>164</v>
      </c>
      <c r="C1096">
        <v>50</v>
      </c>
      <c r="D1096" t="s">
        <v>165</v>
      </c>
      <c r="E1096" t="s">
        <v>166</v>
      </c>
      <c r="F1096" s="1">
        <v>330008484210</v>
      </c>
      <c r="G1096" t="s">
        <v>6225</v>
      </c>
      <c r="H1096" t="s">
        <v>6226</v>
      </c>
      <c r="I1096" t="s">
        <v>49</v>
      </c>
      <c r="K1096" s="10" t="s">
        <v>6227</v>
      </c>
      <c r="L1096">
        <f>Tabela1[[#This Row],[vlCaptEst]]+Tabela1[[#This Row],[vlLancEstTrat]]+Tabela1[[#This Row],[vlLancEstNTrat]]+Tabela1[[#This Row],[vlConsEst]]</f>
        <v>430.47010622716414</v>
      </c>
      <c r="M1096">
        <v>0</v>
      </c>
      <c r="N1096">
        <f>Tabela1[[#This Row],[VALOR_anual]]+Tabela1[[#This Row],[AJUSTE_exerc]]</f>
        <v>430.47010622716414</v>
      </c>
      <c r="Q1096" t="s">
        <v>6228</v>
      </c>
      <c r="R1096" t="s">
        <v>6229</v>
      </c>
      <c r="S1096">
        <v>0</v>
      </c>
      <c r="T1096">
        <v>70080</v>
      </c>
      <c r="U1096">
        <v>0</v>
      </c>
      <c r="V1096">
        <v>0</v>
      </c>
      <c r="W1096">
        <v>1401.6</v>
      </c>
      <c r="X1096">
        <v>89</v>
      </c>
      <c r="Y1096">
        <v>5.7568725668020709E-2</v>
      </c>
      <c r="Z1096">
        <v>0</v>
      </c>
      <c r="AA1096">
        <v>430.47010622716414</v>
      </c>
      <c r="AB1096">
        <v>0</v>
      </c>
      <c r="AC1096">
        <v>0</v>
      </c>
      <c r="AD1096" t="s">
        <v>6230</v>
      </c>
      <c r="AE1096" t="s">
        <v>6231</v>
      </c>
      <c r="AF1096" s="10">
        <v>44762</v>
      </c>
      <c r="AG1096" s="10">
        <v>48415</v>
      </c>
      <c r="AH1096" t="s">
        <v>6232</v>
      </c>
      <c r="AI1096" t="s">
        <v>6233</v>
      </c>
      <c r="AJ1096">
        <v>22780194</v>
      </c>
      <c r="AK1096" t="s">
        <v>64</v>
      </c>
      <c r="AL1096" t="s">
        <v>47</v>
      </c>
      <c r="AM1096" t="s">
        <v>6234</v>
      </c>
      <c r="AN1096" t="s">
        <v>6235</v>
      </c>
    </row>
    <row r="1097" spans="1:40" x14ac:dyDescent="0.25">
      <c r="A1097" t="s">
        <v>6236</v>
      </c>
      <c r="B1097" t="s">
        <v>164</v>
      </c>
      <c r="C1097">
        <v>50</v>
      </c>
      <c r="D1097" t="s">
        <v>165</v>
      </c>
      <c r="E1097" t="s">
        <v>166</v>
      </c>
      <c r="F1097" s="1">
        <v>330008591300</v>
      </c>
      <c r="G1097" t="s">
        <v>6237</v>
      </c>
      <c r="H1097" t="s">
        <v>6238</v>
      </c>
      <c r="I1097" t="s">
        <v>49</v>
      </c>
      <c r="K1097" s="10" t="s">
        <v>50</v>
      </c>
      <c r="L1097">
        <f>Tabela1[[#This Row],[vlCaptEst]]+Tabela1[[#This Row],[vlLancEstTrat]]+Tabela1[[#This Row],[vlLancEstNTrat]]+Tabela1[[#This Row],[vlConsEst]]</f>
        <v>3028.7456051290028</v>
      </c>
      <c r="M1097">
        <v>0</v>
      </c>
      <c r="N1097">
        <f>Tabela1[[#This Row],[VALOR_anual]]+Tabela1[[#This Row],[AJUSTE_exerc]]</f>
        <v>3028.7456051290028</v>
      </c>
      <c r="Q1097" t="s">
        <v>51</v>
      </c>
      <c r="R1097" t="s">
        <v>52</v>
      </c>
      <c r="S1097">
        <v>78379.199999999997</v>
      </c>
      <c r="T1097">
        <v>0</v>
      </c>
      <c r="U1097">
        <v>0</v>
      </c>
      <c r="V1097">
        <v>21259.200000000001</v>
      </c>
      <c r="W1097">
        <v>0</v>
      </c>
      <c r="X1097">
        <v>0</v>
      </c>
      <c r="Y1097">
        <v>5.7568725668020709E-2</v>
      </c>
      <c r="Z1097">
        <v>1804.8772083619106</v>
      </c>
      <c r="AA1097">
        <v>0</v>
      </c>
      <c r="AB1097">
        <v>0</v>
      </c>
      <c r="AC1097">
        <v>1223.8683967670925</v>
      </c>
      <c r="AD1097" t="s">
        <v>6239</v>
      </c>
      <c r="AE1097" t="s">
        <v>6240</v>
      </c>
      <c r="AF1097" s="10">
        <v>42075</v>
      </c>
      <c r="AG1097" s="10">
        <v>43902</v>
      </c>
      <c r="AH1097" t="s">
        <v>6241</v>
      </c>
      <c r="AI1097" t="s">
        <v>6242</v>
      </c>
      <c r="AJ1097">
        <v>24855148</v>
      </c>
      <c r="AK1097" t="s">
        <v>236</v>
      </c>
      <c r="AL1097" t="s">
        <v>47</v>
      </c>
      <c r="AM1097" t="s">
        <v>6243</v>
      </c>
      <c r="AN1097" t="s">
        <v>6244</v>
      </c>
    </row>
    <row r="1098" spans="1:40" x14ac:dyDescent="0.25">
      <c r="A1098" t="s">
        <v>6245</v>
      </c>
      <c r="B1098" t="s">
        <v>164</v>
      </c>
      <c r="C1098">
        <v>50</v>
      </c>
      <c r="D1098" t="s">
        <v>165</v>
      </c>
      <c r="E1098" t="s">
        <v>166</v>
      </c>
      <c r="F1098" s="1">
        <v>330005799946</v>
      </c>
      <c r="G1098" t="s">
        <v>6246</v>
      </c>
      <c r="H1098" t="s">
        <v>6247</v>
      </c>
      <c r="I1098" t="s">
        <v>49</v>
      </c>
      <c r="K1098" s="10" t="s">
        <v>50</v>
      </c>
      <c r="L1098">
        <f>Tabela1[[#This Row],[vlCaptEst]]+Tabela1[[#This Row],[vlLancEstTrat]]+Tabela1[[#This Row],[vlLancEstNTrat]]+Tabela1[[#This Row],[vlConsEst]]</f>
        <v>151.29056349657117</v>
      </c>
      <c r="M1098">
        <v>0</v>
      </c>
      <c r="N1098">
        <f>Tabela1[[#This Row],[VALOR_anual]]+Tabela1[[#This Row],[AJUSTE_exerc]]</f>
        <v>151.29056349657117</v>
      </c>
      <c r="Q1098" t="s">
        <v>51</v>
      </c>
      <c r="R1098" t="s">
        <v>52</v>
      </c>
      <c r="S1098">
        <v>4380</v>
      </c>
      <c r="T1098">
        <v>0</v>
      </c>
      <c r="U1098">
        <v>0</v>
      </c>
      <c r="V1098">
        <v>876</v>
      </c>
      <c r="W1098">
        <v>0</v>
      </c>
      <c r="X1098">
        <v>0</v>
      </c>
      <c r="Y1098">
        <v>5.7568725668020709E-2</v>
      </c>
      <c r="Z1098">
        <v>100.86385648905168</v>
      </c>
      <c r="AA1098">
        <v>0</v>
      </c>
      <c r="AB1098">
        <v>0</v>
      </c>
      <c r="AC1098">
        <v>50.426707007519475</v>
      </c>
      <c r="AD1098" t="s">
        <v>6248</v>
      </c>
      <c r="AE1098" t="s">
        <v>6249</v>
      </c>
      <c r="AF1098" s="10">
        <v>40766</v>
      </c>
      <c r="AG1098" s="10">
        <v>41862</v>
      </c>
      <c r="AH1098" t="s">
        <v>6250</v>
      </c>
      <c r="AI1098" t="s">
        <v>1438</v>
      </c>
      <c r="AJ1098">
        <v>21550380</v>
      </c>
      <c r="AK1098" t="s">
        <v>64</v>
      </c>
      <c r="AL1098" t="s">
        <v>47</v>
      </c>
      <c r="AM1098" t="s">
        <v>6251</v>
      </c>
      <c r="AN1098" t="s">
        <v>6252</v>
      </c>
    </row>
    <row r="1099" spans="1:40" x14ac:dyDescent="0.25">
      <c r="A1099" t="s">
        <v>6253</v>
      </c>
      <c r="B1099" t="s">
        <v>164</v>
      </c>
      <c r="C1099">
        <v>50</v>
      </c>
      <c r="D1099" t="s">
        <v>165</v>
      </c>
      <c r="E1099" t="s">
        <v>166</v>
      </c>
      <c r="F1099" s="1">
        <v>330008346179</v>
      </c>
      <c r="G1099" t="s">
        <v>6254</v>
      </c>
      <c r="H1099" t="s">
        <v>6255</v>
      </c>
      <c r="I1099" t="s">
        <v>49</v>
      </c>
      <c r="K1099" s="10" t="s">
        <v>50</v>
      </c>
      <c r="L1099">
        <f>Tabela1[[#This Row],[vlCaptEst]]+Tabela1[[#This Row],[vlLancEstTrat]]+Tabela1[[#This Row],[vlLancEstNTrat]]+Tabela1[[#This Row],[vlConsEst]]</f>
        <v>798.47333291011989</v>
      </c>
      <c r="M1099">
        <v>0</v>
      </c>
      <c r="N1099">
        <f>Tabela1[[#This Row],[VALOR_anual]]+Tabela1[[#This Row],[AJUSTE_exerc]]</f>
        <v>798.47333291011989</v>
      </c>
      <c r="Q1099" t="s">
        <v>6256</v>
      </c>
      <c r="R1099" t="s">
        <v>52</v>
      </c>
      <c r="S1099">
        <v>14600</v>
      </c>
      <c r="T1099">
        <v>0</v>
      </c>
      <c r="U1099">
        <v>0</v>
      </c>
      <c r="V1099">
        <v>8030</v>
      </c>
      <c r="W1099">
        <v>0</v>
      </c>
      <c r="X1099">
        <v>0</v>
      </c>
      <c r="Y1099">
        <v>5.7568725668020709E-2</v>
      </c>
      <c r="Z1099">
        <v>336.19545084015107</v>
      </c>
      <c r="AA1099">
        <v>0</v>
      </c>
      <c r="AB1099">
        <v>0</v>
      </c>
      <c r="AC1099">
        <v>462.27788206996883</v>
      </c>
      <c r="AD1099" t="s">
        <v>6257</v>
      </c>
      <c r="AE1099" t="s">
        <v>6258</v>
      </c>
      <c r="AF1099" s="10">
        <v>44649</v>
      </c>
      <c r="AG1099" s="10">
        <v>46475</v>
      </c>
      <c r="AH1099" t="s">
        <v>6259</v>
      </c>
      <c r="AI1099" t="s">
        <v>6260</v>
      </c>
      <c r="AJ1099">
        <v>25240005</v>
      </c>
      <c r="AK1099" t="s">
        <v>76</v>
      </c>
      <c r="AL1099" t="s">
        <v>47</v>
      </c>
      <c r="AM1099" t="s">
        <v>6261</v>
      </c>
      <c r="AN1099" t="s">
        <v>233</v>
      </c>
    </row>
    <row r="1100" spans="1:40" x14ac:dyDescent="0.25">
      <c r="A1100" t="s">
        <v>6262</v>
      </c>
      <c r="B1100" t="s">
        <v>164</v>
      </c>
      <c r="C1100">
        <v>50</v>
      </c>
      <c r="D1100" t="s">
        <v>165</v>
      </c>
      <c r="E1100" t="s">
        <v>166</v>
      </c>
      <c r="F1100" s="1">
        <v>330008802018</v>
      </c>
      <c r="G1100" t="s">
        <v>6263</v>
      </c>
      <c r="H1100" t="s">
        <v>6264</v>
      </c>
      <c r="I1100" t="s">
        <v>62</v>
      </c>
      <c r="K1100" s="10" t="s">
        <v>50</v>
      </c>
      <c r="L1100">
        <f>Tabela1[[#This Row],[vlCaptEst]]+Tabela1[[#This Row],[vlLancEstTrat]]+Tabela1[[#This Row],[vlLancEstNTrat]]+Tabela1[[#This Row],[vlConsEst]]</f>
        <v>1514.9210324501703</v>
      </c>
      <c r="M1100">
        <v>0</v>
      </c>
      <c r="N1100">
        <f>Tabela1[[#This Row],[VALOR_anual]]+Tabela1[[#This Row],[AJUSTE_exerc]]</f>
        <v>1514.9210324501703</v>
      </c>
      <c r="Q1100" t="s">
        <v>2238</v>
      </c>
      <c r="R1100" t="s">
        <v>52</v>
      </c>
      <c r="S1100">
        <v>20673.599999999999</v>
      </c>
      <c r="T1100">
        <v>0</v>
      </c>
      <c r="U1100">
        <v>0</v>
      </c>
      <c r="V1100">
        <v>18045.599999999999</v>
      </c>
      <c r="W1100">
        <v>0</v>
      </c>
      <c r="X1100">
        <v>0</v>
      </c>
      <c r="Y1100">
        <v>5.7568725668020709E-2</v>
      </c>
      <c r="Z1100">
        <v>476.06194776678507</v>
      </c>
      <c r="AA1100">
        <v>0</v>
      </c>
      <c r="AB1100">
        <v>0</v>
      </c>
      <c r="AC1100">
        <v>1038.8590846833852</v>
      </c>
      <c r="AD1100" t="s">
        <v>6265</v>
      </c>
      <c r="AE1100" t="s">
        <v>6266</v>
      </c>
      <c r="AF1100" s="10">
        <v>42150</v>
      </c>
      <c r="AG1100" s="10">
        <v>43977</v>
      </c>
      <c r="AH1100" t="s">
        <v>6267</v>
      </c>
      <c r="AI1100" t="s">
        <v>1675</v>
      </c>
      <c r="AJ1100">
        <v>21810090</v>
      </c>
      <c r="AK1100" t="s">
        <v>64</v>
      </c>
      <c r="AL1100" t="s">
        <v>47</v>
      </c>
      <c r="AM1100" t="s">
        <v>1334</v>
      </c>
      <c r="AN1100" t="s">
        <v>1335</v>
      </c>
    </row>
    <row r="1101" spans="1:40" x14ac:dyDescent="0.25">
      <c r="A1101" t="s">
        <v>6268</v>
      </c>
      <c r="B1101" t="s">
        <v>164</v>
      </c>
      <c r="C1101">
        <v>50</v>
      </c>
      <c r="D1101" t="s">
        <v>165</v>
      </c>
      <c r="E1101" t="s">
        <v>166</v>
      </c>
      <c r="F1101" s="1">
        <v>330008832510</v>
      </c>
      <c r="G1101" t="s">
        <v>6269</v>
      </c>
      <c r="H1101" t="s">
        <v>6270</v>
      </c>
      <c r="I1101" t="s">
        <v>62</v>
      </c>
      <c r="K1101" s="10" t="s">
        <v>50</v>
      </c>
      <c r="L1101">
        <f>Tabela1[[#This Row],[vlCaptEst]]+Tabela1[[#This Row],[vlLancEstTrat]]+Tabela1[[#This Row],[vlLancEstNTrat]]+Tabela1[[#This Row],[vlConsEst]]</f>
        <v>2470.3134223497282</v>
      </c>
      <c r="M1101">
        <v>0</v>
      </c>
      <c r="N1101">
        <f>Tabela1[[#This Row],[VALOR_anual]]+Tabela1[[#This Row],[AJUSTE_exerc]]</f>
        <v>2470.3134223497282</v>
      </c>
      <c r="Q1101" t="s">
        <v>2238</v>
      </c>
      <c r="R1101" t="s">
        <v>52</v>
      </c>
      <c r="S1101">
        <v>30650.400000000001</v>
      </c>
      <c r="T1101">
        <v>0</v>
      </c>
      <c r="U1101">
        <v>1056</v>
      </c>
      <c r="V1101">
        <v>29594.400000000001</v>
      </c>
      <c r="W1101">
        <v>0</v>
      </c>
      <c r="X1101">
        <v>0</v>
      </c>
      <c r="Y1101">
        <v>5.7568725668020709E-2</v>
      </c>
      <c r="Z1101">
        <v>705.80681852106886</v>
      </c>
      <c r="AA1101">
        <v>60.796083702169888</v>
      </c>
      <c r="AB1101">
        <v>0</v>
      </c>
      <c r="AC1101">
        <v>1703.7105201264894</v>
      </c>
      <c r="AD1101" t="s">
        <v>6271</v>
      </c>
      <c r="AE1101" t="s">
        <v>6272</v>
      </c>
      <c r="AF1101" s="10">
        <v>42167</v>
      </c>
      <c r="AG1101" s="10">
        <v>43994</v>
      </c>
      <c r="AH1101" t="s">
        <v>6273</v>
      </c>
      <c r="AI1101" t="s">
        <v>4396</v>
      </c>
      <c r="AJ1101">
        <v>26087190</v>
      </c>
      <c r="AK1101" t="s">
        <v>186</v>
      </c>
      <c r="AL1101" t="s">
        <v>47</v>
      </c>
      <c r="AM1101" t="s">
        <v>6274</v>
      </c>
      <c r="AN1101" t="s">
        <v>74</v>
      </c>
    </row>
    <row r="1102" spans="1:40" x14ac:dyDescent="0.25">
      <c r="A1102" t="s">
        <v>6275</v>
      </c>
      <c r="B1102" t="s">
        <v>164</v>
      </c>
      <c r="C1102">
        <v>50</v>
      </c>
      <c r="D1102" t="s">
        <v>165</v>
      </c>
      <c r="E1102" t="s">
        <v>166</v>
      </c>
      <c r="F1102" s="1">
        <v>330008532398</v>
      </c>
      <c r="G1102" t="s">
        <v>6276</v>
      </c>
      <c r="H1102" t="s">
        <v>6277</v>
      </c>
      <c r="I1102" t="s">
        <v>49</v>
      </c>
      <c r="K1102" s="10" t="s">
        <v>50</v>
      </c>
      <c r="L1102">
        <f>Tabela1[[#This Row],[vlCaptEst]]+Tabela1[[#This Row],[vlLancEstTrat]]+Tabela1[[#This Row],[vlLancEstNTrat]]+Tabela1[[#This Row],[vlConsEst]]</f>
        <v>2537.8971141601787</v>
      </c>
      <c r="M1102">
        <v>0</v>
      </c>
      <c r="N1102">
        <f>Tabela1[[#This Row],[VALOR_anual]]+Tabela1[[#This Row],[AJUSTE_exerc]]</f>
        <v>2537.8971141601787</v>
      </c>
      <c r="Q1102" t="s">
        <v>250</v>
      </c>
      <c r="R1102" t="s">
        <v>52</v>
      </c>
      <c r="S1102">
        <v>32010.5</v>
      </c>
      <c r="T1102">
        <v>0</v>
      </c>
      <c r="U1102">
        <v>0</v>
      </c>
      <c r="V1102">
        <v>31280.5</v>
      </c>
      <c r="W1102">
        <v>0</v>
      </c>
      <c r="X1102">
        <v>0</v>
      </c>
      <c r="Y1102">
        <v>5.7568725668020709E-2</v>
      </c>
      <c r="Z1102">
        <v>737.12379808527487</v>
      </c>
      <c r="AA1102">
        <v>0</v>
      </c>
      <c r="AB1102">
        <v>0</v>
      </c>
      <c r="AC1102">
        <v>1800.773316074904</v>
      </c>
      <c r="AD1102" t="s">
        <v>6278</v>
      </c>
      <c r="AE1102" t="s">
        <v>6279</v>
      </c>
      <c r="AF1102" s="10">
        <v>42151</v>
      </c>
      <c r="AG1102" s="10">
        <v>42882</v>
      </c>
      <c r="AH1102" t="s">
        <v>6280</v>
      </c>
      <c r="AI1102" t="s">
        <v>167</v>
      </c>
      <c r="AJ1102">
        <v>22740240</v>
      </c>
      <c r="AK1102" t="s">
        <v>64</v>
      </c>
      <c r="AL1102" t="s">
        <v>47</v>
      </c>
      <c r="AM1102">
        <v>-18287</v>
      </c>
      <c r="AN1102" t="s">
        <v>6281</v>
      </c>
    </row>
    <row r="1103" spans="1:40" x14ac:dyDescent="0.25">
      <c r="A1103" t="s">
        <v>6282</v>
      </c>
      <c r="B1103" t="s">
        <v>164</v>
      </c>
      <c r="C1103">
        <v>50</v>
      </c>
      <c r="D1103" t="s">
        <v>165</v>
      </c>
      <c r="E1103" t="s">
        <v>166</v>
      </c>
      <c r="F1103" s="1">
        <v>330008649821</v>
      </c>
      <c r="G1103" t="s">
        <v>6283</v>
      </c>
      <c r="H1103" t="s">
        <v>6284</v>
      </c>
      <c r="I1103" t="s">
        <v>49</v>
      </c>
      <c r="K1103" s="10" t="s">
        <v>50</v>
      </c>
      <c r="L1103">
        <f>Tabela1[[#This Row],[vlCaptEst]]+Tabela1[[#This Row],[vlLancEstTrat]]+Tabela1[[#This Row],[vlLancEstNTrat]]+Tabela1[[#This Row],[vlConsEst]]</f>
        <v>1783.5482036660833</v>
      </c>
      <c r="M1103">
        <v>0</v>
      </c>
      <c r="N1103">
        <v>1415.4146975827748</v>
      </c>
      <c r="O1103">
        <v>456.29</v>
      </c>
      <c r="P1103" t="s">
        <v>13448</v>
      </c>
      <c r="Q1103" t="s">
        <v>250</v>
      </c>
      <c r="R1103" t="s">
        <v>52</v>
      </c>
      <c r="S1103">
        <v>22155.5</v>
      </c>
      <c r="T1103">
        <v>0</v>
      </c>
      <c r="U1103">
        <v>0</v>
      </c>
      <c r="V1103">
        <v>22119</v>
      </c>
      <c r="W1103">
        <v>0</v>
      </c>
      <c r="X1103">
        <v>0</v>
      </c>
      <c r="Y1103">
        <v>5.7568725668020709E-2</v>
      </c>
      <c r="Z1103">
        <v>510.18556061513311</v>
      </c>
      <c r="AA1103">
        <v>0</v>
      </c>
      <c r="AB1103">
        <v>0</v>
      </c>
      <c r="AC1103">
        <v>1273.3626430509501</v>
      </c>
      <c r="AD1103" t="s">
        <v>13446</v>
      </c>
      <c r="AE1103" t="s">
        <v>13447</v>
      </c>
      <c r="AF1103" s="10">
        <v>45566</v>
      </c>
      <c r="AG1103" s="10">
        <v>46296</v>
      </c>
      <c r="AH1103" t="s">
        <v>6285</v>
      </c>
      <c r="AI1103" t="s">
        <v>6286</v>
      </c>
      <c r="AJ1103">
        <v>25245520</v>
      </c>
      <c r="AK1103" t="s">
        <v>76</v>
      </c>
      <c r="AL1103" t="s">
        <v>47</v>
      </c>
      <c r="AM1103" t="s">
        <v>6287</v>
      </c>
      <c r="AN1103" t="s">
        <v>6288</v>
      </c>
    </row>
    <row r="1104" spans="1:40" x14ac:dyDescent="0.25">
      <c r="A1104" t="s">
        <v>6289</v>
      </c>
      <c r="B1104" t="s">
        <v>164</v>
      </c>
      <c r="C1104">
        <v>50</v>
      </c>
      <c r="D1104" t="s">
        <v>165</v>
      </c>
      <c r="E1104" t="s">
        <v>166</v>
      </c>
      <c r="F1104" s="1">
        <v>330008986070</v>
      </c>
      <c r="G1104" t="s">
        <v>6290</v>
      </c>
      <c r="H1104" t="s">
        <v>6291</v>
      </c>
      <c r="I1104" t="s">
        <v>49</v>
      </c>
      <c r="K1104" s="10" t="s">
        <v>1355</v>
      </c>
      <c r="L1104">
        <f>Tabela1[[#This Row],[vlCaptEst]]+Tabela1[[#This Row],[vlLancEstTrat]]+Tabela1[[#This Row],[vlLancEstNTrat]]+Tabela1[[#This Row],[vlConsEst]]</f>
        <v>14040.773035471437</v>
      </c>
      <c r="M1104">
        <v>0</v>
      </c>
      <c r="N1104">
        <f>Tabela1[[#This Row],[VALOR_anual]]+Tabela1[[#This Row],[AJUSTE_exerc]]</f>
        <v>14040.773035471437</v>
      </c>
      <c r="Q1104" t="s">
        <v>51</v>
      </c>
      <c r="R1104" t="s">
        <v>52</v>
      </c>
      <c r="S1104">
        <v>187727</v>
      </c>
      <c r="T1104">
        <v>0</v>
      </c>
      <c r="U1104">
        <v>0</v>
      </c>
      <c r="V1104">
        <v>168805</v>
      </c>
      <c r="W1104">
        <v>0</v>
      </c>
      <c r="X1104">
        <v>0</v>
      </c>
      <c r="Y1104">
        <v>5.7568725668020709E-2</v>
      </c>
      <c r="Z1104">
        <v>4322.8814095278203</v>
      </c>
      <c r="AA1104">
        <v>0</v>
      </c>
      <c r="AB1104">
        <v>0</v>
      </c>
      <c r="AC1104">
        <v>9717.8916259436155</v>
      </c>
      <c r="AD1104" t="s">
        <v>6292</v>
      </c>
      <c r="AE1104" t="s">
        <v>6293</v>
      </c>
      <c r="AF1104" s="10">
        <v>42978</v>
      </c>
      <c r="AG1104" s="10">
        <v>43708</v>
      </c>
      <c r="AH1104" t="s">
        <v>6294</v>
      </c>
      <c r="AI1104" t="s">
        <v>168</v>
      </c>
      <c r="AJ1104">
        <v>25555520</v>
      </c>
      <c r="AK1104" t="s">
        <v>168</v>
      </c>
      <c r="AL1104" t="s">
        <v>47</v>
      </c>
      <c r="AM1104">
        <v>78754615</v>
      </c>
      <c r="AN1104" t="s">
        <v>233</v>
      </c>
    </row>
    <row r="1105" spans="1:40" x14ac:dyDescent="0.25">
      <c r="A1105" t="s">
        <v>6295</v>
      </c>
      <c r="B1105" t="s">
        <v>164</v>
      </c>
      <c r="C1105">
        <v>50</v>
      </c>
      <c r="D1105" t="s">
        <v>165</v>
      </c>
      <c r="E1105" t="s">
        <v>166</v>
      </c>
      <c r="F1105" s="1">
        <v>330008998915</v>
      </c>
      <c r="G1105" t="s">
        <v>6296</v>
      </c>
      <c r="H1105" t="s">
        <v>6297</v>
      </c>
      <c r="I1105" t="s">
        <v>62</v>
      </c>
      <c r="K1105" s="10" t="s">
        <v>50</v>
      </c>
      <c r="L1105">
        <f>Tabela1[[#This Row],[vlCaptEst]]+Tabela1[[#This Row],[vlLancEstTrat]]+Tabela1[[#This Row],[vlLancEstNTrat]]+Tabela1[[#This Row],[vlConsEst]]</f>
        <v>5953.3170895069161</v>
      </c>
      <c r="M1105">
        <v>0</v>
      </c>
      <c r="N1105">
        <f>Tabela1[[#This Row],[VALOR_anual]]+Tabela1[[#This Row],[AJUSTE_exerc]]</f>
        <v>5953.3170895069161</v>
      </c>
      <c r="Q1105" t="s">
        <v>6298</v>
      </c>
      <c r="R1105" t="s">
        <v>52</v>
      </c>
      <c r="S1105">
        <v>105120</v>
      </c>
      <c r="T1105">
        <v>58400</v>
      </c>
      <c r="U1105">
        <v>0</v>
      </c>
      <c r="V1105">
        <v>46720</v>
      </c>
      <c r="W1105" t="e">
        <v>#REF!</v>
      </c>
      <c r="X1105">
        <v>0</v>
      </c>
      <c r="Y1105">
        <v>5.7568725668020709E-2</v>
      </c>
      <c r="Z1105">
        <v>2420.6490159451387</v>
      </c>
      <c r="AA1105">
        <v>843.05225447050532</v>
      </c>
      <c r="AB1105">
        <v>0</v>
      </c>
      <c r="AC1105">
        <v>2689.6158190912724</v>
      </c>
      <c r="AD1105" t="s">
        <v>6299</v>
      </c>
      <c r="AE1105" t="s">
        <v>6300</v>
      </c>
      <c r="AF1105" s="10">
        <v>45084</v>
      </c>
      <c r="AG1105" s="10">
        <v>46911</v>
      </c>
      <c r="AH1105" t="s">
        <v>6301</v>
      </c>
      <c r="AI1105" t="s">
        <v>4172</v>
      </c>
      <c r="AJ1105">
        <v>25251000</v>
      </c>
      <c r="AK1105" t="s">
        <v>76</v>
      </c>
      <c r="AL1105" t="s">
        <v>47</v>
      </c>
      <c r="AM1105" t="s">
        <v>6302</v>
      </c>
      <c r="AN1105" t="s">
        <v>6303</v>
      </c>
    </row>
    <row r="1106" spans="1:40" x14ac:dyDescent="0.25">
      <c r="A1106" t="s">
        <v>6304</v>
      </c>
      <c r="B1106" t="s">
        <v>164</v>
      </c>
      <c r="C1106">
        <v>50</v>
      </c>
      <c r="D1106" t="s">
        <v>165</v>
      </c>
      <c r="E1106" t="s">
        <v>166</v>
      </c>
      <c r="F1106" s="1">
        <v>330008937452</v>
      </c>
      <c r="G1106" t="s">
        <v>1147</v>
      </c>
      <c r="H1106" t="s">
        <v>6305</v>
      </c>
      <c r="I1106" t="s">
        <v>49</v>
      </c>
      <c r="K1106" s="10" t="s">
        <v>50</v>
      </c>
      <c r="L1106">
        <f>Tabela1[[#This Row],[vlCaptEst]]+Tabela1[[#This Row],[vlLancEstTrat]]+Tabela1[[#This Row],[vlLancEstNTrat]]+Tabela1[[#This Row],[vlConsEst]]</f>
        <v>16137.674029599606</v>
      </c>
      <c r="M1106">
        <v>0</v>
      </c>
      <c r="N1106">
        <f>Tabela1[[#This Row],[VALOR_anual]]+Tabela1[[#This Row],[AJUSTE_exerc]]</f>
        <v>16137.674029599606</v>
      </c>
      <c r="Q1106" t="s">
        <v>51</v>
      </c>
      <c r="R1106" t="s">
        <v>52</v>
      </c>
      <c r="S1106">
        <v>0</v>
      </c>
      <c r="T1106">
        <v>0</v>
      </c>
      <c r="U1106">
        <v>140160</v>
      </c>
      <c r="V1106">
        <v>0</v>
      </c>
      <c r="W1106">
        <v>52560</v>
      </c>
      <c r="X1106">
        <v>0</v>
      </c>
      <c r="Y1106">
        <v>5.7568725668020709E-2</v>
      </c>
      <c r="Z1106">
        <v>0</v>
      </c>
      <c r="AA1106">
        <v>8068.837014799803</v>
      </c>
      <c r="AB1106">
        <v>8068.837014799803</v>
      </c>
      <c r="AC1106">
        <v>0</v>
      </c>
      <c r="AD1106" t="s">
        <v>6306</v>
      </c>
      <c r="AE1106" t="s">
        <v>6307</v>
      </c>
      <c r="AF1106" s="10">
        <v>42244</v>
      </c>
      <c r="AG1106" s="10">
        <v>44071</v>
      </c>
      <c r="AH1106" t="s">
        <v>6308</v>
      </c>
      <c r="AI1106" t="s">
        <v>129</v>
      </c>
      <c r="AJ1106">
        <v>20070022</v>
      </c>
      <c r="AK1106" t="s">
        <v>64</v>
      </c>
      <c r="AL1106" t="s">
        <v>47</v>
      </c>
      <c r="AM1106" t="s">
        <v>6309</v>
      </c>
      <c r="AN1106" t="s">
        <v>6310</v>
      </c>
    </row>
    <row r="1107" spans="1:40" x14ac:dyDescent="0.25">
      <c r="A1107" t="s">
        <v>6311</v>
      </c>
      <c r="B1107" t="s">
        <v>164</v>
      </c>
      <c r="C1107">
        <v>50</v>
      </c>
      <c r="D1107" t="s">
        <v>165</v>
      </c>
      <c r="E1107" t="s">
        <v>166</v>
      </c>
      <c r="F1107" s="1">
        <v>330008859397</v>
      </c>
      <c r="G1107" t="s">
        <v>6312</v>
      </c>
      <c r="H1107" t="s">
        <v>6313</v>
      </c>
      <c r="I1107" t="s">
        <v>49</v>
      </c>
      <c r="K1107" s="10" t="s">
        <v>50</v>
      </c>
      <c r="L1107">
        <f>Tabela1[[#This Row],[vlCaptEst]]+Tabela1[[#This Row],[vlLancEstTrat]]+Tabela1[[#This Row],[vlLancEstNTrat]]+Tabela1[[#This Row],[vlConsEst]]</f>
        <v>12103.245079725692</v>
      </c>
      <c r="M1107">
        <v>0</v>
      </c>
      <c r="N1107">
        <f>Tabela1[[#This Row],[VALOR_anual]]+Tabela1[[#This Row],[AJUSTE_exerc]]</f>
        <v>12103.245079725692</v>
      </c>
      <c r="Q1107" t="s">
        <v>250</v>
      </c>
      <c r="R1107" t="s">
        <v>52</v>
      </c>
      <c r="S1107">
        <v>0</v>
      </c>
      <c r="T1107">
        <v>0</v>
      </c>
      <c r="U1107">
        <v>105120</v>
      </c>
      <c r="V1107">
        <v>0</v>
      </c>
      <c r="W1107">
        <v>14191200</v>
      </c>
      <c r="X1107">
        <v>0</v>
      </c>
      <c r="Y1107">
        <v>5.7568725668020709E-2</v>
      </c>
      <c r="Z1107">
        <v>0</v>
      </c>
      <c r="AA1107">
        <v>6051.6225398628458</v>
      </c>
      <c r="AB1107">
        <v>6051.6225398628458</v>
      </c>
      <c r="AC1107">
        <v>0</v>
      </c>
      <c r="AD1107" t="s">
        <v>6314</v>
      </c>
      <c r="AE1107" t="s">
        <v>6315</v>
      </c>
      <c r="AF1107" s="10">
        <v>42228</v>
      </c>
      <c r="AG1107" s="10">
        <v>44055</v>
      </c>
      <c r="AH1107" t="s">
        <v>6316</v>
      </c>
      <c r="AI1107" t="s">
        <v>419</v>
      </c>
      <c r="AJ1107">
        <v>22793081</v>
      </c>
      <c r="AK1107" t="s">
        <v>64</v>
      </c>
      <c r="AL1107" t="s">
        <v>47</v>
      </c>
      <c r="AM1107">
        <v>32891356</v>
      </c>
      <c r="AN1107" t="s">
        <v>6317</v>
      </c>
    </row>
    <row r="1108" spans="1:40" x14ac:dyDescent="0.25">
      <c r="A1108" t="s">
        <v>6318</v>
      </c>
      <c r="B1108" t="s">
        <v>164</v>
      </c>
      <c r="C1108">
        <v>50</v>
      </c>
      <c r="D1108" t="s">
        <v>165</v>
      </c>
      <c r="E1108" t="s">
        <v>166</v>
      </c>
      <c r="F1108" s="1">
        <v>330008987719</v>
      </c>
      <c r="G1108" t="s">
        <v>6319</v>
      </c>
      <c r="H1108" t="s">
        <v>6320</v>
      </c>
      <c r="I1108" t="s">
        <v>49</v>
      </c>
      <c r="K1108" s="10" t="s">
        <v>50</v>
      </c>
      <c r="L1108">
        <f>Tabela1[[#This Row],[vlCaptEst]]+Tabela1[[#This Row],[vlLancEstTrat]]+Tabela1[[#This Row],[vlLancEstNTrat]]+Tabela1[[#This Row],[vlConsEst]]</f>
        <v>3618.5678647905729</v>
      </c>
      <c r="M1108">
        <v>0</v>
      </c>
      <c r="N1108">
        <f>Tabela1[[#This Row],[VALOR_anual]]+Tabela1[[#This Row],[AJUSTE_exerc]]</f>
        <v>3618.5678647905729</v>
      </c>
      <c r="Q1108" t="s">
        <v>51</v>
      </c>
      <c r="R1108" t="s">
        <v>52</v>
      </c>
      <c r="S1108">
        <v>44986.25</v>
      </c>
      <c r="T1108">
        <v>0</v>
      </c>
      <c r="U1108">
        <v>0</v>
      </c>
      <c r="V1108">
        <v>44862.15</v>
      </c>
      <c r="W1108">
        <v>0</v>
      </c>
      <c r="X1108">
        <v>0</v>
      </c>
      <c r="Y1108">
        <v>5.7568725668020709E-2</v>
      </c>
      <c r="Z1108">
        <v>1035.9143070117925</v>
      </c>
      <c r="AA1108">
        <v>0</v>
      </c>
      <c r="AB1108">
        <v>0</v>
      </c>
      <c r="AC1108">
        <v>2582.6535577787804</v>
      </c>
      <c r="AD1108" t="s">
        <v>6321</v>
      </c>
      <c r="AE1108" t="s">
        <v>6322</v>
      </c>
      <c r="AF1108" s="10">
        <v>43084</v>
      </c>
      <c r="AG1108" s="10">
        <v>43814</v>
      </c>
      <c r="AH1108" t="s">
        <v>6323</v>
      </c>
      <c r="AI1108" t="s">
        <v>181</v>
      </c>
      <c r="AJ1108">
        <v>21321050</v>
      </c>
      <c r="AK1108" t="s">
        <v>64</v>
      </c>
      <c r="AL1108" t="s">
        <v>47</v>
      </c>
      <c r="AM1108" t="s">
        <v>6324</v>
      </c>
      <c r="AN1108" t="s">
        <v>6325</v>
      </c>
    </row>
    <row r="1109" spans="1:40" x14ac:dyDescent="0.25">
      <c r="A1109" t="s">
        <v>6326</v>
      </c>
      <c r="B1109" t="s">
        <v>164</v>
      </c>
      <c r="C1109">
        <v>50</v>
      </c>
      <c r="D1109" t="s">
        <v>165</v>
      </c>
      <c r="E1109" t="s">
        <v>166</v>
      </c>
      <c r="F1109" s="1">
        <v>330008976784</v>
      </c>
      <c r="G1109" t="s">
        <v>6327</v>
      </c>
      <c r="H1109" t="s">
        <v>6328</v>
      </c>
      <c r="I1109" t="s">
        <v>62</v>
      </c>
      <c r="K1109" s="10" t="s">
        <v>50</v>
      </c>
      <c r="L1109">
        <f>Tabela1[[#This Row],[vlCaptEst]]+Tabela1[[#This Row],[vlLancEstTrat]]+Tabela1[[#This Row],[vlLancEstNTrat]]+Tabela1[[#This Row],[vlConsEst]]</f>
        <v>1024.2396210655497</v>
      </c>
      <c r="M1109">
        <v>0</v>
      </c>
      <c r="N1109">
        <f>Tabela1[[#This Row],[VALOR_anual]]+Tabela1[[#This Row],[AJUSTE_exerc]]</f>
        <v>1024.2396210655497</v>
      </c>
      <c r="Q1109" t="s">
        <v>51</v>
      </c>
      <c r="R1109" t="s">
        <v>52</v>
      </c>
      <c r="S1109">
        <v>19140.599999999999</v>
      </c>
      <c r="T1109">
        <v>0</v>
      </c>
      <c r="U1109">
        <v>0</v>
      </c>
      <c r="V1109">
        <v>10135.32</v>
      </c>
      <c r="W1109">
        <v>0</v>
      </c>
      <c r="X1109">
        <v>0</v>
      </c>
      <c r="Y1109">
        <v>5.7568725668020709E-2</v>
      </c>
      <c r="Z1109">
        <v>440.76638560372527</v>
      </c>
      <c r="AA1109">
        <v>0</v>
      </c>
      <c r="AB1109">
        <v>0</v>
      </c>
      <c r="AC1109">
        <v>583.47323546182452</v>
      </c>
      <c r="AD1109" t="s">
        <v>6329</v>
      </c>
      <c r="AE1109" t="s">
        <v>6330</v>
      </c>
      <c r="AF1109" s="10">
        <v>42257</v>
      </c>
      <c r="AG1109" s="10">
        <v>44084</v>
      </c>
      <c r="AH1109" t="s">
        <v>6331</v>
      </c>
      <c r="AI1109" t="s">
        <v>6332</v>
      </c>
      <c r="AJ1109">
        <v>24732570</v>
      </c>
      <c r="AK1109" t="s">
        <v>175</v>
      </c>
      <c r="AL1109" t="s">
        <v>47</v>
      </c>
      <c r="AM1109">
        <v>36062598</v>
      </c>
      <c r="AN1109" t="s">
        <v>6333</v>
      </c>
    </row>
    <row r="1110" spans="1:40" x14ac:dyDescent="0.25">
      <c r="A1110" t="s">
        <v>6334</v>
      </c>
      <c r="B1110" t="s">
        <v>164</v>
      </c>
      <c r="C1110">
        <v>50</v>
      </c>
      <c r="D1110" t="s">
        <v>165</v>
      </c>
      <c r="E1110" t="s">
        <v>166</v>
      </c>
      <c r="F1110" s="1">
        <v>330022571966</v>
      </c>
      <c r="G1110" t="s">
        <v>6335</v>
      </c>
      <c r="H1110" t="s">
        <v>6336</v>
      </c>
      <c r="I1110" t="s">
        <v>49</v>
      </c>
      <c r="K1110" s="10" t="s">
        <v>1661</v>
      </c>
      <c r="L1110">
        <f>Tabela1[[#This Row],[vlCaptEst]]+Tabela1[[#This Row],[vlLancEstTrat]]+Tabela1[[#This Row],[vlLancEstNTrat]]+Tabela1[[#This Row],[vlConsEst]]</f>
        <v>1807.508711813121</v>
      </c>
      <c r="M1110">
        <v>0</v>
      </c>
      <c r="N1110">
        <f>Tabela1[[#This Row],[VALOR_anual]]+Tabela1[[#This Row],[AJUSTE_exerc]]</f>
        <v>1807.508711813121</v>
      </c>
      <c r="Q1110" t="s">
        <v>51</v>
      </c>
      <c r="R1110" t="s">
        <v>52</v>
      </c>
      <c r="S1110">
        <v>22557</v>
      </c>
      <c r="T1110">
        <v>0</v>
      </c>
      <c r="U1110">
        <v>0</v>
      </c>
      <c r="V1110">
        <v>22374.5</v>
      </c>
      <c r="W1110">
        <v>0</v>
      </c>
      <c r="X1110">
        <v>0</v>
      </c>
      <c r="Y1110">
        <v>5.7568725668020709E-2</v>
      </c>
      <c r="Z1110">
        <v>519.42954234169258</v>
      </c>
      <c r="AA1110">
        <v>0</v>
      </c>
      <c r="AB1110">
        <v>0</v>
      </c>
      <c r="AC1110">
        <v>1288.0791694714283</v>
      </c>
      <c r="AD1110" t="s">
        <v>6337</v>
      </c>
      <c r="AE1110" t="s">
        <v>6338</v>
      </c>
      <c r="AF1110" s="10">
        <v>44657</v>
      </c>
      <c r="AG1110" s="10">
        <v>46483</v>
      </c>
      <c r="AH1110" t="s">
        <v>6339</v>
      </c>
      <c r="AI1110" t="s">
        <v>6340</v>
      </c>
      <c r="AJ1110">
        <v>25550530</v>
      </c>
      <c r="AK1110" t="s">
        <v>168</v>
      </c>
      <c r="AL1110" t="s">
        <v>47</v>
      </c>
      <c r="AM1110" t="s">
        <v>1720</v>
      </c>
      <c r="AN1110" t="s">
        <v>1690</v>
      </c>
    </row>
    <row r="1111" spans="1:40" x14ac:dyDescent="0.25">
      <c r="A1111" t="s">
        <v>6341</v>
      </c>
      <c r="B1111" t="s">
        <v>164</v>
      </c>
      <c r="C1111">
        <v>50</v>
      </c>
      <c r="D1111" t="s">
        <v>165</v>
      </c>
      <c r="E1111" t="s">
        <v>166</v>
      </c>
      <c r="F1111" s="1">
        <v>330009211293</v>
      </c>
      <c r="G1111" t="s">
        <v>6342</v>
      </c>
      <c r="H1111" t="s">
        <v>6343</v>
      </c>
      <c r="I1111" t="s">
        <v>49</v>
      </c>
      <c r="K1111" s="10" t="s">
        <v>50</v>
      </c>
      <c r="L1111">
        <f>Tabela1[[#This Row],[vlCaptEst]]+Tabela1[[#This Row],[vlLancEstTrat]]+Tabela1[[#This Row],[vlLancEstNTrat]]+Tabela1[[#This Row],[vlConsEst]]</f>
        <v>4227.7320756081044</v>
      </c>
      <c r="M1111">
        <v>412.71</v>
      </c>
      <c r="N1111">
        <f>Tabela1[[#This Row],[VALOR_anual]]+Tabela1[[#This Row],[AJUSTE_exerc]]</f>
        <v>4640.4420756081045</v>
      </c>
      <c r="Q1111">
        <v>0</v>
      </c>
      <c r="R1111" t="s">
        <v>52</v>
      </c>
      <c r="S1111">
        <v>52560</v>
      </c>
      <c r="T1111">
        <v>0</v>
      </c>
      <c r="U1111">
        <v>0</v>
      </c>
      <c r="V1111">
        <v>52414</v>
      </c>
      <c r="W1111">
        <v>0</v>
      </c>
      <c r="X1111">
        <v>0</v>
      </c>
      <c r="Y1111">
        <v>5.7568725668020709E-2</v>
      </c>
      <c r="Z1111">
        <v>1210.3248884444672</v>
      </c>
      <c r="AA1111">
        <v>0</v>
      </c>
      <c r="AB1111">
        <v>0</v>
      </c>
      <c r="AC1111">
        <v>3017.407187163637</v>
      </c>
      <c r="AD1111" t="s">
        <v>6344</v>
      </c>
      <c r="AE1111" t="s">
        <v>6345</v>
      </c>
      <c r="AF1111" s="10">
        <v>45359</v>
      </c>
      <c r="AG1111" s="10">
        <v>47185</v>
      </c>
      <c r="AH1111" t="s">
        <v>6346</v>
      </c>
      <c r="AI1111" t="s">
        <v>6347</v>
      </c>
      <c r="AJ1111">
        <v>25565250</v>
      </c>
      <c r="AK1111" t="s">
        <v>168</v>
      </c>
      <c r="AL1111" t="s">
        <v>47</v>
      </c>
      <c r="AM1111">
        <v>77516754</v>
      </c>
      <c r="AN1111" t="s">
        <v>6348</v>
      </c>
    </row>
    <row r="1112" spans="1:40" x14ac:dyDescent="0.25">
      <c r="A1112" t="s">
        <v>6349</v>
      </c>
      <c r="B1112" t="s">
        <v>164</v>
      </c>
      <c r="C1112">
        <v>50</v>
      </c>
      <c r="D1112" t="s">
        <v>165</v>
      </c>
      <c r="E1112" t="s">
        <v>166</v>
      </c>
      <c r="F1112" s="1">
        <v>330009199730</v>
      </c>
      <c r="G1112" t="s">
        <v>248</v>
      </c>
      <c r="H1112" t="s">
        <v>6350</v>
      </c>
      <c r="I1112" t="s">
        <v>49</v>
      </c>
      <c r="K1112" s="10" t="s">
        <v>50</v>
      </c>
      <c r="L1112">
        <f>Tabela1[[#This Row],[vlCaptEst]]+Tabela1[[#This Row],[vlLancEstTrat]]+Tabela1[[#This Row],[vlLancEstNTrat]]+Tabela1[[#This Row],[vlConsEst]]</f>
        <v>20802.462923252548</v>
      </c>
      <c r="M1112">
        <v>0</v>
      </c>
      <c r="N1112">
        <f>Tabela1[[#This Row],[VALOR_anual]]+Tabela1[[#This Row],[AJUSTE_exerc]]</f>
        <v>20802.462923252548</v>
      </c>
      <c r="Q1112" t="s">
        <v>51</v>
      </c>
      <c r="R1112" t="s">
        <v>52</v>
      </c>
      <c r="S1112">
        <v>259150</v>
      </c>
      <c r="T1112">
        <v>0</v>
      </c>
      <c r="U1112">
        <v>0</v>
      </c>
      <c r="V1112">
        <v>257690</v>
      </c>
      <c r="W1112">
        <v>0</v>
      </c>
      <c r="X1112">
        <v>0</v>
      </c>
      <c r="Y1112">
        <v>5.7568725668020709E-2</v>
      </c>
      <c r="Z1112">
        <v>5967.5710665343058</v>
      </c>
      <c r="AA1112">
        <v>0</v>
      </c>
      <c r="AB1112">
        <v>0</v>
      </c>
      <c r="AC1112">
        <v>14834.891856718243</v>
      </c>
      <c r="AD1112" t="s">
        <v>6351</v>
      </c>
      <c r="AE1112" t="s">
        <v>6352</v>
      </c>
      <c r="AF1112" s="10">
        <v>42346</v>
      </c>
      <c r="AG1112" s="10">
        <v>43077</v>
      </c>
      <c r="AH1112" t="s">
        <v>5762</v>
      </c>
      <c r="AI1112" t="s">
        <v>181</v>
      </c>
      <c r="AJ1112">
        <v>22743370</v>
      </c>
      <c r="AK1112" t="s">
        <v>64</v>
      </c>
      <c r="AL1112" t="s">
        <v>47</v>
      </c>
      <c r="AM1112" t="s">
        <v>6353</v>
      </c>
      <c r="AN1112" t="s">
        <v>6354</v>
      </c>
    </row>
    <row r="1113" spans="1:40" x14ac:dyDescent="0.25">
      <c r="A1113" t="s">
        <v>6355</v>
      </c>
      <c r="B1113" t="s">
        <v>164</v>
      </c>
      <c r="C1113">
        <v>50</v>
      </c>
      <c r="D1113" t="s">
        <v>165</v>
      </c>
      <c r="E1113" t="s">
        <v>166</v>
      </c>
      <c r="F1113" s="1">
        <v>330009102249</v>
      </c>
      <c r="G1113" t="s">
        <v>6356</v>
      </c>
      <c r="H1113" t="s">
        <v>6357</v>
      </c>
      <c r="I1113" t="s">
        <v>49</v>
      </c>
      <c r="K1113" s="10" t="s">
        <v>50</v>
      </c>
      <c r="L1113">
        <f>Tabela1[[#This Row],[vlCaptEst]]+Tabela1[[#This Row],[vlLancEstTrat]]+Tabela1[[#This Row],[vlLancEstNTrat]]+Tabela1[[#This Row],[vlConsEst]]</f>
        <v>1739.851922684581</v>
      </c>
      <c r="M1113">
        <v>0</v>
      </c>
      <c r="N1113">
        <f>Tabela1[[#This Row],[VALOR_anual]]+Tabela1[[#This Row],[AJUSTE_exerc]]</f>
        <v>1739.851922684581</v>
      </c>
      <c r="Q1113" t="s">
        <v>250</v>
      </c>
      <c r="R1113" t="s">
        <v>52</v>
      </c>
      <c r="S1113">
        <v>26280</v>
      </c>
      <c r="T1113">
        <v>0</v>
      </c>
      <c r="U1113">
        <v>0</v>
      </c>
      <c r="V1113">
        <v>19710</v>
      </c>
      <c r="W1113">
        <v>0</v>
      </c>
      <c r="X1113">
        <v>0</v>
      </c>
      <c r="Y1113">
        <v>5.7568725668020709E-2</v>
      </c>
      <c r="Z1113">
        <v>605.16225398628467</v>
      </c>
      <c r="AA1113">
        <v>0</v>
      </c>
      <c r="AB1113">
        <v>0</v>
      </c>
      <c r="AC1113">
        <v>1134.6896686982964</v>
      </c>
      <c r="AD1113" t="s">
        <v>6358</v>
      </c>
      <c r="AE1113" t="s">
        <v>6359</v>
      </c>
      <c r="AF1113" s="10">
        <v>42318</v>
      </c>
      <c r="AG1113" s="10">
        <v>43049</v>
      </c>
      <c r="AH1113" t="s">
        <v>6360</v>
      </c>
      <c r="AI1113" t="s">
        <v>6361</v>
      </c>
      <c r="AJ1113">
        <v>25230030</v>
      </c>
      <c r="AK1113" t="s">
        <v>76</v>
      </c>
      <c r="AL1113" t="s">
        <v>47</v>
      </c>
      <c r="AM1113">
        <v>94407575</v>
      </c>
      <c r="AN1113" t="s">
        <v>6362</v>
      </c>
    </row>
    <row r="1114" spans="1:40" x14ac:dyDescent="0.25">
      <c r="A1114" t="s">
        <v>6363</v>
      </c>
      <c r="B1114" t="s">
        <v>164</v>
      </c>
      <c r="C1114">
        <v>50</v>
      </c>
      <c r="D1114" t="s">
        <v>165</v>
      </c>
      <c r="E1114" t="s">
        <v>166</v>
      </c>
      <c r="F1114" s="1">
        <v>330009246089</v>
      </c>
      <c r="G1114" t="s">
        <v>1523</v>
      </c>
      <c r="H1114" t="s">
        <v>6364</v>
      </c>
      <c r="I1114" t="s">
        <v>49</v>
      </c>
      <c r="K1114" s="10" t="s">
        <v>2083</v>
      </c>
      <c r="L1114">
        <f>Tabela1[[#This Row],[vlCaptEst]]+Tabela1[[#This Row],[vlLancEstTrat]]+Tabela1[[#This Row],[vlLancEstNTrat]]+Tabela1[[#This Row],[vlConsEst]]</f>
        <v>10738.413726260629</v>
      </c>
      <c r="M1114">
        <v>0</v>
      </c>
      <c r="N1114">
        <f>Tabela1[[#This Row],[VALOR_anual]]+Tabela1[[#This Row],[AJUSTE_exerc]]</f>
        <v>10738.413726260629</v>
      </c>
      <c r="Q1114" t="s">
        <v>250</v>
      </c>
      <c r="R1114" t="s">
        <v>52</v>
      </c>
      <c r="S1114">
        <v>134903.88</v>
      </c>
      <c r="T1114">
        <v>0</v>
      </c>
      <c r="U1114">
        <v>0</v>
      </c>
      <c r="V1114">
        <v>132570.6</v>
      </c>
      <c r="W1114">
        <v>0</v>
      </c>
      <c r="X1114">
        <v>0</v>
      </c>
      <c r="Y1114">
        <v>5.7568725668020709E-2</v>
      </c>
      <c r="Z1114">
        <v>3106.5002666278619</v>
      </c>
      <c r="AA1114">
        <v>0</v>
      </c>
      <c r="AB1114">
        <v>0</v>
      </c>
      <c r="AC1114">
        <v>7631.9134596327667</v>
      </c>
      <c r="AD1114" t="s">
        <v>6365</v>
      </c>
      <c r="AE1114" t="s">
        <v>6366</v>
      </c>
      <c r="AF1114" s="10">
        <v>44061</v>
      </c>
      <c r="AG1114" s="10">
        <v>45887</v>
      </c>
      <c r="AH1114" t="s">
        <v>6367</v>
      </c>
      <c r="AI1114" t="s">
        <v>6368</v>
      </c>
      <c r="AJ1114">
        <v>25555091</v>
      </c>
      <c r="AK1114" t="s">
        <v>168</v>
      </c>
      <c r="AL1114" t="s">
        <v>47</v>
      </c>
      <c r="AM1114">
        <v>39040397</v>
      </c>
      <c r="AN1114" t="s">
        <v>6369</v>
      </c>
    </row>
    <row r="1115" spans="1:40" x14ac:dyDescent="0.25">
      <c r="A1115" t="s">
        <v>6370</v>
      </c>
      <c r="B1115" t="s">
        <v>164</v>
      </c>
      <c r="C1115">
        <v>50</v>
      </c>
      <c r="D1115" t="s">
        <v>165</v>
      </c>
      <c r="E1115" t="s">
        <v>166</v>
      </c>
      <c r="F1115" s="1">
        <v>330008961914</v>
      </c>
      <c r="G1115" t="s">
        <v>6371</v>
      </c>
      <c r="H1115" t="s">
        <v>6372</v>
      </c>
      <c r="I1115" t="s">
        <v>49</v>
      </c>
      <c r="K1115" s="10" t="s">
        <v>50</v>
      </c>
      <c r="L1115">
        <f>Tabela1[[#This Row],[vlCaptEst]]+Tabela1[[#This Row],[vlLancEstTrat]]+Tabela1[[#This Row],[vlLancEstNTrat]]+Tabela1[[#This Row],[vlConsEst]]</f>
        <v>129.08986374548681</v>
      </c>
      <c r="M1115">
        <v>0</v>
      </c>
      <c r="N1115">
        <f>Tabela1[[#This Row],[VALOR_anual]]+Tabela1[[#This Row],[AJUSTE_exerc]]</f>
        <v>129.08986374548681</v>
      </c>
      <c r="Q1115" t="s">
        <v>51</v>
      </c>
      <c r="R1115" t="s">
        <v>52</v>
      </c>
      <c r="S1115">
        <v>0</v>
      </c>
      <c r="T1115">
        <v>112118.39999999999</v>
      </c>
      <c r="U1115">
        <v>0</v>
      </c>
      <c r="V1115">
        <v>0</v>
      </c>
      <c r="W1115">
        <v>605.43899999999996</v>
      </c>
      <c r="X1115">
        <v>98</v>
      </c>
      <c r="Y1115">
        <v>5.7568725668020709E-2</v>
      </c>
      <c r="Z1115">
        <v>0</v>
      </c>
      <c r="AA1115">
        <v>129.08986374548681</v>
      </c>
      <c r="AB1115">
        <v>0</v>
      </c>
      <c r="AC1115">
        <v>0</v>
      </c>
      <c r="AD1115" t="s">
        <v>6373</v>
      </c>
      <c r="AE1115" t="s">
        <v>6374</v>
      </c>
      <c r="AF1115" s="10">
        <v>42216</v>
      </c>
      <c r="AG1115" s="10">
        <v>43677</v>
      </c>
      <c r="AH1115" t="s">
        <v>6375</v>
      </c>
      <c r="AI1115">
        <v>0</v>
      </c>
      <c r="AJ1115">
        <v>20010020</v>
      </c>
      <c r="AK1115" t="s">
        <v>64</v>
      </c>
      <c r="AL1115" t="s">
        <v>47</v>
      </c>
      <c r="AM1115">
        <v>22249682</v>
      </c>
      <c r="AN1115" t="s">
        <v>6376</v>
      </c>
    </row>
    <row r="1116" spans="1:40" x14ac:dyDescent="0.25">
      <c r="A1116" t="s">
        <v>6377</v>
      </c>
      <c r="B1116" t="s">
        <v>164</v>
      </c>
      <c r="C1116">
        <v>50</v>
      </c>
      <c r="D1116" t="s">
        <v>165</v>
      </c>
      <c r="E1116" t="s">
        <v>166</v>
      </c>
      <c r="F1116" s="1">
        <v>330008961833</v>
      </c>
      <c r="G1116" t="s">
        <v>6371</v>
      </c>
      <c r="H1116" t="s">
        <v>6378</v>
      </c>
      <c r="I1116" t="s">
        <v>49</v>
      </c>
      <c r="K1116" s="10" t="s">
        <v>50</v>
      </c>
      <c r="L1116">
        <f>Tabela1[[#This Row],[vlCaptEst]]+Tabela1[[#This Row],[vlLancEstTrat]]+Tabela1[[#This Row],[vlLancEstNTrat]]+Tabela1[[#This Row],[vlConsEst]]</f>
        <v>130.14455362077348</v>
      </c>
      <c r="M1116">
        <v>0</v>
      </c>
      <c r="N1116">
        <f>Tabela1[[#This Row],[VALOR_anual]]+Tabela1[[#This Row],[AJUSTE_exerc]]</f>
        <v>130.14455362077348</v>
      </c>
      <c r="Q1116" t="s">
        <v>51</v>
      </c>
      <c r="R1116" t="s">
        <v>52</v>
      </c>
      <c r="S1116">
        <v>0</v>
      </c>
      <c r="T1116">
        <v>113040</v>
      </c>
      <c r="U1116">
        <v>0</v>
      </c>
      <c r="V1116">
        <v>0</v>
      </c>
      <c r="W1116">
        <v>610.41600000000005</v>
      </c>
      <c r="X1116">
        <v>98</v>
      </c>
      <c r="Y1116">
        <v>5.7568725668020709E-2</v>
      </c>
      <c r="Z1116">
        <v>0</v>
      </c>
      <c r="AA1116">
        <v>130.14455362077348</v>
      </c>
      <c r="AB1116">
        <v>0</v>
      </c>
      <c r="AC1116">
        <v>0</v>
      </c>
      <c r="AD1116" t="s">
        <v>6379</v>
      </c>
      <c r="AE1116" t="s">
        <v>6380</v>
      </c>
      <c r="AF1116" s="10">
        <v>42216</v>
      </c>
      <c r="AG1116" s="10">
        <v>43677</v>
      </c>
      <c r="AH1116" t="s">
        <v>6375</v>
      </c>
      <c r="AI1116">
        <v>0</v>
      </c>
      <c r="AJ1116">
        <v>20010020</v>
      </c>
      <c r="AK1116" t="s">
        <v>64</v>
      </c>
      <c r="AL1116" t="s">
        <v>47</v>
      </c>
      <c r="AM1116">
        <v>22249682</v>
      </c>
      <c r="AN1116" t="s">
        <v>6376</v>
      </c>
    </row>
    <row r="1117" spans="1:40" x14ac:dyDescent="0.25">
      <c r="A1117" t="s">
        <v>6381</v>
      </c>
      <c r="B1117" t="s">
        <v>164</v>
      </c>
      <c r="C1117">
        <v>50</v>
      </c>
      <c r="D1117" t="s">
        <v>165</v>
      </c>
      <c r="E1117" t="s">
        <v>166</v>
      </c>
      <c r="F1117" s="1">
        <v>330009327836</v>
      </c>
      <c r="G1117" t="s">
        <v>6382</v>
      </c>
      <c r="H1117" t="s">
        <v>6383</v>
      </c>
      <c r="I1117" t="s">
        <v>49</v>
      </c>
      <c r="K1117" s="10" t="s">
        <v>50</v>
      </c>
      <c r="L1117">
        <f>Tabela1[[#This Row],[vlCaptEst]]+Tabela1[[#This Row],[vlLancEstTrat]]+Tabela1[[#This Row],[vlLancEstNTrat]]+Tabela1[[#This Row],[vlConsEst]]</f>
        <v>112.45500264319264</v>
      </c>
      <c r="M1117">
        <v>0</v>
      </c>
      <c r="N1117">
        <f>Tabela1[[#This Row],[VALOR_anual]]+Tabela1[[#This Row],[AJUSTE_exerc]]</f>
        <v>112.45500264319264</v>
      </c>
      <c r="Q1117" t="s">
        <v>51</v>
      </c>
      <c r="R1117" t="s">
        <v>52</v>
      </c>
      <c r="S1117">
        <v>3241</v>
      </c>
      <c r="T1117">
        <v>0</v>
      </c>
      <c r="U1117">
        <v>0</v>
      </c>
      <c r="V1117">
        <v>657</v>
      </c>
      <c r="W1117">
        <v>0</v>
      </c>
      <c r="X1117">
        <v>0</v>
      </c>
      <c r="Y1117">
        <v>5.7568725668020709E-2</v>
      </c>
      <c r="Z1117">
        <v>74.632361769049851</v>
      </c>
      <c r="AA1117">
        <v>0</v>
      </c>
      <c r="AB1117">
        <v>0</v>
      </c>
      <c r="AC1117">
        <v>37.822640874142792</v>
      </c>
      <c r="AD1117" t="s">
        <v>6384</v>
      </c>
      <c r="AE1117" t="s">
        <v>6385</v>
      </c>
      <c r="AF1117" s="10">
        <v>42401</v>
      </c>
      <c r="AG1117" s="10">
        <v>44228</v>
      </c>
      <c r="AH1117" t="s">
        <v>6386</v>
      </c>
      <c r="AI1117" t="s">
        <v>205</v>
      </c>
      <c r="AJ1117">
        <v>22631002</v>
      </c>
      <c r="AK1117" t="s">
        <v>64</v>
      </c>
      <c r="AL1117" t="s">
        <v>47</v>
      </c>
      <c r="AM1117">
        <v>21369191</v>
      </c>
      <c r="AN1117" t="s">
        <v>6387</v>
      </c>
    </row>
    <row r="1118" spans="1:40" x14ac:dyDescent="0.25">
      <c r="A1118" t="s">
        <v>6388</v>
      </c>
      <c r="B1118" t="s">
        <v>164</v>
      </c>
      <c r="C1118">
        <v>50</v>
      </c>
      <c r="D1118" t="s">
        <v>165</v>
      </c>
      <c r="E1118" t="s">
        <v>166</v>
      </c>
      <c r="F1118" s="1">
        <v>330027994954</v>
      </c>
      <c r="G1118" t="s">
        <v>6389</v>
      </c>
      <c r="H1118" t="s">
        <v>6390</v>
      </c>
      <c r="I1118" t="s">
        <v>62</v>
      </c>
      <c r="K1118" s="10">
        <v>45573</v>
      </c>
      <c r="L1118">
        <f>Tabela1[[#This Row],[vlCaptEst]]+Tabela1[[#This Row],[vlLancEstTrat]]+Tabela1[[#This Row],[vlLancEstNTrat]]+Tabela1[[#This Row],[vlConsEst]]</f>
        <v>85780.01141137263</v>
      </c>
      <c r="M1118">
        <v>-690.9</v>
      </c>
      <c r="N1118">
        <f>Tabela1[[#This Row],[VALOR_anual]]+Tabela1[[#This Row],[AJUSTE_exerc]]</f>
        <v>85089.111411372636</v>
      </c>
      <c r="Q1118" t="s">
        <v>51</v>
      </c>
      <c r="R1118" t="s">
        <v>52</v>
      </c>
      <c r="S1118">
        <v>1357624.7999999998</v>
      </c>
      <c r="T1118">
        <v>417589.19999999995</v>
      </c>
      <c r="U1118">
        <v>0</v>
      </c>
      <c r="V1118">
        <v>940035.59999999986</v>
      </c>
      <c r="W1118">
        <v>0</v>
      </c>
      <c r="X1118">
        <v>98</v>
      </c>
      <c r="Y1118">
        <v>5.7568725668020709E-2</v>
      </c>
      <c r="Z1118">
        <v>31262.691868520589</v>
      </c>
      <c r="AA1118">
        <v>400.66796827880512</v>
      </c>
      <c r="AB1118">
        <v>0</v>
      </c>
      <c r="AC1118">
        <v>54116.651574573232</v>
      </c>
      <c r="AD1118" t="s">
        <v>6391</v>
      </c>
      <c r="AE1118" t="s">
        <v>6392</v>
      </c>
      <c r="AF1118" s="10">
        <v>43418</v>
      </c>
      <c r="AG1118" s="10">
        <v>45244</v>
      </c>
      <c r="AH1118" t="s">
        <v>6393</v>
      </c>
      <c r="AI1118" t="s">
        <v>190</v>
      </c>
      <c r="AJ1118">
        <v>22710561</v>
      </c>
      <c r="AK1118" t="s">
        <v>64</v>
      </c>
      <c r="AL1118" t="s">
        <v>47</v>
      </c>
      <c r="AM1118">
        <v>24291612</v>
      </c>
      <c r="AN1118" t="s">
        <v>6394</v>
      </c>
    </row>
    <row r="1119" spans="1:40" x14ac:dyDescent="0.25">
      <c r="A1119" t="s">
        <v>6395</v>
      </c>
      <c r="B1119" t="s">
        <v>164</v>
      </c>
      <c r="C1119">
        <v>50</v>
      </c>
      <c r="D1119" t="s">
        <v>165</v>
      </c>
      <c r="E1119" t="s">
        <v>166</v>
      </c>
      <c r="F1119" s="1">
        <v>330027388280</v>
      </c>
      <c r="G1119" t="s">
        <v>6396</v>
      </c>
      <c r="H1119" t="s">
        <v>6397</v>
      </c>
      <c r="I1119" t="s">
        <v>49</v>
      </c>
      <c r="K1119" s="10" t="s">
        <v>50</v>
      </c>
      <c r="L1119">
        <f>Tabela1[[#This Row],[vlCaptEst]]+Tabela1[[#This Row],[vlLancEstTrat]]+Tabela1[[#This Row],[vlLancEstNTrat]]+Tabela1[[#This Row],[vlConsEst]]</f>
        <v>4266.9828461376255</v>
      </c>
      <c r="M1119">
        <v>0</v>
      </c>
      <c r="N1119">
        <f>Tabela1[[#This Row],[VALOR_anual]]+Tabela1[[#This Row],[AJUSTE_exerc]]</f>
        <v>4266.9828461376255</v>
      </c>
      <c r="Q1119" t="s">
        <v>51</v>
      </c>
      <c r="R1119" t="s">
        <v>52</v>
      </c>
      <c r="S1119">
        <v>53477</v>
      </c>
      <c r="T1119">
        <v>0</v>
      </c>
      <c r="U1119">
        <v>0</v>
      </c>
      <c r="V1119">
        <v>52729</v>
      </c>
      <c r="W1119">
        <v>0</v>
      </c>
      <c r="X1119">
        <v>0</v>
      </c>
      <c r="Y1119">
        <v>5.7568725668020709E-2</v>
      </c>
      <c r="Z1119">
        <v>1231.4391904263289</v>
      </c>
      <c r="AA1119">
        <v>0</v>
      </c>
      <c r="AB1119">
        <v>0</v>
      </c>
      <c r="AC1119">
        <v>3035.5436557112967</v>
      </c>
      <c r="AD1119" t="s">
        <v>6398</v>
      </c>
      <c r="AE1119" t="s">
        <v>6399</v>
      </c>
      <c r="AF1119" s="10">
        <v>42460</v>
      </c>
      <c r="AG1119" s="10">
        <v>43190</v>
      </c>
      <c r="AH1119" t="s">
        <v>6400</v>
      </c>
      <c r="AI1119" t="s">
        <v>6401</v>
      </c>
      <c r="AJ1119">
        <v>25550630</v>
      </c>
      <c r="AK1119" t="s">
        <v>168</v>
      </c>
      <c r="AL1119" t="s">
        <v>47</v>
      </c>
      <c r="AM1119" t="s">
        <v>6402</v>
      </c>
      <c r="AN1119" s="11" t="s">
        <v>12999</v>
      </c>
    </row>
    <row r="1120" spans="1:40" x14ac:dyDescent="0.25">
      <c r="A1120" t="s">
        <v>6403</v>
      </c>
      <c r="B1120" t="s">
        <v>164</v>
      </c>
      <c r="C1120">
        <v>50</v>
      </c>
      <c r="D1120" t="s">
        <v>165</v>
      </c>
      <c r="E1120" t="s">
        <v>166</v>
      </c>
      <c r="F1120" s="1">
        <v>330026234271</v>
      </c>
      <c r="G1120" t="s">
        <v>1432</v>
      </c>
      <c r="H1120" t="s">
        <v>6404</v>
      </c>
      <c r="I1120" t="s">
        <v>49</v>
      </c>
      <c r="K1120" s="10" t="s">
        <v>50</v>
      </c>
      <c r="L1120">
        <f>Tabela1[[#This Row],[vlCaptEst]]+Tabela1[[#This Row],[vlLancEstTrat]]+Tabela1[[#This Row],[vlLancEstNTrat]]+Tabela1[[#This Row],[vlConsEst]]</f>
        <v>6794.2077518567839</v>
      </c>
      <c r="M1120">
        <v>0</v>
      </c>
      <c r="N1120">
        <f>Tabela1[[#This Row],[VALOR_anual]]+Tabela1[[#This Row],[AJUSTE_exerc]]</f>
        <v>6794.2077518567839</v>
      </c>
      <c r="Q1120" t="s">
        <v>51</v>
      </c>
      <c r="R1120" t="s">
        <v>52</v>
      </c>
      <c r="S1120">
        <v>84315</v>
      </c>
      <c r="T1120">
        <v>0</v>
      </c>
      <c r="U1120">
        <v>0</v>
      </c>
      <c r="V1120">
        <v>84293</v>
      </c>
      <c r="W1120">
        <v>0</v>
      </c>
      <c r="X1120">
        <v>0</v>
      </c>
      <c r="Y1120">
        <v>5.7568725668020709E-2</v>
      </c>
      <c r="Z1120">
        <v>1941.5691931886718</v>
      </c>
      <c r="AA1120">
        <v>0</v>
      </c>
      <c r="AB1120">
        <v>0</v>
      </c>
      <c r="AC1120">
        <v>4852.6385586681126</v>
      </c>
      <c r="AD1120" t="s">
        <v>6405</v>
      </c>
      <c r="AE1120" t="s">
        <v>6406</v>
      </c>
      <c r="AF1120" s="10">
        <v>42460</v>
      </c>
      <c r="AG1120" s="10">
        <v>43190</v>
      </c>
      <c r="AH1120" t="s">
        <v>6407</v>
      </c>
      <c r="AI1120" t="s">
        <v>65</v>
      </c>
      <c r="AJ1120">
        <v>23060000</v>
      </c>
      <c r="AK1120" t="s">
        <v>64</v>
      </c>
      <c r="AL1120" t="s">
        <v>47</v>
      </c>
      <c r="AM1120" t="s">
        <v>6408</v>
      </c>
      <c r="AN1120" t="s">
        <v>6409</v>
      </c>
    </row>
    <row r="1121" spans="1:40" x14ac:dyDescent="0.25">
      <c r="A1121" t="s">
        <v>6410</v>
      </c>
      <c r="B1121" t="s">
        <v>164</v>
      </c>
      <c r="C1121">
        <v>50</v>
      </c>
      <c r="D1121" t="s">
        <v>165</v>
      </c>
      <c r="E1121" t="s">
        <v>166</v>
      </c>
      <c r="F1121" s="1">
        <v>330009308963</v>
      </c>
      <c r="G1121" t="s">
        <v>6411</v>
      </c>
      <c r="H1121" t="s">
        <v>6412</v>
      </c>
      <c r="I1121" t="s">
        <v>49</v>
      </c>
      <c r="K1121" s="10" t="s">
        <v>50</v>
      </c>
      <c r="L1121">
        <f>Tabela1[[#This Row],[vlCaptEst]]+Tabela1[[#This Row],[vlLancEstTrat]]+Tabela1[[#This Row],[vlLancEstNTrat]]+Tabela1[[#This Row],[vlConsEst]]</f>
        <v>554.72510450475238</v>
      </c>
      <c r="M1121">
        <v>0</v>
      </c>
      <c r="N1121">
        <f>Tabela1[[#This Row],[VALOR_anual]]+Tabela1[[#This Row],[AJUSTE_exerc]]</f>
        <v>554.72510450475238</v>
      </c>
      <c r="Q1121" t="s">
        <v>51</v>
      </c>
      <c r="R1121" t="s">
        <v>52</v>
      </c>
      <c r="S1121">
        <v>13140</v>
      </c>
      <c r="T1121">
        <v>0</v>
      </c>
      <c r="U1121">
        <v>0</v>
      </c>
      <c r="V1121">
        <v>4380</v>
      </c>
      <c r="W1121">
        <v>0</v>
      </c>
      <c r="X1121">
        <v>0</v>
      </c>
      <c r="Y1121">
        <v>5.7568725668020709E-2</v>
      </c>
      <c r="Z1121">
        <v>302.58112699314233</v>
      </c>
      <c r="AA1121">
        <v>0</v>
      </c>
      <c r="AB1121">
        <v>0</v>
      </c>
      <c r="AC1121">
        <v>252.1439775116101</v>
      </c>
      <c r="AD1121" t="s">
        <v>6413</v>
      </c>
      <c r="AE1121" t="s">
        <v>6414</v>
      </c>
      <c r="AF1121" s="10">
        <v>42459</v>
      </c>
      <c r="AG1121" s="10">
        <v>44285</v>
      </c>
      <c r="AH1121" t="s">
        <v>6415</v>
      </c>
      <c r="AI1121" t="s">
        <v>85</v>
      </c>
      <c r="AJ1121">
        <v>25805290</v>
      </c>
      <c r="AK1121" t="s">
        <v>2295</v>
      </c>
      <c r="AL1121" t="s">
        <v>47</v>
      </c>
      <c r="AM1121" t="s">
        <v>6416</v>
      </c>
      <c r="AN1121" t="s">
        <v>6417</v>
      </c>
    </row>
    <row r="1122" spans="1:40" x14ac:dyDescent="0.25">
      <c r="A1122" t="s">
        <v>6418</v>
      </c>
      <c r="B1122" t="s">
        <v>164</v>
      </c>
      <c r="C1122">
        <v>50</v>
      </c>
      <c r="D1122" t="s">
        <v>165</v>
      </c>
      <c r="E1122" t="s">
        <v>166</v>
      </c>
      <c r="F1122" s="1">
        <v>330026268842</v>
      </c>
      <c r="G1122" t="s">
        <v>6419</v>
      </c>
      <c r="H1122" t="s">
        <v>6420</v>
      </c>
      <c r="I1122" t="s">
        <v>49</v>
      </c>
      <c r="K1122" s="10" t="s">
        <v>196</v>
      </c>
      <c r="L1122">
        <f>Tabela1[[#This Row],[vlCaptEst]]+Tabela1[[#This Row],[vlLancEstTrat]]+Tabela1[[#This Row],[vlLancEstNTrat]]+Tabela1[[#This Row],[vlConsEst]]</f>
        <v>7692.5006938546812</v>
      </c>
      <c r="M1122">
        <v>0</v>
      </c>
      <c r="N1122">
        <f>Tabela1[[#This Row],[VALOR_anual]]+Tabela1[[#This Row],[AJUSTE_exerc]]</f>
        <v>7692.5006938546812</v>
      </c>
      <c r="Q1122" t="s">
        <v>51</v>
      </c>
      <c r="R1122" t="s">
        <v>52</v>
      </c>
      <c r="S1122">
        <v>95484</v>
      </c>
      <c r="T1122">
        <v>0</v>
      </c>
      <c r="U1122">
        <v>0</v>
      </c>
      <c r="V1122">
        <v>95429.25</v>
      </c>
      <c r="W1122">
        <v>0</v>
      </c>
      <c r="X1122">
        <v>0</v>
      </c>
      <c r="Y1122">
        <v>5.7568725668020709E-2</v>
      </c>
      <c r="Z1122">
        <v>2198.7568856484354</v>
      </c>
      <c r="AA1122">
        <v>0</v>
      </c>
      <c r="AB1122">
        <v>0</v>
      </c>
      <c r="AC1122">
        <v>5493.7438082062463</v>
      </c>
      <c r="AD1122" t="s">
        <v>6421</v>
      </c>
      <c r="AE1122" t="s">
        <v>6422</v>
      </c>
      <c r="AF1122" s="10">
        <v>44371</v>
      </c>
      <c r="AG1122" s="10">
        <v>46197</v>
      </c>
      <c r="AH1122" t="s">
        <v>6423</v>
      </c>
      <c r="AI1122" t="s">
        <v>5554</v>
      </c>
      <c r="AJ1122">
        <v>24722350</v>
      </c>
      <c r="AK1122" t="s">
        <v>175</v>
      </c>
      <c r="AL1122" t="s">
        <v>47</v>
      </c>
      <c r="AM1122" t="s">
        <v>6424</v>
      </c>
      <c r="AN1122" t="s">
        <v>1795</v>
      </c>
    </row>
    <row r="1123" spans="1:40" x14ac:dyDescent="0.25">
      <c r="A1123" t="s">
        <v>6425</v>
      </c>
      <c r="B1123" t="s">
        <v>164</v>
      </c>
      <c r="C1123">
        <v>50</v>
      </c>
      <c r="D1123" t="s">
        <v>165</v>
      </c>
      <c r="E1123" t="s">
        <v>166</v>
      </c>
      <c r="F1123" s="1">
        <v>330005691231</v>
      </c>
      <c r="G1123" t="s">
        <v>4838</v>
      </c>
      <c r="H1123" t="s">
        <v>6426</v>
      </c>
      <c r="I1123" t="s">
        <v>49</v>
      </c>
      <c r="K1123" s="10" t="s">
        <v>50</v>
      </c>
      <c r="L1123">
        <f>Tabela1[[#This Row],[vlCaptEst]]+Tabela1[[#This Row],[vlLancEstTrat]]+Tabela1[[#This Row],[vlLancEstNTrat]]+Tabela1[[#This Row],[vlConsEst]]</f>
        <v>3908.3360761700842</v>
      </c>
      <c r="M1123">
        <v>0</v>
      </c>
      <c r="N1123">
        <f>Tabela1[[#This Row],[VALOR_anual]]+Tabela1[[#This Row],[AJUSTE_exerc]]</f>
        <v>3908.3360761700842</v>
      </c>
      <c r="Q1123" t="s">
        <v>51</v>
      </c>
      <c r="R1123" t="s">
        <v>52</v>
      </c>
      <c r="S1123">
        <v>48910</v>
      </c>
      <c r="T1123">
        <v>0</v>
      </c>
      <c r="U1123">
        <v>0</v>
      </c>
      <c r="V1123">
        <v>48326</v>
      </c>
      <c r="W1123">
        <v>0</v>
      </c>
      <c r="X1123">
        <v>0</v>
      </c>
      <c r="Y1123">
        <v>5.7568725668020709E-2</v>
      </c>
      <c r="Z1123">
        <v>1126.2730346440285</v>
      </c>
      <c r="AA1123">
        <v>0</v>
      </c>
      <c r="AB1123">
        <v>0</v>
      </c>
      <c r="AC1123">
        <v>2782.0630415260557</v>
      </c>
      <c r="AD1123" t="s">
        <v>6427</v>
      </c>
      <c r="AE1123" t="s">
        <v>6428</v>
      </c>
      <c r="AF1123" s="10">
        <v>42451</v>
      </c>
      <c r="AG1123" s="10">
        <v>43181</v>
      </c>
      <c r="AH1123">
        <v>0</v>
      </c>
      <c r="AI1123">
        <v>0</v>
      </c>
      <c r="AJ1123">
        <v>0</v>
      </c>
      <c r="AK1123" t="s">
        <v>168</v>
      </c>
      <c r="AL1123">
        <v>0</v>
      </c>
      <c r="AM1123">
        <v>78754615</v>
      </c>
      <c r="AN1123" t="s">
        <v>233</v>
      </c>
    </row>
    <row r="1124" spans="1:40" x14ac:dyDescent="0.25">
      <c r="A1124" t="s">
        <v>6429</v>
      </c>
      <c r="B1124" t="s">
        <v>164</v>
      </c>
      <c r="C1124">
        <v>50</v>
      </c>
      <c r="D1124" t="s">
        <v>165</v>
      </c>
      <c r="E1124" t="s">
        <v>166</v>
      </c>
      <c r="F1124" s="1">
        <v>330005119074</v>
      </c>
      <c r="G1124" t="s">
        <v>6430</v>
      </c>
      <c r="H1124" t="s">
        <v>6431</v>
      </c>
      <c r="I1124" t="s">
        <v>49</v>
      </c>
      <c r="K1124" s="10" t="s">
        <v>50</v>
      </c>
      <c r="L1124">
        <f>Tabela1[[#This Row],[vlCaptEst]]+Tabela1[[#This Row],[vlLancEstTrat]]+Tabela1[[#This Row],[vlLancEstNTrat]]+Tabela1[[#This Row],[vlConsEst]]</f>
        <v>100.8638564890517</v>
      </c>
      <c r="M1124">
        <v>0</v>
      </c>
      <c r="N1124">
        <f>Tabela1[[#This Row],[VALOR_anual]]+Tabela1[[#This Row],[AJUSTE_exerc]]</f>
        <v>100.8638564890517</v>
      </c>
      <c r="Q1124" t="s">
        <v>51</v>
      </c>
      <c r="R1124" t="s">
        <v>52</v>
      </c>
      <c r="S1124">
        <v>2920</v>
      </c>
      <c r="T1124">
        <v>0</v>
      </c>
      <c r="U1124">
        <v>0</v>
      </c>
      <c r="V1124">
        <v>584</v>
      </c>
      <c r="W1124">
        <v>0</v>
      </c>
      <c r="X1124">
        <v>0</v>
      </c>
      <c r="Y1124">
        <v>5.7568725668020709E-2</v>
      </c>
      <c r="Z1124">
        <v>67.239090168030216</v>
      </c>
      <c r="AA1124">
        <v>0</v>
      </c>
      <c r="AB1124">
        <v>0</v>
      </c>
      <c r="AC1124">
        <v>33.624766321021482</v>
      </c>
      <c r="AD1124" t="s">
        <v>6432</v>
      </c>
      <c r="AE1124" t="s">
        <v>6433</v>
      </c>
      <c r="AF1124" s="10">
        <v>42486</v>
      </c>
      <c r="AG1124" s="10">
        <v>44312</v>
      </c>
      <c r="AH1124" t="s">
        <v>6434</v>
      </c>
      <c r="AI1124" t="s">
        <v>215</v>
      </c>
      <c r="AJ1124">
        <v>21250371</v>
      </c>
      <c r="AK1124" t="s">
        <v>64</v>
      </c>
      <c r="AL1124" t="s">
        <v>47</v>
      </c>
      <c r="AM1124">
        <v>78119070</v>
      </c>
      <c r="AN1124" t="s">
        <v>6435</v>
      </c>
    </row>
    <row r="1125" spans="1:40" x14ac:dyDescent="0.25">
      <c r="A1125" t="s">
        <v>6436</v>
      </c>
      <c r="B1125" t="s">
        <v>164</v>
      </c>
      <c r="C1125">
        <v>50</v>
      </c>
      <c r="D1125" t="s">
        <v>165</v>
      </c>
      <c r="E1125" t="s">
        <v>166</v>
      </c>
      <c r="F1125" s="1">
        <v>330031459367</v>
      </c>
      <c r="G1125" t="s">
        <v>6437</v>
      </c>
      <c r="H1125" t="s">
        <v>6438</v>
      </c>
      <c r="I1125" t="s">
        <v>49</v>
      </c>
      <c r="K1125" s="10" t="s">
        <v>50</v>
      </c>
      <c r="L1125">
        <f>Tabela1[[#This Row],[vlCaptEst]]+Tabela1[[#This Row],[vlLancEstTrat]]+Tabela1[[#This Row],[vlLancEstNTrat]]+Tabela1[[#This Row],[vlConsEst]]</f>
        <v>1721.0032570915862</v>
      </c>
      <c r="M1125">
        <v>0</v>
      </c>
      <c r="N1125">
        <f>Tabela1[[#This Row],[VALOR_anual]]+Tabela1[[#This Row],[AJUSTE_exerc]]</f>
        <v>1721.0032570915862</v>
      </c>
      <c r="Q1125" t="s">
        <v>51</v>
      </c>
      <c r="R1125" t="s">
        <v>52</v>
      </c>
      <c r="S1125">
        <v>21374</v>
      </c>
      <c r="T1125">
        <v>0</v>
      </c>
      <c r="U1125">
        <v>0</v>
      </c>
      <c r="V1125">
        <v>21345</v>
      </c>
      <c r="W1125">
        <v>0</v>
      </c>
      <c r="X1125">
        <v>0</v>
      </c>
      <c r="Y1125">
        <v>5.7568725668020709E-2</v>
      </c>
      <c r="Z1125">
        <v>492.19557011646771</v>
      </c>
      <c r="AA1125">
        <v>0</v>
      </c>
      <c r="AB1125">
        <v>0</v>
      </c>
      <c r="AC1125">
        <v>1228.8076869751185</v>
      </c>
      <c r="AD1125" t="s">
        <v>6439</v>
      </c>
      <c r="AE1125" t="s">
        <v>6440</v>
      </c>
      <c r="AF1125" s="10">
        <v>42486</v>
      </c>
      <c r="AG1125" s="10">
        <v>43216</v>
      </c>
      <c r="AH1125" t="s">
        <v>6441</v>
      </c>
      <c r="AI1125" t="s">
        <v>6442</v>
      </c>
      <c r="AJ1125">
        <v>25060445</v>
      </c>
      <c r="AK1125" t="s">
        <v>76</v>
      </c>
      <c r="AL1125" t="s">
        <v>47</v>
      </c>
      <c r="AM1125" t="s">
        <v>6443</v>
      </c>
      <c r="AN1125" t="s">
        <v>6444</v>
      </c>
    </row>
    <row r="1126" spans="1:40" x14ac:dyDescent="0.25">
      <c r="A1126" t="s">
        <v>6445</v>
      </c>
      <c r="B1126" t="s">
        <v>164</v>
      </c>
      <c r="C1126">
        <v>50</v>
      </c>
      <c r="D1126" t="s">
        <v>165</v>
      </c>
      <c r="E1126" t="s">
        <v>166</v>
      </c>
      <c r="F1126" s="1">
        <v>330003757952</v>
      </c>
      <c r="G1126" t="s">
        <v>6446</v>
      </c>
      <c r="H1126" t="s">
        <v>6447</v>
      </c>
      <c r="I1126" t="s">
        <v>49</v>
      </c>
      <c r="K1126" s="10" t="s">
        <v>50</v>
      </c>
      <c r="L1126">
        <f>Tabela1[[#This Row],[vlCaptEst]]+Tabela1[[#This Row],[vlLancEstTrat]]+Tabela1[[#This Row],[vlLancEstNTrat]]+Tabela1[[#This Row],[vlConsEst]]</f>
        <v>2206.766263216206</v>
      </c>
      <c r="M1126">
        <v>0</v>
      </c>
      <c r="N1126">
        <f>Tabela1[[#This Row],[VALOR_anual]]+Tabela1[[#This Row],[AJUSTE_exerc]]</f>
        <v>2206.766263216206</v>
      </c>
      <c r="Q1126" t="s">
        <v>51</v>
      </c>
      <c r="R1126" t="s">
        <v>52</v>
      </c>
      <c r="S1126">
        <v>28512</v>
      </c>
      <c r="T1126">
        <v>0</v>
      </c>
      <c r="U1126">
        <v>0</v>
      </c>
      <c r="V1126">
        <v>26928</v>
      </c>
      <c r="W1126">
        <v>0</v>
      </c>
      <c r="X1126">
        <v>0</v>
      </c>
      <c r="Y1126">
        <v>5.7568725668020709E-2</v>
      </c>
      <c r="Z1126">
        <v>656.56011107698885</v>
      </c>
      <c r="AA1126">
        <v>0</v>
      </c>
      <c r="AB1126">
        <v>0</v>
      </c>
      <c r="AC1126">
        <v>1550.2061521392172</v>
      </c>
      <c r="AD1126" t="s">
        <v>6448</v>
      </c>
      <c r="AE1126" t="s">
        <v>6449</v>
      </c>
      <c r="AF1126" s="10">
        <v>42508</v>
      </c>
      <c r="AG1126" s="10">
        <v>43238</v>
      </c>
      <c r="AH1126" t="s">
        <v>6450</v>
      </c>
      <c r="AI1126" t="s">
        <v>85</v>
      </c>
      <c r="AJ1126">
        <v>24800000</v>
      </c>
      <c r="AK1126" t="s">
        <v>236</v>
      </c>
      <c r="AL1126" t="s">
        <v>47</v>
      </c>
      <c r="AM1126">
        <v>996684093</v>
      </c>
      <c r="AN1126" t="s">
        <v>6451</v>
      </c>
    </row>
    <row r="1127" spans="1:40" x14ac:dyDescent="0.25">
      <c r="A1127" t="s">
        <v>6452</v>
      </c>
      <c r="B1127" t="s">
        <v>164</v>
      </c>
      <c r="C1127">
        <v>50</v>
      </c>
      <c r="D1127" t="s">
        <v>165</v>
      </c>
      <c r="E1127" t="s">
        <v>166</v>
      </c>
      <c r="F1127" s="1">
        <v>330009602802</v>
      </c>
      <c r="G1127" t="s">
        <v>6453</v>
      </c>
      <c r="H1127" t="s">
        <v>6454</v>
      </c>
      <c r="I1127" t="s">
        <v>49</v>
      </c>
      <c r="K1127" s="10" t="s">
        <v>50</v>
      </c>
      <c r="L1127">
        <f>Tabela1[[#This Row],[vlCaptEst]]+Tabela1[[#This Row],[vlLancEstTrat]]+Tabela1[[#This Row],[vlLancEstNTrat]]+Tabela1[[#This Row],[vlConsEst]]</f>
        <v>185.51055083631877</v>
      </c>
      <c r="M1127">
        <v>0</v>
      </c>
      <c r="N1127">
        <f>Tabela1[[#This Row],[VALOR_anual]]+Tabela1[[#This Row],[AJUSTE_exerc]]</f>
        <v>185.51055083631877</v>
      </c>
      <c r="Q1127" t="s">
        <v>51</v>
      </c>
      <c r="R1127" t="s">
        <v>52</v>
      </c>
      <c r="S1127">
        <v>5326</v>
      </c>
      <c r="T1127">
        <v>0</v>
      </c>
      <c r="U1127">
        <v>0</v>
      </c>
      <c r="V1127">
        <v>1092</v>
      </c>
      <c r="W1127">
        <v>0</v>
      </c>
      <c r="X1127">
        <v>0</v>
      </c>
      <c r="Y1127">
        <v>5.7568725668020709E-2</v>
      </c>
      <c r="Z1127">
        <v>122.64685727962646</v>
      </c>
      <c r="AA1127">
        <v>0</v>
      </c>
      <c r="AB1127">
        <v>0</v>
      </c>
      <c r="AC1127">
        <v>62.863693556692326</v>
      </c>
      <c r="AD1127" t="s">
        <v>6455</v>
      </c>
      <c r="AE1127" t="s">
        <v>6456</v>
      </c>
      <c r="AF1127" s="10">
        <v>42548</v>
      </c>
      <c r="AG1127" s="10">
        <v>44374</v>
      </c>
      <c r="AH1127" t="s">
        <v>6457</v>
      </c>
      <c r="AI1127" t="s">
        <v>6458</v>
      </c>
      <c r="AJ1127">
        <v>25540000</v>
      </c>
      <c r="AK1127" t="s">
        <v>168</v>
      </c>
      <c r="AL1127" t="s">
        <v>47</v>
      </c>
      <c r="AM1127">
        <v>985411748</v>
      </c>
      <c r="AN1127" t="s">
        <v>6459</v>
      </c>
    </row>
    <row r="1128" spans="1:40" x14ac:dyDescent="0.25">
      <c r="A1128" t="s">
        <v>6460</v>
      </c>
      <c r="B1128" t="s">
        <v>164</v>
      </c>
      <c r="C1128">
        <v>50</v>
      </c>
      <c r="D1128" t="s">
        <v>165</v>
      </c>
      <c r="E1128" t="s">
        <v>166</v>
      </c>
      <c r="F1128" s="1">
        <v>330022420160</v>
      </c>
      <c r="G1128" t="s">
        <v>6461</v>
      </c>
      <c r="H1128" t="s">
        <v>6462</v>
      </c>
      <c r="I1128" t="s">
        <v>49</v>
      </c>
      <c r="K1128" s="10" t="s">
        <v>50</v>
      </c>
      <c r="L1128">
        <f>Tabela1[[#This Row],[vlCaptEst]]+Tabela1[[#This Row],[vlLancEstTrat]]+Tabela1[[#This Row],[vlLancEstNTrat]]+Tabela1[[#This Row],[vlConsEst]]</f>
        <v>4390.3694824928298</v>
      </c>
      <c r="M1128">
        <v>-2266.59</v>
      </c>
      <c r="N1128">
        <f>Tabela1[[#This Row],[VALOR_anual]]+Tabela1[[#This Row],[AJUSTE_exerc]]</f>
        <v>2123.7794824928296</v>
      </c>
      <c r="Q1128" t="s">
        <v>51</v>
      </c>
      <c r="R1128" t="s">
        <v>52</v>
      </c>
      <c r="S1128">
        <v>54604</v>
      </c>
      <c r="T1128">
        <v>0</v>
      </c>
      <c r="U1128">
        <v>0</v>
      </c>
      <c r="V1128">
        <v>54421.5</v>
      </c>
      <c r="W1128">
        <v>0</v>
      </c>
      <c r="X1128">
        <v>0</v>
      </c>
      <c r="Y1128">
        <v>5.7568725668020709E-2</v>
      </c>
      <c r="Z1128">
        <v>1257.3930785506409</v>
      </c>
      <c r="AA1128">
        <v>0</v>
      </c>
      <c r="AB1128">
        <v>0</v>
      </c>
      <c r="AC1128">
        <v>3132.9764039421884</v>
      </c>
      <c r="AD1128" t="s">
        <v>6463</v>
      </c>
      <c r="AE1128" t="s">
        <v>6464</v>
      </c>
      <c r="AF1128" s="10">
        <v>45344</v>
      </c>
      <c r="AG1128" s="10">
        <v>48997</v>
      </c>
      <c r="AH1128" t="s">
        <v>6465</v>
      </c>
      <c r="AI1128" t="s">
        <v>6466</v>
      </c>
      <c r="AJ1128">
        <v>24900000</v>
      </c>
      <c r="AK1128" t="s">
        <v>208</v>
      </c>
      <c r="AL1128" t="s">
        <v>47</v>
      </c>
      <c r="AM1128">
        <v>26374174</v>
      </c>
      <c r="AN1128" t="s">
        <v>6467</v>
      </c>
    </row>
    <row r="1129" spans="1:40" x14ac:dyDescent="0.25">
      <c r="A1129" t="s">
        <v>6468</v>
      </c>
      <c r="B1129" t="s">
        <v>164</v>
      </c>
      <c r="C1129">
        <v>50</v>
      </c>
      <c r="D1129" t="s">
        <v>165</v>
      </c>
      <c r="E1129" t="s">
        <v>166</v>
      </c>
      <c r="F1129" s="1">
        <v>330009600435</v>
      </c>
      <c r="G1129" t="s">
        <v>6469</v>
      </c>
      <c r="H1129" t="s">
        <v>6470</v>
      </c>
      <c r="I1129" t="s">
        <v>62</v>
      </c>
      <c r="K1129" s="10" t="s">
        <v>50</v>
      </c>
      <c r="L1129">
        <f>Tabela1[[#This Row],[vlCaptEst]]+Tabela1[[#This Row],[vlLancEstTrat]]+Tabela1[[#This Row],[vlLancEstNTrat]]+Tabela1[[#This Row],[vlConsEst]]</f>
        <v>301.83971133823786</v>
      </c>
      <c r="M1129">
        <v>0</v>
      </c>
      <c r="N1129">
        <f>Tabela1[[#This Row],[VALOR_anual]]+Tabela1[[#This Row],[AJUSTE_exerc]]</f>
        <v>301.83971133823786</v>
      </c>
      <c r="Q1129" t="s">
        <v>51</v>
      </c>
      <c r="R1129" t="s">
        <v>52</v>
      </c>
      <c r="S1129">
        <v>6540</v>
      </c>
      <c r="T1129">
        <v>0</v>
      </c>
      <c r="U1129">
        <v>0</v>
      </c>
      <c r="V1129">
        <v>2627</v>
      </c>
      <c r="W1129">
        <v>0</v>
      </c>
      <c r="X1129">
        <v>0</v>
      </c>
      <c r="Y1129">
        <v>5.7568725668020709E-2</v>
      </c>
      <c r="Z1129">
        <v>150.60136021173037</v>
      </c>
      <c r="AA1129">
        <v>0</v>
      </c>
      <c r="AB1129">
        <v>0</v>
      </c>
      <c r="AC1129">
        <v>151.23835112650747</v>
      </c>
      <c r="AD1129" t="s">
        <v>6471</v>
      </c>
      <c r="AE1129" t="s">
        <v>6472</v>
      </c>
      <c r="AF1129" s="10">
        <v>42549</v>
      </c>
      <c r="AG1129" s="10">
        <v>44375</v>
      </c>
      <c r="AH1129" t="s">
        <v>6473</v>
      </c>
      <c r="AI1129" t="s">
        <v>204</v>
      </c>
      <c r="AJ1129">
        <v>22785091</v>
      </c>
      <c r="AK1129" t="s">
        <v>64</v>
      </c>
      <c r="AL1129" t="s">
        <v>47</v>
      </c>
      <c r="AM1129">
        <v>38684218</v>
      </c>
      <c r="AN1129" t="s">
        <v>6474</v>
      </c>
    </row>
    <row r="1130" spans="1:40" x14ac:dyDescent="0.25">
      <c r="A1130" t="s">
        <v>6475</v>
      </c>
      <c r="B1130" t="s">
        <v>164</v>
      </c>
      <c r="C1130">
        <v>50</v>
      </c>
      <c r="D1130" t="s">
        <v>165</v>
      </c>
      <c r="E1130" t="s">
        <v>166</v>
      </c>
      <c r="F1130" s="1">
        <v>330009606395</v>
      </c>
      <c r="G1130" t="s">
        <v>6476</v>
      </c>
      <c r="H1130" t="s">
        <v>6477</v>
      </c>
      <c r="I1130" t="s">
        <v>49</v>
      </c>
      <c r="K1130" s="10" t="s">
        <v>50</v>
      </c>
      <c r="L1130">
        <f>Tabela1[[#This Row],[vlCaptEst]]+Tabela1[[#This Row],[vlLancEstTrat]]+Tabela1[[#This Row],[vlLancEstNTrat]]+Tabela1[[#This Row],[vlConsEst]]</f>
        <v>96.060318443191477</v>
      </c>
      <c r="M1130">
        <v>0</v>
      </c>
      <c r="N1130">
        <f>Tabela1[[#This Row],[VALOR_anual]]+Tabela1[[#This Row],[AJUSTE_exerc]]</f>
        <v>96.060318443191477</v>
      </c>
      <c r="Q1130" t="s">
        <v>51</v>
      </c>
      <c r="R1130" t="s">
        <v>52</v>
      </c>
      <c r="S1130">
        <v>2782</v>
      </c>
      <c r="T1130">
        <v>0</v>
      </c>
      <c r="U1130">
        <v>0</v>
      </c>
      <c r="V1130">
        <v>556</v>
      </c>
      <c r="W1130">
        <v>0</v>
      </c>
      <c r="X1130">
        <v>0</v>
      </c>
      <c r="Y1130">
        <v>5.7568725668020709E-2</v>
      </c>
      <c r="Z1130">
        <v>64.05413559414464</v>
      </c>
      <c r="AA1130">
        <v>0</v>
      </c>
      <c r="AB1130">
        <v>0</v>
      </c>
      <c r="AC1130">
        <v>32.006182849046837</v>
      </c>
      <c r="AD1130" t="s">
        <v>6478</v>
      </c>
      <c r="AE1130" t="s">
        <v>6479</v>
      </c>
      <c r="AF1130" s="10">
        <v>42548</v>
      </c>
      <c r="AG1130" s="10">
        <v>44374</v>
      </c>
      <c r="AH1130" t="s">
        <v>6480</v>
      </c>
      <c r="AI1130" t="s">
        <v>3056</v>
      </c>
      <c r="AJ1130">
        <v>26032472</v>
      </c>
      <c r="AK1130" t="s">
        <v>186</v>
      </c>
      <c r="AL1130" t="s">
        <v>47</v>
      </c>
      <c r="AM1130">
        <v>985411748</v>
      </c>
      <c r="AN1130" t="s">
        <v>6481</v>
      </c>
    </row>
    <row r="1131" spans="1:40" x14ac:dyDescent="0.25">
      <c r="A1131" t="s">
        <v>6482</v>
      </c>
      <c r="B1131" t="s">
        <v>164</v>
      </c>
      <c r="C1131">
        <v>50</v>
      </c>
      <c r="D1131" t="s">
        <v>165</v>
      </c>
      <c r="E1131" t="s">
        <v>166</v>
      </c>
      <c r="F1131" s="1">
        <v>330026730252</v>
      </c>
      <c r="G1131" t="s">
        <v>6483</v>
      </c>
      <c r="H1131" t="s">
        <v>6484</v>
      </c>
      <c r="I1131" t="s">
        <v>92</v>
      </c>
      <c r="K1131" s="10" t="s">
        <v>220</v>
      </c>
      <c r="L1131">
        <f>Tabela1[[#This Row],[vlCaptEst]]+Tabela1[[#This Row],[vlLancEstTrat]]+Tabela1[[#This Row],[vlLancEstNTrat]]+Tabela1[[#This Row],[vlConsEst]]</f>
        <v>8924.8066096240691</v>
      </c>
      <c r="M1131">
        <v>0</v>
      </c>
      <c r="N1131">
        <f>Tabela1[[#This Row],[VALOR_anual]]+Tabela1[[#This Row],[AJUSTE_exerc]]</f>
        <v>8924.8066096240691</v>
      </c>
      <c r="Q1131" t="s">
        <v>250</v>
      </c>
      <c r="R1131" t="s">
        <v>6159</v>
      </c>
      <c r="S1131">
        <v>111777.60000000001</v>
      </c>
      <c r="T1131">
        <v>0</v>
      </c>
      <c r="U1131">
        <v>0</v>
      </c>
      <c r="V1131">
        <v>110317.6</v>
      </c>
      <c r="W1131">
        <v>0</v>
      </c>
      <c r="X1131">
        <v>0</v>
      </c>
      <c r="Y1131">
        <v>5.7568725668020709E-2</v>
      </c>
      <c r="Z1131">
        <v>2573.9549769261685</v>
      </c>
      <c r="AA1131">
        <v>0</v>
      </c>
      <c r="AB1131">
        <v>0</v>
      </c>
      <c r="AC1131">
        <v>6350.8516326978997</v>
      </c>
      <c r="AD1131" t="s">
        <v>6485</v>
      </c>
      <c r="AE1131" t="s">
        <v>6486</v>
      </c>
      <c r="AF1131" s="10">
        <v>44215</v>
      </c>
      <c r="AG1131" s="10">
        <v>46041</v>
      </c>
      <c r="AH1131" t="s">
        <v>6487</v>
      </c>
      <c r="AI1131" t="s">
        <v>6488</v>
      </c>
      <c r="AJ1131">
        <v>20770130</v>
      </c>
      <c r="AK1131" t="s">
        <v>64</v>
      </c>
      <c r="AL1131" t="s">
        <v>47</v>
      </c>
      <c r="AM1131" t="s">
        <v>6489</v>
      </c>
      <c r="AN1131" t="s">
        <v>6490</v>
      </c>
    </row>
    <row r="1132" spans="1:40" x14ac:dyDescent="0.25">
      <c r="A1132" t="s">
        <v>6498</v>
      </c>
      <c r="B1132" t="s">
        <v>164</v>
      </c>
      <c r="C1132">
        <v>50</v>
      </c>
      <c r="D1132" t="s">
        <v>165</v>
      </c>
      <c r="E1132" t="s">
        <v>166</v>
      </c>
      <c r="F1132" s="1">
        <v>330005916250</v>
      </c>
      <c r="G1132" t="s">
        <v>6499</v>
      </c>
      <c r="H1132" t="s">
        <v>6500</v>
      </c>
      <c r="I1132" t="s">
        <v>62</v>
      </c>
      <c r="K1132" s="10" t="s">
        <v>50</v>
      </c>
      <c r="L1132">
        <f>Tabela1[[#This Row],[vlCaptEst]]+Tabela1[[#This Row],[vlLancEstTrat]]+Tabela1[[#This Row],[vlLancEstNTrat]]+Tabela1[[#This Row],[vlConsEst]]</f>
        <v>438.65700585315187</v>
      </c>
      <c r="M1132">
        <v>0</v>
      </c>
      <c r="N1132">
        <f>Tabela1[[#This Row],[VALOR_anual]]+Tabela1[[#This Row],[AJUSTE_exerc]]</f>
        <v>438.65700585315187</v>
      </c>
      <c r="Q1132" t="s">
        <v>51</v>
      </c>
      <c r="R1132" t="s">
        <v>52</v>
      </c>
      <c r="S1132">
        <v>8464</v>
      </c>
      <c r="T1132">
        <v>0</v>
      </c>
      <c r="U1132">
        <v>0</v>
      </c>
      <c r="V1132">
        <v>4234</v>
      </c>
      <c r="W1132">
        <v>0</v>
      </c>
      <c r="X1132">
        <v>0</v>
      </c>
      <c r="Y1132">
        <v>5.7568725668020709E-2</v>
      </c>
      <c r="Z1132">
        <v>194.90877744778442</v>
      </c>
      <c r="AA1132">
        <v>0</v>
      </c>
      <c r="AB1132">
        <v>0</v>
      </c>
      <c r="AC1132">
        <v>243.74822840536748</v>
      </c>
      <c r="AD1132" t="s">
        <v>6501</v>
      </c>
      <c r="AE1132" t="s">
        <v>6502</v>
      </c>
      <c r="AF1132" s="10">
        <v>42571</v>
      </c>
      <c r="AG1132" s="10">
        <v>44397</v>
      </c>
      <c r="AH1132" t="s">
        <v>6503</v>
      </c>
      <c r="AI1132" t="s">
        <v>6504</v>
      </c>
      <c r="AJ1132">
        <v>20960010</v>
      </c>
      <c r="AK1132" t="s">
        <v>64</v>
      </c>
      <c r="AL1132" t="s">
        <v>47</v>
      </c>
      <c r="AM1132" t="s">
        <v>6505</v>
      </c>
      <c r="AN1132" t="s">
        <v>6506</v>
      </c>
    </row>
    <row r="1133" spans="1:40" x14ac:dyDescent="0.25">
      <c r="A1133" t="s">
        <v>6507</v>
      </c>
      <c r="B1133" t="s">
        <v>164</v>
      </c>
      <c r="C1133">
        <v>50</v>
      </c>
      <c r="D1133" t="s">
        <v>165</v>
      </c>
      <c r="E1133" t="s">
        <v>166</v>
      </c>
      <c r="F1133" s="1">
        <v>330022571966</v>
      </c>
      <c r="G1133" t="s">
        <v>6335</v>
      </c>
      <c r="H1133" t="s">
        <v>6508</v>
      </c>
      <c r="I1133" t="s">
        <v>49</v>
      </c>
      <c r="K1133" s="10" t="s">
        <v>1682</v>
      </c>
      <c r="L1133">
        <f>Tabela1[[#This Row],[vlCaptEst]]+Tabela1[[#This Row],[vlLancEstTrat]]+Tabela1[[#This Row],[vlLancEstNTrat]]+Tabela1[[#This Row],[vlConsEst]]</f>
        <v>742.58521199393761</v>
      </c>
      <c r="M1133">
        <v>0</v>
      </c>
      <c r="N1133">
        <f>Tabela1[[#This Row],[VALOR_anual]]+Tabela1[[#This Row],[AJUSTE_exerc]]</f>
        <v>742.58521199393761</v>
      </c>
      <c r="Q1133" t="s">
        <v>51</v>
      </c>
      <c r="R1133" t="s">
        <v>52</v>
      </c>
      <c r="S1133">
        <v>9344</v>
      </c>
      <c r="T1133">
        <v>0</v>
      </c>
      <c r="U1133">
        <v>0</v>
      </c>
      <c r="V1133">
        <v>9161.5</v>
      </c>
      <c r="W1133">
        <v>0</v>
      </c>
      <c r="X1133">
        <v>0</v>
      </c>
      <c r="Y1133">
        <v>5.7568725668020709E-2</v>
      </c>
      <c r="Z1133">
        <v>215.16717703249924</v>
      </c>
      <c r="AA1133">
        <v>0</v>
      </c>
      <c r="AB1133">
        <v>0</v>
      </c>
      <c r="AC1133">
        <v>527.41803496143837</v>
      </c>
      <c r="AD1133" t="s">
        <v>6509</v>
      </c>
      <c r="AE1133" t="s">
        <v>6510</v>
      </c>
      <c r="AF1133" s="10">
        <v>42541</v>
      </c>
      <c r="AG1133" s="10">
        <v>43271</v>
      </c>
      <c r="AH1133" t="s">
        <v>6511</v>
      </c>
      <c r="AI1133" t="s">
        <v>6340</v>
      </c>
      <c r="AJ1133">
        <v>25550530</v>
      </c>
      <c r="AK1133" t="s">
        <v>168</v>
      </c>
      <c r="AL1133" t="s">
        <v>47</v>
      </c>
      <c r="AM1133" t="s">
        <v>6512</v>
      </c>
      <c r="AN1133" t="s">
        <v>6513</v>
      </c>
    </row>
    <row r="1134" spans="1:40" x14ac:dyDescent="0.25">
      <c r="A1134" t="s">
        <v>6514</v>
      </c>
      <c r="B1134" t="s">
        <v>164</v>
      </c>
      <c r="C1134">
        <v>50</v>
      </c>
      <c r="D1134" t="s">
        <v>165</v>
      </c>
      <c r="E1134" t="s">
        <v>166</v>
      </c>
      <c r="F1134" s="1">
        <v>330005239800</v>
      </c>
      <c r="G1134" t="s">
        <v>6515</v>
      </c>
      <c r="H1134" t="s">
        <v>6516</v>
      </c>
      <c r="I1134" t="s">
        <v>49</v>
      </c>
      <c r="K1134" s="10" t="s">
        <v>50</v>
      </c>
      <c r="L1134">
        <f>Tabela1[[#This Row],[vlCaptEst]]+Tabela1[[#This Row],[vlLancEstTrat]]+Tabela1[[#This Row],[vlLancEstNTrat]]+Tabela1[[#This Row],[vlConsEst]]</f>
        <v>286.47883206549784</v>
      </c>
      <c r="M1134">
        <v>0</v>
      </c>
      <c r="N1134">
        <f>Tabela1[[#This Row],[VALOR_anual]]+Tabela1[[#This Row],[AJUSTE_exerc]]</f>
        <v>286.47883206549784</v>
      </c>
      <c r="Q1134" t="s">
        <v>51</v>
      </c>
      <c r="R1134" t="s">
        <v>52</v>
      </c>
      <c r="S1134">
        <v>8293</v>
      </c>
      <c r="T1134">
        <v>0</v>
      </c>
      <c r="U1134">
        <v>0</v>
      </c>
      <c r="V1134">
        <v>1659</v>
      </c>
      <c r="W1134">
        <v>0</v>
      </c>
      <c r="X1134">
        <v>0</v>
      </c>
      <c r="Y1134">
        <v>5.7568725668020709E-2</v>
      </c>
      <c r="Z1134">
        <v>190.97196474498159</v>
      </c>
      <c r="AA1134">
        <v>0</v>
      </c>
      <c r="AB1134">
        <v>0</v>
      </c>
      <c r="AC1134">
        <v>95.506867320516278</v>
      </c>
      <c r="AD1134" t="s">
        <v>6517</v>
      </c>
      <c r="AE1134" t="s">
        <v>6518</v>
      </c>
      <c r="AF1134" s="10">
        <v>42577</v>
      </c>
      <c r="AG1134" s="10">
        <v>44403</v>
      </c>
      <c r="AH1134" t="s">
        <v>6519</v>
      </c>
      <c r="AI1134" t="s">
        <v>4136</v>
      </c>
      <c r="AJ1134">
        <v>21050455</v>
      </c>
      <c r="AK1134" t="s">
        <v>64</v>
      </c>
      <c r="AL1134" t="s">
        <v>47</v>
      </c>
      <c r="AM1134">
        <v>25818875</v>
      </c>
      <c r="AN1134" t="s">
        <v>6520</v>
      </c>
    </row>
    <row r="1135" spans="1:40" x14ac:dyDescent="0.25">
      <c r="A1135" t="s">
        <v>6521</v>
      </c>
      <c r="B1135" t="s">
        <v>164</v>
      </c>
      <c r="C1135">
        <v>50</v>
      </c>
      <c r="D1135" t="s">
        <v>165</v>
      </c>
      <c r="E1135" t="s">
        <v>166</v>
      </c>
      <c r="F1135" s="1">
        <v>330026434793</v>
      </c>
      <c r="G1135" t="s">
        <v>6522</v>
      </c>
      <c r="H1135" t="s">
        <v>6523</v>
      </c>
      <c r="I1135" t="s">
        <v>49</v>
      </c>
      <c r="K1135" s="10" t="s">
        <v>50</v>
      </c>
      <c r="L1135">
        <f>Tabela1[[#This Row],[vlCaptEst]]+Tabela1[[#This Row],[vlLancEstTrat]]+Tabela1[[#This Row],[vlLancEstNTrat]]+Tabela1[[#This Row],[vlConsEst]]</f>
        <v>3460.155534017314</v>
      </c>
      <c r="M1135">
        <v>0</v>
      </c>
      <c r="N1135">
        <f>Tabela1[[#This Row],[VALOR_anual]]+Tabela1[[#This Row],[AJUSTE_exerc]]</f>
        <v>3460.155534017314</v>
      </c>
      <c r="Q1135" t="s">
        <v>51</v>
      </c>
      <c r="R1135" t="s">
        <v>52</v>
      </c>
      <c r="S1135">
        <v>43975</v>
      </c>
      <c r="T1135">
        <v>0</v>
      </c>
      <c r="U1135">
        <v>0</v>
      </c>
      <c r="V1135">
        <v>42515</v>
      </c>
      <c r="W1135">
        <v>0</v>
      </c>
      <c r="X1135">
        <v>0</v>
      </c>
      <c r="Y1135">
        <v>5.7568725668020709E-2</v>
      </c>
      <c r="Z1135">
        <v>1012.6275899633833</v>
      </c>
      <c r="AA1135">
        <v>0</v>
      </c>
      <c r="AB1135">
        <v>0</v>
      </c>
      <c r="AC1135">
        <v>2447.5279440539307</v>
      </c>
      <c r="AD1135" t="s">
        <v>6524</v>
      </c>
      <c r="AE1135" t="s">
        <v>6525</v>
      </c>
      <c r="AF1135" s="10">
        <v>42603</v>
      </c>
      <c r="AG1135" s="10">
        <v>43333</v>
      </c>
      <c r="AH1135" t="s">
        <v>6526</v>
      </c>
      <c r="AI1135" t="s">
        <v>6527</v>
      </c>
      <c r="AJ1135">
        <v>24922470</v>
      </c>
      <c r="AK1135" t="s">
        <v>208</v>
      </c>
      <c r="AL1135" t="s">
        <v>47</v>
      </c>
      <c r="AM1135">
        <v>998775423</v>
      </c>
      <c r="AN1135" t="s">
        <v>6528</v>
      </c>
    </row>
    <row r="1136" spans="1:40" x14ac:dyDescent="0.25">
      <c r="A1136" t="s">
        <v>6529</v>
      </c>
      <c r="B1136" t="s">
        <v>164</v>
      </c>
      <c r="C1136">
        <v>50</v>
      </c>
      <c r="D1136" t="s">
        <v>165</v>
      </c>
      <c r="E1136" t="s">
        <v>166</v>
      </c>
      <c r="F1136" s="1">
        <v>330009747533</v>
      </c>
      <c r="G1136" t="s">
        <v>6530</v>
      </c>
      <c r="H1136" t="s">
        <v>6531</v>
      </c>
      <c r="I1136" t="s">
        <v>49</v>
      </c>
      <c r="K1136" s="10" t="s">
        <v>50</v>
      </c>
      <c r="L1136">
        <f>Tabela1[[#This Row],[vlCaptEst]]+Tabela1[[#This Row],[vlLancEstTrat]]+Tabela1[[#This Row],[vlLancEstNTrat]]+Tabela1[[#This Row],[vlConsEst]]</f>
        <v>851.00941966821279</v>
      </c>
      <c r="M1136">
        <v>0</v>
      </c>
      <c r="N1136">
        <f>Tabela1[[#This Row],[VALOR_anual]]+Tabela1[[#This Row],[AJUSTE_exerc]]</f>
        <v>851.00941966821279</v>
      </c>
      <c r="Q1136" t="s">
        <v>51</v>
      </c>
      <c r="R1136" t="s">
        <v>52</v>
      </c>
      <c r="S1136">
        <v>0</v>
      </c>
      <c r="T1136">
        <v>98550</v>
      </c>
      <c r="U1136">
        <v>0</v>
      </c>
      <c r="V1136">
        <v>0</v>
      </c>
      <c r="W1136">
        <v>4624.7749999999996</v>
      </c>
      <c r="X1136">
        <v>85</v>
      </c>
      <c r="Y1136">
        <v>5.7568725668020709E-2</v>
      </c>
      <c r="Z1136">
        <v>0</v>
      </c>
      <c r="AA1136">
        <v>851.00941966821279</v>
      </c>
      <c r="AB1136">
        <v>0</v>
      </c>
      <c r="AC1136">
        <v>0</v>
      </c>
      <c r="AD1136" t="s">
        <v>6532</v>
      </c>
      <c r="AE1136" t="s">
        <v>6533</v>
      </c>
      <c r="AF1136" s="10">
        <v>42613</v>
      </c>
      <c r="AG1136" s="10">
        <v>44439</v>
      </c>
      <c r="AH1136" t="s">
        <v>6534</v>
      </c>
      <c r="AI1136" t="s">
        <v>129</v>
      </c>
      <c r="AJ1136">
        <v>24030127</v>
      </c>
      <c r="AK1136" t="s">
        <v>187</v>
      </c>
      <c r="AL1136" t="s">
        <v>47</v>
      </c>
      <c r="AM1136">
        <v>26165053</v>
      </c>
      <c r="AN1136" t="s">
        <v>6535</v>
      </c>
    </row>
    <row r="1137" spans="1:40" x14ac:dyDescent="0.25">
      <c r="A1137" t="s">
        <v>6536</v>
      </c>
      <c r="B1137" t="s">
        <v>164</v>
      </c>
      <c r="C1137">
        <v>50</v>
      </c>
      <c r="D1137" t="s">
        <v>165</v>
      </c>
      <c r="E1137" t="s">
        <v>166</v>
      </c>
      <c r="F1137" s="1">
        <v>330009462539</v>
      </c>
      <c r="G1137" t="s">
        <v>6537</v>
      </c>
      <c r="H1137" t="s">
        <v>6538</v>
      </c>
      <c r="I1137" t="s">
        <v>62</v>
      </c>
      <c r="K1137" s="10" t="s">
        <v>50</v>
      </c>
      <c r="L1137">
        <f>Tabela1[[#This Row],[vlCaptEst]]+Tabela1[[#This Row],[vlLancEstTrat]]+Tabela1[[#This Row],[vlLancEstNTrat]]+Tabela1[[#This Row],[vlConsEst]]</f>
        <v>218.85337035899633</v>
      </c>
      <c r="M1137">
        <v>0</v>
      </c>
      <c r="N1137">
        <f>Tabela1[[#This Row],[VALOR_anual]]+Tabela1[[#This Row],[AJUSTE_exerc]]</f>
        <v>218.85337035899633</v>
      </c>
      <c r="Q1137" t="s">
        <v>51</v>
      </c>
      <c r="R1137" t="s">
        <v>52</v>
      </c>
      <c r="S1137">
        <v>0</v>
      </c>
      <c r="T1137">
        <v>380160</v>
      </c>
      <c r="U1137">
        <v>0</v>
      </c>
      <c r="V1137">
        <v>0</v>
      </c>
      <c r="W1137">
        <v>36229.25</v>
      </c>
      <c r="X1137">
        <v>99</v>
      </c>
      <c r="Y1137">
        <v>5.7568725668020709E-2</v>
      </c>
      <c r="Z1137">
        <v>0</v>
      </c>
      <c r="AA1137">
        <v>218.85337035899633</v>
      </c>
      <c r="AB1137">
        <v>0</v>
      </c>
      <c r="AC1137">
        <v>0</v>
      </c>
      <c r="AD1137" t="s">
        <v>6539</v>
      </c>
      <c r="AE1137" t="s">
        <v>6540</v>
      </c>
      <c r="AF1137" s="10">
        <v>42514</v>
      </c>
      <c r="AG1137" s="10">
        <v>44340</v>
      </c>
      <c r="AH1137" t="s">
        <v>6541</v>
      </c>
      <c r="AI1137" t="s">
        <v>6542</v>
      </c>
      <c r="AJ1137">
        <v>24426395</v>
      </c>
      <c r="AK1137" t="s">
        <v>175</v>
      </c>
      <c r="AL1137" t="s">
        <v>47</v>
      </c>
      <c r="AM1137">
        <v>26249872</v>
      </c>
      <c r="AN1137" t="s">
        <v>6543</v>
      </c>
    </row>
    <row r="1138" spans="1:40" x14ac:dyDescent="0.25">
      <c r="A1138" t="s">
        <v>6544</v>
      </c>
      <c r="B1138" t="s">
        <v>164</v>
      </c>
      <c r="C1138">
        <v>50</v>
      </c>
      <c r="D1138" t="s">
        <v>165</v>
      </c>
      <c r="E1138" t="s">
        <v>166</v>
      </c>
      <c r="F1138" s="1">
        <v>330028279604</v>
      </c>
      <c r="G1138" t="s">
        <v>6545</v>
      </c>
      <c r="H1138" t="s">
        <v>6546</v>
      </c>
      <c r="I1138" t="s">
        <v>49</v>
      </c>
      <c r="K1138" s="10" t="s">
        <v>50</v>
      </c>
      <c r="L1138">
        <f>Tabela1[[#This Row],[vlCaptEst]]+Tabela1[[#This Row],[vlLancEstTrat]]+Tabela1[[#This Row],[vlLancEstNTrat]]+Tabela1[[#This Row],[vlConsEst]]</f>
        <v>16206.563030661651</v>
      </c>
      <c r="M1138">
        <v>0</v>
      </c>
      <c r="N1138">
        <f>Tabela1[[#This Row],[VALOR_anual]]+Tabela1[[#This Row],[AJUSTE_exerc]]</f>
        <v>16206.563030661651</v>
      </c>
      <c r="Q1138" t="s">
        <v>51</v>
      </c>
      <c r="R1138" t="s">
        <v>6547</v>
      </c>
      <c r="S1138">
        <v>138700</v>
      </c>
      <c r="T1138">
        <v>0</v>
      </c>
      <c r="U1138">
        <v>87337</v>
      </c>
      <c r="V1138">
        <v>51363</v>
      </c>
      <c r="W1138">
        <v>150</v>
      </c>
      <c r="X1138">
        <v>0</v>
      </c>
      <c r="Y1138">
        <v>5.7568725668020709E-2</v>
      </c>
      <c r="Z1138">
        <v>3193.9142165885055</v>
      </c>
      <c r="AA1138">
        <v>5027.8737150758961</v>
      </c>
      <c r="AB1138">
        <v>5027.8737150758961</v>
      </c>
      <c r="AC1138">
        <v>2956.9013839213549</v>
      </c>
      <c r="AD1138" t="s">
        <v>6548</v>
      </c>
      <c r="AE1138" t="s">
        <v>6549</v>
      </c>
      <c r="AF1138" s="10">
        <v>42634</v>
      </c>
      <c r="AG1138" s="10">
        <v>44460</v>
      </c>
      <c r="AH1138" t="s">
        <v>6550</v>
      </c>
      <c r="AI1138">
        <v>0</v>
      </c>
      <c r="AJ1138">
        <v>24900000</v>
      </c>
      <c r="AK1138" t="s">
        <v>208</v>
      </c>
      <c r="AL1138" t="s">
        <v>47</v>
      </c>
      <c r="AM1138">
        <v>966178976</v>
      </c>
      <c r="AN1138" t="s">
        <v>6551</v>
      </c>
    </row>
    <row r="1139" spans="1:40" x14ac:dyDescent="0.25">
      <c r="A1139" t="s">
        <v>6552</v>
      </c>
      <c r="B1139" t="s">
        <v>164</v>
      </c>
      <c r="C1139">
        <v>50</v>
      </c>
      <c r="D1139" t="s">
        <v>165</v>
      </c>
      <c r="E1139" t="s">
        <v>166</v>
      </c>
      <c r="F1139" s="1">
        <v>330005103828</v>
      </c>
      <c r="G1139" t="s">
        <v>6553</v>
      </c>
      <c r="H1139" t="s">
        <v>6554</v>
      </c>
      <c r="I1139" t="s">
        <v>49</v>
      </c>
      <c r="K1139" s="10" t="s">
        <v>50</v>
      </c>
      <c r="L1139">
        <f>Tabela1[[#This Row],[vlCaptEst]]+Tabela1[[#This Row],[vlLancEstTrat]]+Tabela1[[#This Row],[vlLancEstNTrat]]+Tabela1[[#This Row],[vlConsEst]]</f>
        <v>1252.3450233998333</v>
      </c>
      <c r="M1139">
        <v>0</v>
      </c>
      <c r="N1139">
        <f>Tabela1[[#This Row],[VALOR_anual]]+Tabela1[[#This Row],[AJUSTE_exerc]]</f>
        <v>1252.3450233998333</v>
      </c>
      <c r="Q1139" t="s">
        <v>51</v>
      </c>
      <c r="R1139" t="s">
        <v>52</v>
      </c>
      <c r="S1139">
        <v>32850</v>
      </c>
      <c r="T1139">
        <v>0</v>
      </c>
      <c r="U1139">
        <v>0</v>
      </c>
      <c r="V1139">
        <v>8614</v>
      </c>
      <c r="W1139">
        <v>0</v>
      </c>
      <c r="X1139">
        <v>0</v>
      </c>
      <c r="Y1139">
        <v>5.7568725668020709E-2</v>
      </c>
      <c r="Z1139">
        <v>756.45281748285572</v>
      </c>
      <c r="AA1139">
        <v>0</v>
      </c>
      <c r="AB1139">
        <v>0</v>
      </c>
      <c r="AC1139">
        <v>495.89220591697756</v>
      </c>
      <c r="AD1139" t="s">
        <v>6555</v>
      </c>
      <c r="AE1139" t="s">
        <v>6556</v>
      </c>
      <c r="AF1139" s="10">
        <v>42603</v>
      </c>
      <c r="AG1139" s="10">
        <v>44429</v>
      </c>
      <c r="AH1139" t="s">
        <v>6557</v>
      </c>
      <c r="AI1139" t="s">
        <v>470</v>
      </c>
      <c r="AJ1139">
        <v>24466315</v>
      </c>
      <c r="AK1139" t="s">
        <v>175</v>
      </c>
      <c r="AL1139" t="s">
        <v>47</v>
      </c>
      <c r="AM1139" t="s">
        <v>6558</v>
      </c>
      <c r="AN1139" t="s">
        <v>6559</v>
      </c>
    </row>
    <row r="1140" spans="1:40" x14ac:dyDescent="0.25">
      <c r="A1140" t="s">
        <v>6560</v>
      </c>
      <c r="B1140" t="s">
        <v>164</v>
      </c>
      <c r="C1140">
        <v>50</v>
      </c>
      <c r="D1140" t="s">
        <v>165</v>
      </c>
      <c r="E1140" t="s">
        <v>166</v>
      </c>
      <c r="F1140" s="1">
        <v>330009814826</v>
      </c>
      <c r="G1140" t="s">
        <v>1015</v>
      </c>
      <c r="H1140" t="s">
        <v>6561</v>
      </c>
      <c r="I1140" t="s">
        <v>49</v>
      </c>
      <c r="K1140" s="10" t="s">
        <v>50</v>
      </c>
      <c r="L1140">
        <f>Tabela1[[#This Row],[vlCaptEst]]+Tabela1[[#This Row],[vlLancEstTrat]]+Tabela1[[#This Row],[vlLancEstNTrat]]+Tabela1[[#This Row],[vlConsEst]]</f>
        <v>20989.884446833195</v>
      </c>
      <c r="M1140">
        <v>0</v>
      </c>
      <c r="N1140">
        <f>Tabela1[[#This Row],[VALOR_anual]]+Tabela1[[#This Row],[AJUSTE_exerc]]</f>
        <v>20989.884446833195</v>
      </c>
      <c r="Q1140" t="s">
        <v>51</v>
      </c>
      <c r="R1140" t="s">
        <v>52</v>
      </c>
      <c r="S1140">
        <v>260464</v>
      </c>
      <c r="T1140">
        <v>0</v>
      </c>
      <c r="U1140">
        <v>0</v>
      </c>
      <c r="V1140">
        <v>260420</v>
      </c>
      <c r="W1140">
        <v>0</v>
      </c>
      <c r="X1140">
        <v>0</v>
      </c>
      <c r="Y1140">
        <v>5.7568725668020709E-2</v>
      </c>
      <c r="Z1140">
        <v>5997.8333562232247</v>
      </c>
      <c r="AA1140">
        <v>0</v>
      </c>
      <c r="AB1140">
        <v>0</v>
      </c>
      <c r="AC1140">
        <v>14992.051090609972</v>
      </c>
      <c r="AD1140" t="s">
        <v>6562</v>
      </c>
      <c r="AE1140" t="s">
        <v>6563</v>
      </c>
      <c r="AF1140" s="10">
        <v>42698</v>
      </c>
      <c r="AG1140" s="10">
        <v>43428</v>
      </c>
      <c r="AH1140" t="s">
        <v>6564</v>
      </c>
      <c r="AI1140">
        <v>0</v>
      </c>
      <c r="AJ1140">
        <v>0</v>
      </c>
      <c r="AK1140" t="s">
        <v>76</v>
      </c>
      <c r="AL1140">
        <v>0</v>
      </c>
      <c r="AM1140">
        <v>26883118</v>
      </c>
      <c r="AN1140" t="s">
        <v>1022</v>
      </c>
    </row>
    <row r="1141" spans="1:40" x14ac:dyDescent="0.25">
      <c r="A1141" t="s">
        <v>6565</v>
      </c>
      <c r="B1141" t="s">
        <v>164</v>
      </c>
      <c r="C1141">
        <v>50</v>
      </c>
      <c r="D1141" t="s">
        <v>165</v>
      </c>
      <c r="E1141" t="s">
        <v>166</v>
      </c>
      <c r="F1141" s="1">
        <v>330005289239</v>
      </c>
      <c r="G1141" t="s">
        <v>6566</v>
      </c>
      <c r="H1141" t="s">
        <v>6567</v>
      </c>
      <c r="I1141" t="s">
        <v>49</v>
      </c>
      <c r="K1141" s="10" t="s">
        <v>50</v>
      </c>
      <c r="L1141">
        <f>Tabela1[[#This Row],[vlCaptEst]]+Tabela1[[#This Row],[vlLancEstTrat]]+Tabela1[[#This Row],[vlLancEstNTrat]]+Tabela1[[#This Row],[vlConsEst]]</f>
        <v>140.49304536739842</v>
      </c>
      <c r="M1141">
        <v>0</v>
      </c>
      <c r="N1141">
        <f>Tabela1[[#This Row],[VALOR_anual]]+Tabela1[[#This Row],[AJUSTE_exerc]]</f>
        <v>140.49304536739842</v>
      </c>
      <c r="Q1141" t="s">
        <v>51</v>
      </c>
      <c r="R1141" t="s">
        <v>52</v>
      </c>
      <c r="S1141">
        <v>4064.64</v>
      </c>
      <c r="T1141">
        <v>0</v>
      </c>
      <c r="U1141">
        <v>0</v>
      </c>
      <c r="V1141">
        <v>814.68</v>
      </c>
      <c r="W1141">
        <v>0</v>
      </c>
      <c r="X1141">
        <v>0</v>
      </c>
      <c r="Y1141">
        <v>5.7568725668020709E-2</v>
      </c>
      <c r="Z1141">
        <v>93.595894576184932</v>
      </c>
      <c r="AA1141">
        <v>0</v>
      </c>
      <c r="AB1141">
        <v>0</v>
      </c>
      <c r="AC1141">
        <v>46.897150791213491</v>
      </c>
      <c r="AD1141" t="s">
        <v>6568</v>
      </c>
      <c r="AE1141" t="s">
        <v>6569</v>
      </c>
      <c r="AF1141" s="10">
        <v>42683</v>
      </c>
      <c r="AG1141" s="10">
        <v>44509</v>
      </c>
      <c r="AH1141" t="s">
        <v>6570</v>
      </c>
      <c r="AI1141" t="s">
        <v>1492</v>
      </c>
      <c r="AJ1141">
        <v>20520054</v>
      </c>
      <c r="AK1141" t="s">
        <v>64</v>
      </c>
      <c r="AL1141" t="s">
        <v>47</v>
      </c>
      <c r="AM1141" t="s">
        <v>6571</v>
      </c>
      <c r="AN1141" t="s">
        <v>6572</v>
      </c>
    </row>
    <row r="1142" spans="1:40" x14ac:dyDescent="0.25">
      <c r="A1142" t="s">
        <v>6573</v>
      </c>
      <c r="B1142" t="s">
        <v>164</v>
      </c>
      <c r="C1142">
        <v>50</v>
      </c>
      <c r="D1142" t="s">
        <v>165</v>
      </c>
      <c r="E1142" t="s">
        <v>166</v>
      </c>
      <c r="F1142" s="1">
        <v>330005272859</v>
      </c>
      <c r="G1142" t="s">
        <v>6574</v>
      </c>
      <c r="H1142" t="s">
        <v>6575</v>
      </c>
      <c r="I1142" t="s">
        <v>49</v>
      </c>
      <c r="K1142" s="10" t="s">
        <v>50</v>
      </c>
      <c r="L1142">
        <f>Tabela1[[#This Row],[vlCaptEst]]+Tabela1[[#This Row],[vlLancEstTrat]]+Tabela1[[#This Row],[vlLancEstNTrat]]+Tabela1[[#This Row],[vlConsEst]]</f>
        <v>821.4989881082106</v>
      </c>
      <c r="M1142">
        <v>0</v>
      </c>
      <c r="N1142">
        <f>Tabela1[[#This Row],[VALOR_anual]]+Tabela1[[#This Row],[AJUSTE_exerc]]</f>
        <v>821.4989881082106</v>
      </c>
      <c r="Q1142" t="s">
        <v>51</v>
      </c>
      <c r="R1142" t="s">
        <v>52</v>
      </c>
      <c r="S1142">
        <v>13140</v>
      </c>
      <c r="T1142">
        <v>8760</v>
      </c>
      <c r="U1142">
        <v>0</v>
      </c>
      <c r="V1142">
        <v>4380</v>
      </c>
      <c r="W1142">
        <v>71.831999999999994</v>
      </c>
      <c r="X1142">
        <v>47</v>
      </c>
      <c r="Y1142">
        <v>5.7568725668020709E-2</v>
      </c>
      <c r="Z1142">
        <v>302.58112699314233</v>
      </c>
      <c r="AA1142">
        <v>266.77388360345827</v>
      </c>
      <c r="AB1142">
        <v>0</v>
      </c>
      <c r="AC1142">
        <v>252.1439775116101</v>
      </c>
      <c r="AD1142" t="s">
        <v>6576</v>
      </c>
      <c r="AE1142" t="s">
        <v>6577</v>
      </c>
      <c r="AF1142" s="10">
        <v>42664</v>
      </c>
      <c r="AG1142" s="10">
        <v>42664</v>
      </c>
      <c r="AH1142" t="s">
        <v>6578</v>
      </c>
      <c r="AI1142" t="s">
        <v>6579</v>
      </c>
      <c r="AJ1142">
        <v>25900000</v>
      </c>
      <c r="AK1142" t="s">
        <v>197</v>
      </c>
      <c r="AL1142" t="s">
        <v>47</v>
      </c>
      <c r="AM1142" t="s">
        <v>6580</v>
      </c>
      <c r="AN1142" t="s">
        <v>6581</v>
      </c>
    </row>
    <row r="1143" spans="1:40" x14ac:dyDescent="0.25">
      <c r="A1143" t="s">
        <v>6582</v>
      </c>
      <c r="B1143" t="s">
        <v>164</v>
      </c>
      <c r="C1143">
        <v>50</v>
      </c>
      <c r="D1143" t="s">
        <v>165</v>
      </c>
      <c r="E1143" t="s">
        <v>166</v>
      </c>
      <c r="F1143" s="1">
        <v>330009788302</v>
      </c>
      <c r="G1143" t="s">
        <v>6583</v>
      </c>
      <c r="H1143" t="s">
        <v>6584</v>
      </c>
      <c r="I1143" t="s">
        <v>62</v>
      </c>
      <c r="K1143" s="10">
        <v>45573</v>
      </c>
      <c r="L1143">
        <f>Tabela1[[#This Row],[vlCaptEst]]+Tabela1[[#This Row],[vlLancEstTrat]]+Tabela1[[#This Row],[vlLancEstNTrat]]+Tabela1[[#This Row],[vlConsEst]]</f>
        <v>1189.1784980967716</v>
      </c>
      <c r="M1143">
        <v>0</v>
      </c>
      <c r="N1143">
        <f>Tabela1[[#This Row],[VALOR_anual]]+Tabela1[[#This Row],[AJUSTE_exerc]]</f>
        <v>1189.1784980967716</v>
      </c>
      <c r="Q1143">
        <v>0</v>
      </c>
      <c r="R1143">
        <v>0</v>
      </c>
      <c r="S1143">
        <v>0</v>
      </c>
      <c r="T1143">
        <v>224640</v>
      </c>
      <c r="U1143">
        <v>0</v>
      </c>
      <c r="V1143">
        <v>0</v>
      </c>
      <c r="W1143">
        <v>2995.2</v>
      </c>
      <c r="X1143">
        <v>91</v>
      </c>
      <c r="Y1143">
        <v>5.7568725668020709E-2</v>
      </c>
      <c r="Z1143">
        <v>0</v>
      </c>
      <c r="AA1143">
        <v>1189.1784980967716</v>
      </c>
      <c r="AB1143">
        <v>0</v>
      </c>
      <c r="AC1143">
        <v>0</v>
      </c>
      <c r="AD1143" t="s">
        <v>6585</v>
      </c>
      <c r="AE1143" t="s">
        <v>6586</v>
      </c>
      <c r="AF1143" s="10">
        <v>45209</v>
      </c>
      <c r="AG1143" s="10">
        <v>47036</v>
      </c>
      <c r="AH1143" t="s">
        <v>1980</v>
      </c>
      <c r="AI1143" t="s">
        <v>215</v>
      </c>
      <c r="AJ1143">
        <v>21012350</v>
      </c>
      <c r="AK1143" t="s">
        <v>95</v>
      </c>
      <c r="AL1143">
        <v>0</v>
      </c>
      <c r="AM1143" t="s">
        <v>6587</v>
      </c>
      <c r="AN1143" t="s">
        <v>6588</v>
      </c>
    </row>
    <row r="1144" spans="1:40" x14ac:dyDescent="0.25">
      <c r="A1144" t="s">
        <v>6589</v>
      </c>
      <c r="B1144" t="s">
        <v>164</v>
      </c>
      <c r="C1144">
        <v>50</v>
      </c>
      <c r="D1144" t="s">
        <v>165</v>
      </c>
      <c r="E1144" t="s">
        <v>166</v>
      </c>
      <c r="F1144" s="1">
        <v>330009757172</v>
      </c>
      <c r="G1144" t="s">
        <v>6590</v>
      </c>
      <c r="H1144" t="s">
        <v>13431</v>
      </c>
      <c r="I1144" t="s">
        <v>49</v>
      </c>
      <c r="K1144" s="10" t="s">
        <v>50</v>
      </c>
      <c r="L1144">
        <f>Tabela1[[#This Row],[vlCaptEst]]+Tabela1[[#This Row],[vlLancEstTrat]]+Tabela1[[#This Row],[vlLancEstNTrat]]+Tabela1[[#This Row],[vlConsEst]]</f>
        <v>1166.1984602199295</v>
      </c>
      <c r="M1144">
        <v>0</v>
      </c>
      <c r="N1144">
        <v>1089.33</v>
      </c>
      <c r="O1144">
        <f>76.87+24.55</f>
        <v>101.42</v>
      </c>
      <c r="P1144" t="s">
        <v>13432</v>
      </c>
      <c r="Q1144" t="s">
        <v>51</v>
      </c>
      <c r="R1144" t="s">
        <v>52</v>
      </c>
      <c r="S1144">
        <v>14600</v>
      </c>
      <c r="T1144">
        <v>0</v>
      </c>
      <c r="U1144">
        <v>0</v>
      </c>
      <c r="V1144">
        <v>14417.5</v>
      </c>
      <c r="W1144">
        <v>0</v>
      </c>
      <c r="X1144">
        <v>0</v>
      </c>
      <c r="Y1144">
        <v>5.7568725668020709E-2</v>
      </c>
      <c r="Z1144">
        <v>336.20135790124101</v>
      </c>
      <c r="AA1144">
        <v>0</v>
      </c>
      <c r="AB1144">
        <v>0</v>
      </c>
      <c r="AC1144">
        <v>829.99710231868858</v>
      </c>
      <c r="AD1144" t="s">
        <v>6591</v>
      </c>
      <c r="AE1144" t="s">
        <v>13433</v>
      </c>
      <c r="AF1144" s="10">
        <v>45538</v>
      </c>
      <c r="AG1144" s="10">
        <v>47364</v>
      </c>
      <c r="AH1144" t="s">
        <v>6592</v>
      </c>
      <c r="AI1144" t="s">
        <v>6593</v>
      </c>
      <c r="AJ1144">
        <v>25233000</v>
      </c>
      <c r="AK1144" t="s">
        <v>76</v>
      </c>
      <c r="AL1144" t="s">
        <v>47</v>
      </c>
      <c r="AM1144" t="s">
        <v>6594</v>
      </c>
      <c r="AN1144" t="s">
        <v>6595</v>
      </c>
    </row>
    <row r="1145" spans="1:40" x14ac:dyDescent="0.25">
      <c r="A1145" t="s">
        <v>6596</v>
      </c>
      <c r="B1145" t="s">
        <v>164</v>
      </c>
      <c r="C1145">
        <v>50</v>
      </c>
      <c r="D1145" t="s">
        <v>165</v>
      </c>
      <c r="E1145" t="s">
        <v>166</v>
      </c>
      <c r="F1145" s="1">
        <v>330009750593</v>
      </c>
      <c r="G1145" t="s">
        <v>6597</v>
      </c>
      <c r="H1145" t="s">
        <v>6598</v>
      </c>
      <c r="I1145" t="s">
        <v>49</v>
      </c>
      <c r="K1145" s="10" t="s">
        <v>50</v>
      </c>
      <c r="L1145">
        <f>Tabela1[[#This Row],[vlCaptEst]]+Tabela1[[#This Row],[vlLancEstTrat]]+Tabela1[[#This Row],[vlLancEstNTrat]]+Tabela1[[#This Row],[vlConsEst]]</f>
        <v>300.5657295086836</v>
      </c>
      <c r="M1145">
        <v>0</v>
      </c>
      <c r="N1145">
        <f>Tabela1[[#This Row],[VALOR_anual]]+Tabela1[[#This Row],[AJUSTE_exerc]]</f>
        <v>300.5657295086836</v>
      </c>
      <c r="Q1145" t="s">
        <v>51</v>
      </c>
      <c r="R1145" t="s">
        <v>52</v>
      </c>
      <c r="S1145">
        <v>8672.4</v>
      </c>
      <c r="T1145">
        <v>0</v>
      </c>
      <c r="U1145">
        <v>0</v>
      </c>
      <c r="V1145">
        <v>1752</v>
      </c>
      <c r="W1145">
        <v>0</v>
      </c>
      <c r="X1145">
        <v>0</v>
      </c>
      <c r="Y1145">
        <v>5.7568725668020709E-2</v>
      </c>
      <c r="Z1145">
        <v>199.7018730196319</v>
      </c>
      <c r="AA1145">
        <v>0</v>
      </c>
      <c r="AB1145">
        <v>0</v>
      </c>
      <c r="AC1145">
        <v>100.86385648905168</v>
      </c>
      <c r="AD1145" t="s">
        <v>6599</v>
      </c>
      <c r="AE1145" t="s">
        <v>6600</v>
      </c>
      <c r="AF1145" s="10">
        <v>42643</v>
      </c>
      <c r="AG1145" s="10">
        <v>44469</v>
      </c>
      <c r="AH1145" t="s">
        <v>6601</v>
      </c>
      <c r="AI1145" t="s">
        <v>1181</v>
      </c>
      <c r="AJ1145">
        <v>22725031</v>
      </c>
      <c r="AK1145" t="s">
        <v>64</v>
      </c>
      <c r="AL1145" t="s">
        <v>47</v>
      </c>
      <c r="AM1145">
        <v>30303674</v>
      </c>
      <c r="AN1145" t="s">
        <v>1819</v>
      </c>
    </row>
    <row r="1146" spans="1:40" x14ac:dyDescent="0.25">
      <c r="A1146" t="s">
        <v>6602</v>
      </c>
      <c r="B1146" t="s">
        <v>164</v>
      </c>
      <c r="C1146">
        <v>50</v>
      </c>
      <c r="D1146" t="s">
        <v>165</v>
      </c>
      <c r="E1146" t="s">
        <v>166</v>
      </c>
      <c r="F1146" s="1">
        <v>330009779737</v>
      </c>
      <c r="G1146" t="s">
        <v>6603</v>
      </c>
      <c r="H1146" t="s">
        <v>6604</v>
      </c>
      <c r="I1146" t="s">
        <v>49</v>
      </c>
      <c r="K1146" s="10" t="s">
        <v>50</v>
      </c>
      <c r="L1146">
        <f>Tabela1[[#This Row],[vlCaptEst]]+Tabela1[[#This Row],[vlLancEstTrat]]+Tabela1[[#This Row],[vlLancEstNTrat]]+Tabela1[[#This Row],[vlConsEst]]</f>
        <v>1438.2732731966619</v>
      </c>
      <c r="M1146">
        <v>0</v>
      </c>
      <c r="N1146">
        <f>Tabela1[[#This Row],[VALOR_anual]]+Tabela1[[#This Row],[AJUSTE_exerc]]</f>
        <v>1438.2732731966619</v>
      </c>
      <c r="Q1146" t="s">
        <v>51</v>
      </c>
      <c r="R1146" t="s">
        <v>52</v>
      </c>
      <c r="S1146">
        <v>21286.799999999999</v>
      </c>
      <c r="T1146">
        <v>0</v>
      </c>
      <c r="U1146">
        <v>0</v>
      </c>
      <c r="V1146">
        <v>16468.8</v>
      </c>
      <c r="W1146">
        <v>0</v>
      </c>
      <c r="X1146">
        <v>0</v>
      </c>
      <c r="Y1146">
        <v>5.7568725668020709E-2</v>
      </c>
      <c r="Z1146">
        <v>490.18017263200915</v>
      </c>
      <c r="AA1146">
        <v>0</v>
      </c>
      <c r="AB1146">
        <v>0</v>
      </c>
      <c r="AC1146">
        <v>948.09310056465267</v>
      </c>
      <c r="AD1146" t="s">
        <v>6605</v>
      </c>
      <c r="AE1146" t="s">
        <v>6606</v>
      </c>
      <c r="AF1146" s="10">
        <v>42643</v>
      </c>
      <c r="AG1146" s="10">
        <v>43373</v>
      </c>
      <c r="AH1146" t="s">
        <v>6607</v>
      </c>
      <c r="AI1146" t="s">
        <v>4094</v>
      </c>
      <c r="AJ1146">
        <v>22783112</v>
      </c>
      <c r="AK1146" t="s">
        <v>64</v>
      </c>
      <c r="AL1146" t="s">
        <v>47</v>
      </c>
      <c r="AM1146" t="s">
        <v>6608</v>
      </c>
      <c r="AN1146" t="s">
        <v>282</v>
      </c>
    </row>
    <row r="1147" spans="1:40" x14ac:dyDescent="0.25">
      <c r="A1147" t="s">
        <v>6609</v>
      </c>
      <c r="B1147" t="s">
        <v>164</v>
      </c>
      <c r="C1147">
        <v>50</v>
      </c>
      <c r="D1147" t="s">
        <v>165</v>
      </c>
      <c r="E1147" t="s">
        <v>166</v>
      </c>
      <c r="F1147" s="1">
        <v>330009779575</v>
      </c>
      <c r="G1147" t="s">
        <v>6610</v>
      </c>
      <c r="H1147" t="s">
        <v>6611</v>
      </c>
      <c r="I1147" t="s">
        <v>49</v>
      </c>
      <c r="K1147" s="10" t="s">
        <v>50</v>
      </c>
      <c r="L1147">
        <f>Tabela1[[#This Row],[vlCaptEst]]+Tabela1[[#This Row],[vlLancEstTrat]]+Tabela1[[#This Row],[vlLancEstNTrat]]+Tabela1[[#This Row],[vlConsEst]]</f>
        <v>481.09522024092553</v>
      </c>
      <c r="M1147">
        <v>0</v>
      </c>
      <c r="N1147">
        <f>Tabela1[[#This Row],[VALOR_anual]]+Tabela1[[#This Row],[AJUSTE_exerc]]</f>
        <v>481.09522024092553</v>
      </c>
      <c r="Q1147" t="s">
        <v>51</v>
      </c>
      <c r="R1147" t="s">
        <v>52</v>
      </c>
      <c r="S1147">
        <v>13928.4</v>
      </c>
      <c r="T1147">
        <v>0</v>
      </c>
      <c r="U1147">
        <v>0</v>
      </c>
      <c r="V1147">
        <v>2785.68</v>
      </c>
      <c r="W1147">
        <v>0</v>
      </c>
      <c r="X1147">
        <v>0</v>
      </c>
      <c r="Y1147">
        <v>5.7568725668020709E-2</v>
      </c>
      <c r="Z1147">
        <v>320.7301468272837</v>
      </c>
      <c r="AA1147">
        <v>0</v>
      </c>
      <c r="AB1147">
        <v>0</v>
      </c>
      <c r="AC1147">
        <v>160.36507341364185</v>
      </c>
      <c r="AD1147" t="s">
        <v>6612</v>
      </c>
      <c r="AE1147" t="s">
        <v>6613</v>
      </c>
      <c r="AF1147" s="10">
        <v>42643</v>
      </c>
      <c r="AG1147" s="10">
        <v>44469</v>
      </c>
      <c r="AH1147" t="s">
        <v>6614</v>
      </c>
      <c r="AI1147" t="s">
        <v>6194</v>
      </c>
      <c r="AJ1147">
        <v>22780070</v>
      </c>
      <c r="AK1147" t="s">
        <v>64</v>
      </c>
      <c r="AL1147" t="s">
        <v>47</v>
      </c>
      <c r="AM1147" t="s">
        <v>6615</v>
      </c>
      <c r="AN1147" t="s">
        <v>6616</v>
      </c>
    </row>
    <row r="1148" spans="1:40" x14ac:dyDescent="0.25">
      <c r="A1148" t="s">
        <v>6617</v>
      </c>
      <c r="B1148" t="s">
        <v>164</v>
      </c>
      <c r="C1148">
        <v>50</v>
      </c>
      <c r="D1148" t="s">
        <v>165</v>
      </c>
      <c r="E1148" t="s">
        <v>166</v>
      </c>
      <c r="F1148" s="1">
        <v>330009787594</v>
      </c>
      <c r="G1148" t="s">
        <v>6618</v>
      </c>
      <c r="H1148" t="s">
        <v>6619</v>
      </c>
      <c r="I1148" t="s">
        <v>49</v>
      </c>
      <c r="K1148" s="10" t="s">
        <v>1661</v>
      </c>
      <c r="L1148">
        <f>Tabela1[[#This Row],[vlCaptEst]]+Tabela1[[#This Row],[vlLancEstTrat]]+Tabela1[[#This Row],[vlLancEstNTrat]]+Tabela1[[#This Row],[vlConsEst]]</f>
        <v>16452.859222726125</v>
      </c>
      <c r="M1148">
        <v>0</v>
      </c>
      <c r="N1148">
        <f>Tabela1[[#This Row],[VALOR_anual]]+Tabela1[[#This Row],[AJUSTE_exerc]]</f>
        <v>16452.859222726125</v>
      </c>
      <c r="Q1148" t="s">
        <v>51</v>
      </c>
      <c r="R1148" t="s">
        <v>52</v>
      </c>
      <c r="S1148">
        <v>204400</v>
      </c>
      <c r="T1148">
        <v>0</v>
      </c>
      <c r="U1148">
        <v>0</v>
      </c>
      <c r="V1148">
        <v>204035</v>
      </c>
      <c r="W1148">
        <v>0</v>
      </c>
      <c r="X1148">
        <v>0</v>
      </c>
      <c r="Y1148">
        <v>5.7568725668020709E-2</v>
      </c>
      <c r="Z1148">
        <v>4706.8198515542172</v>
      </c>
      <c r="AA1148">
        <v>0</v>
      </c>
      <c r="AB1148">
        <v>0</v>
      </c>
      <c r="AC1148">
        <v>11746.03937117191</v>
      </c>
      <c r="AD1148" t="s">
        <v>6620</v>
      </c>
      <c r="AE1148" t="s">
        <v>13001</v>
      </c>
      <c r="AF1148" s="10">
        <v>44656</v>
      </c>
      <c r="AG1148" s="10">
        <v>46482</v>
      </c>
      <c r="AH1148" t="s">
        <v>6621</v>
      </c>
      <c r="AI1148" t="s">
        <v>6622</v>
      </c>
      <c r="AJ1148">
        <v>25085015</v>
      </c>
      <c r="AK1148" t="s">
        <v>76</v>
      </c>
      <c r="AL1148" t="s">
        <v>47</v>
      </c>
      <c r="AM1148">
        <v>26716573</v>
      </c>
      <c r="AN1148" t="s">
        <v>6623</v>
      </c>
    </row>
    <row r="1149" spans="1:40" x14ac:dyDescent="0.25">
      <c r="A1149" t="s">
        <v>6624</v>
      </c>
      <c r="B1149" t="s">
        <v>164</v>
      </c>
      <c r="C1149">
        <v>50</v>
      </c>
      <c r="D1149" t="s">
        <v>165</v>
      </c>
      <c r="E1149" t="s">
        <v>166</v>
      </c>
      <c r="F1149" s="1">
        <v>330009777793</v>
      </c>
      <c r="G1149" t="s">
        <v>5606</v>
      </c>
      <c r="H1149" t="s">
        <v>6625</v>
      </c>
      <c r="I1149" t="s">
        <v>49</v>
      </c>
      <c r="K1149" s="10" t="s">
        <v>50</v>
      </c>
      <c r="L1149">
        <f>Tabela1[[#This Row],[vlCaptEst]]+Tabela1[[#This Row],[vlLancEstTrat]]+Tabela1[[#This Row],[vlLancEstNTrat]]+Tabela1[[#This Row],[vlConsEst]]</f>
        <v>2420.6490159451387</v>
      </c>
      <c r="M1149">
        <v>0</v>
      </c>
      <c r="N1149">
        <f>Tabela1[[#This Row],[VALOR_anual]]+Tabela1[[#This Row],[AJUSTE_exerc]]</f>
        <v>2420.6490159451387</v>
      </c>
      <c r="Q1149" t="s">
        <v>51</v>
      </c>
      <c r="R1149" t="s">
        <v>52</v>
      </c>
      <c r="S1149">
        <v>70080</v>
      </c>
      <c r="T1149">
        <v>0</v>
      </c>
      <c r="U1149">
        <v>0</v>
      </c>
      <c r="V1149">
        <v>14016</v>
      </c>
      <c r="W1149">
        <v>0</v>
      </c>
      <c r="X1149">
        <v>0</v>
      </c>
      <c r="Y1149">
        <v>5.7568725668020709E-2</v>
      </c>
      <c r="Z1149">
        <v>1613.7694914547635</v>
      </c>
      <c r="AA1149">
        <v>0</v>
      </c>
      <c r="AB1149">
        <v>0</v>
      </c>
      <c r="AC1149">
        <v>806.87952449037539</v>
      </c>
      <c r="AD1149" t="s">
        <v>6626</v>
      </c>
      <c r="AE1149" t="s">
        <v>6627</v>
      </c>
      <c r="AF1149" s="10">
        <v>42642</v>
      </c>
      <c r="AG1149" s="10">
        <v>44468</v>
      </c>
      <c r="AH1149" t="s">
        <v>6628</v>
      </c>
      <c r="AI1149" t="s">
        <v>6629</v>
      </c>
      <c r="AJ1149">
        <v>22231220</v>
      </c>
      <c r="AK1149" t="s">
        <v>64</v>
      </c>
      <c r="AL1149" t="s">
        <v>47</v>
      </c>
      <c r="AM1149">
        <v>31797400</v>
      </c>
      <c r="AN1149" t="s">
        <v>6630</v>
      </c>
    </row>
    <row r="1150" spans="1:40" x14ac:dyDescent="0.25">
      <c r="A1150" t="s">
        <v>6631</v>
      </c>
      <c r="B1150" t="s">
        <v>164</v>
      </c>
      <c r="C1150">
        <v>50</v>
      </c>
      <c r="D1150" t="s">
        <v>165</v>
      </c>
      <c r="E1150" t="s">
        <v>166</v>
      </c>
      <c r="F1150" s="1">
        <v>330009810677</v>
      </c>
      <c r="G1150" t="s">
        <v>6632</v>
      </c>
      <c r="H1150" t="s">
        <v>6633</v>
      </c>
      <c r="I1150" t="s">
        <v>49</v>
      </c>
      <c r="K1150" s="10" t="s">
        <v>50</v>
      </c>
      <c r="L1150">
        <f>Tabela1[[#This Row],[vlCaptEst]]+Tabela1[[#This Row],[vlLancEstTrat]]+Tabela1[[#This Row],[vlLancEstNTrat]]+Tabela1[[#This Row],[vlConsEst]]</f>
        <v>3922.2141241330146</v>
      </c>
      <c r="M1150">
        <v>0</v>
      </c>
      <c r="N1150">
        <f>Tabela1[[#This Row],[VALOR_anual]]+Tabela1[[#This Row],[AJUSTE_exerc]]</f>
        <v>3922.2141241330146</v>
      </c>
      <c r="Q1150" t="s">
        <v>51</v>
      </c>
      <c r="R1150" t="s">
        <v>52</v>
      </c>
      <c r="S1150">
        <v>49603.5</v>
      </c>
      <c r="T1150">
        <v>0</v>
      </c>
      <c r="U1150">
        <v>0</v>
      </c>
      <c r="V1150">
        <v>48289.5</v>
      </c>
      <c r="W1150">
        <v>0</v>
      </c>
      <c r="X1150">
        <v>0</v>
      </c>
      <c r="Y1150">
        <v>5.7568725668020709E-2</v>
      </c>
      <c r="Z1150">
        <v>1142.2395774095073</v>
      </c>
      <c r="AA1150">
        <v>0</v>
      </c>
      <c r="AB1150">
        <v>0</v>
      </c>
      <c r="AC1150">
        <v>2779.9745467235075</v>
      </c>
      <c r="AD1150" t="s">
        <v>6634</v>
      </c>
      <c r="AE1150" t="s">
        <v>6635</v>
      </c>
      <c r="AF1150" s="10">
        <v>42667</v>
      </c>
      <c r="AG1150" s="10">
        <v>43397</v>
      </c>
      <c r="AH1150" t="s">
        <v>6636</v>
      </c>
      <c r="AI1150" t="s">
        <v>6637</v>
      </c>
      <c r="AJ1150">
        <v>21061150</v>
      </c>
      <c r="AK1150" t="s">
        <v>64</v>
      </c>
      <c r="AL1150" t="s">
        <v>47</v>
      </c>
      <c r="AM1150" t="s">
        <v>6638</v>
      </c>
      <c r="AN1150" t="s">
        <v>6639</v>
      </c>
    </row>
    <row r="1151" spans="1:40" x14ac:dyDescent="0.25">
      <c r="A1151" t="s">
        <v>6640</v>
      </c>
      <c r="B1151" t="s">
        <v>164</v>
      </c>
      <c r="C1151">
        <v>50</v>
      </c>
      <c r="D1151" t="s">
        <v>165</v>
      </c>
      <c r="E1151" t="s">
        <v>166</v>
      </c>
      <c r="F1151" s="1">
        <v>330009823574</v>
      </c>
      <c r="G1151" t="s">
        <v>6641</v>
      </c>
      <c r="H1151" t="s">
        <v>6642</v>
      </c>
      <c r="I1151" t="s">
        <v>49</v>
      </c>
      <c r="K1151" s="10" t="s">
        <v>50</v>
      </c>
      <c r="L1151">
        <f>Tabela1[[#This Row],[vlCaptEst]]+Tabela1[[#This Row],[vlLancEstTrat]]+Tabela1[[#This Row],[vlLancEstNTrat]]+Tabela1[[#This Row],[vlConsEst]]</f>
        <v>273.01848306307659</v>
      </c>
      <c r="M1151">
        <v>0</v>
      </c>
      <c r="N1151">
        <f>Tabela1[[#This Row],[VALOR_anual]]+Tabela1[[#This Row],[AJUSTE_exerc]]</f>
        <v>273.01848306307659</v>
      </c>
      <c r="Q1151" t="s">
        <v>51</v>
      </c>
      <c r="R1151" t="s">
        <v>52</v>
      </c>
      <c r="S1151">
        <v>5616</v>
      </c>
      <c r="T1151">
        <v>0</v>
      </c>
      <c r="U1151">
        <v>0</v>
      </c>
      <c r="V1151">
        <v>2496</v>
      </c>
      <c r="W1151">
        <v>0</v>
      </c>
      <c r="X1151">
        <v>0</v>
      </c>
      <c r="Y1151">
        <v>5.7568725668020709E-2</v>
      </c>
      <c r="Z1151">
        <v>129.33004064777981</v>
      </c>
      <c r="AA1151">
        <v>0</v>
      </c>
      <c r="AB1151">
        <v>0</v>
      </c>
      <c r="AC1151">
        <v>143.68844241529675</v>
      </c>
      <c r="AD1151" t="s">
        <v>6643</v>
      </c>
      <c r="AE1151" t="s">
        <v>6644</v>
      </c>
      <c r="AF1151" s="10">
        <v>42674</v>
      </c>
      <c r="AG1151" s="10">
        <v>44500</v>
      </c>
      <c r="AH1151" t="s">
        <v>6645</v>
      </c>
      <c r="AI1151" t="s">
        <v>6646</v>
      </c>
      <c r="AJ1151">
        <v>22790250</v>
      </c>
      <c r="AK1151" t="s">
        <v>64</v>
      </c>
      <c r="AL1151" t="s">
        <v>47</v>
      </c>
      <c r="AM1151">
        <v>21375240</v>
      </c>
      <c r="AN1151" t="s">
        <v>6647</v>
      </c>
    </row>
    <row r="1152" spans="1:40" x14ac:dyDescent="0.25">
      <c r="A1152" t="s">
        <v>6648</v>
      </c>
      <c r="B1152" t="s">
        <v>164</v>
      </c>
      <c r="C1152">
        <v>50</v>
      </c>
      <c r="D1152" t="s">
        <v>165</v>
      </c>
      <c r="E1152" t="s">
        <v>166</v>
      </c>
      <c r="F1152" s="1">
        <v>330009772481</v>
      </c>
      <c r="G1152" t="s">
        <v>6649</v>
      </c>
      <c r="H1152" t="s">
        <v>6650</v>
      </c>
      <c r="I1152" t="s">
        <v>271</v>
      </c>
      <c r="K1152" s="10" t="s">
        <v>1026</v>
      </c>
      <c r="L1152">
        <f>Tabela1[[#This Row],[vlCaptEst]]+Tabela1[[#This Row],[vlLancEstTrat]]+Tabela1[[#This Row],[vlLancEstNTrat]]+Tabela1[[#This Row],[vlConsEst]]</f>
        <v>2218.4618341104747</v>
      </c>
      <c r="M1152">
        <v>0</v>
      </c>
      <c r="N1152">
        <f>Tabela1[[#This Row],[VALOR_anual]]+Tabela1[[#This Row],[AJUSTE_exerc]]</f>
        <v>2218.4618341104747</v>
      </c>
      <c r="Q1152" t="s">
        <v>51</v>
      </c>
      <c r="R1152" t="s">
        <v>52</v>
      </c>
      <c r="S1152">
        <v>27564.799999999999</v>
      </c>
      <c r="T1152">
        <v>0</v>
      </c>
      <c r="U1152">
        <v>0</v>
      </c>
      <c r="V1152">
        <v>27510.05</v>
      </c>
      <c r="W1152">
        <v>0</v>
      </c>
      <c r="X1152">
        <v>0</v>
      </c>
      <c r="Y1152">
        <v>5.7568725668020709E-2</v>
      </c>
      <c r="Z1152">
        <v>634.74578286437588</v>
      </c>
      <c r="AA1152">
        <v>0</v>
      </c>
      <c r="AB1152">
        <v>0</v>
      </c>
      <c r="AC1152">
        <v>1583.7160512460987</v>
      </c>
      <c r="AD1152" t="s">
        <v>6651</v>
      </c>
      <c r="AE1152" t="s">
        <v>6652</v>
      </c>
      <c r="AF1152" s="10">
        <v>44762</v>
      </c>
      <c r="AG1152" s="10">
        <v>46588</v>
      </c>
      <c r="AH1152" t="s">
        <v>6653</v>
      </c>
      <c r="AI1152" t="s">
        <v>6233</v>
      </c>
      <c r="AJ1152">
        <v>22780620</v>
      </c>
      <c r="AK1152" t="s">
        <v>64</v>
      </c>
      <c r="AL1152" t="s">
        <v>47</v>
      </c>
      <c r="AM1152" t="s">
        <v>6654</v>
      </c>
      <c r="AN1152" t="s">
        <v>6655</v>
      </c>
    </row>
    <row r="1153" spans="1:40" x14ac:dyDescent="0.25">
      <c r="A1153" t="s">
        <v>6656</v>
      </c>
      <c r="B1153" t="s">
        <v>164</v>
      </c>
      <c r="C1153">
        <v>50</v>
      </c>
      <c r="D1153" t="s">
        <v>165</v>
      </c>
      <c r="E1153" t="s">
        <v>166</v>
      </c>
      <c r="F1153" s="1">
        <v>330009938398</v>
      </c>
      <c r="G1153" t="s">
        <v>6657</v>
      </c>
      <c r="H1153" t="s">
        <v>6658</v>
      </c>
      <c r="I1153" t="s">
        <v>62</v>
      </c>
      <c r="K1153" s="10" t="s">
        <v>50</v>
      </c>
      <c r="L1153">
        <f>Tabela1[[#This Row],[vlCaptEst]]+Tabela1[[#This Row],[vlLancEstTrat]]+Tabela1[[#This Row],[vlLancEstNTrat]]+Tabela1[[#This Row],[vlConsEst]]</f>
        <v>6737.4320206495186</v>
      </c>
      <c r="M1153">
        <v>0</v>
      </c>
      <c r="N1153">
        <f>Tabela1[[#This Row],[VALOR_anual]]+Tabela1[[#This Row],[AJUSTE_exerc]]</f>
        <v>6737.4320206495186</v>
      </c>
      <c r="Q1153" t="s">
        <v>2238</v>
      </c>
      <c r="R1153" t="s">
        <v>52</v>
      </c>
      <c r="S1153">
        <v>86724</v>
      </c>
      <c r="T1153">
        <v>0</v>
      </c>
      <c r="U1153">
        <v>184.536</v>
      </c>
      <c r="V1153">
        <v>82159</v>
      </c>
      <c r="W1153">
        <v>0</v>
      </c>
      <c r="X1153">
        <v>0</v>
      </c>
      <c r="Y1153">
        <v>5.7568725668020709E-2</v>
      </c>
      <c r="Z1153">
        <v>1997.0291726703319</v>
      </c>
      <c r="AA1153">
        <v>10.619996070956162</v>
      </c>
      <c r="AB1153">
        <v>0</v>
      </c>
      <c r="AC1153">
        <v>4729.7828519082304</v>
      </c>
      <c r="AD1153" t="s">
        <v>6659</v>
      </c>
      <c r="AE1153" t="s">
        <v>6660</v>
      </c>
      <c r="AF1153" s="10">
        <v>42732</v>
      </c>
      <c r="AG1153" s="10">
        <v>44558</v>
      </c>
      <c r="AH1153" t="s">
        <v>6661</v>
      </c>
      <c r="AI1153" t="s">
        <v>85</v>
      </c>
      <c r="AJ1153">
        <v>25933590</v>
      </c>
      <c r="AK1153" t="s">
        <v>197</v>
      </c>
      <c r="AL1153" t="s">
        <v>47</v>
      </c>
      <c r="AM1153" t="s">
        <v>6662</v>
      </c>
      <c r="AN1153" t="s">
        <v>6663</v>
      </c>
    </row>
    <row r="1154" spans="1:40" x14ac:dyDescent="0.25">
      <c r="A1154" t="s">
        <v>6664</v>
      </c>
      <c r="B1154" t="s">
        <v>164</v>
      </c>
      <c r="C1154">
        <v>50</v>
      </c>
      <c r="D1154" t="s">
        <v>165</v>
      </c>
      <c r="E1154" t="s">
        <v>166</v>
      </c>
      <c r="F1154" s="1">
        <v>330010028103</v>
      </c>
      <c r="G1154" t="s">
        <v>6665</v>
      </c>
      <c r="H1154" t="s">
        <v>6666</v>
      </c>
      <c r="I1154" t="s">
        <v>49</v>
      </c>
      <c r="K1154" s="10" t="s">
        <v>50</v>
      </c>
      <c r="L1154">
        <f>Tabela1[[#This Row],[vlCaptEst]]+Tabela1[[#This Row],[vlLancEstTrat]]+Tabela1[[#This Row],[vlLancEstNTrat]]+Tabela1[[#This Row],[vlConsEst]]</f>
        <v>109.42668517949815</v>
      </c>
      <c r="M1154">
        <v>0</v>
      </c>
      <c r="N1154">
        <f>Tabela1[[#This Row],[VALOR_anual]]+Tabela1[[#This Row],[AJUSTE_exerc]]</f>
        <v>109.42668517949815</v>
      </c>
      <c r="Q1154" t="s">
        <v>51</v>
      </c>
      <c r="R1154" t="s">
        <v>52</v>
      </c>
      <c r="S1154">
        <v>3168</v>
      </c>
      <c r="T1154">
        <v>0</v>
      </c>
      <c r="U1154">
        <v>0</v>
      </c>
      <c r="V1154">
        <v>633.6</v>
      </c>
      <c r="W1154">
        <v>0</v>
      </c>
      <c r="X1154">
        <v>0</v>
      </c>
      <c r="Y1154">
        <v>5.7568725668020709E-2</v>
      </c>
      <c r="Z1154">
        <v>72.951123452998772</v>
      </c>
      <c r="AA1154">
        <v>0</v>
      </c>
      <c r="AB1154">
        <v>0</v>
      </c>
      <c r="AC1154">
        <v>36.475561726499386</v>
      </c>
      <c r="AD1154" t="s">
        <v>6667</v>
      </c>
      <c r="AE1154" t="s">
        <v>6668</v>
      </c>
      <c r="AF1154" s="10">
        <v>42711</v>
      </c>
      <c r="AG1154" s="10">
        <v>43441</v>
      </c>
      <c r="AH1154" t="s">
        <v>6669</v>
      </c>
      <c r="AI1154" t="s">
        <v>129</v>
      </c>
      <c r="AJ1154">
        <v>20071000</v>
      </c>
      <c r="AK1154" t="s">
        <v>64</v>
      </c>
      <c r="AL1154" t="s">
        <v>47</v>
      </c>
      <c r="AM1154">
        <v>22639876</v>
      </c>
      <c r="AN1154" t="s">
        <v>6670</v>
      </c>
    </row>
    <row r="1155" spans="1:40" s="4" customFormat="1" x14ac:dyDescent="0.25">
      <c r="A1155" t="s">
        <v>6671</v>
      </c>
      <c r="B1155" t="s">
        <v>164</v>
      </c>
      <c r="C1155">
        <v>50</v>
      </c>
      <c r="D1155" t="s">
        <v>165</v>
      </c>
      <c r="E1155" t="s">
        <v>166</v>
      </c>
      <c r="F1155" s="1">
        <v>330009681680</v>
      </c>
      <c r="G1155" t="s">
        <v>6672</v>
      </c>
      <c r="H1155" t="s">
        <v>6673</v>
      </c>
      <c r="I1155" t="s">
        <v>49</v>
      </c>
      <c r="J1155"/>
      <c r="K1155" s="10" t="s">
        <v>50</v>
      </c>
      <c r="L1155">
        <f>Tabela1[[#This Row],[vlCaptEst]]+Tabela1[[#This Row],[vlLancEstTrat]]+Tabela1[[#This Row],[vlLancEstNTrat]]+Tabela1[[#This Row],[vlConsEst]]</f>
        <v>1365.6563089120707</v>
      </c>
      <c r="M1155">
        <v>0</v>
      </c>
      <c r="N1155">
        <f>Tabela1[[#This Row],[VALOR_anual]]+Tabela1[[#This Row],[AJUSTE_exerc]]</f>
        <v>1365.6563089120707</v>
      </c>
      <c r="O1155"/>
      <c r="P1155"/>
      <c r="Q1155" t="s">
        <v>51</v>
      </c>
      <c r="R1155" t="s">
        <v>52</v>
      </c>
      <c r="S1155">
        <v>23827.200000000001</v>
      </c>
      <c r="T1155">
        <v>0</v>
      </c>
      <c r="U1155">
        <v>0</v>
      </c>
      <c r="V1155">
        <v>14191.2</v>
      </c>
      <c r="W1155">
        <v>0</v>
      </c>
      <c r="X1155">
        <v>0</v>
      </c>
      <c r="Y1155">
        <v>5.7568725668020709E-2</v>
      </c>
      <c r="Z1155">
        <v>548.67891205137619</v>
      </c>
      <c r="AA1155">
        <v>0</v>
      </c>
      <c r="AB1155">
        <v>0</v>
      </c>
      <c r="AC1155">
        <v>816.97739686069451</v>
      </c>
      <c r="AD1155" t="s">
        <v>6674</v>
      </c>
      <c r="AE1155" t="s">
        <v>6675</v>
      </c>
      <c r="AF1155" s="10">
        <v>42746</v>
      </c>
      <c r="AG1155" s="10">
        <v>44572</v>
      </c>
      <c r="AH1155" t="s">
        <v>6676</v>
      </c>
      <c r="AI1155" t="s">
        <v>1675</v>
      </c>
      <c r="AJ1155">
        <v>21810011</v>
      </c>
      <c r="AK1155" t="s">
        <v>64</v>
      </c>
      <c r="AL1155" t="s">
        <v>47</v>
      </c>
      <c r="AM1155">
        <v>21782183</v>
      </c>
      <c r="AN1155" t="s">
        <v>1819</v>
      </c>
    </row>
    <row r="1156" spans="1:40" x14ac:dyDescent="0.25">
      <c r="A1156" t="s">
        <v>6677</v>
      </c>
      <c r="B1156" t="s">
        <v>164</v>
      </c>
      <c r="C1156">
        <v>50</v>
      </c>
      <c r="D1156" t="s">
        <v>165</v>
      </c>
      <c r="E1156" t="s">
        <v>166</v>
      </c>
      <c r="F1156" s="1">
        <v>330009665804</v>
      </c>
      <c r="G1156" t="s">
        <v>6678</v>
      </c>
      <c r="H1156" t="s">
        <v>6679</v>
      </c>
      <c r="I1156" t="s">
        <v>49</v>
      </c>
      <c r="K1156" s="10" t="s">
        <v>50</v>
      </c>
      <c r="L1156">
        <f>Tabela1[[#This Row],[vlCaptEst]]+Tabela1[[#This Row],[vlLancEstTrat]]+Tabela1[[#This Row],[vlLancEstNTrat]]+Tabela1[[#This Row],[vlConsEst]]</f>
        <v>621.5464957122731</v>
      </c>
      <c r="M1156">
        <v>0</v>
      </c>
      <c r="N1156">
        <f>Tabela1[[#This Row],[VALOR_anual]]+Tabela1[[#This Row],[AJUSTE_exerc]]</f>
        <v>621.5464957122731</v>
      </c>
      <c r="Q1156" t="s">
        <v>51</v>
      </c>
      <c r="R1156" t="s">
        <v>52</v>
      </c>
      <c r="S1156">
        <v>22228.5</v>
      </c>
      <c r="T1156">
        <v>0</v>
      </c>
      <c r="U1156">
        <v>0</v>
      </c>
      <c r="V1156">
        <v>1905.3</v>
      </c>
      <c r="W1156">
        <v>0</v>
      </c>
      <c r="X1156">
        <v>0</v>
      </c>
      <c r="Y1156">
        <v>5.7568725668020709E-2</v>
      </c>
      <c r="Z1156">
        <v>511.85874868245639</v>
      </c>
      <c r="AA1156">
        <v>0</v>
      </c>
      <c r="AB1156">
        <v>0</v>
      </c>
      <c r="AC1156">
        <v>109.68774702981665</v>
      </c>
      <c r="AD1156" t="s">
        <v>6680</v>
      </c>
      <c r="AE1156" t="s">
        <v>6681</v>
      </c>
      <c r="AF1156" s="10">
        <v>42746</v>
      </c>
      <c r="AG1156" s="10">
        <v>44572</v>
      </c>
      <c r="AH1156" t="s">
        <v>6682</v>
      </c>
      <c r="AI1156" t="s">
        <v>129</v>
      </c>
      <c r="AJ1156">
        <v>26220060</v>
      </c>
      <c r="AK1156" t="s">
        <v>186</v>
      </c>
      <c r="AL1156" t="s">
        <v>47</v>
      </c>
      <c r="AM1156">
        <v>21782183</v>
      </c>
      <c r="AN1156" t="s">
        <v>1819</v>
      </c>
    </row>
    <row r="1157" spans="1:40" x14ac:dyDescent="0.25">
      <c r="A1157" t="s">
        <v>6683</v>
      </c>
      <c r="B1157" t="s">
        <v>164</v>
      </c>
      <c r="C1157">
        <v>50</v>
      </c>
      <c r="D1157" t="s">
        <v>165</v>
      </c>
      <c r="E1157" t="s">
        <v>166</v>
      </c>
      <c r="F1157" s="1">
        <v>330009698907</v>
      </c>
      <c r="G1157" t="s">
        <v>6684</v>
      </c>
      <c r="H1157" t="s">
        <v>6685</v>
      </c>
      <c r="I1157" t="s">
        <v>49</v>
      </c>
      <c r="K1157" s="10" t="s">
        <v>50</v>
      </c>
      <c r="L1157">
        <f>Tabela1[[#This Row],[vlCaptEst]]+Tabela1[[#This Row],[vlLancEstTrat]]+Tabela1[[#This Row],[vlLancEstNTrat]]+Tabela1[[#This Row],[vlConsEst]]</f>
        <v>627.94773228208237</v>
      </c>
      <c r="M1157">
        <v>0</v>
      </c>
      <c r="N1157">
        <f>Tabela1[[#This Row],[VALOR_anual]]+Tabela1[[#This Row],[AJUSTE_exerc]]</f>
        <v>627.94773228208237</v>
      </c>
      <c r="Q1157" t="s">
        <v>51</v>
      </c>
      <c r="R1157" t="s">
        <v>52</v>
      </c>
      <c r="S1157">
        <v>22432.9</v>
      </c>
      <c r="T1157">
        <v>0</v>
      </c>
      <c r="U1157">
        <v>0</v>
      </c>
      <c r="V1157">
        <v>1934.5</v>
      </c>
      <c r="W1157">
        <v>0</v>
      </c>
      <c r="X1157">
        <v>0</v>
      </c>
      <c r="Y1157">
        <v>5.7568725668020709E-2</v>
      </c>
      <c r="Z1157">
        <v>516.57874693621466</v>
      </c>
      <c r="AA1157">
        <v>0</v>
      </c>
      <c r="AB1157">
        <v>0</v>
      </c>
      <c r="AC1157">
        <v>111.36898534586771</v>
      </c>
      <c r="AD1157" t="s">
        <v>6686</v>
      </c>
      <c r="AE1157" t="s">
        <v>6687</v>
      </c>
      <c r="AF1157" s="10">
        <v>42746</v>
      </c>
      <c r="AG1157" s="10">
        <v>44572</v>
      </c>
      <c r="AH1157" t="s">
        <v>6688</v>
      </c>
      <c r="AI1157">
        <v>0</v>
      </c>
      <c r="AJ1157">
        <v>25510292</v>
      </c>
      <c r="AK1157" t="s">
        <v>168</v>
      </c>
      <c r="AL1157" t="s">
        <v>47</v>
      </c>
      <c r="AM1157">
        <v>21782183</v>
      </c>
      <c r="AN1157" t="s">
        <v>1819</v>
      </c>
    </row>
    <row r="1158" spans="1:40" x14ac:dyDescent="0.25">
      <c r="A1158" t="s">
        <v>6689</v>
      </c>
      <c r="B1158" t="s">
        <v>164</v>
      </c>
      <c r="C1158">
        <v>50</v>
      </c>
      <c r="D1158" t="s">
        <v>165</v>
      </c>
      <c r="E1158" t="s">
        <v>166</v>
      </c>
      <c r="F1158" s="1">
        <v>330009773100</v>
      </c>
      <c r="G1158" t="s">
        <v>6690</v>
      </c>
      <c r="H1158" t="s">
        <v>6691</v>
      </c>
      <c r="I1158" t="s">
        <v>49</v>
      </c>
      <c r="K1158" s="10" t="s">
        <v>50</v>
      </c>
      <c r="L1158">
        <f>Tabela1[[#This Row],[vlCaptEst]]+Tabela1[[#This Row],[vlLancEstTrat]]+Tabela1[[#This Row],[vlLancEstNTrat]]+Tabela1[[#This Row],[vlConsEst]]</f>
        <v>158.01551676077543</v>
      </c>
      <c r="M1158">
        <v>0</v>
      </c>
      <c r="N1158">
        <f>Tabela1[[#This Row],[VALOR_anual]]+Tabela1[[#This Row],[AJUSTE_exerc]]</f>
        <v>158.01551676077543</v>
      </c>
      <c r="Q1158" t="s">
        <v>51</v>
      </c>
      <c r="R1158" t="s">
        <v>52</v>
      </c>
      <c r="S1158">
        <v>3212</v>
      </c>
      <c r="T1158">
        <v>0</v>
      </c>
      <c r="U1158">
        <v>0</v>
      </c>
      <c r="V1158">
        <v>1460</v>
      </c>
      <c r="W1158">
        <v>0</v>
      </c>
      <c r="X1158">
        <v>0</v>
      </c>
      <c r="Y1158">
        <v>5.7568725668020709E-2</v>
      </c>
      <c r="Z1158">
        <v>73.964043432234504</v>
      </c>
      <c r="AA1158">
        <v>0</v>
      </c>
      <c r="AB1158">
        <v>0</v>
      </c>
      <c r="AC1158">
        <v>84.051473328540936</v>
      </c>
      <c r="AD1158" t="s">
        <v>6692</v>
      </c>
      <c r="AE1158" t="s">
        <v>6693</v>
      </c>
      <c r="AF1158" s="10">
        <v>42685</v>
      </c>
      <c r="AG1158" s="10">
        <v>44511</v>
      </c>
      <c r="AH1158" t="s">
        <v>6694</v>
      </c>
      <c r="AI1158" t="s">
        <v>6695</v>
      </c>
      <c r="AJ1158">
        <v>21710231</v>
      </c>
      <c r="AK1158" t="s">
        <v>64</v>
      </c>
      <c r="AL1158" t="s">
        <v>47</v>
      </c>
      <c r="AM1158">
        <v>87569669</v>
      </c>
      <c r="AN1158" t="s">
        <v>5710</v>
      </c>
    </row>
    <row r="1159" spans="1:40" x14ac:dyDescent="0.25">
      <c r="A1159" t="s">
        <v>6696</v>
      </c>
      <c r="B1159" t="s">
        <v>164</v>
      </c>
      <c r="C1159">
        <v>50</v>
      </c>
      <c r="D1159" t="s">
        <v>165</v>
      </c>
      <c r="E1159" t="s">
        <v>166</v>
      </c>
      <c r="F1159" s="1">
        <v>330009969781</v>
      </c>
      <c r="G1159" t="s">
        <v>6697</v>
      </c>
      <c r="H1159" t="s">
        <v>6698</v>
      </c>
      <c r="I1159" t="s">
        <v>62</v>
      </c>
      <c r="K1159" s="10" t="s">
        <v>50</v>
      </c>
      <c r="L1159">
        <f>Tabela1[[#This Row],[vlCaptEst]]+Tabela1[[#This Row],[vlLancEstTrat]]+Tabela1[[#This Row],[vlLancEstNTrat]]+Tabela1[[#This Row],[vlConsEst]]</f>
        <v>344.86270427072492</v>
      </c>
      <c r="M1159">
        <v>0</v>
      </c>
      <c r="N1159">
        <f>Tabela1[[#This Row],[VALOR_anual]]+Tabela1[[#This Row],[AJUSTE_exerc]]</f>
        <v>344.86270427072492</v>
      </c>
      <c r="Q1159" t="s">
        <v>51</v>
      </c>
      <c r="R1159" t="s">
        <v>52</v>
      </c>
      <c r="S1159">
        <v>4992</v>
      </c>
      <c r="T1159">
        <v>0</v>
      </c>
      <c r="U1159">
        <v>0</v>
      </c>
      <c r="V1159">
        <v>3993.6</v>
      </c>
      <c r="W1159">
        <v>0</v>
      </c>
      <c r="X1159">
        <v>0</v>
      </c>
      <c r="Y1159">
        <v>5.7568725668020709E-2</v>
      </c>
      <c r="Z1159">
        <v>114.96119640625014</v>
      </c>
      <c r="AA1159">
        <v>0</v>
      </c>
      <c r="AB1159">
        <v>0</v>
      </c>
      <c r="AC1159">
        <v>229.90150786447478</v>
      </c>
      <c r="AD1159" t="s">
        <v>6699</v>
      </c>
      <c r="AE1159" t="s">
        <v>6700</v>
      </c>
      <c r="AF1159" s="10">
        <v>42753</v>
      </c>
      <c r="AG1159" s="10">
        <v>44579</v>
      </c>
      <c r="AH1159" t="s">
        <v>6701</v>
      </c>
      <c r="AI1159" t="s">
        <v>6702</v>
      </c>
      <c r="AJ1159">
        <v>24815170</v>
      </c>
      <c r="AK1159" t="s">
        <v>236</v>
      </c>
      <c r="AL1159" t="s">
        <v>47</v>
      </c>
      <c r="AM1159">
        <v>989294615</v>
      </c>
      <c r="AN1159" t="s">
        <v>6703</v>
      </c>
    </row>
    <row r="1160" spans="1:40" x14ac:dyDescent="0.25">
      <c r="A1160" t="s">
        <v>6704</v>
      </c>
      <c r="B1160" t="s">
        <v>164</v>
      </c>
      <c r="C1160">
        <v>50</v>
      </c>
      <c r="D1160" t="s">
        <v>165</v>
      </c>
      <c r="E1160" t="s">
        <v>166</v>
      </c>
      <c r="F1160" s="1">
        <v>330009849700</v>
      </c>
      <c r="G1160" t="s">
        <v>6705</v>
      </c>
      <c r="H1160" t="s">
        <v>6706</v>
      </c>
      <c r="I1160" t="s">
        <v>49</v>
      </c>
      <c r="K1160" s="10" t="s">
        <v>50</v>
      </c>
      <c r="L1160">
        <f>Tabela1[[#This Row],[vlCaptEst]]+Tabela1[[#This Row],[vlLancEstTrat]]+Tabela1[[#This Row],[vlLancEstNTrat]]+Tabela1[[#This Row],[vlConsEst]]</f>
        <v>140.53481526344939</v>
      </c>
      <c r="M1160">
        <v>0</v>
      </c>
      <c r="N1160">
        <f>Tabela1[[#This Row],[VALOR_anual]]+Tabela1[[#This Row],[AJUSTE_exerc]]</f>
        <v>140.53481526344939</v>
      </c>
      <c r="Q1160" t="s">
        <v>250</v>
      </c>
      <c r="R1160" t="s">
        <v>52</v>
      </c>
      <c r="S1160">
        <v>4043.52</v>
      </c>
      <c r="T1160">
        <v>0</v>
      </c>
      <c r="U1160">
        <v>0</v>
      </c>
      <c r="V1160">
        <v>823.68</v>
      </c>
      <c r="W1160">
        <v>0</v>
      </c>
      <c r="X1160">
        <v>0</v>
      </c>
      <c r="Y1160">
        <v>5.7568725668020709E-2</v>
      </c>
      <c r="Z1160">
        <v>93.115540771598916</v>
      </c>
      <c r="AA1160">
        <v>0</v>
      </c>
      <c r="AB1160">
        <v>0</v>
      </c>
      <c r="AC1160">
        <v>47.419274491850466</v>
      </c>
      <c r="AD1160" t="s">
        <v>6707</v>
      </c>
      <c r="AE1160" t="s">
        <v>6708</v>
      </c>
      <c r="AF1160" s="10">
        <v>42739</v>
      </c>
      <c r="AG1160" s="10">
        <v>44565</v>
      </c>
      <c r="AH1160" t="s">
        <v>6709</v>
      </c>
      <c r="AI1160" t="s">
        <v>6710</v>
      </c>
      <c r="AJ1160">
        <v>21380002</v>
      </c>
      <c r="AK1160" t="s">
        <v>64</v>
      </c>
      <c r="AL1160" t="s">
        <v>47</v>
      </c>
      <c r="AM1160">
        <v>30303674</v>
      </c>
      <c r="AN1160" t="s">
        <v>6711</v>
      </c>
    </row>
    <row r="1161" spans="1:40" x14ac:dyDescent="0.25">
      <c r="A1161" t="s">
        <v>6712</v>
      </c>
      <c r="B1161" t="s">
        <v>164</v>
      </c>
      <c r="C1161">
        <v>50</v>
      </c>
      <c r="D1161" t="s">
        <v>165</v>
      </c>
      <c r="E1161" t="s">
        <v>166</v>
      </c>
      <c r="F1161" s="1">
        <v>330009752707</v>
      </c>
      <c r="G1161" t="s">
        <v>6713</v>
      </c>
      <c r="H1161" t="s">
        <v>6714</v>
      </c>
      <c r="I1161" t="s">
        <v>49</v>
      </c>
      <c r="K1161" s="10" t="s">
        <v>50</v>
      </c>
      <c r="L1161">
        <f>Tabela1[[#This Row],[vlCaptEst]]+Tabela1[[#This Row],[vlLancEstTrat]]+Tabela1[[#This Row],[vlLancEstNTrat]]+Tabela1[[#This Row],[vlConsEst]]</f>
        <v>9430.3099241882064</v>
      </c>
      <c r="M1161">
        <v>-9241.4217242975519</v>
      </c>
      <c r="N1161">
        <f>Tabela1[[#This Row],[VALOR_anual]]+Tabela1[[#This Row],[AJUSTE_exerc]]</f>
        <v>188.8881998906545</v>
      </c>
      <c r="Q1161" t="s">
        <v>51</v>
      </c>
      <c r="R1161" t="s">
        <v>52</v>
      </c>
      <c r="S1161">
        <v>852</v>
      </c>
      <c r="T1161">
        <v>0</v>
      </c>
      <c r="U1161">
        <v>163468.80000000002</v>
      </c>
      <c r="V1161">
        <v>0</v>
      </c>
      <c r="W1161">
        <v>0</v>
      </c>
      <c r="X1161">
        <v>0</v>
      </c>
      <c r="Y1161">
        <v>5.7568725668020709E-2</v>
      </c>
      <c r="Z1161">
        <v>19.619421707661459</v>
      </c>
      <c r="AA1161">
        <v>0</v>
      </c>
      <c r="AB1161">
        <v>9410.6905024805455</v>
      </c>
      <c r="AC1161">
        <v>0</v>
      </c>
      <c r="AD1161" t="s">
        <v>6715</v>
      </c>
      <c r="AE1161" t="s">
        <v>6716</v>
      </c>
      <c r="AF1161" s="10">
        <v>42711</v>
      </c>
      <c r="AG1161" s="10">
        <v>44537</v>
      </c>
      <c r="AH1161" t="s">
        <v>6717</v>
      </c>
      <c r="AI1161" t="s">
        <v>181</v>
      </c>
      <c r="AJ1161">
        <v>22775004</v>
      </c>
      <c r="AK1161" t="s">
        <v>64</v>
      </c>
      <c r="AL1161" t="s">
        <v>47</v>
      </c>
      <c r="AM1161">
        <v>21365555</v>
      </c>
      <c r="AN1161" t="s">
        <v>6718</v>
      </c>
    </row>
    <row r="1162" spans="1:40" x14ac:dyDescent="0.25">
      <c r="A1162" t="s">
        <v>6719</v>
      </c>
      <c r="B1162" t="s">
        <v>164</v>
      </c>
      <c r="C1162">
        <v>50</v>
      </c>
      <c r="D1162" t="s">
        <v>165</v>
      </c>
      <c r="E1162" t="s">
        <v>166</v>
      </c>
      <c r="F1162" s="1">
        <v>330009792164</v>
      </c>
      <c r="G1162" t="s">
        <v>6720</v>
      </c>
      <c r="H1162" t="s">
        <v>6721</v>
      </c>
      <c r="I1162" t="s">
        <v>49</v>
      </c>
      <c r="K1162" s="10" t="s">
        <v>50</v>
      </c>
      <c r="L1162">
        <f>Tabela1[[#This Row],[vlCaptEst]]+Tabela1[[#This Row],[vlLancEstTrat]]+Tabela1[[#This Row],[vlLancEstNTrat]]+Tabela1[[#This Row],[vlConsEst]]</f>
        <v>421.60444579034811</v>
      </c>
      <c r="M1162">
        <v>0</v>
      </c>
      <c r="N1162">
        <f>Tabela1[[#This Row],[VALOR_anual]]+Tabela1[[#This Row],[AJUSTE_exerc]]</f>
        <v>421.60444579034811</v>
      </c>
      <c r="Q1162" t="s">
        <v>51</v>
      </c>
      <c r="R1162" t="s">
        <v>52</v>
      </c>
      <c r="S1162">
        <v>6482.4</v>
      </c>
      <c r="T1162">
        <v>0</v>
      </c>
      <c r="U1162">
        <v>0</v>
      </c>
      <c r="V1162">
        <v>4730.3999999999996</v>
      </c>
      <c r="W1162">
        <v>0</v>
      </c>
      <c r="X1162">
        <v>0</v>
      </c>
      <c r="Y1162">
        <v>5.7568725668020709E-2</v>
      </c>
      <c r="Z1162">
        <v>149.27516601211241</v>
      </c>
      <c r="AA1162">
        <v>0</v>
      </c>
      <c r="AB1162">
        <v>0</v>
      </c>
      <c r="AC1162">
        <v>272.32927977823573</v>
      </c>
      <c r="AD1162" t="s">
        <v>6722</v>
      </c>
      <c r="AE1162" t="s">
        <v>6723</v>
      </c>
      <c r="AF1162" s="10">
        <v>42720</v>
      </c>
      <c r="AG1162" s="10">
        <v>44546</v>
      </c>
      <c r="AH1162" t="s">
        <v>6724</v>
      </c>
      <c r="AI1162" t="s">
        <v>109</v>
      </c>
      <c r="AJ1162">
        <v>25225030</v>
      </c>
      <c r="AK1162" t="s">
        <v>76</v>
      </c>
      <c r="AL1162" t="s">
        <v>47</v>
      </c>
      <c r="AM1162">
        <v>26771450</v>
      </c>
      <c r="AN1162" t="s">
        <v>6725</v>
      </c>
    </row>
    <row r="1163" spans="1:40" x14ac:dyDescent="0.25">
      <c r="A1163" t="s">
        <v>6734</v>
      </c>
      <c r="B1163" t="s">
        <v>164</v>
      </c>
      <c r="C1163">
        <v>50</v>
      </c>
      <c r="D1163" t="s">
        <v>165</v>
      </c>
      <c r="E1163" t="s">
        <v>166</v>
      </c>
      <c r="F1163" s="1">
        <v>330009868322</v>
      </c>
      <c r="G1163" t="s">
        <v>6735</v>
      </c>
      <c r="H1163" t="s">
        <v>6736</v>
      </c>
      <c r="I1163" t="s">
        <v>49</v>
      </c>
      <c r="K1163" s="10" t="s">
        <v>50</v>
      </c>
      <c r="L1163">
        <f>Tabela1[[#This Row],[vlCaptEst]]+Tabela1[[#This Row],[vlLancEstTrat]]+Tabela1[[#This Row],[vlLancEstNTrat]]+Tabela1[[#This Row],[vlConsEst]]</f>
        <v>907.743380979427</v>
      </c>
      <c r="M1163">
        <v>0</v>
      </c>
      <c r="N1163">
        <f>Tabela1[[#This Row],[VALOR_anual]]+Tabela1[[#This Row],[AJUSTE_exerc]]</f>
        <v>907.743380979427</v>
      </c>
      <c r="Q1163" t="s">
        <v>51</v>
      </c>
      <c r="R1163" t="s">
        <v>52</v>
      </c>
      <c r="S1163">
        <v>13140</v>
      </c>
      <c r="T1163">
        <v>0</v>
      </c>
      <c r="U1163">
        <v>0</v>
      </c>
      <c r="V1163">
        <v>10512</v>
      </c>
      <c r="W1163">
        <v>0</v>
      </c>
      <c r="X1163">
        <v>0</v>
      </c>
      <c r="Y1163">
        <v>5.7568725668020709E-2</v>
      </c>
      <c r="Z1163">
        <v>302.58112699314233</v>
      </c>
      <c r="AA1163">
        <v>0</v>
      </c>
      <c r="AB1163">
        <v>0</v>
      </c>
      <c r="AC1163">
        <v>605.16225398628467</v>
      </c>
      <c r="AD1163" t="s">
        <v>6737</v>
      </c>
      <c r="AE1163" t="s">
        <v>6738</v>
      </c>
      <c r="AF1163" s="10">
        <v>42748</v>
      </c>
      <c r="AG1163" s="10">
        <v>44574</v>
      </c>
      <c r="AH1163" t="s">
        <v>6739</v>
      </c>
      <c r="AI1163" t="s">
        <v>4128</v>
      </c>
      <c r="AJ1163">
        <v>24340000</v>
      </c>
      <c r="AK1163" t="s">
        <v>187</v>
      </c>
      <c r="AL1163" t="s">
        <v>47</v>
      </c>
      <c r="AM1163" t="s">
        <v>6740</v>
      </c>
      <c r="AN1163" t="s">
        <v>6741</v>
      </c>
    </row>
    <row r="1164" spans="1:40" s="6" customFormat="1" x14ac:dyDescent="0.25">
      <c r="A1164" t="s">
        <v>6742</v>
      </c>
      <c r="B1164" t="s">
        <v>164</v>
      </c>
      <c r="C1164">
        <v>50</v>
      </c>
      <c r="D1164" t="s">
        <v>165</v>
      </c>
      <c r="E1164" t="s">
        <v>166</v>
      </c>
      <c r="F1164" s="1">
        <v>330009825003</v>
      </c>
      <c r="G1164" t="s">
        <v>6743</v>
      </c>
      <c r="H1164" t="s">
        <v>6744</v>
      </c>
      <c r="I1164" t="s">
        <v>49</v>
      </c>
      <c r="J1164"/>
      <c r="K1164" s="10" t="s">
        <v>50</v>
      </c>
      <c r="L1164">
        <f>Tabela1[[#This Row],[vlCaptEst]]+Tabela1[[#This Row],[vlLancEstTrat]]+Tabela1[[#This Row],[vlLancEstNTrat]]+Tabela1[[#This Row],[vlConsEst]]</f>
        <v>405.54288796837193</v>
      </c>
      <c r="M1164">
        <v>57.516089733407483</v>
      </c>
      <c r="N1164">
        <f>Tabela1[[#This Row],[VALOR_anual]]+Tabela1[[#This Row],[AJUSTE_exerc]]</f>
        <v>463.05897770177944</v>
      </c>
      <c r="O1164"/>
      <c r="P1164"/>
      <c r="Q1164" t="s">
        <v>51</v>
      </c>
      <c r="R1164" t="s">
        <v>52</v>
      </c>
      <c r="S1164">
        <v>10037.5</v>
      </c>
      <c r="T1164">
        <v>0</v>
      </c>
      <c r="U1164">
        <v>0</v>
      </c>
      <c r="V1164">
        <v>3029.5</v>
      </c>
      <c r="W1164">
        <v>0</v>
      </c>
      <c r="X1164">
        <v>0</v>
      </c>
      <c r="Y1164">
        <v>5.7568725668020709E-2</v>
      </c>
      <c r="Z1164">
        <v>231.13843355710318</v>
      </c>
      <c r="AA1164">
        <v>0</v>
      </c>
      <c r="AB1164">
        <v>0</v>
      </c>
      <c r="AC1164">
        <v>174.40445441126872</v>
      </c>
      <c r="AD1164" t="s">
        <v>6745</v>
      </c>
      <c r="AE1164" t="s">
        <v>6746</v>
      </c>
      <c r="AF1164" s="10">
        <v>42748</v>
      </c>
      <c r="AG1164" s="10">
        <v>44574</v>
      </c>
      <c r="AH1164" t="s">
        <v>6747</v>
      </c>
      <c r="AI1164" t="s">
        <v>6748</v>
      </c>
      <c r="AJ1164">
        <v>24860068</v>
      </c>
      <c r="AK1164" t="s">
        <v>236</v>
      </c>
      <c r="AL1164" t="s">
        <v>47</v>
      </c>
      <c r="AM1164" t="s">
        <v>6749</v>
      </c>
      <c r="AN1164" t="s">
        <v>6750</v>
      </c>
    </row>
    <row r="1165" spans="1:40" x14ac:dyDescent="0.25">
      <c r="A1165" t="s">
        <v>6751</v>
      </c>
      <c r="B1165" t="s">
        <v>164</v>
      </c>
      <c r="C1165">
        <v>50</v>
      </c>
      <c r="D1165" t="s">
        <v>165</v>
      </c>
      <c r="E1165" t="s">
        <v>166</v>
      </c>
      <c r="F1165" s="1">
        <v>330010038087</v>
      </c>
      <c r="G1165" t="s">
        <v>6752</v>
      </c>
      <c r="H1165" t="s">
        <v>6753</v>
      </c>
      <c r="I1165" t="s">
        <v>49</v>
      </c>
      <c r="K1165" s="10" t="s">
        <v>2083</v>
      </c>
      <c r="L1165">
        <f>Tabela1[[#This Row],[vlCaptEst]]+Tabela1[[#This Row],[vlLancEstTrat]]+Tabela1[[#This Row],[vlLancEstNTrat]]+Tabela1[[#This Row],[vlConsEst]]</f>
        <v>8120.9971724934385</v>
      </c>
      <c r="M1165">
        <v>0</v>
      </c>
      <c r="N1165">
        <f>Tabela1[[#This Row],[VALOR_anual]]+Tabela1[[#This Row],[AJUSTE_exerc]]</f>
        <v>8120.9971724934385</v>
      </c>
      <c r="Q1165" t="s">
        <v>51</v>
      </c>
      <c r="R1165" t="s">
        <v>52</v>
      </c>
      <c r="S1165">
        <v>101616</v>
      </c>
      <c r="T1165">
        <v>1300.3</v>
      </c>
      <c r="U1165">
        <v>0</v>
      </c>
      <c r="V1165">
        <v>100315.7</v>
      </c>
      <c r="W1165">
        <v>1401.6</v>
      </c>
      <c r="X1165">
        <v>92</v>
      </c>
      <c r="Y1165">
        <v>5.7568725668020709E-2</v>
      </c>
      <c r="Z1165">
        <v>2339.9600192486996</v>
      </c>
      <c r="AA1165">
        <v>5.983537609299785</v>
      </c>
      <c r="AB1165">
        <v>0</v>
      </c>
      <c r="AC1165">
        <v>5775.0536156354392</v>
      </c>
      <c r="AD1165" t="s">
        <v>6754</v>
      </c>
      <c r="AE1165" t="s">
        <v>6755</v>
      </c>
      <c r="AF1165" s="10">
        <v>44049</v>
      </c>
      <c r="AG1165" s="10">
        <v>44687</v>
      </c>
      <c r="AH1165" t="s">
        <v>6756</v>
      </c>
      <c r="AI1165" t="s">
        <v>6757</v>
      </c>
      <c r="AJ1165">
        <v>22440032</v>
      </c>
      <c r="AK1165" t="s">
        <v>64</v>
      </c>
      <c r="AL1165" t="s">
        <v>47</v>
      </c>
      <c r="AM1165" t="s">
        <v>6758</v>
      </c>
      <c r="AN1165" t="s">
        <v>6759</v>
      </c>
    </row>
    <row r="1166" spans="1:40" x14ac:dyDescent="0.25">
      <c r="A1166" t="s">
        <v>6760</v>
      </c>
      <c r="B1166" t="s">
        <v>164</v>
      </c>
      <c r="C1166">
        <v>50</v>
      </c>
      <c r="D1166" t="s">
        <v>165</v>
      </c>
      <c r="E1166" t="s">
        <v>166</v>
      </c>
      <c r="F1166" s="1">
        <v>330009849107</v>
      </c>
      <c r="G1166" t="s">
        <v>6761</v>
      </c>
      <c r="H1166" t="s">
        <v>6762</v>
      </c>
      <c r="I1166" t="s">
        <v>49</v>
      </c>
      <c r="K1166" s="10" t="s">
        <v>50</v>
      </c>
      <c r="L1166">
        <f>Tabela1[[#This Row],[vlCaptEst]]+Tabela1[[#This Row],[vlLancEstTrat]]+Tabela1[[#This Row],[vlLancEstNTrat]]+Tabela1[[#This Row],[vlConsEst]]</f>
        <v>944.52177445229586</v>
      </c>
      <c r="M1166">
        <v>0</v>
      </c>
      <c r="N1166">
        <f>Tabela1[[#This Row],[VALOR_anual]]+Tabela1[[#This Row],[AJUSTE_exerc]]</f>
        <v>944.52177445229586</v>
      </c>
      <c r="Q1166" t="s">
        <v>51</v>
      </c>
      <c r="R1166" t="s">
        <v>52</v>
      </c>
      <c r="S1166">
        <v>13231.25</v>
      </c>
      <c r="T1166">
        <v>0</v>
      </c>
      <c r="U1166">
        <v>0</v>
      </c>
      <c r="V1166">
        <v>11114.25</v>
      </c>
      <c r="W1166">
        <v>0</v>
      </c>
      <c r="X1166">
        <v>0</v>
      </c>
      <c r="Y1166">
        <v>5.7568725668020709E-2</v>
      </c>
      <c r="Z1166">
        <v>304.68006426970294</v>
      </c>
      <c r="AA1166">
        <v>0</v>
      </c>
      <c r="AB1166">
        <v>0</v>
      </c>
      <c r="AC1166">
        <v>639.84171018259292</v>
      </c>
      <c r="AD1166" t="s">
        <v>6763</v>
      </c>
      <c r="AE1166" t="s">
        <v>6764</v>
      </c>
      <c r="AF1166" s="10">
        <v>42704</v>
      </c>
      <c r="AG1166" s="10">
        <v>44530</v>
      </c>
      <c r="AH1166" t="s">
        <v>6765</v>
      </c>
      <c r="AI1166" t="s">
        <v>1492</v>
      </c>
      <c r="AJ1166">
        <v>20260001</v>
      </c>
      <c r="AK1166" t="s">
        <v>64</v>
      </c>
      <c r="AL1166" t="s">
        <v>47</v>
      </c>
      <c r="AM1166">
        <v>987881957</v>
      </c>
      <c r="AN1166" t="s">
        <v>6766</v>
      </c>
    </row>
    <row r="1167" spans="1:40" x14ac:dyDescent="0.25">
      <c r="A1167" t="s">
        <v>6767</v>
      </c>
      <c r="B1167" t="s">
        <v>164</v>
      </c>
      <c r="C1167">
        <v>50</v>
      </c>
      <c r="D1167" t="s">
        <v>165</v>
      </c>
      <c r="E1167" t="s">
        <v>166</v>
      </c>
      <c r="F1167" s="1">
        <v>330010033956</v>
      </c>
      <c r="G1167" t="s">
        <v>6768</v>
      </c>
      <c r="H1167" t="s">
        <v>6769</v>
      </c>
      <c r="I1167" t="s">
        <v>49</v>
      </c>
      <c r="K1167" s="10" t="s">
        <v>50</v>
      </c>
      <c r="L1167">
        <f>Tabela1[[#This Row],[vlCaptEst]]+Tabela1[[#This Row],[vlLancEstTrat]]+Tabela1[[#This Row],[vlLancEstNTrat]]+Tabela1[[#This Row],[vlConsEst]]</f>
        <v>1037.8461647041495</v>
      </c>
      <c r="M1167">
        <v>0</v>
      </c>
      <c r="N1167">
        <f>Tabela1[[#This Row],[VALOR_anual]]+Tabela1[[#This Row],[AJUSTE_exerc]]</f>
        <v>1037.8461647041495</v>
      </c>
      <c r="Q1167" t="s">
        <v>51</v>
      </c>
      <c r="R1167" t="s">
        <v>52</v>
      </c>
      <c r="S1167">
        <v>30046.799999999999</v>
      </c>
      <c r="T1167">
        <v>0</v>
      </c>
      <c r="U1167">
        <v>0</v>
      </c>
      <c r="V1167">
        <v>6009.36</v>
      </c>
      <c r="W1167">
        <v>0</v>
      </c>
      <c r="X1167">
        <v>0</v>
      </c>
      <c r="Y1167">
        <v>5.7568725668020709E-2</v>
      </c>
      <c r="Z1167">
        <v>691.8974431360997</v>
      </c>
      <c r="AA1167">
        <v>0</v>
      </c>
      <c r="AB1167">
        <v>0</v>
      </c>
      <c r="AC1167">
        <v>345.94872156804985</v>
      </c>
      <c r="AD1167" t="s">
        <v>6770</v>
      </c>
      <c r="AE1167" t="s">
        <v>6771</v>
      </c>
      <c r="AF1167" s="10">
        <v>42780</v>
      </c>
      <c r="AG1167" s="10">
        <v>44606</v>
      </c>
      <c r="AH1167" t="s">
        <v>6772</v>
      </c>
      <c r="AI1167" t="s">
        <v>6773</v>
      </c>
      <c r="AJ1167">
        <v>25056075</v>
      </c>
      <c r="AK1167" t="s">
        <v>76</v>
      </c>
      <c r="AL1167" t="s">
        <v>47</v>
      </c>
      <c r="AM1167">
        <v>30186922</v>
      </c>
      <c r="AN1167" t="s">
        <v>6774</v>
      </c>
    </row>
    <row r="1168" spans="1:40" x14ac:dyDescent="0.25">
      <c r="A1168" t="s">
        <v>6775</v>
      </c>
      <c r="B1168" t="s">
        <v>164</v>
      </c>
      <c r="C1168">
        <v>50</v>
      </c>
      <c r="D1168" t="s">
        <v>165</v>
      </c>
      <c r="E1168" t="s">
        <v>166</v>
      </c>
      <c r="F1168" s="1">
        <v>330009889672</v>
      </c>
      <c r="G1168" t="s">
        <v>6776</v>
      </c>
      <c r="H1168" t="s">
        <v>6777</v>
      </c>
      <c r="I1168" t="s">
        <v>62</v>
      </c>
      <c r="K1168" s="10" t="s">
        <v>50</v>
      </c>
      <c r="L1168">
        <f>Tabela1[[#This Row],[vlCaptEst]]+Tabela1[[#This Row],[vlLancEstTrat]]+Tabela1[[#This Row],[vlLancEstNTrat]]+Tabela1[[#This Row],[vlConsEst]]</f>
        <v>943.1350765582481</v>
      </c>
      <c r="M1168">
        <v>-3122.6679400000003</v>
      </c>
      <c r="N1168">
        <v>0</v>
      </c>
      <c r="O1168">
        <v>-2179.5328629999999</v>
      </c>
      <c r="Q1168" t="s">
        <v>11559</v>
      </c>
      <c r="R1168" t="s">
        <v>52</v>
      </c>
      <c r="S1168">
        <v>10512</v>
      </c>
      <c r="T1168">
        <v>0</v>
      </c>
      <c r="U1168">
        <v>0</v>
      </c>
      <c r="V1168">
        <v>9490</v>
      </c>
      <c r="W1168">
        <v>0</v>
      </c>
      <c r="X1168">
        <v>0</v>
      </c>
      <c r="Y1168">
        <v>5.7568725668020709E-2</v>
      </c>
      <c r="Z1168">
        <v>289.57665463622112</v>
      </c>
      <c r="AA1168">
        <v>0</v>
      </c>
      <c r="AB1168">
        <v>0</v>
      </c>
      <c r="AC1168">
        <v>653.55842192202692</v>
      </c>
      <c r="AD1168" t="s">
        <v>6778</v>
      </c>
      <c r="AE1168" t="s">
        <v>6779</v>
      </c>
      <c r="AF1168" s="10">
        <v>45306</v>
      </c>
      <c r="AG1168" s="10">
        <v>47133</v>
      </c>
      <c r="AH1168" t="s">
        <v>6780</v>
      </c>
      <c r="AI1168" t="s">
        <v>6781</v>
      </c>
      <c r="AJ1168">
        <v>24930672</v>
      </c>
      <c r="AK1168" t="s">
        <v>208</v>
      </c>
      <c r="AL1168" t="s">
        <v>47</v>
      </c>
      <c r="AM1168" t="s">
        <v>6782</v>
      </c>
      <c r="AN1168" t="s">
        <v>6783</v>
      </c>
    </row>
    <row r="1169" spans="1:40" x14ac:dyDescent="0.25">
      <c r="A1169" t="s">
        <v>6784</v>
      </c>
      <c r="B1169" t="s">
        <v>164</v>
      </c>
      <c r="C1169">
        <v>50</v>
      </c>
      <c r="D1169" t="s">
        <v>165</v>
      </c>
      <c r="E1169" t="s">
        <v>166</v>
      </c>
      <c r="F1169" s="1">
        <v>330038066140</v>
      </c>
      <c r="G1169" t="s">
        <v>6785</v>
      </c>
      <c r="H1169" t="s">
        <v>6786</v>
      </c>
      <c r="I1169" t="s">
        <v>49</v>
      </c>
      <c r="K1169" s="10" t="s">
        <v>90</v>
      </c>
      <c r="L1169">
        <f>Tabela1[[#This Row],[vlCaptEst]]+Tabela1[[#This Row],[vlLancEstTrat]]+Tabela1[[#This Row],[vlLancEstNTrat]]+Tabela1[[#This Row],[vlConsEst]]</f>
        <v>2971.5521749612285</v>
      </c>
      <c r="M1169">
        <v>1352.34</v>
      </c>
      <c r="N1169">
        <f>Tabela1[[#This Row],[VALOR_anual]]+Tabela1[[#This Row],[AJUSTE_exerc]]</f>
        <v>4323.8921749612282</v>
      </c>
      <c r="Q1169" t="s">
        <v>406</v>
      </c>
      <c r="R1169" t="s">
        <v>52</v>
      </c>
      <c r="S1169">
        <v>36908.800000000003</v>
      </c>
      <c r="T1169">
        <v>0</v>
      </c>
      <c r="U1169">
        <v>0</v>
      </c>
      <c r="V1169">
        <v>36854.050000000003</v>
      </c>
      <c r="W1169">
        <v>0</v>
      </c>
      <c r="X1169">
        <v>0</v>
      </c>
      <c r="Y1169">
        <v>5.7568725668020709E-2</v>
      </c>
      <c r="Z1169">
        <v>849.91295989687512</v>
      </c>
      <c r="AA1169">
        <v>0</v>
      </c>
      <c r="AB1169">
        <v>0</v>
      </c>
      <c r="AC1169">
        <v>2121.6392150643533</v>
      </c>
      <c r="AD1169" t="s">
        <v>6787</v>
      </c>
      <c r="AE1169" t="s">
        <v>6788</v>
      </c>
      <c r="AF1169" s="10">
        <v>44858</v>
      </c>
      <c r="AG1169" s="10">
        <v>46684</v>
      </c>
      <c r="AH1169" t="s">
        <v>6789</v>
      </c>
      <c r="AI1169" t="s">
        <v>4074</v>
      </c>
      <c r="AJ1169">
        <v>22723195</v>
      </c>
      <c r="AK1169" t="s">
        <v>64</v>
      </c>
      <c r="AL1169" t="s">
        <v>47</v>
      </c>
      <c r="AM1169" t="s">
        <v>6790</v>
      </c>
      <c r="AN1169" t="s">
        <v>6791</v>
      </c>
    </row>
    <row r="1170" spans="1:40" x14ac:dyDescent="0.25">
      <c r="A1170" t="s">
        <v>6792</v>
      </c>
      <c r="B1170" t="s">
        <v>164</v>
      </c>
      <c r="C1170">
        <v>50</v>
      </c>
      <c r="D1170" t="s">
        <v>165</v>
      </c>
      <c r="E1170" t="s">
        <v>166</v>
      </c>
      <c r="F1170" s="1">
        <v>330010078208</v>
      </c>
      <c r="G1170" t="s">
        <v>6793</v>
      </c>
      <c r="H1170" t="s">
        <v>6794</v>
      </c>
      <c r="I1170" t="s">
        <v>49</v>
      </c>
      <c r="K1170" s="10" t="s">
        <v>6795</v>
      </c>
      <c r="L1170">
        <f>Tabela1[[#This Row],[vlCaptEst]]+Tabela1[[#This Row],[vlLancEstTrat]]+Tabela1[[#This Row],[vlLancEstNTrat]]+Tabela1[[#This Row],[vlConsEst]]</f>
        <v>541.46316250857319</v>
      </c>
      <c r="M1170">
        <v>0</v>
      </c>
      <c r="N1170">
        <f>Tabela1[[#This Row],[VALOR_anual]]+Tabela1[[#This Row],[AJUSTE_exerc]]</f>
        <v>541.46316250857319</v>
      </c>
      <c r="Q1170" t="s">
        <v>5344</v>
      </c>
      <c r="R1170" t="s">
        <v>6796</v>
      </c>
      <c r="S1170">
        <v>0</v>
      </c>
      <c r="T1170">
        <v>91139.04</v>
      </c>
      <c r="U1170">
        <v>0</v>
      </c>
      <c r="V1170">
        <v>0</v>
      </c>
      <c r="W1170">
        <v>105812.425</v>
      </c>
      <c r="X1170">
        <v>90</v>
      </c>
      <c r="Y1170">
        <v>5.7568725668020709E-2</v>
      </c>
      <c r="Z1170">
        <v>0</v>
      </c>
      <c r="AA1170">
        <v>541.46316250857319</v>
      </c>
      <c r="AB1170">
        <v>0</v>
      </c>
      <c r="AC1170">
        <v>0</v>
      </c>
      <c r="AD1170" t="s">
        <v>6797</v>
      </c>
      <c r="AE1170" t="s">
        <v>6798</v>
      </c>
      <c r="AF1170" s="10">
        <v>42746</v>
      </c>
      <c r="AG1170" s="10">
        <v>44572</v>
      </c>
      <c r="AH1170" t="s">
        <v>6799</v>
      </c>
      <c r="AI1170" t="s">
        <v>6332</v>
      </c>
      <c r="AJ1170">
        <v>24736220</v>
      </c>
      <c r="AK1170" t="s">
        <v>175</v>
      </c>
      <c r="AL1170" t="s">
        <v>47</v>
      </c>
      <c r="AM1170" t="s">
        <v>6800</v>
      </c>
      <c r="AN1170" t="s">
        <v>6801</v>
      </c>
    </row>
    <row r="1171" spans="1:40" x14ac:dyDescent="0.25">
      <c r="A1171" t="s">
        <v>6802</v>
      </c>
      <c r="B1171" t="s">
        <v>164</v>
      </c>
      <c r="C1171">
        <v>50</v>
      </c>
      <c r="D1171" t="s">
        <v>165</v>
      </c>
      <c r="E1171" t="s">
        <v>166</v>
      </c>
      <c r="F1171" s="1">
        <v>330009900234</v>
      </c>
      <c r="G1171" t="s">
        <v>6803</v>
      </c>
      <c r="H1171" t="s">
        <v>6804</v>
      </c>
      <c r="I1171" t="s">
        <v>49</v>
      </c>
      <c r="K1171" s="10" t="s">
        <v>50</v>
      </c>
      <c r="L1171">
        <f>Tabela1[[#This Row],[vlCaptEst]]+Tabela1[[#This Row],[vlLancEstTrat]]+Tabela1[[#This Row],[vlLancEstNTrat]]+Tabela1[[#This Row],[vlConsEst]]</f>
        <v>691.21868232527163</v>
      </c>
      <c r="M1171">
        <v>0</v>
      </c>
      <c r="N1171">
        <f>Tabela1[[#This Row],[VALOR_anual]]+Tabela1[[#This Row],[AJUSTE_exerc]]</f>
        <v>691.21868232527163</v>
      </c>
      <c r="Q1171" t="s">
        <v>51</v>
      </c>
      <c r="R1171" t="s">
        <v>52</v>
      </c>
      <c r="S1171">
        <v>11913.6</v>
      </c>
      <c r="T1171">
        <v>0</v>
      </c>
      <c r="U1171">
        <v>0</v>
      </c>
      <c r="V1171">
        <v>7241.6</v>
      </c>
      <c r="W1171">
        <v>0</v>
      </c>
      <c r="X1171">
        <v>0</v>
      </c>
      <c r="Y1171">
        <v>5.7568725668020709E-2</v>
      </c>
      <c r="Z1171">
        <v>274.33423478868173</v>
      </c>
      <c r="AA1171">
        <v>0</v>
      </c>
      <c r="AB1171">
        <v>0</v>
      </c>
      <c r="AC1171">
        <v>416.8844475365899</v>
      </c>
      <c r="AD1171" t="s">
        <v>6805</v>
      </c>
      <c r="AE1171" t="s">
        <v>6806</v>
      </c>
      <c r="AF1171" s="10">
        <v>42746</v>
      </c>
      <c r="AG1171" s="10">
        <v>44572</v>
      </c>
      <c r="AH1171" t="s">
        <v>6807</v>
      </c>
      <c r="AI1171" t="s">
        <v>129</v>
      </c>
      <c r="AJ1171">
        <v>24020105</v>
      </c>
      <c r="AK1171" t="s">
        <v>187</v>
      </c>
      <c r="AL1171" t="s">
        <v>47</v>
      </c>
      <c r="AM1171">
        <v>27193090</v>
      </c>
      <c r="AN1171" t="s">
        <v>6808</v>
      </c>
    </row>
    <row r="1172" spans="1:40" x14ac:dyDescent="0.25">
      <c r="A1172" t="s">
        <v>6809</v>
      </c>
      <c r="B1172" t="s">
        <v>164</v>
      </c>
      <c r="C1172">
        <v>50</v>
      </c>
      <c r="D1172" t="s">
        <v>165</v>
      </c>
      <c r="E1172" t="s">
        <v>166</v>
      </c>
      <c r="F1172" s="1">
        <v>330009787403</v>
      </c>
      <c r="G1172" t="s">
        <v>6810</v>
      </c>
      <c r="H1172" t="s">
        <v>6811</v>
      </c>
      <c r="I1172" t="s">
        <v>49</v>
      </c>
      <c r="K1172" s="10" t="s">
        <v>50</v>
      </c>
      <c r="L1172">
        <f>Tabela1[[#This Row],[vlCaptEst]]+Tabela1[[#This Row],[vlLancEstTrat]]+Tabela1[[#This Row],[vlLancEstNTrat]]+Tabela1[[#This Row],[vlConsEst]]</f>
        <v>635.41410120119122</v>
      </c>
      <c r="M1172">
        <v>0</v>
      </c>
      <c r="N1172">
        <f>Tabela1[[#This Row],[VALOR_anual]]+Tabela1[[#This Row],[AJUSTE_exerc]]</f>
        <v>635.41410120119122</v>
      </c>
      <c r="Q1172" t="s">
        <v>51</v>
      </c>
      <c r="R1172" t="s">
        <v>52</v>
      </c>
      <c r="S1172">
        <v>12264</v>
      </c>
      <c r="T1172">
        <v>0</v>
      </c>
      <c r="U1172">
        <v>0</v>
      </c>
      <c r="V1172">
        <v>6132</v>
      </c>
      <c r="W1172">
        <v>0</v>
      </c>
      <c r="X1172">
        <v>0</v>
      </c>
      <c r="Y1172">
        <v>5.7568725668020709E-2</v>
      </c>
      <c r="Z1172">
        <v>282.40626720052944</v>
      </c>
      <c r="AA1172">
        <v>0</v>
      </c>
      <c r="AB1172">
        <v>0</v>
      </c>
      <c r="AC1172">
        <v>353.00783400066183</v>
      </c>
      <c r="AD1172" t="s">
        <v>6812</v>
      </c>
      <c r="AE1172" t="s">
        <v>6813</v>
      </c>
      <c r="AF1172" s="10">
        <v>42748</v>
      </c>
      <c r="AG1172" s="10">
        <v>44574</v>
      </c>
      <c r="AH1172" t="s">
        <v>6814</v>
      </c>
      <c r="AI1172" t="s">
        <v>205</v>
      </c>
      <c r="AJ1172">
        <v>22793313</v>
      </c>
      <c r="AK1172" t="s">
        <v>64</v>
      </c>
      <c r="AL1172" t="s">
        <v>47</v>
      </c>
      <c r="AM1172" t="s">
        <v>6815</v>
      </c>
      <c r="AN1172" t="s">
        <v>6816</v>
      </c>
    </row>
    <row r="1173" spans="1:40" x14ac:dyDescent="0.25">
      <c r="A1173" t="s">
        <v>6817</v>
      </c>
      <c r="B1173" t="s">
        <v>164</v>
      </c>
      <c r="C1173">
        <v>50</v>
      </c>
      <c r="D1173" t="s">
        <v>165</v>
      </c>
      <c r="E1173" t="s">
        <v>166</v>
      </c>
      <c r="F1173" s="1">
        <v>330032767200</v>
      </c>
      <c r="G1173" t="s">
        <v>6818</v>
      </c>
      <c r="H1173" t="s">
        <v>6819</v>
      </c>
      <c r="I1173" t="s">
        <v>49</v>
      </c>
      <c r="K1173" s="10" t="s">
        <v>1682</v>
      </c>
      <c r="L1173">
        <f>Tabela1[[#This Row],[vlCaptEst]]+Tabela1[[#This Row],[vlLancEstTrat]]+Tabela1[[#This Row],[vlLancEstNTrat]]+Tabela1[[#This Row],[vlConsEst]]</f>
        <v>717.87831847979578</v>
      </c>
      <c r="M1173">
        <v>0</v>
      </c>
      <c r="N1173">
        <f>Tabela1[[#This Row],[VALOR_anual]]+Tabela1[[#This Row],[AJUSTE_exerc]]</f>
        <v>717.87831847979578</v>
      </c>
      <c r="Q1173" t="s">
        <v>6820</v>
      </c>
      <c r="R1173" t="s">
        <v>52</v>
      </c>
      <c r="S1173">
        <v>14585.4</v>
      </c>
      <c r="T1173">
        <v>0</v>
      </c>
      <c r="U1173">
        <v>0</v>
      </c>
      <c r="V1173">
        <v>6635.7</v>
      </c>
      <c r="W1173">
        <v>0</v>
      </c>
      <c r="X1173">
        <v>0</v>
      </c>
      <c r="Y1173">
        <v>5.7568725668020709E-2</v>
      </c>
      <c r="Z1173">
        <v>335.87173414575614</v>
      </c>
      <c r="AA1173">
        <v>0</v>
      </c>
      <c r="AB1173">
        <v>0</v>
      </c>
      <c r="AC1173">
        <v>382.00658433403964</v>
      </c>
      <c r="AD1173" t="s">
        <v>6821</v>
      </c>
      <c r="AE1173" t="s">
        <v>6822</v>
      </c>
      <c r="AF1173" s="10">
        <v>44644</v>
      </c>
      <c r="AG1173" s="10">
        <v>48297</v>
      </c>
      <c r="AH1173" t="s">
        <v>6823</v>
      </c>
      <c r="AI1173" t="s">
        <v>5770</v>
      </c>
      <c r="AJ1173">
        <v>25561170</v>
      </c>
      <c r="AK1173" t="s">
        <v>168</v>
      </c>
      <c r="AL1173" t="s">
        <v>47</v>
      </c>
      <c r="AM1173" t="s">
        <v>2377</v>
      </c>
      <c r="AN1173" t="s">
        <v>1421</v>
      </c>
    </row>
    <row r="1174" spans="1:40" x14ac:dyDescent="0.25">
      <c r="A1174" t="s">
        <v>6824</v>
      </c>
      <c r="B1174" t="s">
        <v>164</v>
      </c>
      <c r="C1174">
        <v>50</v>
      </c>
      <c r="D1174" t="s">
        <v>165</v>
      </c>
      <c r="E1174" t="s">
        <v>166</v>
      </c>
      <c r="F1174" s="1">
        <v>330010144782</v>
      </c>
      <c r="G1174" t="s">
        <v>6825</v>
      </c>
      <c r="H1174" t="s">
        <v>6826</v>
      </c>
      <c r="I1174" t="s">
        <v>49</v>
      </c>
      <c r="K1174" s="10" t="s">
        <v>50</v>
      </c>
      <c r="L1174">
        <f>Tabela1[[#This Row],[vlCaptEst]]+Tabela1[[#This Row],[vlLancEstTrat]]+Tabela1[[#This Row],[vlLancEstNTrat]]+Tabela1[[#This Row],[vlConsEst]]</f>
        <v>133.14154366242977</v>
      </c>
      <c r="M1174">
        <v>0</v>
      </c>
      <c r="N1174">
        <f>Tabela1[[#This Row],[VALOR_anual]]+Tabela1[[#This Row],[AJUSTE_exerc]]</f>
        <v>133.14154366242977</v>
      </c>
      <c r="Q1174" t="s">
        <v>51</v>
      </c>
      <c r="R1174" t="s">
        <v>52</v>
      </c>
      <c r="S1174">
        <v>3802</v>
      </c>
      <c r="T1174">
        <v>0</v>
      </c>
      <c r="U1174">
        <v>0</v>
      </c>
      <c r="V1174">
        <v>792</v>
      </c>
      <c r="W1174">
        <v>0</v>
      </c>
      <c r="X1174">
        <v>0</v>
      </c>
      <c r="Y1174">
        <v>5.7568725668020709E-2</v>
      </c>
      <c r="Z1174">
        <v>87.549702122808725</v>
      </c>
      <c r="AA1174">
        <v>0</v>
      </c>
      <c r="AB1174">
        <v>0</v>
      </c>
      <c r="AC1174">
        <v>45.591841539621043</v>
      </c>
      <c r="AD1174" t="s">
        <v>6827</v>
      </c>
      <c r="AE1174" t="s">
        <v>6828</v>
      </c>
      <c r="AF1174" s="10">
        <v>42871</v>
      </c>
      <c r="AG1174" s="10">
        <v>44697</v>
      </c>
      <c r="AH1174" t="s">
        <v>6829</v>
      </c>
      <c r="AI1174" t="s">
        <v>6830</v>
      </c>
      <c r="AJ1174">
        <v>20710000</v>
      </c>
      <c r="AK1174" t="s">
        <v>64</v>
      </c>
      <c r="AL1174" t="s">
        <v>47</v>
      </c>
      <c r="AM1174">
        <v>964684374</v>
      </c>
      <c r="AN1174" t="s">
        <v>6831</v>
      </c>
    </row>
    <row r="1175" spans="1:40" x14ac:dyDescent="0.25">
      <c r="A1175" t="s">
        <v>6832</v>
      </c>
      <c r="B1175" t="s">
        <v>164</v>
      </c>
      <c r="C1175">
        <v>50</v>
      </c>
      <c r="D1175" t="s">
        <v>165</v>
      </c>
      <c r="E1175" t="s">
        <v>166</v>
      </c>
      <c r="F1175" s="1">
        <v>330010059831</v>
      </c>
      <c r="G1175" t="s">
        <v>6833</v>
      </c>
      <c r="H1175" t="s">
        <v>6834</v>
      </c>
      <c r="I1175" t="s">
        <v>49</v>
      </c>
      <c r="K1175" s="10" t="s">
        <v>50</v>
      </c>
      <c r="L1175">
        <f>Tabela1[[#This Row],[vlCaptEst]]+Tabela1[[#This Row],[vlLancEstTrat]]+Tabela1[[#This Row],[vlLancEstNTrat]]+Tabela1[[#This Row],[vlConsEst]]</f>
        <v>1657.9829264247026</v>
      </c>
      <c r="M1175">
        <v>0</v>
      </c>
      <c r="N1175">
        <f>Tabela1[[#This Row],[VALOR_anual]]+Tabela1[[#This Row],[AJUSTE_exerc]]</f>
        <v>1657.9829264247026</v>
      </c>
      <c r="Q1175" t="s">
        <v>51</v>
      </c>
      <c r="R1175" t="s">
        <v>52</v>
      </c>
      <c r="S1175">
        <v>42000</v>
      </c>
      <c r="T1175">
        <v>0</v>
      </c>
      <c r="U1175">
        <v>0</v>
      </c>
      <c r="V1175">
        <v>12000</v>
      </c>
      <c r="W1175">
        <v>13970.25</v>
      </c>
      <c r="X1175">
        <v>0</v>
      </c>
      <c r="Y1175">
        <v>5.7568725668020709E-2</v>
      </c>
      <c r="Z1175">
        <v>967.16105811191517</v>
      </c>
      <c r="AA1175">
        <v>0</v>
      </c>
      <c r="AB1175">
        <v>0</v>
      </c>
      <c r="AC1175">
        <v>690.82186831278739</v>
      </c>
      <c r="AD1175" t="s">
        <v>6835</v>
      </c>
      <c r="AE1175" t="s">
        <v>6836</v>
      </c>
      <c r="AF1175" s="10">
        <v>45069</v>
      </c>
      <c r="AG1175" s="10">
        <v>46896</v>
      </c>
      <c r="AH1175" t="s">
        <v>6837</v>
      </c>
      <c r="AI1175" t="s">
        <v>6838</v>
      </c>
      <c r="AJ1175">
        <v>24890000</v>
      </c>
      <c r="AK1175" t="s">
        <v>5914</v>
      </c>
      <c r="AL1175" t="s">
        <v>47</v>
      </c>
      <c r="AM1175">
        <v>999671418</v>
      </c>
      <c r="AN1175" t="s">
        <v>6839</v>
      </c>
    </row>
    <row r="1176" spans="1:40" x14ac:dyDescent="0.25">
      <c r="A1176" t="s">
        <v>6840</v>
      </c>
      <c r="B1176" t="s">
        <v>164</v>
      </c>
      <c r="C1176">
        <v>50</v>
      </c>
      <c r="D1176" t="s">
        <v>165</v>
      </c>
      <c r="E1176" t="s">
        <v>166</v>
      </c>
      <c r="F1176" s="1">
        <v>330010037277</v>
      </c>
      <c r="G1176" t="s">
        <v>6841</v>
      </c>
      <c r="H1176" t="s">
        <v>6842</v>
      </c>
      <c r="I1176" t="s">
        <v>62</v>
      </c>
      <c r="K1176" s="10" t="s">
        <v>50</v>
      </c>
      <c r="L1176">
        <f>Tabela1[[#This Row],[vlCaptEst]]+Tabela1[[#This Row],[vlLancEstTrat]]+Tabela1[[#This Row],[vlLancEstNTrat]]+Tabela1[[#This Row],[vlConsEst]]</f>
        <v>519.16858456837099</v>
      </c>
      <c r="M1176">
        <v>-90.334941860921674</v>
      </c>
      <c r="N1176">
        <f>Tabela1[[#This Row],[VALOR_anual]]+Tabela1[[#This Row],[AJUSTE_exerc]]</f>
        <v>428.83364270744931</v>
      </c>
      <c r="Q1176" t="s">
        <v>51</v>
      </c>
      <c r="R1176" t="s">
        <v>52</v>
      </c>
      <c r="S1176">
        <v>6441.5999999999995</v>
      </c>
      <c r="T1176">
        <v>0</v>
      </c>
      <c r="U1176">
        <v>0</v>
      </c>
      <c r="V1176">
        <v>6441.5999999999995</v>
      </c>
      <c r="W1176">
        <v>0</v>
      </c>
      <c r="X1176">
        <v>0</v>
      </c>
      <c r="Y1176">
        <v>5.7568725668020709E-2</v>
      </c>
      <c r="Z1176">
        <v>148.33388130524884</v>
      </c>
      <c r="AA1176">
        <v>0</v>
      </c>
      <c r="AB1176">
        <v>0</v>
      </c>
      <c r="AC1176">
        <v>370.83470326312209</v>
      </c>
      <c r="AD1176" t="s">
        <v>6843</v>
      </c>
      <c r="AE1176" t="s">
        <v>6844</v>
      </c>
      <c r="AF1176" s="10">
        <v>42822</v>
      </c>
      <c r="AG1176" s="10">
        <v>44648</v>
      </c>
      <c r="AH1176" t="s">
        <v>6845</v>
      </c>
      <c r="AI1176" t="s">
        <v>180</v>
      </c>
      <c r="AJ1176">
        <v>21535630</v>
      </c>
      <c r="AK1176" t="s">
        <v>64</v>
      </c>
      <c r="AL1176" t="s">
        <v>47</v>
      </c>
      <c r="AM1176">
        <v>24711655</v>
      </c>
      <c r="AN1176" t="s">
        <v>6846</v>
      </c>
    </row>
    <row r="1177" spans="1:40" x14ac:dyDescent="0.25">
      <c r="A1177" t="s">
        <v>6847</v>
      </c>
      <c r="B1177" t="s">
        <v>164</v>
      </c>
      <c r="C1177">
        <v>50</v>
      </c>
      <c r="D1177" t="s">
        <v>165</v>
      </c>
      <c r="E1177" t="s">
        <v>166</v>
      </c>
      <c r="F1177" s="1">
        <v>330010012606</v>
      </c>
      <c r="G1177" t="s">
        <v>6848</v>
      </c>
      <c r="H1177" t="s">
        <v>6849</v>
      </c>
      <c r="I1177" t="s">
        <v>62</v>
      </c>
      <c r="K1177" s="10" t="s">
        <v>50</v>
      </c>
      <c r="L1177">
        <f>Tabela1[[#This Row],[vlCaptEst]]+Tabela1[[#This Row],[vlLancEstTrat]]+Tabela1[[#This Row],[vlLancEstNTrat]]+Tabela1[[#This Row],[vlConsEst]]</f>
        <v>1065.3620837277183</v>
      </c>
      <c r="M1177">
        <v>0</v>
      </c>
      <c r="N1177">
        <f>Tabela1[[#This Row],[VALOR_anual]]+Tabela1[[#This Row],[AJUSTE_exerc]]</f>
        <v>1065.3620837277183</v>
      </c>
      <c r="Q1177" t="s">
        <v>51</v>
      </c>
      <c r="R1177" t="s">
        <v>52</v>
      </c>
      <c r="S1177">
        <v>18615</v>
      </c>
      <c r="T1177">
        <v>3285</v>
      </c>
      <c r="U1177">
        <v>0</v>
      </c>
      <c r="V1177">
        <v>9090</v>
      </c>
      <c r="W1177">
        <v>2421.0450000000001</v>
      </c>
      <c r="X1177">
        <v>40</v>
      </c>
      <c r="Y1177">
        <v>5.7568725668020709E-2</v>
      </c>
      <c r="Z1177">
        <v>428.66355822296009</v>
      </c>
      <c r="AA1177">
        <v>113.40526777835193</v>
      </c>
      <c r="AB1177">
        <v>0</v>
      </c>
      <c r="AC1177">
        <v>523.2932577264063</v>
      </c>
      <c r="AD1177" t="s">
        <v>6850</v>
      </c>
      <c r="AE1177" t="s">
        <v>6851</v>
      </c>
      <c r="AF1177" s="10">
        <v>42858</v>
      </c>
      <c r="AG1177" s="10">
        <v>44684</v>
      </c>
      <c r="AH1177" t="s">
        <v>6852</v>
      </c>
      <c r="AI1177" t="s">
        <v>85</v>
      </c>
      <c r="AJ1177">
        <v>24901040</v>
      </c>
      <c r="AK1177" t="s">
        <v>208</v>
      </c>
      <c r="AL1177" t="s">
        <v>47</v>
      </c>
      <c r="AM1177">
        <v>26372326</v>
      </c>
      <c r="AN1177" t="s">
        <v>6853</v>
      </c>
    </row>
    <row r="1178" spans="1:40" x14ac:dyDescent="0.25">
      <c r="A1178" t="s">
        <v>6854</v>
      </c>
      <c r="B1178" t="s">
        <v>164</v>
      </c>
      <c r="C1178">
        <v>50</v>
      </c>
      <c r="D1178" t="s">
        <v>165</v>
      </c>
      <c r="E1178" t="s">
        <v>166</v>
      </c>
      <c r="F1178" s="1">
        <v>330010036386</v>
      </c>
      <c r="G1178" t="s">
        <v>6855</v>
      </c>
      <c r="H1178" t="s">
        <v>6856</v>
      </c>
      <c r="I1178" t="s">
        <v>49</v>
      </c>
      <c r="K1178" s="10" t="s">
        <v>50</v>
      </c>
      <c r="L1178">
        <f>Tabela1[[#This Row],[vlCaptEst]]+Tabela1[[#This Row],[vlLancEstTrat]]+Tabela1[[#This Row],[vlLancEstNTrat]]+Tabela1[[#This Row],[vlConsEst]]</f>
        <v>515.13416827355627</v>
      </c>
      <c r="M1178">
        <v>119.19</v>
      </c>
      <c r="N1178">
        <f>Tabela1[[#This Row],[VALOR_anual]]+Tabela1[[#This Row],[AJUSTE_exerc]]</f>
        <v>634.32416827355632</v>
      </c>
      <c r="Q1178" t="s">
        <v>51</v>
      </c>
      <c r="R1178" t="s">
        <v>52</v>
      </c>
      <c r="S1178">
        <v>9734.4000000000015</v>
      </c>
      <c r="T1178">
        <v>0</v>
      </c>
      <c r="U1178">
        <v>0</v>
      </c>
      <c r="V1178">
        <v>5054.4000000000015</v>
      </c>
      <c r="W1178">
        <v>0</v>
      </c>
      <c r="X1178">
        <v>0</v>
      </c>
      <c r="Y1178">
        <v>5.7568725668020709E-2</v>
      </c>
      <c r="Z1178">
        <v>224.15880125711232</v>
      </c>
      <c r="AA1178">
        <v>0</v>
      </c>
      <c r="AB1178">
        <v>0</v>
      </c>
      <c r="AC1178">
        <v>290.97536701644395</v>
      </c>
      <c r="AD1178" t="s">
        <v>6857</v>
      </c>
      <c r="AE1178" t="s">
        <v>6858</v>
      </c>
      <c r="AF1178" s="10">
        <v>42884</v>
      </c>
      <c r="AG1178" s="10">
        <v>44710</v>
      </c>
      <c r="AH1178" t="s">
        <v>6859</v>
      </c>
      <c r="AI1178" t="s">
        <v>4537</v>
      </c>
      <c r="AJ1178">
        <v>24750070</v>
      </c>
      <c r="AK1178" t="s">
        <v>175</v>
      </c>
      <c r="AL1178" t="s">
        <v>47</v>
      </c>
      <c r="AM1178" t="s">
        <v>6860</v>
      </c>
      <c r="AN1178" t="s">
        <v>6861</v>
      </c>
    </row>
    <row r="1179" spans="1:40" x14ac:dyDescent="0.25">
      <c r="A1179" t="s">
        <v>6862</v>
      </c>
      <c r="B1179" t="s">
        <v>164</v>
      </c>
      <c r="C1179">
        <v>50</v>
      </c>
      <c r="D1179" t="s">
        <v>165</v>
      </c>
      <c r="E1179" t="s">
        <v>166</v>
      </c>
      <c r="F1179" s="1">
        <v>330009898744</v>
      </c>
      <c r="G1179" t="s">
        <v>6863</v>
      </c>
      <c r="H1179" t="s">
        <v>6864</v>
      </c>
      <c r="I1179" t="s">
        <v>49</v>
      </c>
      <c r="K1179" s="10" t="s">
        <v>50</v>
      </c>
      <c r="L1179">
        <f>Tabela1[[#This Row],[vlCaptEst]]+Tabela1[[#This Row],[vlLancEstTrat]]+Tabela1[[#This Row],[vlLancEstNTrat]]+Tabela1[[#This Row],[vlConsEst]]</f>
        <v>3971.8576455895791</v>
      </c>
      <c r="M1179">
        <v>0</v>
      </c>
      <c r="N1179">
        <f>Tabela1[[#This Row],[VALOR_anual]]+Tabela1[[#This Row],[AJUSTE_exerc]]</f>
        <v>3971.8576455895791</v>
      </c>
      <c r="Q1179" t="s">
        <v>51</v>
      </c>
      <c r="R1179" t="s">
        <v>52</v>
      </c>
      <c r="S1179">
        <v>52316</v>
      </c>
      <c r="T1179">
        <v>0</v>
      </c>
      <c r="U1179">
        <v>0</v>
      </c>
      <c r="V1179">
        <v>48067</v>
      </c>
      <c r="W1179">
        <v>0</v>
      </c>
      <c r="X1179">
        <v>0</v>
      </c>
      <c r="Y1179">
        <v>5.7568725668020709E-2</v>
      </c>
      <c r="Z1179">
        <v>1204.7064569537156</v>
      </c>
      <c r="AA1179">
        <v>0</v>
      </c>
      <c r="AB1179">
        <v>0</v>
      </c>
      <c r="AC1179">
        <v>2767.1511886358635</v>
      </c>
      <c r="AD1179" t="s">
        <v>6865</v>
      </c>
      <c r="AE1179" t="s">
        <v>6866</v>
      </c>
      <c r="AF1179" s="10">
        <v>42866</v>
      </c>
      <c r="AG1179" s="10">
        <v>43596</v>
      </c>
      <c r="AH1179" t="s">
        <v>6867</v>
      </c>
      <c r="AI1179" t="s">
        <v>6868</v>
      </c>
      <c r="AJ1179">
        <v>25550660</v>
      </c>
      <c r="AK1179" t="s">
        <v>168</v>
      </c>
      <c r="AL1179" t="s">
        <v>47</v>
      </c>
      <c r="AM1179" t="s">
        <v>6869</v>
      </c>
      <c r="AN1179" t="s">
        <v>6870</v>
      </c>
    </row>
    <row r="1180" spans="1:40" x14ac:dyDescent="0.25">
      <c r="A1180" t="s">
        <v>6871</v>
      </c>
      <c r="B1180" t="s">
        <v>164</v>
      </c>
      <c r="C1180">
        <v>50</v>
      </c>
      <c r="D1180" t="s">
        <v>165</v>
      </c>
      <c r="E1180" t="s">
        <v>166</v>
      </c>
      <c r="F1180" s="1">
        <v>330009949756</v>
      </c>
      <c r="G1180" t="s">
        <v>6872</v>
      </c>
      <c r="H1180" t="s">
        <v>6873</v>
      </c>
      <c r="I1180" t="s">
        <v>49</v>
      </c>
      <c r="K1180" s="10" t="s">
        <v>50</v>
      </c>
      <c r="L1180">
        <f>Tabela1[[#This Row],[vlCaptEst]]+Tabela1[[#This Row],[vlLancEstTrat]]+Tabela1[[#This Row],[vlLancEstNTrat]]+Tabela1[[#This Row],[vlConsEst]]</f>
        <v>2109.003821508938</v>
      </c>
      <c r="M1180">
        <v>0</v>
      </c>
      <c r="N1180">
        <f>Tabela1[[#This Row],[VALOR_anual]]+Tabela1[[#This Row],[AJUSTE_exerc]]</f>
        <v>2109.003821508938</v>
      </c>
      <c r="Q1180" t="s">
        <v>51</v>
      </c>
      <c r="R1180" t="s">
        <v>52</v>
      </c>
      <c r="S1180">
        <v>44939</v>
      </c>
      <c r="T1180">
        <v>0</v>
      </c>
      <c r="U1180">
        <v>0</v>
      </c>
      <c r="V1180">
        <v>18659</v>
      </c>
      <c r="W1180">
        <v>0</v>
      </c>
      <c r="X1180">
        <v>0</v>
      </c>
      <c r="Y1180">
        <v>5.7568725668020709E-2</v>
      </c>
      <c r="Z1180">
        <v>1034.8282897144677</v>
      </c>
      <c r="AA1180">
        <v>0</v>
      </c>
      <c r="AB1180">
        <v>0</v>
      </c>
      <c r="AC1180">
        <v>1074.1755317944705</v>
      </c>
      <c r="AD1180" t="s">
        <v>6874</v>
      </c>
      <c r="AE1180" t="s">
        <v>6875</v>
      </c>
      <c r="AF1180" s="10">
        <v>42864</v>
      </c>
      <c r="AG1180" s="10">
        <v>44690</v>
      </c>
      <c r="AH1180" t="s">
        <v>6876</v>
      </c>
      <c r="AI1180" t="s">
        <v>5358</v>
      </c>
      <c r="AJ1180">
        <v>25543260</v>
      </c>
      <c r="AK1180" t="s">
        <v>76</v>
      </c>
      <c r="AL1180" t="s">
        <v>47</v>
      </c>
      <c r="AM1180" t="s">
        <v>6877</v>
      </c>
      <c r="AN1180" t="s">
        <v>6878</v>
      </c>
    </row>
    <row r="1181" spans="1:40" x14ac:dyDescent="0.25">
      <c r="A1181" t="s">
        <v>6879</v>
      </c>
      <c r="B1181" t="s">
        <v>164</v>
      </c>
      <c r="C1181">
        <v>50</v>
      </c>
      <c r="D1181" t="s">
        <v>165</v>
      </c>
      <c r="E1181" t="s">
        <v>166</v>
      </c>
      <c r="F1181" s="1">
        <v>330010352970</v>
      </c>
      <c r="G1181" t="s">
        <v>6880</v>
      </c>
      <c r="H1181" t="s">
        <v>6881</v>
      </c>
      <c r="I1181" t="s">
        <v>62</v>
      </c>
      <c r="K1181" s="10" t="s">
        <v>50</v>
      </c>
      <c r="L1181">
        <f>Tabela1[[#This Row],[vlCaptEst]]+Tabela1[[#This Row],[vlLancEstTrat]]+Tabela1[[#This Row],[vlLancEstNTrat]]+Tabela1[[#This Row],[vlConsEst]]</f>
        <v>373.04694163110901</v>
      </c>
      <c r="M1181">
        <v>0</v>
      </c>
      <c r="N1181">
        <f>Tabela1[[#This Row],[VALOR_anual]]+Tabela1[[#This Row],[AJUSTE_exerc]]</f>
        <v>373.04694163110901</v>
      </c>
      <c r="Q1181" t="s">
        <v>51</v>
      </c>
      <c r="R1181" t="s">
        <v>52</v>
      </c>
      <c r="S1181">
        <v>4800</v>
      </c>
      <c r="T1181">
        <v>0</v>
      </c>
      <c r="U1181">
        <v>0</v>
      </c>
      <c r="V1181">
        <v>4560</v>
      </c>
      <c r="W1181">
        <v>0</v>
      </c>
      <c r="X1181">
        <v>0</v>
      </c>
      <c r="Y1181">
        <v>5.7568725668020709E-2</v>
      </c>
      <c r="Z1181">
        <v>110.53358742484853</v>
      </c>
      <c r="AA1181">
        <v>0</v>
      </c>
      <c r="AB1181">
        <v>0</v>
      </c>
      <c r="AC1181">
        <v>262.51335420626049</v>
      </c>
      <c r="AD1181" t="s">
        <v>6882</v>
      </c>
      <c r="AE1181" t="s">
        <v>6883</v>
      </c>
      <c r="AF1181" s="10">
        <v>42912</v>
      </c>
      <c r="AG1181" s="10">
        <v>44738</v>
      </c>
      <c r="AH1181" t="s">
        <v>6884</v>
      </c>
      <c r="AI1181" t="s">
        <v>6885</v>
      </c>
      <c r="AJ1181">
        <v>25243150</v>
      </c>
      <c r="AK1181" t="s">
        <v>76</v>
      </c>
      <c r="AL1181" t="s">
        <v>47</v>
      </c>
      <c r="AM1181">
        <v>26763407</v>
      </c>
      <c r="AN1181" t="s">
        <v>6886</v>
      </c>
    </row>
    <row r="1182" spans="1:40" x14ac:dyDescent="0.25">
      <c r="A1182" t="s">
        <v>6887</v>
      </c>
      <c r="B1182" t="s">
        <v>164</v>
      </c>
      <c r="C1182">
        <v>50</v>
      </c>
      <c r="D1182" t="s">
        <v>165</v>
      </c>
      <c r="E1182" t="s">
        <v>166</v>
      </c>
      <c r="F1182" s="1">
        <v>330005246939</v>
      </c>
      <c r="G1182" t="s">
        <v>6888</v>
      </c>
      <c r="H1182" t="s">
        <v>6889</v>
      </c>
      <c r="I1182" t="s">
        <v>49</v>
      </c>
      <c r="K1182" s="10" t="s">
        <v>50</v>
      </c>
      <c r="L1182">
        <f>Tabela1[[#This Row],[vlCaptEst]]+Tabela1[[#This Row],[vlLancEstTrat]]+Tabela1[[#This Row],[vlLancEstNTrat]]+Tabela1[[#This Row],[vlConsEst]]</f>
        <v>101.97075873440208</v>
      </c>
      <c r="M1182">
        <v>0</v>
      </c>
      <c r="N1182">
        <f>Tabela1[[#This Row],[VALOR_anual]]+Tabela1[[#This Row],[AJUSTE_exerc]]</f>
        <v>101.97075873440208</v>
      </c>
      <c r="Q1182" t="s">
        <v>51</v>
      </c>
      <c r="R1182" t="s">
        <v>52</v>
      </c>
      <c r="S1182">
        <v>3232.44</v>
      </c>
      <c r="T1182">
        <v>0</v>
      </c>
      <c r="U1182">
        <v>0</v>
      </c>
      <c r="V1182">
        <v>478.29599999999999</v>
      </c>
      <c r="W1182">
        <v>0</v>
      </c>
      <c r="X1182">
        <v>0</v>
      </c>
      <c r="Y1182">
        <v>5.7568725668020709E-2</v>
      </c>
      <c r="Z1182">
        <v>74.433954762807787</v>
      </c>
      <c r="AA1182">
        <v>0</v>
      </c>
      <c r="AB1182">
        <v>0</v>
      </c>
      <c r="AC1182">
        <v>27.536803971594296</v>
      </c>
      <c r="AD1182" t="s">
        <v>6890</v>
      </c>
      <c r="AE1182" t="s">
        <v>6891</v>
      </c>
      <c r="AF1182" s="10">
        <v>42884</v>
      </c>
      <c r="AG1182" s="10">
        <v>44710</v>
      </c>
      <c r="AH1182" t="s">
        <v>6892</v>
      </c>
      <c r="AI1182" t="s">
        <v>205</v>
      </c>
      <c r="AJ1182">
        <v>22793000</v>
      </c>
      <c r="AK1182" t="s">
        <v>64</v>
      </c>
      <c r="AL1182" t="s">
        <v>47</v>
      </c>
      <c r="AM1182">
        <v>24984552</v>
      </c>
      <c r="AN1182" t="s">
        <v>6893</v>
      </c>
    </row>
    <row r="1183" spans="1:40" x14ac:dyDescent="0.25">
      <c r="A1183" t="s">
        <v>6900</v>
      </c>
      <c r="B1183" t="s">
        <v>164</v>
      </c>
      <c r="C1183">
        <v>50</v>
      </c>
      <c r="D1183" t="s">
        <v>165</v>
      </c>
      <c r="E1183" t="s">
        <v>166</v>
      </c>
      <c r="F1183" s="1">
        <v>330009749404</v>
      </c>
      <c r="G1183" t="s">
        <v>6901</v>
      </c>
      <c r="H1183" t="s">
        <v>6902</v>
      </c>
      <c r="I1183" t="s">
        <v>49</v>
      </c>
      <c r="K1183" s="10" t="s">
        <v>50</v>
      </c>
      <c r="L1183">
        <f>Tabela1[[#This Row],[vlCaptEst]]+Tabela1[[#This Row],[vlLancEstTrat]]+Tabela1[[#This Row],[vlLancEstNTrat]]+Tabela1[[#This Row],[vlConsEst]]</f>
        <v>430.34479653901121</v>
      </c>
      <c r="M1183">
        <v>0</v>
      </c>
      <c r="N1183">
        <f>Tabela1[[#This Row],[VALOR_anual]]+Tabela1[[#This Row],[AJUSTE_exerc]]</f>
        <v>430.34479653901121</v>
      </c>
      <c r="Q1183" t="s">
        <v>51</v>
      </c>
      <c r="R1183" t="s">
        <v>52</v>
      </c>
      <c r="S1183">
        <v>7008</v>
      </c>
      <c r="T1183">
        <v>0</v>
      </c>
      <c r="U1183">
        <v>0</v>
      </c>
      <c r="V1183">
        <v>4672</v>
      </c>
      <c r="W1183">
        <v>0</v>
      </c>
      <c r="X1183">
        <v>0</v>
      </c>
      <c r="Y1183">
        <v>5.7568725668020709E-2</v>
      </c>
      <c r="Z1183">
        <v>161.37799339287761</v>
      </c>
      <c r="AA1183">
        <v>0</v>
      </c>
      <c r="AB1183">
        <v>0</v>
      </c>
      <c r="AC1183">
        <v>268.9668031461336</v>
      </c>
      <c r="AD1183" t="s">
        <v>6903</v>
      </c>
      <c r="AE1183" t="s">
        <v>6904</v>
      </c>
      <c r="AF1183" s="10">
        <v>42748</v>
      </c>
      <c r="AG1183" s="10">
        <v>44574</v>
      </c>
      <c r="AH1183" t="s">
        <v>6905</v>
      </c>
      <c r="AI1183" t="s">
        <v>230</v>
      </c>
      <c r="AJ1183">
        <v>22745004</v>
      </c>
      <c r="AK1183" t="s">
        <v>64</v>
      </c>
      <c r="AL1183" t="s">
        <v>47</v>
      </c>
      <c r="AM1183">
        <v>34323920</v>
      </c>
      <c r="AN1183" t="s">
        <v>6906</v>
      </c>
    </row>
    <row r="1184" spans="1:40" x14ac:dyDescent="0.25">
      <c r="A1184" t="s">
        <v>6907</v>
      </c>
      <c r="B1184" t="s">
        <v>164</v>
      </c>
      <c r="C1184">
        <v>50</v>
      </c>
      <c r="D1184" t="s">
        <v>165</v>
      </c>
      <c r="E1184" t="s">
        <v>166</v>
      </c>
      <c r="F1184" s="1">
        <v>330009974866</v>
      </c>
      <c r="G1184" t="s">
        <v>6908</v>
      </c>
      <c r="H1184" t="s">
        <v>6909</v>
      </c>
      <c r="I1184" t="s">
        <v>49</v>
      </c>
      <c r="K1184" s="10" t="s">
        <v>50</v>
      </c>
      <c r="L1184">
        <f>Tabela1[[#This Row],[vlCaptEst]]+Tabela1[[#This Row],[vlLancEstTrat]]+Tabela1[[#This Row],[vlLancEstNTrat]]+Tabela1[[#This Row],[vlConsEst]]</f>
        <v>223.90752778116226</v>
      </c>
      <c r="M1184">
        <v>0</v>
      </c>
      <c r="N1184">
        <f>Tabela1[[#This Row],[VALOR_anual]]+Tabela1[[#This Row],[AJUSTE_exerc]]</f>
        <v>223.90752778116226</v>
      </c>
      <c r="Q1184" t="s">
        <v>51</v>
      </c>
      <c r="R1184" t="s">
        <v>52</v>
      </c>
      <c r="S1184">
        <v>6438.6</v>
      </c>
      <c r="T1184">
        <v>0</v>
      </c>
      <c r="U1184">
        <v>0</v>
      </c>
      <c r="V1184">
        <v>1314</v>
      </c>
      <c r="W1184">
        <v>0</v>
      </c>
      <c r="X1184">
        <v>0</v>
      </c>
      <c r="Y1184">
        <v>5.7568725668020709E-2</v>
      </c>
      <c r="Z1184">
        <v>148.26224603287667</v>
      </c>
      <c r="AA1184">
        <v>0</v>
      </c>
      <c r="AB1184">
        <v>0</v>
      </c>
      <c r="AC1184">
        <v>75.645281748285583</v>
      </c>
      <c r="AD1184" t="s">
        <v>6910</v>
      </c>
      <c r="AE1184" t="s">
        <v>6911</v>
      </c>
      <c r="AF1184" s="10">
        <v>42863</v>
      </c>
      <c r="AG1184" s="10">
        <v>44689</v>
      </c>
      <c r="AH1184" t="s">
        <v>6912</v>
      </c>
      <c r="AI1184" t="s">
        <v>159</v>
      </c>
      <c r="AJ1184">
        <v>20730000</v>
      </c>
      <c r="AK1184" t="s">
        <v>64</v>
      </c>
      <c r="AL1184" t="s">
        <v>47</v>
      </c>
      <c r="AM1184">
        <v>21782183</v>
      </c>
      <c r="AN1184" t="s">
        <v>1819</v>
      </c>
    </row>
    <row r="1185" spans="1:40" x14ac:dyDescent="0.25">
      <c r="A1185" t="s">
        <v>6913</v>
      </c>
      <c r="B1185" t="s">
        <v>164</v>
      </c>
      <c r="C1185">
        <v>50</v>
      </c>
      <c r="D1185" t="s">
        <v>165</v>
      </c>
      <c r="E1185" t="s">
        <v>166</v>
      </c>
      <c r="F1185" s="1">
        <v>330009930222</v>
      </c>
      <c r="G1185" t="s">
        <v>6914</v>
      </c>
      <c r="H1185" t="s">
        <v>6915</v>
      </c>
      <c r="I1185" t="s">
        <v>62</v>
      </c>
      <c r="K1185" s="10" t="s">
        <v>50</v>
      </c>
      <c r="L1185">
        <f>Tabela1[[#This Row],[vlCaptEst]]+Tabela1[[#This Row],[vlLancEstTrat]]+Tabela1[[#This Row],[vlLancEstNTrat]]+Tabela1[[#This Row],[vlConsEst]]</f>
        <v>239.62345117033536</v>
      </c>
      <c r="M1185">
        <v>0</v>
      </c>
      <c r="N1185">
        <f>Tabela1[[#This Row],[VALOR_anual]]+Tabela1[[#This Row],[AJUSTE_exerc]]</f>
        <v>239.62345117033536</v>
      </c>
      <c r="Q1185" t="s">
        <v>51</v>
      </c>
      <c r="R1185" t="s">
        <v>52</v>
      </c>
      <c r="S1185">
        <v>3588</v>
      </c>
      <c r="T1185">
        <v>0</v>
      </c>
      <c r="U1185">
        <v>0</v>
      </c>
      <c r="V1185">
        <v>2727.192</v>
      </c>
      <c r="W1185">
        <v>0</v>
      </c>
      <c r="X1185">
        <v>0</v>
      </c>
      <c r="Y1185">
        <v>5.7568725668020709E-2</v>
      </c>
      <c r="Z1185">
        <v>82.620854388795635</v>
      </c>
      <c r="AA1185">
        <v>0</v>
      </c>
      <c r="AB1185">
        <v>0</v>
      </c>
      <c r="AC1185">
        <v>157.00259678153972</v>
      </c>
      <c r="AD1185" t="s">
        <v>6916</v>
      </c>
      <c r="AE1185" t="s">
        <v>6917</v>
      </c>
      <c r="AF1185" s="10">
        <v>42866</v>
      </c>
      <c r="AG1185" s="10">
        <v>44692</v>
      </c>
      <c r="AH1185" t="s">
        <v>6918</v>
      </c>
      <c r="AI1185" t="s">
        <v>6093</v>
      </c>
      <c r="AJ1185">
        <v>24722740</v>
      </c>
      <c r="AK1185" t="s">
        <v>175</v>
      </c>
      <c r="AL1185" t="s">
        <v>47</v>
      </c>
      <c r="AM1185">
        <v>36062027</v>
      </c>
      <c r="AN1185" t="s">
        <v>6919</v>
      </c>
    </row>
    <row r="1186" spans="1:40" x14ac:dyDescent="0.25">
      <c r="A1186" t="s">
        <v>6920</v>
      </c>
      <c r="B1186" t="s">
        <v>164</v>
      </c>
      <c r="C1186">
        <v>50</v>
      </c>
      <c r="D1186" t="s">
        <v>165</v>
      </c>
      <c r="E1186" t="s">
        <v>166</v>
      </c>
      <c r="F1186" s="1">
        <v>330009585029</v>
      </c>
      <c r="G1186" t="s">
        <v>6921</v>
      </c>
      <c r="H1186" t="s">
        <v>6922</v>
      </c>
      <c r="I1186" t="s">
        <v>49</v>
      </c>
      <c r="K1186" s="10" t="s">
        <v>50</v>
      </c>
      <c r="L1186">
        <f>Tabela1[[#This Row],[vlCaptEst]]+Tabela1[[#This Row],[vlLancEstTrat]]+Tabela1[[#This Row],[vlLancEstNTrat]]+Tabela1[[#This Row],[vlConsEst]]</f>
        <v>1241.004496621998</v>
      </c>
      <c r="M1186">
        <v>0</v>
      </c>
      <c r="N1186">
        <f>Tabela1[[#This Row],[VALOR_anual]]+Tabela1[[#This Row],[AJUSTE_exerc]]</f>
        <v>1241.004496621998</v>
      </c>
      <c r="Q1186" t="s">
        <v>51</v>
      </c>
      <c r="R1186" t="s">
        <v>52</v>
      </c>
      <c r="S1186">
        <v>28433.5</v>
      </c>
      <c r="T1186">
        <v>0</v>
      </c>
      <c r="U1186">
        <v>0</v>
      </c>
      <c r="V1186">
        <v>10183.5</v>
      </c>
      <c r="W1186">
        <v>0</v>
      </c>
      <c r="X1186">
        <v>0</v>
      </c>
      <c r="Y1186">
        <v>5.7568725668020709E-2</v>
      </c>
      <c r="Z1186">
        <v>654.75356307278491</v>
      </c>
      <c r="AA1186">
        <v>0</v>
      </c>
      <c r="AB1186">
        <v>0</v>
      </c>
      <c r="AC1186">
        <v>586.25093354921319</v>
      </c>
      <c r="AD1186" t="s">
        <v>6923</v>
      </c>
      <c r="AE1186" t="s">
        <v>6924</v>
      </c>
      <c r="AF1186" s="10">
        <v>42556</v>
      </c>
      <c r="AG1186" s="10">
        <v>44382</v>
      </c>
      <c r="AH1186" t="s">
        <v>6925</v>
      </c>
      <c r="AI1186" t="s">
        <v>6926</v>
      </c>
      <c r="AJ1186">
        <v>24937325</v>
      </c>
      <c r="AK1186" t="s">
        <v>208</v>
      </c>
      <c r="AL1186" t="s">
        <v>47</v>
      </c>
      <c r="AM1186">
        <v>25818724</v>
      </c>
      <c r="AN1186" t="s">
        <v>6927</v>
      </c>
    </row>
    <row r="1187" spans="1:40" x14ac:dyDescent="0.25">
      <c r="A1187" t="s">
        <v>6928</v>
      </c>
      <c r="B1187" t="s">
        <v>164</v>
      </c>
      <c r="C1187">
        <v>50</v>
      </c>
      <c r="D1187" t="s">
        <v>165</v>
      </c>
      <c r="E1187" t="s">
        <v>166</v>
      </c>
      <c r="F1187" s="1">
        <v>330010397486</v>
      </c>
      <c r="G1187" t="s">
        <v>6929</v>
      </c>
      <c r="H1187" t="s">
        <v>6930</v>
      </c>
      <c r="I1187" t="s">
        <v>49</v>
      </c>
      <c r="K1187" s="10" t="s">
        <v>50</v>
      </c>
      <c r="L1187">
        <f>Tabela1[[#This Row],[vlCaptEst]]+Tabela1[[#This Row],[vlLancEstTrat]]+Tabela1[[#This Row],[vlLancEstNTrat]]+Tabela1[[#This Row],[vlConsEst]]</f>
        <v>8820.2356748604943</v>
      </c>
      <c r="M1187">
        <v>48.06</v>
      </c>
      <c r="N1187">
        <f>Tabela1[[#This Row],[VALOR_anual]]+Tabela1[[#This Row],[AJUSTE_exerc]]</f>
        <v>8868.2956748604938</v>
      </c>
      <c r="Q1187" t="s">
        <v>51</v>
      </c>
      <c r="R1187" t="s">
        <v>52</v>
      </c>
      <c r="S1187">
        <v>109463.5</v>
      </c>
      <c r="T1187">
        <v>0</v>
      </c>
      <c r="U1187">
        <v>0</v>
      </c>
      <c r="V1187">
        <v>109427</v>
      </c>
      <c r="W1187">
        <v>0</v>
      </c>
      <c r="X1187">
        <v>0</v>
      </c>
      <c r="Y1187">
        <v>5.7568725668020709E-2</v>
      </c>
      <c r="Z1187">
        <v>2520.6670320391586</v>
      </c>
      <c r="AA1187">
        <v>0</v>
      </c>
      <c r="AB1187">
        <v>0</v>
      </c>
      <c r="AC1187">
        <v>6299.5686428213357</v>
      </c>
      <c r="AD1187" t="s">
        <v>6931</v>
      </c>
      <c r="AE1187" t="s">
        <v>6932</v>
      </c>
      <c r="AF1187" s="10">
        <v>42941</v>
      </c>
      <c r="AG1187" s="10">
        <v>43671</v>
      </c>
      <c r="AH1187" t="s">
        <v>6933</v>
      </c>
      <c r="AI1187" t="s">
        <v>205</v>
      </c>
      <c r="AJ1187">
        <v>22775056</v>
      </c>
      <c r="AK1187" t="s">
        <v>64</v>
      </c>
      <c r="AL1187" t="s">
        <v>47</v>
      </c>
      <c r="AM1187">
        <v>32825089</v>
      </c>
      <c r="AN1187" t="s">
        <v>6934</v>
      </c>
    </row>
    <row r="1188" spans="1:40" x14ac:dyDescent="0.25">
      <c r="A1188" t="s">
        <v>6935</v>
      </c>
      <c r="B1188" t="s">
        <v>164</v>
      </c>
      <c r="C1188">
        <v>50</v>
      </c>
      <c r="D1188" t="s">
        <v>165</v>
      </c>
      <c r="E1188" t="s">
        <v>166</v>
      </c>
      <c r="F1188" s="1">
        <v>330009998889</v>
      </c>
      <c r="G1188" t="s">
        <v>6936</v>
      </c>
      <c r="H1188" t="s">
        <v>6937</v>
      </c>
      <c r="I1188" t="s">
        <v>49</v>
      </c>
      <c r="K1188" s="10" t="s">
        <v>50</v>
      </c>
      <c r="L1188">
        <f>Tabela1[[#This Row],[vlCaptEst]]+Tabela1[[#This Row],[vlLancEstTrat]]+Tabela1[[#This Row],[vlLancEstNTrat]]+Tabela1[[#This Row],[vlConsEst]]</f>
        <v>3055.2298399275269</v>
      </c>
      <c r="M1188">
        <v>-113.8</v>
      </c>
      <c r="N1188">
        <f>Tabela1[[#This Row],[VALOR_anual]]+Tabela1[[#This Row],[AJUSTE_exerc]]</f>
        <v>2941.4298399275267</v>
      </c>
      <c r="Q1188" t="s">
        <v>51</v>
      </c>
      <c r="R1188" t="s">
        <v>52</v>
      </c>
      <c r="S1188">
        <v>37960</v>
      </c>
      <c r="T1188">
        <v>0</v>
      </c>
      <c r="U1188">
        <v>0</v>
      </c>
      <c r="V1188">
        <v>37887</v>
      </c>
      <c r="W1188">
        <v>0</v>
      </c>
      <c r="X1188">
        <v>0</v>
      </c>
      <c r="Y1188">
        <v>5.7568725668020709E-2</v>
      </c>
      <c r="Z1188">
        <v>874.12353054322659</v>
      </c>
      <c r="AA1188">
        <v>0</v>
      </c>
      <c r="AB1188">
        <v>0</v>
      </c>
      <c r="AC1188">
        <v>2181.1063093843004</v>
      </c>
      <c r="AD1188" t="s">
        <v>6938</v>
      </c>
      <c r="AE1188" t="s">
        <v>6939</v>
      </c>
      <c r="AF1188" s="10">
        <v>42949</v>
      </c>
      <c r="AG1188" s="10">
        <v>43679</v>
      </c>
      <c r="AH1188" t="s">
        <v>6940</v>
      </c>
      <c r="AI1188" t="s">
        <v>6466</v>
      </c>
      <c r="AJ1188">
        <v>24927420</v>
      </c>
      <c r="AK1188" t="s">
        <v>208</v>
      </c>
      <c r="AL1188" t="s">
        <v>47</v>
      </c>
      <c r="AM1188">
        <v>988698939</v>
      </c>
      <c r="AN1188" t="s">
        <v>6941</v>
      </c>
    </row>
    <row r="1189" spans="1:40" s="4" customFormat="1" x14ac:dyDescent="0.25">
      <c r="A1189" t="s">
        <v>6942</v>
      </c>
      <c r="B1189" t="s">
        <v>164</v>
      </c>
      <c r="C1189">
        <v>50</v>
      </c>
      <c r="D1189" t="s">
        <v>165</v>
      </c>
      <c r="E1189" t="s">
        <v>166</v>
      </c>
      <c r="F1189" s="1">
        <v>330010108808</v>
      </c>
      <c r="G1189" t="s">
        <v>6943</v>
      </c>
      <c r="H1189" t="s">
        <v>6944</v>
      </c>
      <c r="I1189" t="s">
        <v>49</v>
      </c>
      <c r="J1189"/>
      <c r="K1189" s="10" t="s">
        <v>50</v>
      </c>
      <c r="L1189">
        <f>Tabela1[[#This Row],[vlCaptEst]]+Tabela1[[#This Row],[vlLancEstTrat]]+Tabela1[[#This Row],[vlLancEstNTrat]]+Tabela1[[#This Row],[vlConsEst]]</f>
        <v>1301.9363324863339</v>
      </c>
      <c r="M1189">
        <v>0</v>
      </c>
      <c r="N1189">
        <f>Tabela1[[#This Row],[VALOR_anual]]+Tabela1[[#This Row],[AJUSTE_exerc]]</f>
        <v>1301.9363324863339</v>
      </c>
      <c r="O1189"/>
      <c r="P1189"/>
      <c r="Q1189" t="s">
        <v>51</v>
      </c>
      <c r="R1189" t="s">
        <v>52</v>
      </c>
      <c r="S1189">
        <v>18468</v>
      </c>
      <c r="T1189">
        <v>0</v>
      </c>
      <c r="U1189">
        <v>0</v>
      </c>
      <c r="V1189">
        <v>15228</v>
      </c>
      <c r="W1189">
        <v>0</v>
      </c>
      <c r="X1189">
        <v>0</v>
      </c>
      <c r="Y1189">
        <v>5.7568725668020709E-2</v>
      </c>
      <c r="Z1189">
        <v>425.28019664283249</v>
      </c>
      <c r="AA1189">
        <v>0</v>
      </c>
      <c r="AB1189">
        <v>0</v>
      </c>
      <c r="AC1189">
        <v>876.65613584350126</v>
      </c>
      <c r="AD1189" t="s">
        <v>6945</v>
      </c>
      <c r="AE1189" t="s">
        <v>6946</v>
      </c>
      <c r="AF1189" s="10">
        <v>42886</v>
      </c>
      <c r="AG1189" s="10">
        <v>44712</v>
      </c>
      <c r="AH1189" t="s">
        <v>6947</v>
      </c>
      <c r="AI1189">
        <v>0</v>
      </c>
      <c r="AJ1189">
        <v>26520020</v>
      </c>
      <c r="AK1189" t="s">
        <v>5860</v>
      </c>
      <c r="AL1189" t="s">
        <v>47</v>
      </c>
      <c r="AM1189">
        <v>24430178</v>
      </c>
      <c r="AN1189" t="s">
        <v>6948</v>
      </c>
    </row>
    <row r="1190" spans="1:40" x14ac:dyDescent="0.25">
      <c r="A1190" t="s">
        <v>6949</v>
      </c>
      <c r="B1190" t="s">
        <v>164</v>
      </c>
      <c r="C1190">
        <v>50</v>
      </c>
      <c r="D1190" t="s">
        <v>165</v>
      </c>
      <c r="E1190" t="s">
        <v>166</v>
      </c>
      <c r="F1190" s="1">
        <v>330010353608</v>
      </c>
      <c r="G1190" t="s">
        <v>6950</v>
      </c>
      <c r="H1190" t="s">
        <v>6951</v>
      </c>
      <c r="I1190" t="s">
        <v>49</v>
      </c>
      <c r="K1190" s="10" t="s">
        <v>50</v>
      </c>
      <c r="L1190">
        <f>Tabela1[[#This Row],[vlCaptEst]]+Tabela1[[#This Row],[vlLancEstTrat]]+Tabela1[[#This Row],[vlLancEstNTrat]]+Tabela1[[#This Row],[vlConsEst]]</f>
        <v>1405.337710160481</v>
      </c>
      <c r="M1190">
        <v>0</v>
      </c>
      <c r="N1190">
        <f>Tabela1[[#This Row],[VALOR_anual]]+Tabela1[[#This Row],[AJUSTE_exerc]]</f>
        <v>1405.337710160481</v>
      </c>
      <c r="Q1190" t="s">
        <v>51</v>
      </c>
      <c r="R1190" t="s">
        <v>52</v>
      </c>
      <c r="S1190">
        <v>17439.552</v>
      </c>
      <c r="T1190">
        <v>0</v>
      </c>
      <c r="U1190">
        <v>0</v>
      </c>
      <c r="V1190">
        <v>17435.808000000001</v>
      </c>
      <c r="W1190">
        <v>0</v>
      </c>
      <c r="X1190">
        <v>0</v>
      </c>
      <c r="Y1190">
        <v>5.7568725668020709E-2</v>
      </c>
      <c r="Z1190">
        <v>401.58622310792634</v>
      </c>
      <c r="AA1190">
        <v>0</v>
      </c>
      <c r="AB1190">
        <v>0</v>
      </c>
      <c r="AC1190">
        <v>1003.7514870525548</v>
      </c>
      <c r="AD1190" t="s">
        <v>6952</v>
      </c>
      <c r="AE1190" t="s">
        <v>6953</v>
      </c>
      <c r="AF1190" s="10">
        <v>42916</v>
      </c>
      <c r="AG1190" s="10">
        <v>43646</v>
      </c>
      <c r="AH1190" t="s">
        <v>6954</v>
      </c>
      <c r="AI1190" t="s">
        <v>4551</v>
      </c>
      <c r="AJ1190">
        <v>26010680</v>
      </c>
      <c r="AK1190" t="s">
        <v>186</v>
      </c>
      <c r="AL1190" t="s">
        <v>47</v>
      </c>
      <c r="AM1190" t="s">
        <v>6955</v>
      </c>
      <c r="AN1190" t="s">
        <v>6956</v>
      </c>
    </row>
    <row r="1191" spans="1:40" x14ac:dyDescent="0.25">
      <c r="A1191" t="s">
        <v>6957</v>
      </c>
      <c r="B1191" t="s">
        <v>164</v>
      </c>
      <c r="C1191">
        <v>50</v>
      </c>
      <c r="D1191" t="s">
        <v>165</v>
      </c>
      <c r="E1191" t="s">
        <v>166</v>
      </c>
      <c r="F1191" s="1">
        <v>330010120840</v>
      </c>
      <c r="G1191" t="s">
        <v>6958</v>
      </c>
      <c r="H1191" t="s">
        <v>6959</v>
      </c>
      <c r="I1191" t="s">
        <v>49</v>
      </c>
      <c r="K1191" s="10" t="s">
        <v>405</v>
      </c>
      <c r="L1191">
        <f>Tabela1[[#This Row],[vlCaptEst]]+Tabela1[[#This Row],[vlLancEstTrat]]+Tabela1[[#This Row],[vlLancEstNTrat]]+Tabela1[[#This Row],[vlConsEst]]</f>
        <v>5980.7181413163453</v>
      </c>
      <c r="M1191">
        <v>256.38</v>
      </c>
      <c r="N1191">
        <f>Tabela1[[#This Row],[VALOR_anual]]+Tabela1[[#This Row],[AJUSTE_exerc]]</f>
        <v>6237.0981413163454</v>
      </c>
      <c r="Q1191" t="s">
        <v>6960</v>
      </c>
      <c r="R1191" t="s">
        <v>6961</v>
      </c>
      <c r="S1191">
        <v>74219.100000000006</v>
      </c>
      <c r="T1191">
        <v>0</v>
      </c>
      <c r="U1191">
        <v>0</v>
      </c>
      <c r="V1191">
        <v>74200.850000000006</v>
      </c>
      <c r="W1191">
        <v>0</v>
      </c>
      <c r="X1191">
        <v>0</v>
      </c>
      <c r="Y1191">
        <v>5.7568725668020709E-2</v>
      </c>
      <c r="Z1191">
        <v>1709.0779517690376</v>
      </c>
      <c r="AA1191">
        <v>0</v>
      </c>
      <c r="AB1191">
        <v>0</v>
      </c>
      <c r="AC1191">
        <v>4271.6401895473073</v>
      </c>
      <c r="AD1191" t="s">
        <v>6962</v>
      </c>
      <c r="AE1191" t="s">
        <v>6963</v>
      </c>
      <c r="AF1191" s="10">
        <v>42921</v>
      </c>
      <c r="AG1191" s="10">
        <v>43651</v>
      </c>
      <c r="AH1191" t="s">
        <v>6964</v>
      </c>
      <c r="AI1191" t="s">
        <v>190</v>
      </c>
      <c r="AJ1191">
        <v>22723205</v>
      </c>
      <c r="AK1191" t="s">
        <v>64</v>
      </c>
      <c r="AL1191" t="s">
        <v>47</v>
      </c>
      <c r="AM1191" t="s">
        <v>6965</v>
      </c>
      <c r="AN1191" t="s">
        <v>268</v>
      </c>
    </row>
    <row r="1192" spans="1:40" x14ac:dyDescent="0.25">
      <c r="A1192" t="s">
        <v>6966</v>
      </c>
      <c r="B1192" t="s">
        <v>164</v>
      </c>
      <c r="C1192">
        <v>50</v>
      </c>
      <c r="D1192" t="s">
        <v>165</v>
      </c>
      <c r="E1192" t="s">
        <v>166</v>
      </c>
      <c r="F1192" s="1">
        <v>330010353861</v>
      </c>
      <c r="G1192" t="s">
        <v>6967</v>
      </c>
      <c r="H1192" t="s">
        <v>6968</v>
      </c>
      <c r="I1192" t="s">
        <v>49</v>
      </c>
      <c r="K1192" s="10" t="s">
        <v>50</v>
      </c>
      <c r="L1192">
        <f>Tabela1[[#This Row],[vlCaptEst]]+Tabela1[[#This Row],[vlLancEstTrat]]+Tabela1[[#This Row],[vlLancEstNTrat]]+Tabela1[[#This Row],[vlConsEst]]</f>
        <v>2108.2346650592062</v>
      </c>
      <c r="M1192">
        <v>671.38</v>
      </c>
      <c r="N1192">
        <f>Tabela1[[#This Row],[VALOR_anual]]+Tabela1[[#This Row],[AJUSTE_exerc]]</f>
        <v>2779.6146650592063</v>
      </c>
      <c r="Q1192" t="s">
        <v>51</v>
      </c>
      <c r="R1192" t="s">
        <v>52</v>
      </c>
      <c r="S1192">
        <v>39193.699999999997</v>
      </c>
      <c r="T1192">
        <v>0</v>
      </c>
      <c r="U1192">
        <v>0</v>
      </c>
      <c r="V1192">
        <v>20943.699999999997</v>
      </c>
      <c r="W1192">
        <v>0</v>
      </c>
      <c r="X1192">
        <v>0</v>
      </c>
      <c r="Y1192">
        <v>5.7568725668020709E-2</v>
      </c>
      <c r="Z1192">
        <v>902.53254528588127</v>
      </c>
      <c r="AA1192">
        <v>0</v>
      </c>
      <c r="AB1192">
        <v>0</v>
      </c>
      <c r="AC1192">
        <v>1205.702119773325</v>
      </c>
      <c r="AD1192" t="s">
        <v>6969</v>
      </c>
      <c r="AE1192" t="s">
        <v>6970</v>
      </c>
      <c r="AF1192" s="10">
        <v>42912</v>
      </c>
      <c r="AG1192" s="10">
        <v>44738</v>
      </c>
      <c r="AH1192" t="s">
        <v>6971</v>
      </c>
      <c r="AI1192" t="s">
        <v>419</v>
      </c>
      <c r="AJ1192">
        <v>22775055</v>
      </c>
      <c r="AK1192" t="s">
        <v>64</v>
      </c>
      <c r="AL1192" t="s">
        <v>47</v>
      </c>
      <c r="AM1192" t="s">
        <v>6972</v>
      </c>
      <c r="AN1192" t="s">
        <v>6973</v>
      </c>
    </row>
    <row r="1193" spans="1:40" x14ac:dyDescent="0.25">
      <c r="A1193" t="s">
        <v>6974</v>
      </c>
      <c r="B1193" t="s">
        <v>164</v>
      </c>
      <c r="C1193">
        <v>50</v>
      </c>
      <c r="D1193" t="s">
        <v>165</v>
      </c>
      <c r="E1193" t="s">
        <v>166</v>
      </c>
      <c r="F1193" s="1">
        <v>330010333321</v>
      </c>
      <c r="G1193" t="s">
        <v>6975</v>
      </c>
      <c r="H1193" t="s">
        <v>6976</v>
      </c>
      <c r="I1193" t="s">
        <v>49</v>
      </c>
      <c r="K1193" s="10" t="s">
        <v>50</v>
      </c>
      <c r="L1193">
        <f>Tabela1[[#This Row],[vlCaptEst]]+Tabela1[[#This Row],[vlLancEstTrat]]+Tabela1[[#This Row],[vlLancEstNTrat]]+Tabela1[[#This Row],[vlConsEst]]</f>
        <v>438.17665204856587</v>
      </c>
      <c r="M1193">
        <v>0</v>
      </c>
      <c r="N1193">
        <f>Tabela1[[#This Row],[VALOR_anual]]+Tabela1[[#This Row],[AJUSTE_exerc]]</f>
        <v>438.17665204856587</v>
      </c>
      <c r="Q1193" t="s">
        <v>51</v>
      </c>
      <c r="R1193" t="s">
        <v>52</v>
      </c>
      <c r="S1193">
        <v>18571.2</v>
      </c>
      <c r="T1193">
        <v>29872</v>
      </c>
      <c r="U1193">
        <v>0</v>
      </c>
      <c r="V1193">
        <v>54.301000000000002</v>
      </c>
      <c r="W1193">
        <v>122</v>
      </c>
      <c r="X1193">
        <v>99</v>
      </c>
      <c r="Y1193">
        <v>5.7568725668020709E-2</v>
      </c>
      <c r="Z1193">
        <v>427.65063824372436</v>
      </c>
      <c r="AA1193">
        <v>7.3932716010196291</v>
      </c>
      <c r="AB1193">
        <v>0</v>
      </c>
      <c r="AC1193">
        <v>3.1327422038218766</v>
      </c>
      <c r="AD1193" t="s">
        <v>6977</v>
      </c>
      <c r="AE1193" t="s">
        <v>6978</v>
      </c>
      <c r="AF1193" s="10">
        <v>42929</v>
      </c>
      <c r="AG1193" s="10">
        <v>44755</v>
      </c>
      <c r="AH1193" t="s">
        <v>6979</v>
      </c>
      <c r="AI1193" t="s">
        <v>6980</v>
      </c>
      <c r="AJ1193">
        <v>24722070</v>
      </c>
      <c r="AK1193" t="s">
        <v>175</v>
      </c>
      <c r="AL1193" t="s">
        <v>47</v>
      </c>
      <c r="AM1193" t="s">
        <v>6981</v>
      </c>
      <c r="AN1193" t="s">
        <v>6973</v>
      </c>
    </row>
    <row r="1194" spans="1:40" x14ac:dyDescent="0.25">
      <c r="A1194" t="s">
        <v>6982</v>
      </c>
      <c r="B1194" t="s">
        <v>164</v>
      </c>
      <c r="C1194">
        <v>50</v>
      </c>
      <c r="D1194" t="s">
        <v>165</v>
      </c>
      <c r="E1194" t="s">
        <v>166</v>
      </c>
      <c r="F1194" s="1">
        <v>330010363581</v>
      </c>
      <c r="G1194" t="s">
        <v>6983</v>
      </c>
      <c r="H1194" t="s">
        <v>6984</v>
      </c>
      <c r="I1194" t="s">
        <v>49</v>
      </c>
      <c r="K1194" s="10" t="s">
        <v>50</v>
      </c>
      <c r="L1194">
        <f>Tabela1[[#This Row],[vlCaptEst]]+Tabela1[[#This Row],[vlLancEstTrat]]+Tabela1[[#This Row],[vlLancEstNTrat]]+Tabela1[[#This Row],[vlConsEst]]</f>
        <v>420.24692416869198</v>
      </c>
      <c r="M1194">
        <v>0</v>
      </c>
      <c r="N1194">
        <f>Tabela1[[#This Row],[VALOR_anual]]+Tabela1[[#This Row],[AJUSTE_exerc]]</f>
        <v>420.24692416869198</v>
      </c>
      <c r="Q1194" t="s">
        <v>51</v>
      </c>
      <c r="R1194" t="s">
        <v>52</v>
      </c>
      <c r="S1194">
        <v>7300</v>
      </c>
      <c r="T1194">
        <v>0</v>
      </c>
      <c r="U1194">
        <v>0</v>
      </c>
      <c r="V1194">
        <v>4380</v>
      </c>
      <c r="W1194">
        <v>0</v>
      </c>
      <c r="X1194">
        <v>0</v>
      </c>
      <c r="Y1194">
        <v>5.7568725668020709E-2</v>
      </c>
      <c r="Z1194">
        <v>168.10294665708187</v>
      </c>
      <c r="AA1194">
        <v>0</v>
      </c>
      <c r="AB1194">
        <v>0</v>
      </c>
      <c r="AC1194">
        <v>252.1439775116101</v>
      </c>
      <c r="AD1194" t="s">
        <v>6985</v>
      </c>
      <c r="AE1194" t="s">
        <v>6986</v>
      </c>
      <c r="AF1194" s="10">
        <v>42916</v>
      </c>
      <c r="AG1194" s="10">
        <v>44742</v>
      </c>
      <c r="AH1194" t="s">
        <v>6987</v>
      </c>
      <c r="AI1194" t="s">
        <v>419</v>
      </c>
      <c r="AJ1194">
        <v>22793084</v>
      </c>
      <c r="AK1194" t="s">
        <v>64</v>
      </c>
      <c r="AL1194" t="s">
        <v>47</v>
      </c>
      <c r="AM1194" t="s">
        <v>6988</v>
      </c>
      <c r="AN1194" t="s">
        <v>6989</v>
      </c>
    </row>
    <row r="1195" spans="1:40" x14ac:dyDescent="0.25">
      <c r="A1195" t="s">
        <v>6990</v>
      </c>
      <c r="B1195" t="s">
        <v>164</v>
      </c>
      <c r="C1195">
        <v>50</v>
      </c>
      <c r="D1195" t="s">
        <v>165</v>
      </c>
      <c r="E1195" t="s">
        <v>166</v>
      </c>
      <c r="F1195" s="1">
        <v>330010336347</v>
      </c>
      <c r="G1195" t="s">
        <v>6991</v>
      </c>
      <c r="H1195" t="s">
        <v>6992</v>
      </c>
      <c r="I1195" t="s">
        <v>49</v>
      </c>
      <c r="K1195" s="10" t="s">
        <v>50</v>
      </c>
      <c r="L1195">
        <f>Tabela1[[#This Row],[vlCaptEst]]+Tabela1[[#This Row],[vlLancEstTrat]]+Tabela1[[#This Row],[vlLancEstNTrat]]+Tabela1[[#This Row],[vlConsEst]]</f>
        <v>524.14368529142246</v>
      </c>
      <c r="M1195">
        <v>-103.54</v>
      </c>
      <c r="N1195">
        <f>Tabela1[[#This Row],[VALOR_anual]]+Tabela1[[#This Row],[AJUSTE_exerc]]</f>
        <v>420.60368529142244</v>
      </c>
      <c r="Q1195" t="s">
        <v>51</v>
      </c>
      <c r="R1195" t="s">
        <v>52</v>
      </c>
      <c r="S1195">
        <v>9110.4</v>
      </c>
      <c r="T1195">
        <v>0</v>
      </c>
      <c r="U1195">
        <v>0</v>
      </c>
      <c r="V1195">
        <v>5460.4</v>
      </c>
      <c r="W1195">
        <v>0</v>
      </c>
      <c r="X1195">
        <v>0</v>
      </c>
      <c r="Y1195">
        <v>5.7568725668020709E-2</v>
      </c>
      <c r="Z1195">
        <v>209.7919561397355</v>
      </c>
      <c r="AA1195">
        <v>0</v>
      </c>
      <c r="AB1195">
        <v>0</v>
      </c>
      <c r="AC1195">
        <v>314.35172915168698</v>
      </c>
      <c r="AD1195" t="s">
        <v>6993</v>
      </c>
      <c r="AE1195" t="s">
        <v>6994</v>
      </c>
      <c r="AF1195" s="10">
        <v>42916</v>
      </c>
      <c r="AG1195" s="10">
        <v>44742</v>
      </c>
      <c r="AH1195" t="s">
        <v>6995</v>
      </c>
      <c r="AI1195" t="s">
        <v>6996</v>
      </c>
      <c r="AJ1195">
        <v>25575120</v>
      </c>
      <c r="AK1195" t="s">
        <v>168</v>
      </c>
      <c r="AL1195" t="s">
        <v>47</v>
      </c>
      <c r="AM1195" t="s">
        <v>6997</v>
      </c>
      <c r="AN1195" t="s">
        <v>6998</v>
      </c>
    </row>
    <row r="1196" spans="1:40" x14ac:dyDescent="0.25">
      <c r="A1196" t="s">
        <v>6999</v>
      </c>
      <c r="B1196" t="s">
        <v>164</v>
      </c>
      <c r="C1196">
        <v>50</v>
      </c>
      <c r="D1196" t="s">
        <v>165</v>
      </c>
      <c r="E1196" t="s">
        <v>166</v>
      </c>
      <c r="F1196" s="1">
        <v>330005740623</v>
      </c>
      <c r="G1196" t="s">
        <v>7000</v>
      </c>
      <c r="H1196" t="s">
        <v>7001</v>
      </c>
      <c r="I1196" t="s">
        <v>49</v>
      </c>
      <c r="K1196" s="10" t="s">
        <v>50</v>
      </c>
      <c r="L1196">
        <f>Tabela1[[#This Row],[vlCaptEst]]+Tabela1[[#This Row],[vlLancEstTrat]]+Tabela1[[#This Row],[vlLancEstNTrat]]+Tabela1[[#This Row],[vlConsEst]]</f>
        <v>1490.3394486241814</v>
      </c>
      <c r="M1196">
        <v>0</v>
      </c>
      <c r="N1196">
        <f>Tabela1[[#This Row],[VALOR_anual]]+Tabela1[[#This Row],[AJUSTE_exerc]]</f>
        <v>1490.3394486241814</v>
      </c>
      <c r="Q1196" t="s">
        <v>51</v>
      </c>
      <c r="R1196" t="s">
        <v>52</v>
      </c>
      <c r="S1196">
        <v>29871.599999999999</v>
      </c>
      <c r="T1196">
        <v>23897.279999999999</v>
      </c>
      <c r="U1196">
        <v>0</v>
      </c>
      <c r="V1196">
        <v>5974.32</v>
      </c>
      <c r="W1196">
        <v>3584.5920000000001</v>
      </c>
      <c r="X1196">
        <v>67</v>
      </c>
      <c r="Y1196">
        <v>5.7568725668020709E-2</v>
      </c>
      <c r="Z1196">
        <v>687.86664816718223</v>
      </c>
      <c r="AA1196">
        <v>458.53947637340809</v>
      </c>
      <c r="AB1196">
        <v>0</v>
      </c>
      <c r="AC1196">
        <v>343.93332408359112</v>
      </c>
      <c r="AD1196" t="s">
        <v>7002</v>
      </c>
      <c r="AE1196" t="s">
        <v>7003</v>
      </c>
      <c r="AF1196" s="10">
        <v>42935</v>
      </c>
      <c r="AG1196" s="10">
        <v>44761</v>
      </c>
      <c r="AH1196" t="s">
        <v>7004</v>
      </c>
      <c r="AI1196" t="s">
        <v>7005</v>
      </c>
      <c r="AJ1196">
        <v>28685000</v>
      </c>
      <c r="AK1196" t="s">
        <v>200</v>
      </c>
      <c r="AL1196" t="s">
        <v>47</v>
      </c>
      <c r="AM1196" t="s">
        <v>7006</v>
      </c>
      <c r="AN1196" t="s">
        <v>7007</v>
      </c>
    </row>
    <row r="1197" spans="1:40" x14ac:dyDescent="0.25">
      <c r="A1197" t="s">
        <v>7008</v>
      </c>
      <c r="B1197" t="s">
        <v>164</v>
      </c>
      <c r="C1197">
        <v>50</v>
      </c>
      <c r="D1197" t="s">
        <v>165</v>
      </c>
      <c r="E1197" t="s">
        <v>166</v>
      </c>
      <c r="F1197" s="1">
        <v>330010068075</v>
      </c>
      <c r="G1197" t="s">
        <v>7009</v>
      </c>
      <c r="H1197" t="s">
        <v>7010</v>
      </c>
      <c r="I1197" t="s">
        <v>49</v>
      </c>
      <c r="K1197" s="10" t="s">
        <v>50</v>
      </c>
      <c r="L1197">
        <f>Tabela1[[#This Row],[vlCaptEst]]+Tabela1[[#This Row],[vlLancEstTrat]]+Tabela1[[#This Row],[vlLancEstNTrat]]+Tabela1[[#This Row],[vlConsEst]]</f>
        <v>1486.2877687072382</v>
      </c>
      <c r="M1197">
        <v>0</v>
      </c>
      <c r="N1197">
        <f>Tabela1[[#This Row],[VALOR_anual]]+Tabela1[[#This Row],[AJUSTE_exerc]]</f>
        <v>1486.2877687072382</v>
      </c>
      <c r="Q1197" t="s">
        <v>51</v>
      </c>
      <c r="R1197" t="s">
        <v>52</v>
      </c>
      <c r="S1197">
        <v>29871.599999999999</v>
      </c>
      <c r="T1197">
        <v>24002.400000000001</v>
      </c>
      <c r="U1197">
        <v>0</v>
      </c>
      <c r="V1197">
        <v>5869.2</v>
      </c>
      <c r="W1197">
        <v>3600.36</v>
      </c>
      <c r="X1197">
        <v>67</v>
      </c>
      <c r="Y1197">
        <v>5.7568725668020709E-2</v>
      </c>
      <c r="Z1197">
        <v>687.86664816718223</v>
      </c>
      <c r="AA1197">
        <v>460.54443138385403</v>
      </c>
      <c r="AB1197">
        <v>0</v>
      </c>
      <c r="AC1197">
        <v>337.87668915620213</v>
      </c>
      <c r="AD1197" t="s">
        <v>7011</v>
      </c>
      <c r="AE1197" t="s">
        <v>7003</v>
      </c>
      <c r="AF1197" s="10">
        <v>42935</v>
      </c>
      <c r="AG1197" s="10">
        <v>44761</v>
      </c>
      <c r="AH1197" t="s">
        <v>7012</v>
      </c>
      <c r="AI1197">
        <v>0</v>
      </c>
      <c r="AJ1197">
        <v>28680000</v>
      </c>
      <c r="AK1197" t="s">
        <v>200</v>
      </c>
      <c r="AL1197" t="s">
        <v>47</v>
      </c>
      <c r="AM1197">
        <v>27457614</v>
      </c>
      <c r="AN1197" t="s">
        <v>7013</v>
      </c>
    </row>
    <row r="1198" spans="1:40" x14ac:dyDescent="0.25">
      <c r="A1198" t="s">
        <v>7014</v>
      </c>
      <c r="B1198" t="s">
        <v>164</v>
      </c>
      <c r="C1198">
        <v>50</v>
      </c>
      <c r="D1198" t="s">
        <v>165</v>
      </c>
      <c r="E1198" t="s">
        <v>166</v>
      </c>
      <c r="F1198" s="1">
        <v>330010402072</v>
      </c>
      <c r="G1198" t="s">
        <v>7015</v>
      </c>
      <c r="H1198" t="s">
        <v>7016</v>
      </c>
      <c r="I1198" t="s">
        <v>49</v>
      </c>
      <c r="K1198" s="10" t="s">
        <v>50</v>
      </c>
      <c r="L1198">
        <f>Tabela1[[#This Row],[vlCaptEst]]+Tabela1[[#This Row],[vlLancEstTrat]]+Tabela1[[#This Row],[vlLancEstNTrat]]+Tabela1[[#This Row],[vlConsEst]]</f>
        <v>315.18877303241334</v>
      </c>
      <c r="M1198">
        <v>-204.24</v>
      </c>
      <c r="N1198">
        <f>Tabela1[[#This Row],[VALOR_anual]]+Tabela1[[#This Row],[AJUSTE_exerc]]</f>
        <v>110.94877303241333</v>
      </c>
      <c r="Q1198" t="s">
        <v>51</v>
      </c>
      <c r="R1198" t="s">
        <v>52</v>
      </c>
      <c r="S1198">
        <v>4562.5</v>
      </c>
      <c r="T1198">
        <v>0</v>
      </c>
      <c r="U1198">
        <v>0</v>
      </c>
      <c r="V1198">
        <v>3650</v>
      </c>
      <c r="W1198">
        <v>0</v>
      </c>
      <c r="X1198">
        <v>0</v>
      </c>
      <c r="Y1198">
        <v>5.7568725668020709E-2</v>
      </c>
      <c r="Z1198">
        <v>105.06292434413778</v>
      </c>
      <c r="AA1198">
        <v>0</v>
      </c>
      <c r="AB1198">
        <v>0</v>
      </c>
      <c r="AC1198">
        <v>210.12584868827557</v>
      </c>
      <c r="AD1198" t="s">
        <v>7017</v>
      </c>
      <c r="AE1198" t="s">
        <v>7018</v>
      </c>
      <c r="AF1198" s="10">
        <v>42947</v>
      </c>
      <c r="AG1198" s="10">
        <v>44773</v>
      </c>
      <c r="AH1198" t="s">
        <v>7019</v>
      </c>
      <c r="AI1198" t="s">
        <v>7020</v>
      </c>
      <c r="AJ1198">
        <v>24930540</v>
      </c>
      <c r="AK1198" t="s">
        <v>208</v>
      </c>
      <c r="AL1198" t="s">
        <v>47</v>
      </c>
      <c r="AM1198">
        <v>30235651</v>
      </c>
      <c r="AN1198" t="s">
        <v>7021</v>
      </c>
    </row>
    <row r="1199" spans="1:40" x14ac:dyDescent="0.25">
      <c r="A1199" t="s">
        <v>7022</v>
      </c>
      <c r="B1199" t="s">
        <v>164</v>
      </c>
      <c r="C1199">
        <v>50</v>
      </c>
      <c r="D1199" t="s">
        <v>165</v>
      </c>
      <c r="E1199" t="s">
        <v>166</v>
      </c>
      <c r="F1199" s="1">
        <v>330010396919</v>
      </c>
      <c r="G1199" t="s">
        <v>7023</v>
      </c>
      <c r="H1199" t="s">
        <v>7024</v>
      </c>
      <c r="I1199" t="s">
        <v>49</v>
      </c>
      <c r="K1199" s="10" t="s">
        <v>50</v>
      </c>
      <c r="L1199">
        <f>Tabela1[[#This Row],[vlCaptEst]]+Tabela1[[#This Row],[vlLancEstTrat]]+Tabela1[[#This Row],[vlLancEstNTrat]]+Tabela1[[#This Row],[vlConsEst]]</f>
        <v>1773.7273083819086</v>
      </c>
      <c r="M1199">
        <v>0</v>
      </c>
      <c r="N1199">
        <f>Tabela1[[#This Row],[VALOR_anual]]+Tabela1[[#This Row],[AJUSTE_exerc]]</f>
        <v>1773.7273083819086</v>
      </c>
      <c r="Q1199" t="s">
        <v>51</v>
      </c>
      <c r="R1199" t="s">
        <v>52</v>
      </c>
      <c r="S1199">
        <v>39836.160000000003</v>
      </c>
      <c r="T1199">
        <v>0</v>
      </c>
      <c r="U1199">
        <v>0</v>
      </c>
      <c r="V1199">
        <v>14876.16</v>
      </c>
      <c r="W1199">
        <v>0</v>
      </c>
      <c r="X1199">
        <v>0</v>
      </c>
      <c r="Y1199">
        <v>5.7568725668020709E-2</v>
      </c>
      <c r="Z1199">
        <v>917.3191296491093</v>
      </c>
      <c r="AA1199">
        <v>0</v>
      </c>
      <c r="AB1199">
        <v>0</v>
      </c>
      <c r="AC1199">
        <v>856.40817873279923</v>
      </c>
      <c r="AD1199" t="s">
        <v>7025</v>
      </c>
      <c r="AE1199" t="s">
        <v>7026</v>
      </c>
      <c r="AF1199" s="10">
        <v>42941</v>
      </c>
      <c r="AG1199" s="10">
        <v>44767</v>
      </c>
      <c r="AH1199" t="s">
        <v>7027</v>
      </c>
      <c r="AI1199" t="s">
        <v>6401</v>
      </c>
      <c r="AJ1199">
        <v>25540400</v>
      </c>
      <c r="AK1199" t="s">
        <v>168</v>
      </c>
      <c r="AL1199" t="s">
        <v>47</v>
      </c>
      <c r="AM1199" t="s">
        <v>7028</v>
      </c>
      <c r="AN1199" t="s">
        <v>7029</v>
      </c>
    </row>
    <row r="1200" spans="1:40" x14ac:dyDescent="0.25">
      <c r="A1200" t="s">
        <v>7030</v>
      </c>
      <c r="B1200" t="s">
        <v>164</v>
      </c>
      <c r="C1200">
        <v>50</v>
      </c>
      <c r="D1200" t="s">
        <v>165</v>
      </c>
      <c r="E1200" t="s">
        <v>166</v>
      </c>
      <c r="F1200" s="1">
        <v>330010452177</v>
      </c>
      <c r="G1200" t="s">
        <v>7031</v>
      </c>
      <c r="H1200" t="s">
        <v>7032</v>
      </c>
      <c r="I1200" t="s">
        <v>49</v>
      </c>
      <c r="K1200" s="10" t="s">
        <v>50</v>
      </c>
      <c r="L1200">
        <f>Tabela1[[#This Row],[vlCaptEst]]+Tabela1[[#This Row],[vlLancEstTrat]]+Tabela1[[#This Row],[vlLancEstNTrat]]+Tabela1[[#This Row],[vlConsEst]]</f>
        <v>3961.7075608491969</v>
      </c>
      <c r="M1200">
        <v>0</v>
      </c>
      <c r="N1200">
        <f>Tabela1[[#This Row],[VALOR_anual]]+Tabela1[[#This Row],[AJUSTE_exerc]]</f>
        <v>3961.7075608491969</v>
      </c>
      <c r="Q1200" t="s">
        <v>51</v>
      </c>
      <c r="R1200" t="s">
        <v>52</v>
      </c>
      <c r="S1200">
        <v>49822.5</v>
      </c>
      <c r="T1200">
        <v>0</v>
      </c>
      <c r="U1200">
        <v>0</v>
      </c>
      <c r="V1200">
        <v>48888.1</v>
      </c>
      <c r="W1200">
        <v>0</v>
      </c>
      <c r="X1200">
        <v>0</v>
      </c>
      <c r="Y1200">
        <v>5.7568725668020709E-2</v>
      </c>
      <c r="Z1200">
        <v>1147.2832923576605</v>
      </c>
      <c r="AA1200">
        <v>0</v>
      </c>
      <c r="AB1200">
        <v>0</v>
      </c>
      <c r="AC1200">
        <v>2814.4242684915362</v>
      </c>
      <c r="AD1200" t="s">
        <v>7033</v>
      </c>
      <c r="AE1200" t="s">
        <v>7034</v>
      </c>
      <c r="AF1200" s="10">
        <v>42978</v>
      </c>
      <c r="AG1200" s="10">
        <v>43708</v>
      </c>
      <c r="AH1200" t="s">
        <v>7035</v>
      </c>
      <c r="AI1200" t="s">
        <v>7036</v>
      </c>
      <c r="AJ1200">
        <v>22743011</v>
      </c>
      <c r="AK1200" t="s">
        <v>64</v>
      </c>
      <c r="AL1200" t="s">
        <v>47</v>
      </c>
      <c r="AM1200">
        <v>970161828</v>
      </c>
      <c r="AN1200" t="s">
        <v>7037</v>
      </c>
    </row>
    <row r="1201" spans="1:40" x14ac:dyDescent="0.25">
      <c r="A1201" t="s">
        <v>7038</v>
      </c>
      <c r="B1201" t="s">
        <v>164</v>
      </c>
      <c r="C1201">
        <v>50</v>
      </c>
      <c r="D1201" t="s">
        <v>165</v>
      </c>
      <c r="E1201" t="s">
        <v>166</v>
      </c>
      <c r="F1201" s="1">
        <v>330009384040</v>
      </c>
      <c r="G1201" t="s">
        <v>7039</v>
      </c>
      <c r="H1201" t="s">
        <v>7040</v>
      </c>
      <c r="I1201" t="s">
        <v>49</v>
      </c>
      <c r="K1201" s="10" t="s">
        <v>7041</v>
      </c>
      <c r="L1201">
        <f>Tabela1[[#This Row],[vlCaptEst]]+Tabela1[[#This Row],[vlLancEstTrat]]+Tabela1[[#This Row],[vlLancEstNTrat]]+Tabela1[[#This Row],[vlConsEst]]</f>
        <v>5815.8628040772246</v>
      </c>
      <c r="M1201">
        <v>0</v>
      </c>
      <c r="N1201">
        <f>Tabela1[[#This Row],[VALOR_anual]]+Tabela1[[#This Row],[AJUSTE_exerc]]</f>
        <v>5815.8628040772246</v>
      </c>
      <c r="Q1201" t="s">
        <v>51</v>
      </c>
      <c r="R1201" t="s">
        <v>52</v>
      </c>
      <c r="S1201">
        <v>72306.5</v>
      </c>
      <c r="T1201">
        <v>0</v>
      </c>
      <c r="U1201">
        <v>0</v>
      </c>
      <c r="V1201">
        <v>72102.100000000006</v>
      </c>
      <c r="W1201">
        <v>0</v>
      </c>
      <c r="X1201">
        <v>0</v>
      </c>
      <c r="Y1201">
        <v>5.7568725668020709E-2</v>
      </c>
      <c r="Z1201">
        <v>1665.031596383302</v>
      </c>
      <c r="AA1201">
        <v>0</v>
      </c>
      <c r="AB1201">
        <v>0</v>
      </c>
      <c r="AC1201">
        <v>4150.8312076939228</v>
      </c>
      <c r="AD1201" t="s">
        <v>7042</v>
      </c>
      <c r="AE1201" t="s">
        <v>7043</v>
      </c>
      <c r="AF1201" s="10">
        <v>44007</v>
      </c>
      <c r="AG1201" s="10">
        <v>45833</v>
      </c>
      <c r="AH1201" t="s">
        <v>7044</v>
      </c>
      <c r="AI1201">
        <v>0</v>
      </c>
      <c r="AJ1201">
        <v>24927420</v>
      </c>
      <c r="AK1201" t="s">
        <v>208</v>
      </c>
      <c r="AL1201" t="s">
        <v>47</v>
      </c>
      <c r="AM1201" t="s">
        <v>7045</v>
      </c>
      <c r="AN1201" t="s">
        <v>282</v>
      </c>
    </row>
    <row r="1202" spans="1:40" s="4" customFormat="1" x14ac:dyDescent="0.25">
      <c r="A1202" t="s">
        <v>7046</v>
      </c>
      <c r="B1202" t="s">
        <v>164</v>
      </c>
      <c r="C1202">
        <v>50</v>
      </c>
      <c r="D1202" t="s">
        <v>165</v>
      </c>
      <c r="E1202" t="s">
        <v>166</v>
      </c>
      <c r="F1202" s="1">
        <v>330005802084</v>
      </c>
      <c r="G1202" t="s">
        <v>7047</v>
      </c>
      <c r="H1202" t="s">
        <v>7048</v>
      </c>
      <c r="I1202" t="s">
        <v>271</v>
      </c>
      <c r="J1202"/>
      <c r="K1202" s="10" t="s">
        <v>50</v>
      </c>
      <c r="L1202">
        <f>Tabela1[[#This Row],[vlCaptEst]]+Tabela1[[#This Row],[vlLancEstTrat]]+Tabela1[[#This Row],[vlLancEstNTrat]]+Tabela1[[#This Row],[vlConsEst]]</f>
        <v>1304.8811101579265</v>
      </c>
      <c r="M1202">
        <v>0</v>
      </c>
      <c r="N1202">
        <f>Tabela1[[#This Row],[VALOR_anual]]+Tabela1[[#This Row],[AJUSTE_exerc]]</f>
        <v>1304.8811101579265</v>
      </c>
      <c r="O1202"/>
      <c r="P1202"/>
      <c r="Q1202" t="s">
        <v>51</v>
      </c>
      <c r="R1202" t="s">
        <v>7049</v>
      </c>
      <c r="S1202">
        <v>31390</v>
      </c>
      <c r="T1202">
        <v>38325</v>
      </c>
      <c r="U1202">
        <v>0</v>
      </c>
      <c r="V1202">
        <v>6278</v>
      </c>
      <c r="W1202">
        <v>1034.7750000000001</v>
      </c>
      <c r="X1202">
        <v>90</v>
      </c>
      <c r="Y1202">
        <v>5.7568725668020709E-2</v>
      </c>
      <c r="Z1202">
        <v>722.82805116183442</v>
      </c>
      <c r="AA1202">
        <v>220.63903341517477</v>
      </c>
      <c r="AB1202">
        <v>0</v>
      </c>
      <c r="AC1202">
        <v>361.41402558091721</v>
      </c>
      <c r="AD1202" t="s">
        <v>7050</v>
      </c>
      <c r="AE1202" t="s">
        <v>7051</v>
      </c>
      <c r="AF1202" s="10">
        <v>42997</v>
      </c>
      <c r="AG1202" s="10">
        <v>44823</v>
      </c>
      <c r="AH1202" t="s">
        <v>7052</v>
      </c>
      <c r="AI1202" t="s">
        <v>7053</v>
      </c>
      <c r="AJ1202">
        <v>24900000</v>
      </c>
      <c r="AK1202" t="s">
        <v>208</v>
      </c>
      <c r="AL1202" t="s">
        <v>47</v>
      </c>
      <c r="AM1202" t="s">
        <v>7054</v>
      </c>
      <c r="AN1202" t="s">
        <v>7055</v>
      </c>
    </row>
    <row r="1203" spans="1:40" x14ac:dyDescent="0.25">
      <c r="A1203" t="s">
        <v>7056</v>
      </c>
      <c r="B1203" t="s">
        <v>164</v>
      </c>
      <c r="C1203">
        <v>50</v>
      </c>
      <c r="D1203" t="s">
        <v>165</v>
      </c>
      <c r="E1203" t="s">
        <v>166</v>
      </c>
      <c r="F1203" s="1">
        <v>330010146211</v>
      </c>
      <c r="G1203" t="s">
        <v>7057</v>
      </c>
      <c r="H1203" t="s">
        <v>7058</v>
      </c>
      <c r="I1203" t="s">
        <v>49</v>
      </c>
      <c r="K1203" s="10" t="s">
        <v>50</v>
      </c>
      <c r="L1203">
        <f>Tabela1[[#This Row],[vlCaptEst]]+Tabela1[[#This Row],[vlLancEstTrat]]+Tabela1[[#This Row],[vlLancEstNTrat]]+Tabela1[[#This Row],[vlConsEst]]</f>
        <v>226.93584524485675</v>
      </c>
      <c r="M1203">
        <v>0</v>
      </c>
      <c r="N1203">
        <f>Tabela1[[#This Row],[VALOR_anual]]+Tabela1[[#This Row],[AJUSTE_exerc]]</f>
        <v>226.93584524485675</v>
      </c>
      <c r="Q1203" t="s">
        <v>51</v>
      </c>
      <c r="R1203" t="s">
        <v>52</v>
      </c>
      <c r="S1203">
        <v>6570</v>
      </c>
      <c r="T1203">
        <v>0</v>
      </c>
      <c r="U1203">
        <v>0</v>
      </c>
      <c r="V1203">
        <v>1314</v>
      </c>
      <c r="W1203">
        <v>0</v>
      </c>
      <c r="X1203">
        <v>0</v>
      </c>
      <c r="Y1203">
        <v>5.7568725668020709E-2</v>
      </c>
      <c r="Z1203">
        <v>151.29056349657117</v>
      </c>
      <c r="AA1203">
        <v>0</v>
      </c>
      <c r="AB1203">
        <v>0</v>
      </c>
      <c r="AC1203">
        <v>75.645281748285583</v>
      </c>
      <c r="AD1203" t="s">
        <v>7059</v>
      </c>
      <c r="AE1203" t="s">
        <v>7060</v>
      </c>
      <c r="AF1203" s="10">
        <v>42976</v>
      </c>
      <c r="AG1203" s="10">
        <v>44802</v>
      </c>
      <c r="AH1203" t="s">
        <v>7061</v>
      </c>
      <c r="AI1203" t="s">
        <v>207</v>
      </c>
      <c r="AJ1203">
        <v>20900105</v>
      </c>
      <c r="AK1203" t="s">
        <v>208</v>
      </c>
      <c r="AL1203" t="s">
        <v>47</v>
      </c>
      <c r="AM1203">
        <v>983350202</v>
      </c>
      <c r="AN1203" t="s">
        <v>7062</v>
      </c>
    </row>
    <row r="1204" spans="1:40" x14ac:dyDescent="0.25">
      <c r="A1204" t="s">
        <v>7063</v>
      </c>
      <c r="B1204" t="s">
        <v>164</v>
      </c>
      <c r="C1204">
        <v>50</v>
      </c>
      <c r="D1204" t="s">
        <v>165</v>
      </c>
      <c r="E1204" t="s">
        <v>166</v>
      </c>
      <c r="F1204" s="1">
        <v>330010497944</v>
      </c>
      <c r="G1204" t="s">
        <v>7064</v>
      </c>
      <c r="H1204" t="s">
        <v>7065</v>
      </c>
      <c r="I1204" t="s">
        <v>49</v>
      </c>
      <c r="K1204" s="10" t="s">
        <v>50</v>
      </c>
      <c r="L1204">
        <f>Tabela1[[#This Row],[vlCaptEst]]+Tabela1[[#This Row],[vlLancEstTrat]]+Tabela1[[#This Row],[vlLancEstNTrat]]+Tabela1[[#This Row],[vlConsEst]]</f>
        <v>5501.7427433000048</v>
      </c>
      <c r="M1204">
        <v>0</v>
      </c>
      <c r="N1204">
        <f>Tabela1[[#This Row],[VALOR_anual]]+Tabela1[[#This Row],[AJUSTE_exerc]]</f>
        <v>5501.7427433000048</v>
      </c>
      <c r="Q1204" t="s">
        <v>51</v>
      </c>
      <c r="R1204" t="s">
        <v>52</v>
      </c>
      <c r="S1204">
        <v>68328</v>
      </c>
      <c r="T1204">
        <v>0</v>
      </c>
      <c r="U1204">
        <v>0</v>
      </c>
      <c r="V1204">
        <v>68236.75</v>
      </c>
      <c r="W1204">
        <v>0</v>
      </c>
      <c r="X1204">
        <v>0</v>
      </c>
      <c r="Y1204">
        <v>5.7568725668020709E-2</v>
      </c>
      <c r="Z1204">
        <v>1573.4302143435502</v>
      </c>
      <c r="AA1204">
        <v>0</v>
      </c>
      <c r="AB1204">
        <v>0</v>
      </c>
      <c r="AC1204">
        <v>3928.312528956455</v>
      </c>
      <c r="AD1204" t="s">
        <v>7066</v>
      </c>
      <c r="AE1204" t="s">
        <v>7067</v>
      </c>
      <c r="AF1204" s="10">
        <v>44861</v>
      </c>
      <c r="AG1204" s="10">
        <v>46687</v>
      </c>
      <c r="AH1204" t="s">
        <v>7068</v>
      </c>
      <c r="AI1204" t="s">
        <v>5820</v>
      </c>
      <c r="AJ1204">
        <v>24717570</v>
      </c>
      <c r="AK1204" t="s">
        <v>175</v>
      </c>
      <c r="AL1204" t="s">
        <v>47</v>
      </c>
      <c r="AM1204">
        <v>35831877</v>
      </c>
      <c r="AN1204" t="s">
        <v>7069</v>
      </c>
    </row>
    <row r="1205" spans="1:40" x14ac:dyDescent="0.25">
      <c r="A1205" t="s">
        <v>7070</v>
      </c>
      <c r="B1205" t="s">
        <v>164</v>
      </c>
      <c r="C1205">
        <v>50</v>
      </c>
      <c r="D1205" t="s">
        <v>165</v>
      </c>
      <c r="E1205" t="s">
        <v>166</v>
      </c>
      <c r="F1205" s="1">
        <v>330009430173</v>
      </c>
      <c r="G1205" t="s">
        <v>7071</v>
      </c>
      <c r="H1205" t="s">
        <v>7072</v>
      </c>
      <c r="I1205" t="s">
        <v>49</v>
      </c>
      <c r="K1205" s="10" t="s">
        <v>50</v>
      </c>
      <c r="L1205">
        <f>Tabela1[[#This Row],[vlCaptEst]]+Tabela1[[#This Row],[vlLancEstTrat]]+Tabela1[[#This Row],[vlLancEstNTrat]]+Tabela1[[#This Row],[vlConsEst]]</f>
        <v>340.9050066198966</v>
      </c>
      <c r="M1205">
        <v>0</v>
      </c>
      <c r="N1205">
        <f>Tabela1[[#This Row],[VALOR_anual]]+Tabela1[[#This Row],[AJUSTE_exerc]]</f>
        <v>340.9050066198966</v>
      </c>
      <c r="Q1205" t="s">
        <v>51</v>
      </c>
      <c r="R1205" t="s">
        <v>52</v>
      </c>
      <c r="S1205">
        <v>0</v>
      </c>
      <c r="T1205">
        <v>29608.799999999999</v>
      </c>
      <c r="U1205">
        <v>0</v>
      </c>
      <c r="V1205">
        <v>0</v>
      </c>
      <c r="W1205">
        <v>3221</v>
      </c>
      <c r="X1205">
        <v>80</v>
      </c>
      <c r="Y1205">
        <v>5.7568725668020709E-2</v>
      </c>
      <c r="Z1205">
        <v>0</v>
      </c>
      <c r="AA1205">
        <v>340.9050066198966</v>
      </c>
      <c r="AB1205">
        <v>0</v>
      </c>
      <c r="AC1205">
        <v>0</v>
      </c>
      <c r="AD1205" t="s">
        <v>7073</v>
      </c>
      <c r="AE1205" t="s">
        <v>7074</v>
      </c>
      <c r="AF1205" s="10">
        <v>42447</v>
      </c>
      <c r="AG1205" s="10">
        <v>44273</v>
      </c>
      <c r="AH1205" t="s">
        <v>7075</v>
      </c>
      <c r="AI1205" t="s">
        <v>3879</v>
      </c>
      <c r="AJ1205">
        <v>22440031</v>
      </c>
      <c r="AK1205" t="s">
        <v>64</v>
      </c>
      <c r="AL1205" t="s">
        <v>47</v>
      </c>
      <c r="AM1205">
        <v>996831014</v>
      </c>
      <c r="AN1205" t="s">
        <v>7076</v>
      </c>
    </row>
    <row r="1206" spans="1:40" x14ac:dyDescent="0.25">
      <c r="A1206" t="s">
        <v>7077</v>
      </c>
      <c r="B1206" t="s">
        <v>164</v>
      </c>
      <c r="C1206">
        <v>50</v>
      </c>
      <c r="D1206" t="s">
        <v>165</v>
      </c>
      <c r="E1206" t="s">
        <v>166</v>
      </c>
      <c r="F1206" s="1">
        <v>330010139940</v>
      </c>
      <c r="G1206" t="s">
        <v>7078</v>
      </c>
      <c r="H1206" t="s">
        <v>7079</v>
      </c>
      <c r="I1206" t="s">
        <v>62</v>
      </c>
      <c r="K1206" s="10" t="s">
        <v>2537</v>
      </c>
      <c r="L1206">
        <f>Tabela1[[#This Row],[vlCaptEst]]+Tabela1[[#This Row],[vlLancEstTrat]]+Tabela1[[#This Row],[vlLancEstNTrat]]+Tabela1[[#This Row],[vlConsEst]]</f>
        <v>943.6654915832512</v>
      </c>
      <c r="M1206">
        <v>0</v>
      </c>
      <c r="N1206">
        <f>Tabela1[[#This Row],[VALOR_anual]]+Tabela1[[#This Row],[AJUSTE_exerc]]</f>
        <v>943.6654915832512</v>
      </c>
      <c r="Q1206" t="s">
        <v>51</v>
      </c>
      <c r="R1206" t="s">
        <v>52</v>
      </c>
      <c r="S1206">
        <v>12480</v>
      </c>
      <c r="T1206">
        <v>0</v>
      </c>
      <c r="U1206">
        <v>0</v>
      </c>
      <c r="V1206">
        <v>11400</v>
      </c>
      <c r="W1206">
        <v>0</v>
      </c>
      <c r="X1206">
        <v>0</v>
      </c>
      <c r="Y1206">
        <v>5.7568725668020709E-2</v>
      </c>
      <c r="Z1206">
        <v>287.38732730460623</v>
      </c>
      <c r="AA1206">
        <v>0</v>
      </c>
      <c r="AB1206">
        <v>0</v>
      </c>
      <c r="AC1206">
        <v>656.27816427864491</v>
      </c>
      <c r="AD1206" t="s">
        <v>7080</v>
      </c>
      <c r="AE1206" t="s">
        <v>7081</v>
      </c>
      <c r="AF1206" s="10">
        <v>43039</v>
      </c>
      <c r="AG1206" s="10">
        <v>44865</v>
      </c>
      <c r="AH1206" t="s">
        <v>7082</v>
      </c>
      <c r="AI1206" t="s">
        <v>7083</v>
      </c>
      <c r="AJ1206">
        <v>0</v>
      </c>
      <c r="AK1206" t="s">
        <v>76</v>
      </c>
      <c r="AL1206" t="s">
        <v>47</v>
      </c>
      <c r="AM1206" t="s">
        <v>7084</v>
      </c>
      <c r="AN1206" t="s">
        <v>7085</v>
      </c>
    </row>
    <row r="1207" spans="1:40" x14ac:dyDescent="0.25">
      <c r="A1207" t="s">
        <v>7086</v>
      </c>
      <c r="B1207" t="s">
        <v>164</v>
      </c>
      <c r="C1207">
        <v>50</v>
      </c>
      <c r="D1207" t="s">
        <v>165</v>
      </c>
      <c r="E1207" t="s">
        <v>166</v>
      </c>
      <c r="F1207" s="1">
        <v>330010484028</v>
      </c>
      <c r="G1207" t="s">
        <v>7087</v>
      </c>
      <c r="H1207" t="s">
        <v>7088</v>
      </c>
      <c r="I1207" t="s">
        <v>49</v>
      </c>
      <c r="K1207" s="10" t="s">
        <v>2537</v>
      </c>
      <c r="L1207">
        <f>Tabela1[[#This Row],[vlCaptEst]]+Tabela1[[#This Row],[vlLancEstTrat]]+Tabela1[[#This Row],[vlLancEstNTrat]]+Tabela1[[#This Row],[vlConsEst]]</f>
        <v>968.25751788325283</v>
      </c>
      <c r="M1207">
        <v>0</v>
      </c>
      <c r="N1207">
        <f>Tabela1[[#This Row],[VALOR_anual]]+Tabela1[[#This Row],[AJUSTE_exerc]]</f>
        <v>968.25751788325283</v>
      </c>
      <c r="Q1207" t="s">
        <v>51</v>
      </c>
      <c r="R1207" t="s">
        <v>52</v>
      </c>
      <c r="S1207">
        <v>15768</v>
      </c>
      <c r="T1207">
        <v>0</v>
      </c>
      <c r="U1207">
        <v>0</v>
      </c>
      <c r="V1207">
        <v>10512</v>
      </c>
      <c r="W1207">
        <v>0</v>
      </c>
      <c r="X1207">
        <v>0</v>
      </c>
      <c r="Y1207">
        <v>5.7568725668020709E-2</v>
      </c>
      <c r="Z1207">
        <v>363.09526389696822</v>
      </c>
      <c r="AA1207">
        <v>0</v>
      </c>
      <c r="AB1207">
        <v>0</v>
      </c>
      <c r="AC1207">
        <v>605.16225398628467</v>
      </c>
      <c r="AD1207" t="s">
        <v>7089</v>
      </c>
      <c r="AE1207" t="s">
        <v>7090</v>
      </c>
      <c r="AF1207" s="10">
        <v>43026</v>
      </c>
      <c r="AG1207" s="10">
        <v>44852</v>
      </c>
      <c r="AH1207" t="s">
        <v>7091</v>
      </c>
      <c r="AI1207" t="s">
        <v>7092</v>
      </c>
      <c r="AJ1207">
        <v>0</v>
      </c>
      <c r="AK1207" t="s">
        <v>1628</v>
      </c>
      <c r="AL1207" t="s">
        <v>47</v>
      </c>
      <c r="AM1207" t="s">
        <v>7093</v>
      </c>
      <c r="AN1207" t="s">
        <v>7094</v>
      </c>
    </row>
    <row r="1208" spans="1:40" x14ac:dyDescent="0.25">
      <c r="A1208" s="6" t="s">
        <v>7095</v>
      </c>
      <c r="B1208" s="6" t="s">
        <v>164</v>
      </c>
      <c r="C1208" s="6">
        <v>50</v>
      </c>
      <c r="D1208" s="6" t="s">
        <v>165</v>
      </c>
      <c r="E1208" s="6" t="s">
        <v>166</v>
      </c>
      <c r="F1208" s="7">
        <v>330006008888</v>
      </c>
      <c r="G1208" s="6" t="s">
        <v>7096</v>
      </c>
      <c r="H1208" s="6" t="s">
        <v>7097</v>
      </c>
      <c r="I1208" s="6" t="s">
        <v>49</v>
      </c>
      <c r="J1208" s="6"/>
      <c r="K1208" s="20" t="s">
        <v>2537</v>
      </c>
      <c r="L1208" s="6">
        <f>Tabela1[[#This Row],[vlCaptEst]]+Tabela1[[#This Row],[vlLancEstTrat]]+Tabela1[[#This Row],[vlLancEstNTrat]]+Tabela1[[#This Row],[vlConsEst]]</f>
        <v>618.65393041074424</v>
      </c>
      <c r="M1208" s="6">
        <v>-232.65</v>
      </c>
      <c r="N1208" s="6">
        <f>Tabela1[[#This Row],[VALOR_anual]]+Tabela1[[#This Row],[AJUSTE_exerc]]</f>
        <v>386.00393041074426</v>
      </c>
      <c r="O1208" s="6"/>
      <c r="P1208" s="6"/>
      <c r="Q1208" s="6" t="s">
        <v>51</v>
      </c>
      <c r="R1208" s="6" t="s">
        <v>52</v>
      </c>
      <c r="S1208" s="6">
        <v>10746</v>
      </c>
      <c r="T1208" s="6">
        <v>0</v>
      </c>
      <c r="U1208" s="6">
        <v>0</v>
      </c>
      <c r="V1208" s="6">
        <v>6448</v>
      </c>
      <c r="W1208" s="6">
        <v>0</v>
      </c>
      <c r="X1208" s="6">
        <v>0</v>
      </c>
      <c r="Y1208" s="6">
        <v>5.7568725668020709E-2</v>
      </c>
      <c r="Z1208" s="6">
        <v>247.45530667989001</v>
      </c>
      <c r="AA1208" s="6">
        <v>0</v>
      </c>
      <c r="AB1208" s="6">
        <v>0</v>
      </c>
      <c r="AC1208" s="6">
        <v>371.19862373085425</v>
      </c>
      <c r="AD1208" s="6" t="s">
        <v>7098</v>
      </c>
      <c r="AE1208" s="6" t="s">
        <v>7099</v>
      </c>
      <c r="AF1208" s="20">
        <v>43032</v>
      </c>
      <c r="AG1208" s="20">
        <v>44858</v>
      </c>
      <c r="AH1208" s="6" t="s">
        <v>7100</v>
      </c>
      <c r="AI1208" s="6" t="s">
        <v>5869</v>
      </c>
      <c r="AJ1208" s="6">
        <v>0</v>
      </c>
      <c r="AK1208" s="6" t="s">
        <v>95</v>
      </c>
      <c r="AL1208" s="6" t="s">
        <v>47</v>
      </c>
      <c r="AM1208" s="6" t="s">
        <v>7101</v>
      </c>
      <c r="AN1208" s="6" t="s">
        <v>7102</v>
      </c>
    </row>
    <row r="1209" spans="1:40" x14ac:dyDescent="0.25">
      <c r="A1209" t="s">
        <v>7103</v>
      </c>
      <c r="B1209" t="s">
        <v>164</v>
      </c>
      <c r="C1209">
        <v>50</v>
      </c>
      <c r="D1209" t="s">
        <v>165</v>
      </c>
      <c r="E1209" t="s">
        <v>166</v>
      </c>
      <c r="F1209" s="1">
        <v>330006404139</v>
      </c>
      <c r="G1209" t="s">
        <v>7104</v>
      </c>
      <c r="H1209" t="s">
        <v>7105</v>
      </c>
      <c r="I1209" t="s">
        <v>72</v>
      </c>
      <c r="K1209" s="10" t="s">
        <v>2537</v>
      </c>
      <c r="L1209">
        <f>Tabela1[[#This Row],[vlCaptEst]]+Tabela1[[#This Row],[vlLancEstTrat]]+Tabela1[[#This Row],[vlLancEstNTrat]]+Tabela1[[#This Row],[vlConsEst]]</f>
        <v>146.48702545071097</v>
      </c>
      <c r="M1209">
        <v>0</v>
      </c>
      <c r="N1209">
        <f>Tabela1[[#This Row],[VALOR_anual]]+Tabela1[[#This Row],[AJUSTE_exerc]]</f>
        <v>146.48702545071097</v>
      </c>
      <c r="Q1209" t="s">
        <v>250</v>
      </c>
      <c r="R1209" t="s">
        <v>52</v>
      </c>
      <c r="S1209">
        <v>4238.7839999999997</v>
      </c>
      <c r="T1209">
        <v>0</v>
      </c>
      <c r="U1209">
        <v>0</v>
      </c>
      <c r="V1209">
        <v>849.024</v>
      </c>
      <c r="W1209">
        <v>0</v>
      </c>
      <c r="X1209">
        <v>0</v>
      </c>
      <c r="Y1209">
        <v>5.7568725668020709E-2</v>
      </c>
      <c r="Z1209">
        <v>97.60580459707694</v>
      </c>
      <c r="AA1209">
        <v>0</v>
      </c>
      <c r="AB1209">
        <v>0</v>
      </c>
      <c r="AC1209">
        <v>48.881220853634019</v>
      </c>
      <c r="AD1209" t="s">
        <v>7106</v>
      </c>
      <c r="AE1209" t="s">
        <v>7107</v>
      </c>
      <c r="AF1209" s="10">
        <v>43039</v>
      </c>
      <c r="AG1209" s="10">
        <v>44865</v>
      </c>
      <c r="AH1209" t="s">
        <v>7108</v>
      </c>
      <c r="AI1209" t="s">
        <v>7109</v>
      </c>
      <c r="AJ1209">
        <v>0</v>
      </c>
      <c r="AK1209" t="s">
        <v>175</v>
      </c>
      <c r="AL1209" t="s">
        <v>47</v>
      </c>
      <c r="AM1209" t="s">
        <v>7110</v>
      </c>
      <c r="AN1209" t="s">
        <v>7111</v>
      </c>
    </row>
    <row r="1210" spans="1:40" s="4" customFormat="1" x14ac:dyDescent="0.25">
      <c r="A1210" t="s">
        <v>7112</v>
      </c>
      <c r="B1210" t="s">
        <v>164</v>
      </c>
      <c r="C1210">
        <v>50</v>
      </c>
      <c r="D1210" t="s">
        <v>165</v>
      </c>
      <c r="E1210" t="s">
        <v>166</v>
      </c>
      <c r="F1210" s="1">
        <v>330010504231</v>
      </c>
      <c r="G1210" t="s">
        <v>7113</v>
      </c>
      <c r="H1210" t="s">
        <v>7114</v>
      </c>
      <c r="I1210" t="s">
        <v>49</v>
      </c>
      <c r="J1210"/>
      <c r="K1210" s="10" t="s">
        <v>1355</v>
      </c>
      <c r="L1210">
        <f>Tabela1[[#This Row],[vlCaptEst]]+Tabela1[[#This Row],[vlLancEstTrat]]+Tabela1[[#This Row],[vlLancEstNTrat]]+Tabela1[[#This Row],[vlConsEst]]</f>
        <v>3095.5147839664601</v>
      </c>
      <c r="M1210">
        <v>0</v>
      </c>
      <c r="N1210">
        <f>Tabela1[[#This Row],[VALOR_anual]]+Tabela1[[#This Row],[AJUSTE_exerc]]</f>
        <v>3095.5147839664601</v>
      </c>
      <c r="O1210"/>
      <c r="P1210"/>
      <c r="Q1210" t="s">
        <v>250</v>
      </c>
      <c r="R1210" t="s">
        <v>52</v>
      </c>
      <c r="S1210">
        <v>80640</v>
      </c>
      <c r="T1210">
        <v>62899.199999999997</v>
      </c>
      <c r="U1210">
        <v>0</v>
      </c>
      <c r="V1210">
        <v>17740.8</v>
      </c>
      <c r="W1210">
        <v>1452</v>
      </c>
      <c r="X1210">
        <v>94</v>
      </c>
      <c r="Y1210">
        <v>5.7568725668020709E-2</v>
      </c>
      <c r="Z1210">
        <v>1856.9329413154173</v>
      </c>
      <c r="AA1210">
        <v>217.2661143090599</v>
      </c>
      <c r="AB1210">
        <v>0</v>
      </c>
      <c r="AC1210">
        <v>1021.3157283419828</v>
      </c>
      <c r="AD1210" t="s">
        <v>7115</v>
      </c>
      <c r="AE1210" t="s">
        <v>7116</v>
      </c>
      <c r="AF1210" s="10">
        <v>43063</v>
      </c>
      <c r="AG1210" s="10">
        <v>44889</v>
      </c>
      <c r="AH1210" t="s">
        <v>7117</v>
      </c>
      <c r="AI1210" t="s">
        <v>129</v>
      </c>
      <c r="AJ1210">
        <v>0</v>
      </c>
      <c r="AK1210" t="s">
        <v>236</v>
      </c>
      <c r="AL1210" t="s">
        <v>47</v>
      </c>
      <c r="AM1210" t="s">
        <v>7118</v>
      </c>
      <c r="AN1210" t="s">
        <v>7119</v>
      </c>
    </row>
    <row r="1211" spans="1:40" x14ac:dyDescent="0.25">
      <c r="A1211" t="s">
        <v>7120</v>
      </c>
      <c r="B1211" t="s">
        <v>164</v>
      </c>
      <c r="C1211">
        <v>50</v>
      </c>
      <c r="D1211" t="s">
        <v>165</v>
      </c>
      <c r="E1211" t="s">
        <v>166</v>
      </c>
      <c r="F1211" s="1">
        <v>330007887397</v>
      </c>
      <c r="G1211" t="s">
        <v>791</v>
      </c>
      <c r="H1211" t="s">
        <v>7121</v>
      </c>
      <c r="I1211" t="s">
        <v>49</v>
      </c>
      <c r="K1211" s="10" t="s">
        <v>66</v>
      </c>
      <c r="L1211">
        <f>Tabela1[[#This Row],[vlCaptEst]]+Tabela1[[#This Row],[vlLancEstTrat]]+Tabela1[[#This Row],[vlLancEstNTrat]]+Tabela1[[#This Row],[vlConsEst]]</f>
        <v>5987.5788467427155</v>
      </c>
      <c r="M1211">
        <v>0</v>
      </c>
      <c r="N1211">
        <f>Tabela1[[#This Row],[VALOR_anual]]+Tabela1[[#This Row],[AJUSTE_exerc]]</f>
        <v>5987.5788467427155</v>
      </c>
      <c r="Q1211" t="s">
        <v>51</v>
      </c>
      <c r="R1211" t="s">
        <v>52</v>
      </c>
      <c r="S1211">
        <v>75073.2</v>
      </c>
      <c r="T1211">
        <v>0</v>
      </c>
      <c r="U1211">
        <v>0</v>
      </c>
      <c r="V1211">
        <v>73978.2</v>
      </c>
      <c r="W1211">
        <v>0</v>
      </c>
      <c r="X1211">
        <v>0</v>
      </c>
      <c r="Y1211">
        <v>5.7568725668020709E-2</v>
      </c>
      <c r="Z1211">
        <v>1728.7515728090389</v>
      </c>
      <c r="AA1211">
        <v>0</v>
      </c>
      <c r="AB1211">
        <v>0</v>
      </c>
      <c r="AC1211">
        <v>4258.8272739336762</v>
      </c>
      <c r="AD1211" t="s">
        <v>7122</v>
      </c>
      <c r="AE1211" t="s">
        <v>7123</v>
      </c>
      <c r="AF1211" s="10">
        <v>43111</v>
      </c>
      <c r="AG1211" s="10">
        <v>43841</v>
      </c>
      <c r="AH1211" t="s">
        <v>7124</v>
      </c>
      <c r="AI1211" t="s">
        <v>7125</v>
      </c>
      <c r="AJ1211" t="s">
        <v>7126</v>
      </c>
      <c r="AK1211" t="s">
        <v>57</v>
      </c>
      <c r="AL1211" t="s">
        <v>47</v>
      </c>
      <c r="AM1211" t="s">
        <v>7127</v>
      </c>
      <c r="AN1211" t="s">
        <v>268</v>
      </c>
    </row>
    <row r="1212" spans="1:40" x14ac:dyDescent="0.25">
      <c r="A1212" t="s">
        <v>7128</v>
      </c>
      <c r="B1212" t="s">
        <v>164</v>
      </c>
      <c r="C1212">
        <v>50</v>
      </c>
      <c r="D1212" t="s">
        <v>165</v>
      </c>
      <c r="E1212" t="s">
        <v>166</v>
      </c>
      <c r="F1212" s="1">
        <v>330029280665</v>
      </c>
      <c r="G1212" t="s">
        <v>7129</v>
      </c>
      <c r="H1212" t="s">
        <v>7130</v>
      </c>
      <c r="I1212" t="s">
        <v>49</v>
      </c>
      <c r="K1212" s="10" t="s">
        <v>241</v>
      </c>
      <c r="L1212">
        <f>Tabela1[[#This Row],[vlCaptEst]]+Tabela1[[#This Row],[vlLancEstTrat]]+Tabela1[[#This Row],[vlLancEstNTrat]]+Tabela1[[#This Row],[vlConsEst]]</f>
        <v>2245.1423552130241</v>
      </c>
      <c r="M1212">
        <v>0</v>
      </c>
      <c r="N1212">
        <f>Tabela1[[#This Row],[VALOR_anual]]+Tabela1[[#This Row],[AJUSTE_exerc]]</f>
        <v>2245.1423552130241</v>
      </c>
      <c r="Q1212" t="s">
        <v>51</v>
      </c>
      <c r="R1212" t="s">
        <v>52</v>
      </c>
      <c r="S1212">
        <v>32762.400000000001</v>
      </c>
      <c r="T1212">
        <v>0</v>
      </c>
      <c r="U1212">
        <v>0</v>
      </c>
      <c r="V1212">
        <v>25894.560000000001</v>
      </c>
      <c r="W1212">
        <v>0</v>
      </c>
      <c r="X1212">
        <v>0</v>
      </c>
      <c r="Y1212">
        <v>5.7568725668020709E-2</v>
      </c>
      <c r="Z1212">
        <v>754.42697752438437</v>
      </c>
      <c r="AA1212">
        <v>0</v>
      </c>
      <c r="AB1212">
        <v>0</v>
      </c>
      <c r="AC1212">
        <v>1490.7153776886398</v>
      </c>
      <c r="AD1212" t="s">
        <v>7131</v>
      </c>
      <c r="AE1212" t="s">
        <v>7132</v>
      </c>
      <c r="AF1212" s="10">
        <v>43091</v>
      </c>
      <c r="AG1212" s="10">
        <v>44917</v>
      </c>
      <c r="AH1212" t="s">
        <v>7133</v>
      </c>
      <c r="AI1212" t="s">
        <v>7134</v>
      </c>
      <c r="AJ1212">
        <v>22793320</v>
      </c>
      <c r="AK1212" t="s">
        <v>64</v>
      </c>
      <c r="AL1212" t="s">
        <v>47</v>
      </c>
      <c r="AM1212">
        <v>34894516</v>
      </c>
      <c r="AN1212" t="s">
        <v>7135</v>
      </c>
    </row>
    <row r="1213" spans="1:40" x14ac:dyDescent="0.25">
      <c r="A1213" t="s">
        <v>7136</v>
      </c>
      <c r="B1213" t="s">
        <v>164</v>
      </c>
      <c r="C1213">
        <v>50</v>
      </c>
      <c r="D1213" t="s">
        <v>165</v>
      </c>
      <c r="E1213" t="s">
        <v>166</v>
      </c>
      <c r="F1213" s="1">
        <v>330029311803</v>
      </c>
      <c r="G1213" t="s">
        <v>7137</v>
      </c>
      <c r="H1213" t="s">
        <v>7138</v>
      </c>
      <c r="I1213" t="s">
        <v>62</v>
      </c>
      <c r="K1213" s="10" t="s">
        <v>241</v>
      </c>
      <c r="L1213">
        <f>Tabela1[[#This Row],[vlCaptEst]]+Tabela1[[#This Row],[vlLancEstTrat]]+Tabela1[[#This Row],[vlLancEstNTrat]]+Tabela1[[#This Row],[vlConsEst]]</f>
        <v>1108.6252535624985</v>
      </c>
      <c r="M1213">
        <v>0</v>
      </c>
      <c r="N1213">
        <f>Tabela1[[#This Row],[VALOR_anual]]+Tabela1[[#This Row],[AJUSTE_exerc]]</f>
        <v>1108.6252535624985</v>
      </c>
      <c r="Q1213" t="s">
        <v>51</v>
      </c>
      <c r="R1213" t="s">
        <v>52</v>
      </c>
      <c r="S1213">
        <v>13981.44</v>
      </c>
      <c r="T1213">
        <v>0</v>
      </c>
      <c r="U1213">
        <v>0</v>
      </c>
      <c r="V1213">
        <v>13664.64</v>
      </c>
      <c r="W1213">
        <v>0</v>
      </c>
      <c r="X1213">
        <v>0</v>
      </c>
      <c r="Y1213">
        <v>5.7568725668020709E-2</v>
      </c>
      <c r="Z1213">
        <v>321.96235876078697</v>
      </c>
      <c r="AA1213">
        <v>0</v>
      </c>
      <c r="AB1213">
        <v>0</v>
      </c>
      <c r="AC1213">
        <v>786.66289480171145</v>
      </c>
      <c r="AD1213" t="s">
        <v>7139</v>
      </c>
      <c r="AE1213" t="s">
        <v>7140</v>
      </c>
      <c r="AF1213" s="10">
        <v>43174</v>
      </c>
      <c r="AG1213" s="10">
        <v>45000</v>
      </c>
      <c r="AH1213" t="s">
        <v>7141</v>
      </c>
      <c r="AI1213" t="s">
        <v>7142</v>
      </c>
      <c r="AJ1213">
        <v>26263020</v>
      </c>
      <c r="AK1213" t="s">
        <v>186</v>
      </c>
      <c r="AL1213" t="s">
        <v>47</v>
      </c>
      <c r="AM1213">
        <v>24842763</v>
      </c>
      <c r="AN1213" t="s">
        <v>7143</v>
      </c>
    </row>
    <row r="1214" spans="1:40" x14ac:dyDescent="0.25">
      <c r="A1214" t="s">
        <v>7144</v>
      </c>
      <c r="B1214" t="s">
        <v>164</v>
      </c>
      <c r="C1214">
        <v>50</v>
      </c>
      <c r="D1214" t="s">
        <v>165</v>
      </c>
      <c r="E1214" t="s">
        <v>166</v>
      </c>
      <c r="F1214" s="1">
        <v>330028076509</v>
      </c>
      <c r="G1214" t="s">
        <v>7145</v>
      </c>
      <c r="H1214" t="s">
        <v>7146</v>
      </c>
      <c r="I1214" t="s">
        <v>72</v>
      </c>
      <c r="K1214" s="10" t="s">
        <v>241</v>
      </c>
      <c r="L1214">
        <f>Tabela1[[#This Row],[vlCaptEst]]+Tabela1[[#This Row],[vlLancEstTrat]]+Tabela1[[#This Row],[vlLancEstNTrat]]+Tabela1[[#This Row],[vlConsEst]]</f>
        <v>1513.7410328867309</v>
      </c>
      <c r="M1214">
        <v>0</v>
      </c>
      <c r="N1214">
        <f>Tabela1[[#This Row],[VALOR_anual]]+Tabela1[[#This Row],[AJUSTE_exerc]]</f>
        <v>1513.7410328867309</v>
      </c>
      <c r="Q1214" t="s">
        <v>51</v>
      </c>
      <c r="R1214" t="s">
        <v>52</v>
      </c>
      <c r="S1214">
        <v>19008</v>
      </c>
      <c r="T1214">
        <v>0</v>
      </c>
      <c r="U1214">
        <v>0</v>
      </c>
      <c r="V1214">
        <v>18691.2</v>
      </c>
      <c r="W1214">
        <v>0</v>
      </c>
      <c r="X1214">
        <v>0</v>
      </c>
      <c r="Y1214">
        <v>5.7568725668020709E-2</v>
      </c>
      <c r="Z1214">
        <v>437.70674071799266</v>
      </c>
      <c r="AA1214">
        <v>0</v>
      </c>
      <c r="AB1214">
        <v>0</v>
      </c>
      <c r="AC1214">
        <v>1076.0342921687381</v>
      </c>
      <c r="AD1214" t="s">
        <v>7147</v>
      </c>
      <c r="AE1214" t="s">
        <v>7148</v>
      </c>
      <c r="AF1214" s="10">
        <v>43158</v>
      </c>
      <c r="AG1214" s="10">
        <v>44984</v>
      </c>
      <c r="AH1214" t="s">
        <v>7149</v>
      </c>
      <c r="AI1214" t="s">
        <v>7150</v>
      </c>
      <c r="AJ1214">
        <v>24890000</v>
      </c>
      <c r="AK1214" t="s">
        <v>5914</v>
      </c>
      <c r="AL1214" t="s">
        <v>47</v>
      </c>
      <c r="AM1214">
        <v>27471264</v>
      </c>
      <c r="AN1214" t="s">
        <v>7151</v>
      </c>
    </row>
    <row r="1215" spans="1:40" x14ac:dyDescent="0.25">
      <c r="A1215" t="s">
        <v>7152</v>
      </c>
      <c r="B1215" t="s">
        <v>164</v>
      </c>
      <c r="C1215">
        <v>50</v>
      </c>
      <c r="D1215" t="s">
        <v>165</v>
      </c>
      <c r="E1215" t="s">
        <v>166</v>
      </c>
      <c r="F1215" s="1">
        <v>330006947507</v>
      </c>
      <c r="G1215" t="s">
        <v>214</v>
      </c>
      <c r="H1215" t="s">
        <v>7153</v>
      </c>
      <c r="I1215" t="s">
        <v>62</v>
      </c>
      <c r="K1215" s="10" t="s">
        <v>241</v>
      </c>
      <c r="L1215">
        <f>Tabela1[[#This Row],[vlCaptEst]]+Tabela1[[#This Row],[vlLancEstTrat]]+Tabela1[[#This Row],[vlLancEstNTrat]]+Tabela1[[#This Row],[vlConsEst]]</f>
        <v>908.1297525178984</v>
      </c>
      <c r="M1215">
        <v>0</v>
      </c>
      <c r="N1215">
        <f>Tabela1[[#This Row],[VALOR_anual]]+Tabela1[[#This Row],[AJUSTE_exerc]]</f>
        <v>908.1297525178984</v>
      </c>
      <c r="Q1215" t="s">
        <v>387</v>
      </c>
      <c r="R1215" t="s">
        <v>52</v>
      </c>
      <c r="S1215">
        <v>11356.8</v>
      </c>
      <c r="T1215">
        <v>0</v>
      </c>
      <c r="U1215">
        <v>0</v>
      </c>
      <c r="V1215">
        <v>11232</v>
      </c>
      <c r="W1215">
        <v>0</v>
      </c>
      <c r="X1215">
        <v>0</v>
      </c>
      <c r="Y1215">
        <v>5.7568725668020709E-2</v>
      </c>
      <c r="Z1215">
        <v>261.52131917505028</v>
      </c>
      <c r="AA1215">
        <v>0</v>
      </c>
      <c r="AB1215">
        <v>0</v>
      </c>
      <c r="AC1215">
        <v>646.60843334284812</v>
      </c>
      <c r="AD1215" t="s">
        <v>7154</v>
      </c>
      <c r="AE1215" t="s">
        <v>7155</v>
      </c>
      <c r="AF1215" s="10">
        <v>43069</v>
      </c>
      <c r="AG1215" s="10">
        <v>44895</v>
      </c>
      <c r="AH1215" t="s">
        <v>7156</v>
      </c>
      <c r="AI1215" t="s">
        <v>7157</v>
      </c>
      <c r="AJ1215">
        <v>21010050</v>
      </c>
      <c r="AK1215" t="s">
        <v>64</v>
      </c>
      <c r="AL1215" t="s">
        <v>47</v>
      </c>
      <c r="AM1215" t="e">
        <v>#N/A</v>
      </c>
      <c r="AN1215" t="s">
        <v>216</v>
      </c>
    </row>
    <row r="1216" spans="1:40" x14ac:dyDescent="0.25">
      <c r="A1216" t="s">
        <v>7158</v>
      </c>
      <c r="B1216" t="s">
        <v>164</v>
      </c>
      <c r="C1216">
        <v>50</v>
      </c>
      <c r="D1216" t="s">
        <v>165</v>
      </c>
      <c r="E1216" t="s">
        <v>166</v>
      </c>
      <c r="F1216" s="1">
        <v>330003730752</v>
      </c>
      <c r="G1216" t="s">
        <v>7159</v>
      </c>
      <c r="H1216" t="s">
        <v>7160</v>
      </c>
      <c r="I1216" t="s">
        <v>49</v>
      </c>
      <c r="K1216" s="10" t="s">
        <v>241</v>
      </c>
      <c r="L1216">
        <f>Tabela1[[#This Row],[vlCaptEst]]+Tabela1[[#This Row],[vlLancEstTrat]]+Tabela1[[#This Row],[vlLancEstNTrat]]+Tabela1[[#This Row],[vlConsEst]]</f>
        <v>2206.3172368336586</v>
      </c>
      <c r="M1216">
        <v>0</v>
      </c>
      <c r="N1216">
        <f>Tabela1[[#This Row],[VALOR_anual]]+Tabela1[[#This Row],[AJUSTE_exerc]]</f>
        <v>2206.3172368336586</v>
      </c>
      <c r="Q1216" t="s">
        <v>51</v>
      </c>
      <c r="R1216" t="s">
        <v>52</v>
      </c>
      <c r="S1216">
        <v>76650</v>
      </c>
      <c r="T1216">
        <v>0</v>
      </c>
      <c r="U1216">
        <v>0</v>
      </c>
      <c r="V1216">
        <v>7665</v>
      </c>
      <c r="W1216">
        <v>0</v>
      </c>
      <c r="X1216">
        <v>0</v>
      </c>
      <c r="Y1216">
        <v>5.7568725668020709E-2</v>
      </c>
      <c r="Z1216">
        <v>1765.0496124773217</v>
      </c>
      <c r="AA1216">
        <v>0</v>
      </c>
      <c r="AB1216">
        <v>0</v>
      </c>
      <c r="AC1216">
        <v>441.2676243563368</v>
      </c>
      <c r="AD1216" t="s">
        <v>7161</v>
      </c>
      <c r="AE1216" t="s">
        <v>7162</v>
      </c>
      <c r="AF1216" s="10">
        <v>43105</v>
      </c>
      <c r="AG1216" s="10">
        <v>44931</v>
      </c>
      <c r="AH1216" t="s">
        <v>7163</v>
      </c>
      <c r="AI1216" t="s">
        <v>85</v>
      </c>
      <c r="AJ1216">
        <v>20091007</v>
      </c>
      <c r="AK1216" t="s">
        <v>64</v>
      </c>
      <c r="AL1216" t="s">
        <v>47</v>
      </c>
      <c r="AM1216">
        <v>30431000</v>
      </c>
      <c r="AN1216" t="s">
        <v>7164</v>
      </c>
    </row>
    <row r="1217" spans="1:40" x14ac:dyDescent="0.25">
      <c r="A1217" t="s">
        <v>7173</v>
      </c>
      <c r="B1217" t="s">
        <v>164</v>
      </c>
      <c r="C1217">
        <v>50</v>
      </c>
      <c r="D1217" t="s">
        <v>165</v>
      </c>
      <c r="E1217" t="s">
        <v>166</v>
      </c>
      <c r="F1217" s="1">
        <v>330010487981</v>
      </c>
      <c r="G1217" t="s">
        <v>7174</v>
      </c>
      <c r="H1217" t="s">
        <v>7175</v>
      </c>
      <c r="I1217" t="s">
        <v>49</v>
      </c>
      <c r="K1217" s="10" t="s">
        <v>241</v>
      </c>
      <c r="L1217">
        <f>Tabela1[[#This Row],[vlCaptEst]]+Tabela1[[#This Row],[vlLancEstTrat]]+Tabela1[[#This Row],[vlLancEstNTrat]]+Tabela1[[#This Row],[vlConsEst]]</f>
        <v>76.000325864718732</v>
      </c>
      <c r="M1217">
        <v>0</v>
      </c>
      <c r="N1217">
        <f>Tabela1[[#This Row],[VALOR_anual]]+Tabela1[[#This Row],[AJUSTE_exerc]]</f>
        <v>76.000325864718732</v>
      </c>
      <c r="Q1217" t="s">
        <v>387</v>
      </c>
      <c r="R1217" t="s">
        <v>52</v>
      </c>
      <c r="S1217">
        <v>2400</v>
      </c>
      <c r="T1217">
        <v>0</v>
      </c>
      <c r="U1217">
        <v>0</v>
      </c>
      <c r="V1217">
        <v>360</v>
      </c>
      <c r="W1217">
        <v>0</v>
      </c>
      <c r="X1217">
        <v>0</v>
      </c>
      <c r="Y1217">
        <v>5.7568725668020709E-2</v>
      </c>
      <c r="Z1217">
        <v>55.272014949430648</v>
      </c>
      <c r="AA1217">
        <v>0</v>
      </c>
      <c r="AB1217">
        <v>0</v>
      </c>
      <c r="AC1217">
        <v>20.728310915288084</v>
      </c>
      <c r="AD1217" t="s">
        <v>7176</v>
      </c>
      <c r="AE1217" t="s">
        <v>7177</v>
      </c>
      <c r="AF1217" s="10">
        <v>43069</v>
      </c>
      <c r="AG1217" s="10">
        <v>44895</v>
      </c>
      <c r="AH1217" t="s">
        <v>7178</v>
      </c>
      <c r="AI1217" t="s">
        <v>56</v>
      </c>
      <c r="AJ1217">
        <v>26221030</v>
      </c>
      <c r="AK1217" t="s">
        <v>186</v>
      </c>
      <c r="AL1217" t="s">
        <v>47</v>
      </c>
      <c r="AM1217">
        <v>27687080</v>
      </c>
      <c r="AN1217" t="s">
        <v>7179</v>
      </c>
    </row>
    <row r="1218" spans="1:40" x14ac:dyDescent="0.25">
      <c r="A1218" t="s">
        <v>7180</v>
      </c>
      <c r="B1218" t="s">
        <v>164</v>
      </c>
      <c r="C1218">
        <v>50</v>
      </c>
      <c r="D1218" t="s">
        <v>165</v>
      </c>
      <c r="E1218" t="s">
        <v>166</v>
      </c>
      <c r="F1218" s="1">
        <v>330026427665</v>
      </c>
      <c r="G1218" t="s">
        <v>7181</v>
      </c>
      <c r="H1218" t="s">
        <v>7182</v>
      </c>
      <c r="I1218" t="s">
        <v>62</v>
      </c>
      <c r="K1218" s="10" t="s">
        <v>241</v>
      </c>
      <c r="L1218">
        <f>Tabela1[[#This Row],[vlCaptEst]]+Tabela1[[#This Row],[vlLancEstTrat]]+Tabela1[[#This Row],[vlLancEstNTrat]]+Tabela1[[#This Row],[vlConsEst]]</f>
        <v>198.95001489071461</v>
      </c>
      <c r="M1218">
        <v>0</v>
      </c>
      <c r="N1218">
        <f>Tabela1[[#This Row],[VALOR_anual]]+Tabela1[[#This Row],[AJUSTE_exerc]]</f>
        <v>198.95001489071461</v>
      </c>
      <c r="Q1218" t="s">
        <v>2238</v>
      </c>
      <c r="R1218" t="s">
        <v>52</v>
      </c>
      <c r="S1218">
        <v>3840</v>
      </c>
      <c r="T1218">
        <v>0</v>
      </c>
      <c r="U1218">
        <v>0</v>
      </c>
      <c r="V1218">
        <v>1920</v>
      </c>
      <c r="W1218">
        <v>0</v>
      </c>
      <c r="X1218">
        <v>0</v>
      </c>
      <c r="Y1218">
        <v>5.7568725668020709E-2</v>
      </c>
      <c r="Z1218">
        <v>88.416427465866093</v>
      </c>
      <c r="AA1218">
        <v>0</v>
      </c>
      <c r="AB1218">
        <v>0</v>
      </c>
      <c r="AC1218">
        <v>110.53358742484853</v>
      </c>
      <c r="AD1218" t="s">
        <v>7183</v>
      </c>
      <c r="AE1218" t="s">
        <v>7184</v>
      </c>
      <c r="AF1218" s="10">
        <v>43091</v>
      </c>
      <c r="AG1218" s="10">
        <v>44917</v>
      </c>
      <c r="AH1218" t="s">
        <v>7185</v>
      </c>
      <c r="AI1218" t="s">
        <v>6593</v>
      </c>
      <c r="AJ1218">
        <v>25213005</v>
      </c>
      <c r="AK1218" t="s">
        <v>7186</v>
      </c>
      <c r="AL1218" t="s">
        <v>47</v>
      </c>
      <c r="AM1218">
        <v>996935094</v>
      </c>
      <c r="AN1218" t="s">
        <v>7187</v>
      </c>
    </row>
    <row r="1219" spans="1:40" x14ac:dyDescent="0.25">
      <c r="A1219" t="s">
        <v>7188</v>
      </c>
      <c r="B1219" t="s">
        <v>164</v>
      </c>
      <c r="C1219">
        <v>50</v>
      </c>
      <c r="D1219" t="s">
        <v>165</v>
      </c>
      <c r="E1219" t="s">
        <v>166</v>
      </c>
      <c r="F1219" s="1">
        <v>330022569635</v>
      </c>
      <c r="G1219" t="s">
        <v>7189</v>
      </c>
      <c r="H1219" t="s">
        <v>7190</v>
      </c>
      <c r="I1219" t="s">
        <v>49</v>
      </c>
      <c r="K1219" s="10" t="s">
        <v>66</v>
      </c>
      <c r="L1219">
        <f>Tabela1[[#This Row],[vlCaptEst]]+Tabela1[[#This Row],[vlLancEstTrat]]+Tabela1[[#This Row],[vlLancEstNTrat]]+Tabela1[[#This Row],[vlConsEst]]</f>
        <v>648.87445020361258</v>
      </c>
      <c r="M1219">
        <v>0</v>
      </c>
      <c r="N1219">
        <f>Tabela1[[#This Row],[VALOR_anual]]+Tabela1[[#This Row],[AJUSTE_exerc]]</f>
        <v>648.87445020361258</v>
      </c>
      <c r="Q1219" t="s">
        <v>51</v>
      </c>
      <c r="R1219" t="s">
        <v>52</v>
      </c>
      <c r="S1219">
        <v>18688</v>
      </c>
      <c r="T1219">
        <v>0</v>
      </c>
      <c r="U1219">
        <v>0</v>
      </c>
      <c r="V1219">
        <v>3796</v>
      </c>
      <c r="W1219">
        <v>0</v>
      </c>
      <c r="X1219">
        <v>0</v>
      </c>
      <c r="Y1219">
        <v>5.7568725668020709E-2</v>
      </c>
      <c r="Z1219">
        <v>430.34479653901121</v>
      </c>
      <c r="AA1219">
        <v>0</v>
      </c>
      <c r="AB1219">
        <v>0</v>
      </c>
      <c r="AC1219">
        <v>218.5296536646014</v>
      </c>
      <c r="AD1219" t="s">
        <v>7191</v>
      </c>
      <c r="AE1219" t="s">
        <v>7192</v>
      </c>
      <c r="AF1219" s="10">
        <v>43164</v>
      </c>
      <c r="AG1219" s="10">
        <v>44990</v>
      </c>
      <c r="AH1219" t="s">
        <v>7193</v>
      </c>
      <c r="AI1219" t="s">
        <v>7194</v>
      </c>
      <c r="AJ1219" t="s">
        <v>7195</v>
      </c>
      <c r="AK1219" t="s">
        <v>7196</v>
      </c>
      <c r="AL1219" t="s">
        <v>47</v>
      </c>
      <c r="AM1219" t="s">
        <v>7197</v>
      </c>
      <c r="AN1219" t="s">
        <v>3617</v>
      </c>
    </row>
    <row r="1220" spans="1:40" x14ac:dyDescent="0.25">
      <c r="A1220" t="s">
        <v>7198</v>
      </c>
      <c r="B1220" t="s">
        <v>164</v>
      </c>
      <c r="C1220">
        <v>50</v>
      </c>
      <c r="D1220" t="s">
        <v>165</v>
      </c>
      <c r="E1220" t="s">
        <v>166</v>
      </c>
      <c r="F1220" s="1">
        <v>330027391664</v>
      </c>
      <c r="G1220" t="s">
        <v>7199</v>
      </c>
      <c r="H1220" t="s">
        <v>7200</v>
      </c>
      <c r="I1220" t="s">
        <v>49</v>
      </c>
      <c r="K1220" s="10" t="s">
        <v>241</v>
      </c>
      <c r="L1220">
        <f>Tabela1[[#This Row],[vlCaptEst]]+Tabela1[[#This Row],[vlLancEstTrat]]+Tabela1[[#This Row],[vlLancEstNTrat]]+Tabela1[[#This Row],[vlConsEst]]</f>
        <v>1909.6256651837014</v>
      </c>
      <c r="M1220">
        <v>0</v>
      </c>
      <c r="N1220">
        <f>Tabela1[[#This Row],[VALOR_anual]]+Tabela1[[#This Row],[AJUSTE_exerc]]</f>
        <v>1909.6256651837014</v>
      </c>
      <c r="Q1220" t="s">
        <v>2238</v>
      </c>
      <c r="R1220" t="s">
        <v>52</v>
      </c>
      <c r="S1220">
        <v>23798</v>
      </c>
      <c r="T1220">
        <v>0</v>
      </c>
      <c r="U1220">
        <v>0</v>
      </c>
      <c r="V1220">
        <v>23652</v>
      </c>
      <c r="W1220">
        <v>0</v>
      </c>
      <c r="X1220">
        <v>0</v>
      </c>
      <c r="Y1220">
        <v>5.7568725668020709E-2</v>
      </c>
      <c r="Z1220">
        <v>548.01059371456086</v>
      </c>
      <c r="AA1220">
        <v>0</v>
      </c>
      <c r="AB1220">
        <v>0</v>
      </c>
      <c r="AC1220">
        <v>1361.6150714691405</v>
      </c>
      <c r="AD1220" t="s">
        <v>7201</v>
      </c>
      <c r="AE1220" t="s">
        <v>7202</v>
      </c>
      <c r="AF1220" s="10">
        <v>43069</v>
      </c>
      <c r="AG1220" s="10">
        <v>43799</v>
      </c>
      <c r="AH1220" t="s">
        <v>7203</v>
      </c>
      <c r="AI1220" t="s">
        <v>7204</v>
      </c>
      <c r="AJ1220">
        <v>22770650</v>
      </c>
      <c r="AK1220" t="s">
        <v>64</v>
      </c>
      <c r="AL1220" t="s">
        <v>47</v>
      </c>
      <c r="AM1220">
        <v>999139993</v>
      </c>
      <c r="AN1220" t="s">
        <v>268</v>
      </c>
    </row>
    <row r="1221" spans="1:40" x14ac:dyDescent="0.25">
      <c r="A1221" t="s">
        <v>7205</v>
      </c>
      <c r="B1221" t="s">
        <v>164</v>
      </c>
      <c r="C1221">
        <v>50</v>
      </c>
      <c r="D1221" t="s">
        <v>165</v>
      </c>
      <c r="E1221" t="s">
        <v>166</v>
      </c>
      <c r="F1221" s="1">
        <v>330031486925</v>
      </c>
      <c r="G1221" t="s">
        <v>7206</v>
      </c>
      <c r="H1221" t="s">
        <v>7207</v>
      </c>
      <c r="I1221" t="s">
        <v>49</v>
      </c>
      <c r="K1221" s="10" t="s">
        <v>241</v>
      </c>
      <c r="L1221">
        <f>Tabela1[[#This Row],[vlCaptEst]]+Tabela1[[#This Row],[vlLancEstTrat]]+Tabela1[[#This Row],[vlLancEstNTrat]]+Tabela1[[#This Row],[vlConsEst]]</f>
        <v>9726.8094987504937</v>
      </c>
      <c r="M1221">
        <v>0</v>
      </c>
      <c r="N1221">
        <f>Tabela1[[#This Row],[VALOR_anual]]+Tabela1[[#This Row],[AJUSTE_exerc]]</f>
        <v>9726.8094987504937</v>
      </c>
      <c r="Q1221" t="s">
        <v>51</v>
      </c>
      <c r="R1221" t="s">
        <v>52</v>
      </c>
      <c r="S1221">
        <v>422400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5.7568725668020709E-2</v>
      </c>
      <c r="Z1221">
        <v>9726.8094987504937</v>
      </c>
      <c r="AA1221">
        <v>0</v>
      </c>
      <c r="AB1221">
        <v>0</v>
      </c>
      <c r="AC1221">
        <v>0</v>
      </c>
      <c r="AD1221" t="s">
        <v>7208</v>
      </c>
      <c r="AE1221" t="s">
        <v>7209</v>
      </c>
      <c r="AF1221" s="10">
        <v>43095</v>
      </c>
      <c r="AG1221" s="10">
        <v>44921</v>
      </c>
      <c r="AH1221" t="s">
        <v>7210</v>
      </c>
      <c r="AI1221" t="s">
        <v>732</v>
      </c>
      <c r="AJ1221">
        <v>22410002</v>
      </c>
      <c r="AK1221" t="s">
        <v>64</v>
      </c>
      <c r="AL1221" t="s">
        <v>47</v>
      </c>
      <c r="AM1221">
        <v>25298634</v>
      </c>
      <c r="AN1221" t="s">
        <v>7211</v>
      </c>
    </row>
    <row r="1222" spans="1:40" s="4" customFormat="1" x14ac:dyDescent="0.25">
      <c r="A1222" t="s">
        <v>7212</v>
      </c>
      <c r="B1222" t="s">
        <v>164</v>
      </c>
      <c r="C1222">
        <v>50</v>
      </c>
      <c r="D1222" t="s">
        <v>165</v>
      </c>
      <c r="E1222" t="s">
        <v>166</v>
      </c>
      <c r="F1222" s="1">
        <v>330008313670</v>
      </c>
      <c r="G1222" t="s">
        <v>222</v>
      </c>
      <c r="H1222" t="s">
        <v>7213</v>
      </c>
      <c r="I1222" t="s">
        <v>49</v>
      </c>
      <c r="J1222"/>
      <c r="K1222" s="10" t="s">
        <v>245</v>
      </c>
      <c r="L1222">
        <f>Tabela1[[#This Row],[vlCaptEst]]+Tabela1[[#This Row],[vlLancEstTrat]]+Tabela1[[#This Row],[vlLancEstNTrat]]+Tabela1[[#This Row],[vlConsEst]]</f>
        <v>1403.6460293704176</v>
      </c>
      <c r="M1222">
        <v>24.67</v>
      </c>
      <c r="N1222">
        <f>Tabela1[[#This Row],[VALOR_anual]]+Tabela1[[#This Row],[AJUSTE_exerc]]</f>
        <v>1428.3160293704177</v>
      </c>
      <c r="O1222"/>
      <c r="P1222"/>
      <c r="Q1222" t="s">
        <v>51</v>
      </c>
      <c r="R1222" t="s">
        <v>52</v>
      </c>
      <c r="S1222">
        <v>17520</v>
      </c>
      <c r="T1222">
        <v>0</v>
      </c>
      <c r="U1222">
        <v>0</v>
      </c>
      <c r="V1222">
        <v>17374</v>
      </c>
      <c r="W1222">
        <v>0</v>
      </c>
      <c r="X1222">
        <v>0</v>
      </c>
      <c r="Y1222">
        <v>5.7568725668020709E-2</v>
      </c>
      <c r="Z1222">
        <v>403.44498348219406</v>
      </c>
      <c r="AA1222">
        <v>0</v>
      </c>
      <c r="AB1222">
        <v>0</v>
      </c>
      <c r="AC1222">
        <v>1000.2010458882235</v>
      </c>
      <c r="AD1222" t="s">
        <v>7214</v>
      </c>
      <c r="AE1222" t="s">
        <v>7215</v>
      </c>
      <c r="AF1222" s="10">
        <v>43159</v>
      </c>
      <c r="AG1222" s="10">
        <v>43889</v>
      </c>
      <c r="AH1222" t="s">
        <v>7216</v>
      </c>
      <c r="AI1222" t="s">
        <v>7217</v>
      </c>
      <c r="AJ1222">
        <v>21031160</v>
      </c>
      <c r="AK1222" t="s">
        <v>95</v>
      </c>
      <c r="AL1222" t="s">
        <v>47</v>
      </c>
      <c r="AM1222">
        <v>88440420</v>
      </c>
      <c r="AN1222" t="s">
        <v>223</v>
      </c>
    </row>
    <row r="1223" spans="1:40" x14ac:dyDescent="0.25">
      <c r="A1223" t="s">
        <v>7218</v>
      </c>
      <c r="B1223" t="s">
        <v>164</v>
      </c>
      <c r="C1223">
        <v>50</v>
      </c>
      <c r="D1223" t="s">
        <v>165</v>
      </c>
      <c r="E1223" t="s">
        <v>166</v>
      </c>
      <c r="F1223" s="1">
        <v>330022463993</v>
      </c>
      <c r="G1223" t="s">
        <v>7219</v>
      </c>
      <c r="H1223" t="s">
        <v>7220</v>
      </c>
      <c r="I1223" t="s">
        <v>49</v>
      </c>
      <c r="K1223" s="10" t="s">
        <v>1390</v>
      </c>
      <c r="L1223">
        <f>Tabela1[[#This Row],[vlCaptEst]]+Tabela1[[#This Row],[vlLancEstTrat]]+Tabela1[[#This Row],[vlLancEstNTrat]]+Tabela1[[#This Row],[vlConsEst]]</f>
        <v>1133.4470142907805</v>
      </c>
      <c r="M1223">
        <v>0</v>
      </c>
      <c r="N1223">
        <f>Tabela1[[#This Row],[VALOR_anual]]+Tabela1[[#This Row],[AJUSTE_exerc]]</f>
        <v>1133.4470142907805</v>
      </c>
      <c r="Q1223" t="s">
        <v>51</v>
      </c>
      <c r="R1223" t="s">
        <v>52</v>
      </c>
      <c r="S1223">
        <v>16407.04</v>
      </c>
      <c r="T1223">
        <v>0</v>
      </c>
      <c r="U1223">
        <v>0</v>
      </c>
      <c r="V1223">
        <v>13125.63</v>
      </c>
      <c r="W1223">
        <v>0</v>
      </c>
      <c r="X1223">
        <v>0</v>
      </c>
      <c r="Y1223">
        <v>5.7568725668020709E-2</v>
      </c>
      <c r="Z1223">
        <v>377.81915225493111</v>
      </c>
      <c r="AA1223">
        <v>0</v>
      </c>
      <c r="AB1223">
        <v>0</v>
      </c>
      <c r="AC1223">
        <v>755.62786203584949</v>
      </c>
      <c r="AD1223" t="s">
        <v>7221</v>
      </c>
      <c r="AE1223" t="s">
        <v>7222</v>
      </c>
      <c r="AF1223" s="10">
        <v>43250</v>
      </c>
      <c r="AG1223" s="10">
        <v>43981</v>
      </c>
      <c r="AH1223" t="s">
        <v>7223</v>
      </c>
      <c r="AI1223" t="s">
        <v>7224</v>
      </c>
      <c r="AJ1223" t="s">
        <v>7225</v>
      </c>
      <c r="AK1223" t="s">
        <v>1719</v>
      </c>
      <c r="AL1223" t="s">
        <v>47</v>
      </c>
      <c r="AM1223" t="s">
        <v>7226</v>
      </c>
      <c r="AN1223" t="s">
        <v>6956</v>
      </c>
    </row>
    <row r="1224" spans="1:40" x14ac:dyDescent="0.25">
      <c r="A1224" t="s">
        <v>7227</v>
      </c>
      <c r="B1224" t="s">
        <v>164</v>
      </c>
      <c r="C1224">
        <v>50</v>
      </c>
      <c r="D1224" t="s">
        <v>165</v>
      </c>
      <c r="E1224" t="s">
        <v>166</v>
      </c>
      <c r="F1224" s="1">
        <v>330026258294</v>
      </c>
      <c r="G1224" t="s">
        <v>7228</v>
      </c>
      <c r="H1224" t="s">
        <v>7229</v>
      </c>
      <c r="I1224" t="s">
        <v>49</v>
      </c>
      <c r="K1224" s="10" t="s">
        <v>7230</v>
      </c>
      <c r="L1224">
        <f>Tabela1[[#This Row],[vlCaptEst]]+Tabela1[[#This Row],[vlLancEstTrat]]+Tabela1[[#This Row],[vlLancEstNTrat]]+Tabela1[[#This Row],[vlConsEst]]</f>
        <v>88.635719420133626</v>
      </c>
      <c r="M1224">
        <v>0</v>
      </c>
      <c r="N1224">
        <f>Tabela1[[#This Row],[VALOR_anual]]+Tabela1[[#This Row],[AJUSTE_exerc]]</f>
        <v>88.635719420133626</v>
      </c>
      <c r="Q1224" t="s">
        <v>51</v>
      </c>
      <c r="R1224" t="s">
        <v>52</v>
      </c>
      <c r="S1224">
        <v>2563.7600000000002</v>
      </c>
      <c r="T1224">
        <v>0</v>
      </c>
      <c r="U1224">
        <v>0</v>
      </c>
      <c r="V1224">
        <v>513.91999999999996</v>
      </c>
      <c r="W1224">
        <v>0</v>
      </c>
      <c r="X1224">
        <v>0</v>
      </c>
      <c r="Y1224">
        <v>5.7568725668020709E-2</v>
      </c>
      <c r="Z1224">
        <v>59.041748068029634</v>
      </c>
      <c r="AA1224">
        <v>0</v>
      </c>
      <c r="AB1224">
        <v>0</v>
      </c>
      <c r="AC1224">
        <v>29.593971352103996</v>
      </c>
      <c r="AD1224" t="s">
        <v>7231</v>
      </c>
      <c r="AE1224" t="s">
        <v>7232</v>
      </c>
      <c r="AF1224" s="10">
        <v>43276</v>
      </c>
      <c r="AG1224" s="10">
        <v>45102</v>
      </c>
      <c r="AH1224" t="s">
        <v>7233</v>
      </c>
      <c r="AI1224" t="s">
        <v>85</v>
      </c>
      <c r="AJ1224">
        <v>25515420</v>
      </c>
      <c r="AK1224" t="s">
        <v>1719</v>
      </c>
      <c r="AL1224" t="s">
        <v>47</v>
      </c>
      <c r="AM1224" t="s">
        <v>7234</v>
      </c>
      <c r="AN1224" t="s">
        <v>7235</v>
      </c>
    </row>
    <row r="1225" spans="1:40" x14ac:dyDescent="0.25">
      <c r="A1225" t="s">
        <v>7236</v>
      </c>
      <c r="B1225" t="s">
        <v>164</v>
      </c>
      <c r="C1225">
        <v>50</v>
      </c>
      <c r="D1225" t="s">
        <v>165</v>
      </c>
      <c r="E1225" t="s">
        <v>166</v>
      </c>
      <c r="F1225" s="1">
        <v>330003545262</v>
      </c>
      <c r="G1225" t="s">
        <v>7237</v>
      </c>
      <c r="H1225" t="s">
        <v>7238</v>
      </c>
      <c r="I1225" t="s">
        <v>49</v>
      </c>
      <c r="K1225" s="10" t="s">
        <v>1401</v>
      </c>
      <c r="L1225">
        <f>Tabela1[[#This Row],[vlCaptEst]]+Tabela1[[#This Row],[vlLancEstTrat]]+Tabela1[[#This Row],[vlLancEstNTrat]]+Tabela1[[#This Row],[vlConsEst]]</f>
        <v>2838.7970028372702</v>
      </c>
      <c r="M1225">
        <v>0</v>
      </c>
      <c r="N1225">
        <f>Tabela1[[#This Row],[VALOR_anual]]+Tabela1[[#This Row],[AJUSTE_exerc]]</f>
        <v>2838.7970028372702</v>
      </c>
      <c r="Q1225" t="s">
        <v>51</v>
      </c>
      <c r="R1225" t="s">
        <v>52</v>
      </c>
      <c r="S1225">
        <v>70463.25</v>
      </c>
      <c r="T1225">
        <v>0</v>
      </c>
      <c r="U1225">
        <v>0</v>
      </c>
      <c r="V1225">
        <v>21126.2</v>
      </c>
      <c r="W1225">
        <v>0</v>
      </c>
      <c r="X1225">
        <v>0</v>
      </c>
      <c r="Y1225">
        <v>5.7568725668020709E-2</v>
      </c>
      <c r="Z1225">
        <v>1622.5933819955283</v>
      </c>
      <c r="AA1225">
        <v>0</v>
      </c>
      <c r="AB1225">
        <v>0</v>
      </c>
      <c r="AC1225">
        <v>1216.2036208417417</v>
      </c>
      <c r="AD1225" t="s">
        <v>7239</v>
      </c>
      <c r="AE1225" t="s">
        <v>7240</v>
      </c>
      <c r="AF1225" s="10">
        <v>43320</v>
      </c>
      <c r="AG1225" s="10">
        <v>44468</v>
      </c>
      <c r="AH1225" t="s">
        <v>7241</v>
      </c>
      <c r="AI1225" t="s">
        <v>7242</v>
      </c>
      <c r="AJ1225" t="s">
        <v>7243</v>
      </c>
      <c r="AK1225" t="s">
        <v>7244</v>
      </c>
      <c r="AL1225" t="s">
        <v>47</v>
      </c>
      <c r="AM1225" t="s">
        <v>7245</v>
      </c>
      <c r="AN1225" t="s">
        <v>7246</v>
      </c>
    </row>
    <row r="1226" spans="1:40" x14ac:dyDescent="0.25">
      <c r="A1226" t="s">
        <v>7247</v>
      </c>
      <c r="B1226" t="s">
        <v>164</v>
      </c>
      <c r="C1226">
        <v>50</v>
      </c>
      <c r="D1226" t="s">
        <v>165</v>
      </c>
      <c r="E1226" t="s">
        <v>166</v>
      </c>
      <c r="F1226" s="1">
        <v>330026722667</v>
      </c>
      <c r="G1226" t="s">
        <v>7248</v>
      </c>
      <c r="H1226" t="s">
        <v>7249</v>
      </c>
      <c r="I1226" t="s">
        <v>271</v>
      </c>
      <c r="K1226" s="10" t="s">
        <v>1401</v>
      </c>
      <c r="L1226">
        <f>Tabela1[[#This Row],[vlCaptEst]]+Tabela1[[#This Row],[vlLancEstTrat]]+Tabela1[[#This Row],[vlLancEstNTrat]]+Tabela1[[#This Row],[vlConsEst]]</f>
        <v>2994.0348215106569</v>
      </c>
      <c r="M1226">
        <v>0</v>
      </c>
      <c r="N1226">
        <f>Tabela1[[#This Row],[VALOR_anual]]+Tabela1[[#This Row],[AJUSTE_exerc]]</f>
        <v>2994.0348215106569</v>
      </c>
      <c r="Q1226" t="s">
        <v>51</v>
      </c>
      <c r="R1226" t="s">
        <v>52</v>
      </c>
      <c r="S1226">
        <v>38280</v>
      </c>
      <c r="T1226">
        <v>0</v>
      </c>
      <c r="U1226">
        <v>0</v>
      </c>
      <c r="V1226">
        <v>36696</v>
      </c>
      <c r="W1226">
        <v>0</v>
      </c>
      <c r="X1226">
        <v>0</v>
      </c>
      <c r="Y1226">
        <v>5.7568725668020709E-2</v>
      </c>
      <c r="Z1226">
        <v>881.49100131139971</v>
      </c>
      <c r="AA1226">
        <v>0</v>
      </c>
      <c r="AB1226">
        <v>0</v>
      </c>
      <c r="AC1226">
        <v>2112.543820199257</v>
      </c>
      <c r="AD1226" t="s">
        <v>7250</v>
      </c>
      <c r="AE1226" t="s">
        <v>7251</v>
      </c>
      <c r="AF1226" s="10">
        <v>43311</v>
      </c>
      <c r="AG1226" s="10">
        <v>44042</v>
      </c>
      <c r="AH1226" t="s">
        <v>7252</v>
      </c>
      <c r="AI1226" t="s">
        <v>7253</v>
      </c>
      <c r="AJ1226" t="s">
        <v>7254</v>
      </c>
      <c r="AK1226" t="s">
        <v>5904</v>
      </c>
      <c r="AL1226" t="s">
        <v>47</v>
      </c>
      <c r="AM1226" t="s">
        <v>7255</v>
      </c>
      <c r="AN1226" t="s">
        <v>282</v>
      </c>
    </row>
    <row r="1227" spans="1:40" x14ac:dyDescent="0.25">
      <c r="A1227" t="s">
        <v>7256</v>
      </c>
      <c r="B1227" t="s">
        <v>164</v>
      </c>
      <c r="C1227">
        <v>50</v>
      </c>
      <c r="D1227" t="s">
        <v>165</v>
      </c>
      <c r="E1227" t="s">
        <v>166</v>
      </c>
      <c r="F1227" s="1">
        <v>330008610020</v>
      </c>
      <c r="G1227" t="s">
        <v>7257</v>
      </c>
      <c r="H1227" t="s">
        <v>7258</v>
      </c>
      <c r="I1227" t="s">
        <v>49</v>
      </c>
      <c r="K1227" s="10" t="s">
        <v>1525</v>
      </c>
      <c r="L1227">
        <f>Tabela1[[#This Row],[vlCaptEst]]+Tabela1[[#This Row],[vlLancEstTrat]]+Tabela1[[#This Row],[vlLancEstNTrat]]+Tabela1[[#This Row],[vlConsEst]]</f>
        <v>839.16765413776602</v>
      </c>
      <c r="M1227">
        <v>0</v>
      </c>
      <c r="N1227">
        <f>Tabela1[[#This Row],[VALOR_anual]]+Tabela1[[#This Row],[AJUSTE_exerc]]</f>
        <v>839.16765413776602</v>
      </c>
      <c r="Q1227" t="s">
        <v>51</v>
      </c>
      <c r="R1227" t="s">
        <v>52</v>
      </c>
      <c r="S1227">
        <v>23961.599999999999</v>
      </c>
      <c r="T1227">
        <v>0</v>
      </c>
      <c r="U1227">
        <v>0</v>
      </c>
      <c r="V1227">
        <v>4992</v>
      </c>
      <c r="W1227">
        <v>0</v>
      </c>
      <c r="X1227">
        <v>0</v>
      </c>
      <c r="Y1227">
        <v>5.7568725668020709E-2</v>
      </c>
      <c r="Z1227">
        <v>551.78032683315985</v>
      </c>
      <c r="AA1227">
        <v>0</v>
      </c>
      <c r="AB1227">
        <v>0</v>
      </c>
      <c r="AC1227">
        <v>287.38732730460623</v>
      </c>
      <c r="AD1227" t="s">
        <v>7259</v>
      </c>
      <c r="AE1227" t="s">
        <v>7260</v>
      </c>
      <c r="AF1227" s="10">
        <v>43326</v>
      </c>
      <c r="AG1227" s="10">
        <v>45152</v>
      </c>
      <c r="AH1227" t="s">
        <v>7261</v>
      </c>
      <c r="AI1227" t="s">
        <v>5869</v>
      </c>
      <c r="AJ1227" t="s">
        <v>7262</v>
      </c>
      <c r="AK1227" t="s">
        <v>95</v>
      </c>
      <c r="AL1227" t="s">
        <v>47</v>
      </c>
      <c r="AM1227" t="s">
        <v>7263</v>
      </c>
      <c r="AN1227" t="s">
        <v>7264</v>
      </c>
    </row>
    <row r="1228" spans="1:40" x14ac:dyDescent="0.25">
      <c r="A1228" t="s">
        <v>7265</v>
      </c>
      <c r="B1228" t="s">
        <v>164</v>
      </c>
      <c r="C1228">
        <v>50</v>
      </c>
      <c r="D1228" t="s">
        <v>165</v>
      </c>
      <c r="E1228" t="s">
        <v>166</v>
      </c>
      <c r="F1228" s="1">
        <v>330026519438</v>
      </c>
      <c r="G1228" t="s">
        <v>7266</v>
      </c>
      <c r="H1228" t="s">
        <v>7267</v>
      </c>
      <c r="I1228" t="s">
        <v>62</v>
      </c>
      <c r="K1228" s="10" t="s">
        <v>1401</v>
      </c>
      <c r="L1228">
        <f>Tabela1[[#This Row],[vlCaptEst]]+Tabela1[[#This Row],[vlLancEstTrat]]+Tabela1[[#This Row],[vlLancEstNTrat]]+Tabela1[[#This Row],[vlConsEst]]</f>
        <v>2521.5128724341903</v>
      </c>
      <c r="M1228">
        <v>0</v>
      </c>
      <c r="N1228">
        <f>Tabela1[[#This Row],[VALOR_anual]]+Tabela1[[#This Row],[AJUSTE_exerc]]</f>
        <v>2521.5128724341903</v>
      </c>
      <c r="Q1228" t="s">
        <v>51</v>
      </c>
      <c r="R1228" t="s">
        <v>52</v>
      </c>
      <c r="S1228">
        <v>73000</v>
      </c>
      <c r="T1228">
        <v>0</v>
      </c>
      <c r="U1228">
        <v>0</v>
      </c>
      <c r="V1228">
        <v>14600</v>
      </c>
      <c r="W1228">
        <v>0</v>
      </c>
      <c r="X1228">
        <v>0</v>
      </c>
      <c r="Y1228">
        <v>5.7568725668020709E-2</v>
      </c>
      <c r="Z1228">
        <v>1681.0085816227936</v>
      </c>
      <c r="AA1228">
        <v>0</v>
      </c>
      <c r="AB1228">
        <v>0</v>
      </c>
      <c r="AC1228">
        <v>840.5042908113968</v>
      </c>
      <c r="AD1228" t="s">
        <v>7268</v>
      </c>
      <c r="AE1228" t="s">
        <v>7269</v>
      </c>
      <c r="AF1228" s="10">
        <v>43326</v>
      </c>
      <c r="AG1228" s="10">
        <v>45152</v>
      </c>
      <c r="AH1228" t="s">
        <v>7270</v>
      </c>
      <c r="AI1228" t="s">
        <v>7271</v>
      </c>
      <c r="AJ1228" t="s">
        <v>7272</v>
      </c>
      <c r="AK1228" t="s">
        <v>255</v>
      </c>
      <c r="AL1228" t="s">
        <v>47</v>
      </c>
      <c r="AM1228" t="s">
        <v>7273</v>
      </c>
      <c r="AN1228" t="s">
        <v>99</v>
      </c>
    </row>
    <row r="1229" spans="1:40" x14ac:dyDescent="0.25">
      <c r="A1229" t="s">
        <v>7282</v>
      </c>
      <c r="B1229" t="s">
        <v>164</v>
      </c>
      <c r="C1229">
        <v>50</v>
      </c>
      <c r="D1229" t="s">
        <v>165</v>
      </c>
      <c r="E1229" t="s">
        <v>166</v>
      </c>
      <c r="F1229" s="1">
        <v>330003624561</v>
      </c>
      <c r="G1229" t="s">
        <v>7283</v>
      </c>
      <c r="H1229" t="s">
        <v>7284</v>
      </c>
      <c r="I1229" t="s">
        <v>49</v>
      </c>
      <c r="K1229" s="10" t="s">
        <v>1401</v>
      </c>
      <c r="L1229">
        <f>Tabela1[[#This Row],[vlCaptEst]]+Tabela1[[#This Row],[vlLancEstTrat]]+Tabela1[[#This Row],[vlLancEstNTrat]]+Tabela1[[#This Row],[vlConsEst]]</f>
        <v>2156.736370221171</v>
      </c>
      <c r="M1229">
        <v>0</v>
      </c>
      <c r="N1229">
        <f>Tabela1[[#This Row],[VALOR_anual]]+Tabela1[[#This Row],[AJUSTE_exerc]]</f>
        <v>2156.736370221171</v>
      </c>
      <c r="Q1229" t="s">
        <v>51</v>
      </c>
      <c r="R1229" t="s">
        <v>52</v>
      </c>
      <c r="S1229">
        <v>26864</v>
      </c>
      <c r="T1229">
        <v>0</v>
      </c>
      <c r="U1229">
        <v>0</v>
      </c>
      <c r="V1229">
        <v>26718</v>
      </c>
      <c r="W1229">
        <v>0</v>
      </c>
      <c r="X1229">
        <v>0</v>
      </c>
      <c r="Y1229">
        <v>5.7568725668020709E-2</v>
      </c>
      <c r="Z1229">
        <v>618.61216051469319</v>
      </c>
      <c r="AA1229">
        <v>0</v>
      </c>
      <c r="AB1229">
        <v>0</v>
      </c>
      <c r="AC1229">
        <v>1538.1242097064778</v>
      </c>
      <c r="AD1229" t="s">
        <v>7285</v>
      </c>
      <c r="AE1229" t="s">
        <v>7286</v>
      </c>
      <c r="AF1229" s="10">
        <v>43346</v>
      </c>
      <c r="AG1229" s="10">
        <v>44077</v>
      </c>
      <c r="AH1229" t="s">
        <v>7287</v>
      </c>
      <c r="AI1229" t="s">
        <v>1717</v>
      </c>
      <c r="AJ1229" t="s">
        <v>7288</v>
      </c>
      <c r="AK1229" t="s">
        <v>168</v>
      </c>
      <c r="AL1229" t="s">
        <v>47</v>
      </c>
      <c r="AM1229" t="s">
        <v>7289</v>
      </c>
      <c r="AN1229" t="s">
        <v>1690</v>
      </c>
    </row>
    <row r="1230" spans="1:40" x14ac:dyDescent="0.25">
      <c r="A1230" t="s">
        <v>7290</v>
      </c>
      <c r="B1230" t="s">
        <v>164</v>
      </c>
      <c r="C1230">
        <v>50</v>
      </c>
      <c r="D1230" t="s">
        <v>165</v>
      </c>
      <c r="E1230" t="s">
        <v>166</v>
      </c>
      <c r="F1230" s="1">
        <v>330022541463</v>
      </c>
      <c r="G1230" t="s">
        <v>7291</v>
      </c>
      <c r="H1230" t="s">
        <v>7292</v>
      </c>
      <c r="I1230" t="s">
        <v>49</v>
      </c>
      <c r="K1230" s="10" t="s">
        <v>66</v>
      </c>
      <c r="L1230">
        <f>Tabela1[[#This Row],[vlCaptEst]]+Tabela1[[#This Row],[vlLancEstTrat]]+Tabela1[[#This Row],[vlLancEstNTrat]]+Tabela1[[#This Row],[vlConsEst]]</f>
        <v>9884.313334284645</v>
      </c>
      <c r="M1230">
        <v>0</v>
      </c>
      <c r="N1230">
        <f>Tabela1[[#This Row],[VALOR_anual]]+Tabela1[[#This Row],[AJUSTE_exerc]]</f>
        <v>9884.313334284645</v>
      </c>
      <c r="Q1230" t="s">
        <v>51</v>
      </c>
      <c r="R1230" t="s">
        <v>52</v>
      </c>
      <c r="S1230">
        <v>122640</v>
      </c>
      <c r="T1230">
        <v>0</v>
      </c>
      <c r="U1230">
        <v>0</v>
      </c>
      <c r="V1230">
        <v>122640</v>
      </c>
      <c r="W1230">
        <v>0</v>
      </c>
      <c r="X1230">
        <v>0</v>
      </c>
      <c r="Y1230">
        <v>5.7568725668020709E-2</v>
      </c>
      <c r="Z1230">
        <v>2824.0939994273322</v>
      </c>
      <c r="AA1230">
        <v>0</v>
      </c>
      <c r="AB1230">
        <v>0</v>
      </c>
      <c r="AC1230">
        <v>7060.2193348573128</v>
      </c>
      <c r="AD1230" t="s">
        <v>7293</v>
      </c>
      <c r="AE1230" t="s">
        <v>7294</v>
      </c>
      <c r="AF1230" s="10">
        <v>43334</v>
      </c>
      <c r="AG1230" s="10">
        <v>44065</v>
      </c>
      <c r="AH1230" t="s">
        <v>7295</v>
      </c>
      <c r="AI1230" t="s">
        <v>4710</v>
      </c>
      <c r="AJ1230" t="s">
        <v>1493</v>
      </c>
      <c r="AK1230" t="s">
        <v>57</v>
      </c>
      <c r="AL1230" t="s">
        <v>47</v>
      </c>
      <c r="AM1230" t="s">
        <v>7296</v>
      </c>
      <c r="AN1230" t="s">
        <v>7297</v>
      </c>
    </row>
    <row r="1231" spans="1:40" x14ac:dyDescent="0.25">
      <c r="A1231" t="s">
        <v>7298</v>
      </c>
      <c r="B1231" t="s">
        <v>164</v>
      </c>
      <c r="C1231">
        <v>50</v>
      </c>
      <c r="D1231" t="s">
        <v>165</v>
      </c>
      <c r="E1231" t="s">
        <v>166</v>
      </c>
      <c r="F1231" s="1">
        <v>330026369525</v>
      </c>
      <c r="G1231" t="s">
        <v>7299</v>
      </c>
      <c r="H1231" t="s">
        <v>7300</v>
      </c>
      <c r="I1231" t="s">
        <v>49</v>
      </c>
      <c r="K1231" s="10" t="s">
        <v>66</v>
      </c>
      <c r="L1231">
        <f>Tabela1[[#This Row],[vlCaptEst]]+Tabela1[[#This Row],[vlLancEstTrat]]+Tabela1[[#This Row],[vlLancEstNTrat]]+Tabela1[[#This Row],[vlConsEst]]</f>
        <v>2533.3024255945734</v>
      </c>
      <c r="M1231">
        <v>0</v>
      </c>
      <c r="N1231">
        <f>Tabela1[[#This Row],[VALOR_anual]]+Tabela1[[#This Row],[AJUSTE_exerc]]</f>
        <v>2533.3024255945734</v>
      </c>
      <c r="Q1231" t="s">
        <v>51</v>
      </c>
      <c r="R1231" t="s">
        <v>52</v>
      </c>
      <c r="S1231">
        <v>39201</v>
      </c>
      <c r="T1231">
        <v>14366.4</v>
      </c>
      <c r="U1231">
        <v>0</v>
      </c>
      <c r="V1231">
        <v>27462.6</v>
      </c>
      <c r="W1231">
        <v>111</v>
      </c>
      <c r="X1231">
        <v>94</v>
      </c>
      <c r="Y1231">
        <v>5.7568725668020709E-2</v>
      </c>
      <c r="Z1231">
        <v>902.69966603127375</v>
      </c>
      <c r="AA1231">
        <v>49.622636508538534</v>
      </c>
      <c r="AB1231">
        <v>0</v>
      </c>
      <c r="AC1231">
        <v>1580.9801230547612</v>
      </c>
      <c r="AD1231" t="s">
        <v>7301</v>
      </c>
      <c r="AE1231" t="s">
        <v>7302</v>
      </c>
      <c r="AF1231" s="10">
        <v>43335</v>
      </c>
      <c r="AG1231" s="10">
        <v>45161</v>
      </c>
      <c r="AH1231" t="s">
        <v>7303</v>
      </c>
      <c r="AI1231" t="s">
        <v>7304</v>
      </c>
      <c r="AJ1231" t="s">
        <v>7305</v>
      </c>
      <c r="AK1231" t="s">
        <v>4971</v>
      </c>
      <c r="AL1231" t="s">
        <v>47</v>
      </c>
      <c r="AM1231" t="s">
        <v>7306</v>
      </c>
      <c r="AN1231" t="s">
        <v>7307</v>
      </c>
    </row>
    <row r="1232" spans="1:40" x14ac:dyDescent="0.25">
      <c r="A1232" t="s">
        <v>7308</v>
      </c>
      <c r="B1232" t="s">
        <v>164</v>
      </c>
      <c r="C1232">
        <v>50</v>
      </c>
      <c r="D1232" t="s">
        <v>165</v>
      </c>
      <c r="E1232" t="s">
        <v>166</v>
      </c>
      <c r="F1232" s="1">
        <v>330026476100</v>
      </c>
      <c r="G1232" t="s">
        <v>7309</v>
      </c>
      <c r="H1232" t="s">
        <v>7310</v>
      </c>
      <c r="I1232" t="s">
        <v>62</v>
      </c>
      <c r="K1232" s="10" t="s">
        <v>1434</v>
      </c>
      <c r="L1232">
        <f>Tabela1[[#This Row],[vlCaptEst]]+Tabela1[[#This Row],[vlLancEstTrat]]+Tabela1[[#This Row],[vlLancEstNTrat]]+Tabela1[[#This Row],[vlConsEst]]</f>
        <v>933.99576064745429</v>
      </c>
      <c r="M1232">
        <v>0</v>
      </c>
      <c r="N1232">
        <f>Tabela1[[#This Row],[VALOR_anual]]+Tabela1[[#This Row],[AJUSTE_exerc]]</f>
        <v>933.99576064745429</v>
      </c>
      <c r="Q1232" t="s">
        <v>51</v>
      </c>
      <c r="R1232" t="s">
        <v>52</v>
      </c>
      <c r="S1232">
        <v>24960</v>
      </c>
      <c r="T1232">
        <v>0</v>
      </c>
      <c r="U1232">
        <v>0</v>
      </c>
      <c r="V1232">
        <v>6240</v>
      </c>
      <c r="W1232">
        <v>0</v>
      </c>
      <c r="X1232">
        <v>0</v>
      </c>
      <c r="Y1232">
        <v>5.7568725668020709E-2</v>
      </c>
      <c r="Z1232">
        <v>574.76421213519973</v>
      </c>
      <c r="AA1232">
        <v>0</v>
      </c>
      <c r="AB1232">
        <v>0</v>
      </c>
      <c r="AC1232">
        <v>359.23154851225462</v>
      </c>
      <c r="AD1232" t="s">
        <v>7311</v>
      </c>
      <c r="AE1232" t="s">
        <v>7312</v>
      </c>
      <c r="AF1232" s="10">
        <v>43333</v>
      </c>
      <c r="AG1232" s="10">
        <v>45159</v>
      </c>
      <c r="AH1232" t="s">
        <v>7313</v>
      </c>
      <c r="AI1232" t="s">
        <v>4375</v>
      </c>
      <c r="AJ1232" t="s">
        <v>7314</v>
      </c>
      <c r="AK1232" t="s">
        <v>64</v>
      </c>
      <c r="AL1232" t="s">
        <v>47</v>
      </c>
      <c r="AM1232" t="s">
        <v>7315</v>
      </c>
      <c r="AN1232" t="s">
        <v>7316</v>
      </c>
    </row>
    <row r="1233" spans="1:40" x14ac:dyDescent="0.25">
      <c r="A1233" t="s">
        <v>7317</v>
      </c>
      <c r="B1233" t="s">
        <v>164</v>
      </c>
      <c r="C1233">
        <v>50</v>
      </c>
      <c r="D1233" t="s">
        <v>165</v>
      </c>
      <c r="E1233" t="s">
        <v>166</v>
      </c>
      <c r="F1233" s="1">
        <v>330025882490</v>
      </c>
      <c r="G1233" t="s">
        <v>7318</v>
      </c>
      <c r="H1233" t="s">
        <v>7319</v>
      </c>
      <c r="I1233" t="s">
        <v>49</v>
      </c>
      <c r="K1233" s="10" t="s">
        <v>1434</v>
      </c>
      <c r="L1233">
        <f>Tabela1[[#This Row],[vlCaptEst]]+Tabela1[[#This Row],[vlLancEstTrat]]+Tabela1[[#This Row],[vlLancEstNTrat]]+Tabela1[[#This Row],[vlConsEst]]</f>
        <v>1550.7178333658417</v>
      </c>
      <c r="M1233">
        <v>0</v>
      </c>
      <c r="N1233">
        <f>Tabela1[[#This Row],[VALOR_anual]]+Tabela1[[#This Row],[AJUSTE_exerc]]</f>
        <v>1550.7178333658417</v>
      </c>
      <c r="Q1233" t="s">
        <v>51</v>
      </c>
      <c r="R1233" t="s">
        <v>52</v>
      </c>
      <c r="S1233">
        <v>44895</v>
      </c>
      <c r="T1233">
        <v>0</v>
      </c>
      <c r="U1233">
        <v>0</v>
      </c>
      <c r="V1233">
        <v>8979</v>
      </c>
      <c r="W1233">
        <v>0</v>
      </c>
      <c r="X1233">
        <v>0</v>
      </c>
      <c r="Y1233">
        <v>5.7568725668020709E-2</v>
      </c>
      <c r="Z1233">
        <v>1033.815369735232</v>
      </c>
      <c r="AA1233">
        <v>0</v>
      </c>
      <c r="AB1233">
        <v>0</v>
      </c>
      <c r="AC1233">
        <v>516.90246363060965</v>
      </c>
      <c r="AD1233" t="s">
        <v>7320</v>
      </c>
      <c r="AE1233" t="s">
        <v>7321</v>
      </c>
      <c r="AF1233" s="10">
        <v>43383</v>
      </c>
      <c r="AG1233" s="10">
        <v>45209</v>
      </c>
      <c r="AH1233" t="s">
        <v>7322</v>
      </c>
      <c r="AI1233" t="s">
        <v>181</v>
      </c>
      <c r="AJ1233" t="s">
        <v>7323</v>
      </c>
      <c r="AK1233" t="s">
        <v>57</v>
      </c>
      <c r="AL1233" t="s">
        <v>47</v>
      </c>
      <c r="AM1233" t="s">
        <v>1494</v>
      </c>
      <c r="AN1233" t="s">
        <v>1451</v>
      </c>
    </row>
    <row r="1234" spans="1:40" x14ac:dyDescent="0.25">
      <c r="A1234" t="s">
        <v>7324</v>
      </c>
      <c r="B1234" t="s">
        <v>164</v>
      </c>
      <c r="C1234">
        <v>50</v>
      </c>
      <c r="D1234" t="s">
        <v>165</v>
      </c>
      <c r="E1234" t="s">
        <v>166</v>
      </c>
      <c r="F1234" s="1">
        <v>330027252893</v>
      </c>
      <c r="G1234" t="s">
        <v>7325</v>
      </c>
      <c r="H1234" t="s">
        <v>7326</v>
      </c>
      <c r="I1234" t="s">
        <v>49</v>
      </c>
      <c r="K1234" s="10" t="s">
        <v>1434</v>
      </c>
      <c r="L1234">
        <f>Tabela1[[#This Row],[vlCaptEst]]+Tabela1[[#This Row],[vlLancEstTrat]]+Tabela1[[#This Row],[vlLancEstNTrat]]+Tabela1[[#This Row],[vlConsEst]]</f>
        <v>4040.7153192295837</v>
      </c>
      <c r="M1234">
        <v>0</v>
      </c>
      <c r="N1234">
        <f>Tabela1[[#This Row],[VALOR_anual]]+Tabela1[[#This Row],[AJUSTE_exerc]]</f>
        <v>4040.7153192295837</v>
      </c>
      <c r="Q1234" t="s">
        <v>51</v>
      </c>
      <c r="R1234" t="s">
        <v>52</v>
      </c>
      <c r="S1234">
        <v>51611</v>
      </c>
      <c r="T1234">
        <v>0</v>
      </c>
      <c r="U1234">
        <v>0</v>
      </c>
      <c r="V1234">
        <v>49545.1</v>
      </c>
      <c r="W1234">
        <v>0</v>
      </c>
      <c r="X1234">
        <v>0</v>
      </c>
      <c r="Y1234">
        <v>5.7568725668020709E-2</v>
      </c>
      <c r="Z1234">
        <v>1188.4684098639052</v>
      </c>
      <c r="AA1234">
        <v>0</v>
      </c>
      <c r="AB1234">
        <v>0</v>
      </c>
      <c r="AC1234">
        <v>2852.2469093656782</v>
      </c>
      <c r="AD1234" t="s">
        <v>7327</v>
      </c>
      <c r="AE1234" t="s">
        <v>7328</v>
      </c>
      <c r="AF1234" s="10">
        <v>43364</v>
      </c>
      <c r="AG1234" s="10">
        <v>45190</v>
      </c>
      <c r="AH1234" t="s">
        <v>7329</v>
      </c>
      <c r="AI1234" t="s">
        <v>205</v>
      </c>
      <c r="AJ1234" t="s">
        <v>7330</v>
      </c>
      <c r="AK1234" t="s">
        <v>64</v>
      </c>
      <c r="AL1234" t="s">
        <v>47</v>
      </c>
      <c r="AM1234" t="s">
        <v>1406</v>
      </c>
      <c r="AN1234" t="s">
        <v>7331</v>
      </c>
    </row>
    <row r="1235" spans="1:40" x14ac:dyDescent="0.25">
      <c r="A1235" t="s">
        <v>7332</v>
      </c>
      <c r="B1235" t="s">
        <v>164</v>
      </c>
      <c r="C1235">
        <v>50</v>
      </c>
      <c r="D1235" t="s">
        <v>165</v>
      </c>
      <c r="E1235" t="s">
        <v>166</v>
      </c>
      <c r="F1235" s="1">
        <v>330027043208</v>
      </c>
      <c r="G1235" t="s">
        <v>7333</v>
      </c>
      <c r="H1235" t="s">
        <v>7334</v>
      </c>
      <c r="I1235" t="s">
        <v>62</v>
      </c>
      <c r="K1235" s="10" t="s">
        <v>1434</v>
      </c>
      <c r="L1235">
        <f>Tabela1[[#This Row],[vlCaptEst]]+Tabela1[[#This Row],[vlLancEstTrat]]+Tabela1[[#This Row],[vlLancEstNTrat]]+Tabela1[[#This Row],[vlConsEst]]</f>
        <v>1344.948882944808</v>
      </c>
      <c r="M1235">
        <v>0</v>
      </c>
      <c r="N1235">
        <f>Tabela1[[#This Row],[VALOR_anual]]+Tabela1[[#This Row],[AJUSTE_exerc]]</f>
        <v>1344.948882944808</v>
      </c>
      <c r="Q1235" t="s">
        <v>51</v>
      </c>
      <c r="R1235" t="s">
        <v>52</v>
      </c>
      <c r="S1235">
        <v>24960</v>
      </c>
      <c r="T1235">
        <v>0</v>
      </c>
      <c r="U1235">
        <v>0</v>
      </c>
      <c r="V1235">
        <v>13378.56</v>
      </c>
      <c r="W1235">
        <v>0</v>
      </c>
      <c r="X1235">
        <v>0</v>
      </c>
      <c r="Y1235">
        <v>5.7568725668020709E-2</v>
      </c>
      <c r="Z1235">
        <v>574.76421213519973</v>
      </c>
      <c r="AA1235">
        <v>0</v>
      </c>
      <c r="AB1235">
        <v>0</v>
      </c>
      <c r="AC1235">
        <v>770.18467080960829</v>
      </c>
      <c r="AD1235" t="s">
        <v>7335</v>
      </c>
      <c r="AE1235" t="s">
        <v>7336</v>
      </c>
      <c r="AF1235" s="10">
        <v>43326</v>
      </c>
      <c r="AG1235" s="10">
        <v>45152</v>
      </c>
      <c r="AH1235" t="s">
        <v>7337</v>
      </c>
      <c r="AI1235" t="s">
        <v>202</v>
      </c>
      <c r="AJ1235" t="s">
        <v>7338</v>
      </c>
      <c r="AK1235" t="s">
        <v>168</v>
      </c>
      <c r="AL1235" t="s">
        <v>47</v>
      </c>
      <c r="AM1235" t="s">
        <v>7339</v>
      </c>
      <c r="AN1235" t="s">
        <v>7340</v>
      </c>
    </row>
    <row r="1236" spans="1:40" x14ac:dyDescent="0.25">
      <c r="A1236" t="s">
        <v>7348</v>
      </c>
      <c r="B1236" t="s">
        <v>164</v>
      </c>
      <c r="C1236">
        <v>50</v>
      </c>
      <c r="D1236" t="s">
        <v>165</v>
      </c>
      <c r="E1236" t="s">
        <v>166</v>
      </c>
      <c r="F1236" s="1">
        <v>330027776299</v>
      </c>
      <c r="G1236" t="s">
        <v>7349</v>
      </c>
      <c r="H1236" t="s">
        <v>7350</v>
      </c>
      <c r="I1236" t="s">
        <v>49</v>
      </c>
      <c r="K1236" s="10" t="s">
        <v>2638</v>
      </c>
      <c r="L1236">
        <f>Tabela1[[#This Row],[vlCaptEst]]+Tabela1[[#This Row],[vlLancEstTrat]]+Tabela1[[#This Row],[vlLancEstNTrat]]+Tabela1[[#This Row],[vlConsEst]]</f>
        <v>102.11695337058043</v>
      </c>
      <c r="M1236">
        <v>0</v>
      </c>
      <c r="N1236">
        <f>Tabela1[[#This Row],[VALOR_anual]]+Tabela1[[#This Row],[AJUSTE_exerc]]</f>
        <v>102.11695337058043</v>
      </c>
      <c r="Q1236" t="s">
        <v>250</v>
      </c>
      <c r="R1236" t="s">
        <v>52</v>
      </c>
      <c r="S1236">
        <v>2135.25</v>
      </c>
      <c r="T1236">
        <v>0</v>
      </c>
      <c r="U1236">
        <v>0</v>
      </c>
      <c r="V1236">
        <v>919.8</v>
      </c>
      <c r="W1236">
        <v>0</v>
      </c>
      <c r="X1236">
        <v>0</v>
      </c>
      <c r="Y1236">
        <v>5.7568725668020709E-2</v>
      </c>
      <c r="Z1236">
        <v>49.163167651977986</v>
      </c>
      <c r="AA1236">
        <v>0</v>
      </c>
      <c r="AB1236">
        <v>0</v>
      </c>
      <c r="AC1236">
        <v>52.953785718602454</v>
      </c>
      <c r="AD1236" t="s">
        <v>7351</v>
      </c>
      <c r="AE1236" t="s">
        <v>7352</v>
      </c>
      <c r="AF1236" s="10">
        <v>43434</v>
      </c>
      <c r="AG1236" s="10">
        <v>45260</v>
      </c>
      <c r="AH1236" t="s">
        <v>7353</v>
      </c>
      <c r="AI1236" t="s">
        <v>5586</v>
      </c>
      <c r="AJ1236" t="s">
        <v>7354</v>
      </c>
      <c r="AK1236" t="s">
        <v>57</v>
      </c>
      <c r="AL1236" t="s">
        <v>2633</v>
      </c>
      <c r="AM1236" t="s">
        <v>1460</v>
      </c>
      <c r="AN1236" t="s">
        <v>1461</v>
      </c>
    </row>
    <row r="1237" spans="1:40" x14ac:dyDescent="0.25">
      <c r="A1237" t="s">
        <v>7355</v>
      </c>
      <c r="B1237" t="s">
        <v>164</v>
      </c>
      <c r="C1237">
        <v>50</v>
      </c>
      <c r="D1237" t="s">
        <v>165</v>
      </c>
      <c r="E1237" t="s">
        <v>166</v>
      </c>
      <c r="F1237" s="1">
        <v>330027201555</v>
      </c>
      <c r="G1237" t="s">
        <v>7356</v>
      </c>
      <c r="H1237" t="s">
        <v>7357</v>
      </c>
      <c r="I1237" t="s">
        <v>49</v>
      </c>
      <c r="K1237" s="10" t="s">
        <v>2638</v>
      </c>
      <c r="L1237">
        <f>Tabela1[[#This Row],[vlCaptEst]]+Tabela1[[#This Row],[vlLancEstTrat]]+Tabela1[[#This Row],[vlLancEstNTrat]]+Tabela1[[#This Row],[vlConsEst]]</f>
        <v>2305.4998550066593</v>
      </c>
      <c r="M1237">
        <v>0</v>
      </c>
      <c r="N1237">
        <f>Tabela1[[#This Row],[VALOR_anual]]+Tabela1[[#This Row],[AJUSTE_exerc]]</f>
        <v>2305.4998550066593</v>
      </c>
      <c r="Q1237" t="s">
        <v>250</v>
      </c>
      <c r="R1237" t="s">
        <v>52</v>
      </c>
      <c r="S1237">
        <v>29127</v>
      </c>
      <c r="T1237">
        <v>0</v>
      </c>
      <c r="U1237">
        <v>0</v>
      </c>
      <c r="V1237">
        <v>28397</v>
      </c>
      <c r="W1237">
        <v>0</v>
      </c>
      <c r="X1237">
        <v>0</v>
      </c>
      <c r="Y1237">
        <v>5.7568725668020709E-2</v>
      </c>
      <c r="Z1237">
        <v>670.72010583826375</v>
      </c>
      <c r="AA1237">
        <v>0</v>
      </c>
      <c r="AB1237">
        <v>0</v>
      </c>
      <c r="AC1237">
        <v>1634.7797491683955</v>
      </c>
      <c r="AD1237" t="s">
        <v>7358</v>
      </c>
      <c r="AE1237" t="s">
        <v>7359</v>
      </c>
      <c r="AF1237" s="10">
        <v>43383</v>
      </c>
      <c r="AG1237" s="10">
        <v>45209</v>
      </c>
      <c r="AH1237" t="s">
        <v>7360</v>
      </c>
      <c r="AI1237" t="s">
        <v>4810</v>
      </c>
      <c r="AJ1237" t="s">
        <v>7361</v>
      </c>
      <c r="AK1237" t="s">
        <v>187</v>
      </c>
      <c r="AL1237" t="s">
        <v>47</v>
      </c>
      <c r="AM1237" t="s">
        <v>7315</v>
      </c>
      <c r="AN1237" t="s">
        <v>282</v>
      </c>
    </row>
    <row r="1238" spans="1:40" x14ac:dyDescent="0.25">
      <c r="A1238" t="s">
        <v>7362</v>
      </c>
      <c r="B1238" t="s">
        <v>164</v>
      </c>
      <c r="C1238">
        <v>50</v>
      </c>
      <c r="D1238" t="s">
        <v>165</v>
      </c>
      <c r="E1238" t="s">
        <v>166</v>
      </c>
      <c r="F1238" s="1">
        <v>330001201183</v>
      </c>
      <c r="G1238" t="s">
        <v>4823</v>
      </c>
      <c r="H1238" t="s">
        <v>7363</v>
      </c>
      <c r="I1238" t="s">
        <v>62</v>
      </c>
      <c r="K1238" s="10" t="s">
        <v>2638</v>
      </c>
      <c r="L1238">
        <f>Tabela1[[#This Row],[vlCaptEst]]+Tabela1[[#This Row],[vlLancEstTrat]]+Tabela1[[#This Row],[vlLancEstNTrat]]+Tabela1[[#This Row],[vlConsEst]]</f>
        <v>5359.0567783899314</v>
      </c>
      <c r="M1238">
        <v>0</v>
      </c>
      <c r="N1238">
        <f>Tabela1[[#This Row],[VALOR_anual]]+Tabela1[[#This Row],[AJUSTE_exerc]]</f>
        <v>5359.0567783899314</v>
      </c>
      <c r="Q1238" t="s">
        <v>250</v>
      </c>
      <c r="R1238" t="s">
        <v>52</v>
      </c>
      <c r="S1238">
        <v>67014</v>
      </c>
      <c r="T1238">
        <v>0</v>
      </c>
      <c r="U1238">
        <v>0</v>
      </c>
      <c r="V1238">
        <v>66284</v>
      </c>
      <c r="W1238">
        <v>0</v>
      </c>
      <c r="X1238">
        <v>0</v>
      </c>
      <c r="Y1238">
        <v>5.7568725668020709E-2</v>
      </c>
      <c r="Z1238">
        <v>1543.167924654631</v>
      </c>
      <c r="AA1238">
        <v>0</v>
      </c>
      <c r="AB1238">
        <v>0</v>
      </c>
      <c r="AC1238">
        <v>3815.8888537353005</v>
      </c>
      <c r="AD1238" t="s">
        <v>7364</v>
      </c>
      <c r="AE1238" t="s">
        <v>7365</v>
      </c>
      <c r="AF1238" s="10">
        <v>43383</v>
      </c>
      <c r="AG1238" s="10">
        <v>45209</v>
      </c>
      <c r="AH1238" t="s">
        <v>7366</v>
      </c>
      <c r="AI1238" t="s">
        <v>6466</v>
      </c>
      <c r="AJ1238" t="s">
        <v>7367</v>
      </c>
      <c r="AK1238" t="s">
        <v>208</v>
      </c>
      <c r="AL1238" t="s">
        <v>47</v>
      </c>
      <c r="AM1238" t="s">
        <v>7368</v>
      </c>
      <c r="AN1238" t="s">
        <v>7369</v>
      </c>
    </row>
    <row r="1239" spans="1:40" x14ac:dyDescent="0.25">
      <c r="A1239" t="s">
        <v>7370</v>
      </c>
      <c r="B1239" t="s">
        <v>164</v>
      </c>
      <c r="C1239">
        <v>50</v>
      </c>
      <c r="D1239" t="s">
        <v>165</v>
      </c>
      <c r="E1239" t="s">
        <v>166</v>
      </c>
      <c r="F1239" s="1">
        <v>330001201183</v>
      </c>
      <c r="G1239" t="s">
        <v>4823</v>
      </c>
      <c r="H1239" t="s">
        <v>7371</v>
      </c>
      <c r="I1239" t="s">
        <v>62</v>
      </c>
      <c r="K1239" s="10" t="s">
        <v>2638</v>
      </c>
      <c r="L1239">
        <f>Tabela1[[#This Row],[vlCaptEst]]+Tabela1[[#This Row],[vlLancEstTrat]]+Tabela1[[#This Row],[vlLancEstNTrat]]+Tabela1[[#This Row],[vlConsEst]]</f>
        <v>4084.8556568814347</v>
      </c>
      <c r="M1239">
        <v>0</v>
      </c>
      <c r="N1239">
        <f>Tabela1[[#This Row],[VALOR_anual]]+Tabela1[[#This Row],[AJUSTE_exerc]]</f>
        <v>4084.8556568814347</v>
      </c>
      <c r="Q1239" t="s">
        <v>250</v>
      </c>
      <c r="R1239" t="s">
        <v>52</v>
      </c>
      <c r="S1239">
        <v>56940</v>
      </c>
      <c r="T1239">
        <v>0</v>
      </c>
      <c r="U1239">
        <v>0</v>
      </c>
      <c r="V1239">
        <v>48180</v>
      </c>
      <c r="W1239">
        <v>0</v>
      </c>
      <c r="X1239">
        <v>0</v>
      </c>
      <c r="Y1239">
        <v>5.7568725668020709E-2</v>
      </c>
      <c r="Z1239">
        <v>1311.1883644616212</v>
      </c>
      <c r="AA1239">
        <v>0</v>
      </c>
      <c r="AB1239">
        <v>0</v>
      </c>
      <c r="AC1239">
        <v>2773.6672924198133</v>
      </c>
      <c r="AD1239" t="s">
        <v>7372</v>
      </c>
      <c r="AE1239" t="s">
        <v>7373</v>
      </c>
      <c r="AF1239" s="10">
        <v>43411</v>
      </c>
      <c r="AG1239" s="10">
        <v>45237</v>
      </c>
      <c r="AH1239" t="s">
        <v>7366</v>
      </c>
      <c r="AI1239" t="s">
        <v>7374</v>
      </c>
      <c r="AJ1239" t="s">
        <v>7367</v>
      </c>
      <c r="AK1239" t="s">
        <v>208</v>
      </c>
      <c r="AL1239" t="s">
        <v>47</v>
      </c>
      <c r="AM1239" t="s">
        <v>7368</v>
      </c>
      <c r="AN1239" t="s">
        <v>7369</v>
      </c>
    </row>
    <row r="1240" spans="1:40" x14ac:dyDescent="0.25">
      <c r="A1240" t="s">
        <v>7375</v>
      </c>
      <c r="B1240" t="s">
        <v>164</v>
      </c>
      <c r="C1240">
        <v>50</v>
      </c>
      <c r="D1240" t="s">
        <v>165</v>
      </c>
      <c r="E1240" t="s">
        <v>166</v>
      </c>
      <c r="F1240" s="1">
        <v>330027979645</v>
      </c>
      <c r="G1240" t="s">
        <v>7376</v>
      </c>
      <c r="H1240" t="s">
        <v>7377</v>
      </c>
      <c r="I1240" t="s">
        <v>49</v>
      </c>
      <c r="K1240" s="10" t="s">
        <v>2638</v>
      </c>
      <c r="L1240">
        <f>Tabela1[[#This Row],[vlCaptEst]]+Tabela1[[#This Row],[vlLancEstTrat]]+Tabela1[[#This Row],[vlLancEstNTrat]]+Tabela1[[#This Row],[vlConsEst]]</f>
        <v>1008.6176799424915</v>
      </c>
      <c r="M1240">
        <v>0</v>
      </c>
      <c r="N1240">
        <f>Tabela1[[#This Row],[VALOR_anual]]+Tabela1[[#This Row],[AJUSTE_exerc]]</f>
        <v>1008.6176799424915</v>
      </c>
      <c r="Q1240" t="s">
        <v>250</v>
      </c>
      <c r="R1240" t="s">
        <v>52</v>
      </c>
      <c r="S1240">
        <v>21900</v>
      </c>
      <c r="T1240">
        <v>0</v>
      </c>
      <c r="U1240">
        <v>0</v>
      </c>
      <c r="V1240">
        <v>8760</v>
      </c>
      <c r="W1240">
        <v>0</v>
      </c>
      <c r="X1240">
        <v>0</v>
      </c>
      <c r="Y1240">
        <v>5.7568725668020709E-2</v>
      </c>
      <c r="Z1240">
        <v>504.30883997124573</v>
      </c>
      <c r="AA1240">
        <v>0</v>
      </c>
      <c r="AB1240">
        <v>0</v>
      </c>
      <c r="AC1240">
        <v>504.30883997124573</v>
      </c>
      <c r="AD1240" t="s">
        <v>7378</v>
      </c>
      <c r="AE1240" t="s">
        <v>7379</v>
      </c>
      <c r="AF1240" s="10">
        <v>43416</v>
      </c>
      <c r="AG1240" s="10">
        <v>45242</v>
      </c>
      <c r="AH1240" t="s">
        <v>7380</v>
      </c>
      <c r="AI1240" t="s">
        <v>7381</v>
      </c>
      <c r="AJ1240" t="s">
        <v>7382</v>
      </c>
      <c r="AK1240" t="s">
        <v>4971</v>
      </c>
      <c r="AL1240" t="s">
        <v>47</v>
      </c>
      <c r="AM1240" t="s">
        <v>7383</v>
      </c>
      <c r="AN1240" t="s">
        <v>7384</v>
      </c>
    </row>
    <row r="1241" spans="1:40" x14ac:dyDescent="0.25">
      <c r="A1241" t="s">
        <v>7385</v>
      </c>
      <c r="B1241" t="s">
        <v>164</v>
      </c>
      <c r="C1241">
        <v>50</v>
      </c>
      <c r="D1241" t="s">
        <v>165</v>
      </c>
      <c r="E1241" t="s">
        <v>166</v>
      </c>
      <c r="F1241" s="1">
        <v>330027238394</v>
      </c>
      <c r="G1241" t="s">
        <v>7386</v>
      </c>
      <c r="H1241" t="s">
        <v>7387</v>
      </c>
      <c r="I1241" t="s">
        <v>271</v>
      </c>
      <c r="K1241" s="10" t="s">
        <v>2638</v>
      </c>
      <c r="L1241">
        <f>Tabela1[[#This Row],[vlCaptEst]]+Tabela1[[#This Row],[vlLancEstTrat]]+Tabela1[[#This Row],[vlLancEstNTrat]]+Tabela1[[#This Row],[vlConsEst]]</f>
        <v>2017.2144749369572</v>
      </c>
      <c r="M1241">
        <v>0</v>
      </c>
      <c r="N1241">
        <f>Tabela1[[#This Row],[VALOR_anual]]+Tabela1[[#This Row],[AJUSTE_exerc]]</f>
        <v>2017.2144749369572</v>
      </c>
      <c r="Q1241" t="s">
        <v>250</v>
      </c>
      <c r="R1241" t="s">
        <v>52</v>
      </c>
      <c r="S1241">
        <v>32850</v>
      </c>
      <c r="T1241">
        <v>0</v>
      </c>
      <c r="U1241">
        <v>0</v>
      </c>
      <c r="V1241">
        <v>21900</v>
      </c>
      <c r="W1241">
        <v>0</v>
      </c>
      <c r="X1241">
        <v>0</v>
      </c>
      <c r="Y1241">
        <v>5.7568725668020709E-2</v>
      </c>
      <c r="Z1241">
        <v>756.45281748285572</v>
      </c>
      <c r="AA1241">
        <v>0</v>
      </c>
      <c r="AB1241">
        <v>0</v>
      </c>
      <c r="AC1241">
        <v>1260.7616574541014</v>
      </c>
      <c r="AD1241" t="s">
        <v>7388</v>
      </c>
      <c r="AE1241" t="s">
        <v>7389</v>
      </c>
      <c r="AF1241" s="10">
        <v>43389</v>
      </c>
      <c r="AG1241" s="10">
        <v>45215</v>
      </c>
      <c r="AH1241" t="s">
        <v>7390</v>
      </c>
      <c r="AI1241" t="s">
        <v>7374</v>
      </c>
      <c r="AJ1241" t="s">
        <v>7367</v>
      </c>
      <c r="AK1241" t="s">
        <v>208</v>
      </c>
      <c r="AL1241" t="s">
        <v>47</v>
      </c>
      <c r="AM1241" t="s">
        <v>1794</v>
      </c>
      <c r="AN1241" t="s">
        <v>1795</v>
      </c>
    </row>
    <row r="1242" spans="1:40" x14ac:dyDescent="0.25">
      <c r="A1242" t="s">
        <v>7391</v>
      </c>
      <c r="B1242" t="s">
        <v>164</v>
      </c>
      <c r="C1242">
        <v>50</v>
      </c>
      <c r="D1242" t="s">
        <v>165</v>
      </c>
      <c r="E1242" t="s">
        <v>166</v>
      </c>
      <c r="F1242" s="1">
        <v>330026253900</v>
      </c>
      <c r="G1242" t="s">
        <v>7392</v>
      </c>
      <c r="H1242" t="s">
        <v>7393</v>
      </c>
      <c r="I1242" t="s">
        <v>62</v>
      </c>
      <c r="K1242" s="10" t="s">
        <v>2638</v>
      </c>
      <c r="L1242">
        <f>Tabela1[[#This Row],[vlCaptEst]]+Tabela1[[#This Row],[vlLancEstTrat]]+Tabela1[[#This Row],[vlLancEstNTrat]]+Tabela1[[#This Row],[vlConsEst]]</f>
        <v>522.57272701952729</v>
      </c>
      <c r="M1242">
        <v>0</v>
      </c>
      <c r="N1242">
        <f>Tabela1[[#This Row],[VALOR_anual]]+Tabela1[[#This Row],[AJUSTE_exerc]]</f>
        <v>522.57272701952729</v>
      </c>
      <c r="Q1242" t="s">
        <v>250</v>
      </c>
      <c r="R1242" t="s">
        <v>52</v>
      </c>
      <c r="S1242">
        <v>20301.599999999999</v>
      </c>
      <c r="T1242">
        <v>0</v>
      </c>
      <c r="U1242">
        <v>0</v>
      </c>
      <c r="V1242">
        <v>956.6</v>
      </c>
      <c r="W1242">
        <v>0</v>
      </c>
      <c r="X1242">
        <v>0</v>
      </c>
      <c r="Y1242">
        <v>5.7568725668020709E-2</v>
      </c>
      <c r="Z1242">
        <v>467.49911907633867</v>
      </c>
      <c r="AA1242">
        <v>0</v>
      </c>
      <c r="AB1242">
        <v>0</v>
      </c>
      <c r="AC1242">
        <v>55.073607943188591</v>
      </c>
      <c r="AD1242" t="s">
        <v>7394</v>
      </c>
      <c r="AE1242" t="s">
        <v>7395</v>
      </c>
      <c r="AF1242" s="10">
        <v>43412</v>
      </c>
      <c r="AG1242" s="10">
        <v>45238</v>
      </c>
      <c r="AH1242" t="s">
        <v>7396</v>
      </c>
      <c r="AI1242" t="s">
        <v>7397</v>
      </c>
      <c r="AJ1242" t="s">
        <v>7398</v>
      </c>
      <c r="AK1242" t="s">
        <v>200</v>
      </c>
      <c r="AL1242" t="s">
        <v>47</v>
      </c>
      <c r="AM1242" t="s">
        <v>7399</v>
      </c>
      <c r="AN1242" t="s">
        <v>7400</v>
      </c>
    </row>
    <row r="1243" spans="1:40" x14ac:dyDescent="0.25">
      <c r="A1243" t="s">
        <v>7401</v>
      </c>
      <c r="B1243" t="s">
        <v>164</v>
      </c>
      <c r="C1243">
        <v>50</v>
      </c>
      <c r="D1243" t="s">
        <v>165</v>
      </c>
      <c r="E1243" t="s">
        <v>166</v>
      </c>
      <c r="F1243" s="1">
        <v>330027273033</v>
      </c>
      <c r="G1243" t="s">
        <v>7402</v>
      </c>
      <c r="H1243" t="s">
        <v>7403</v>
      </c>
      <c r="I1243" t="s">
        <v>1933</v>
      </c>
      <c r="K1243" s="10" t="s">
        <v>2638</v>
      </c>
      <c r="L1243">
        <f>Tabela1[[#This Row],[vlCaptEst]]+Tabela1[[#This Row],[vlLancEstTrat]]+Tabela1[[#This Row],[vlLancEstNTrat]]+Tabela1[[#This Row],[vlConsEst]]</f>
        <v>396.66781784792602</v>
      </c>
      <c r="M1243">
        <v>0</v>
      </c>
      <c r="N1243">
        <f>Tabela1[[#This Row],[VALOR_anual]]+Tabela1[[#This Row],[AJUSTE_exerc]]</f>
        <v>396.66781784792602</v>
      </c>
      <c r="Q1243" t="s">
        <v>51</v>
      </c>
      <c r="R1243" t="s">
        <v>52</v>
      </c>
      <c r="S1243">
        <v>0</v>
      </c>
      <c r="T1243">
        <v>59042.400000000001</v>
      </c>
      <c r="U1243">
        <v>0</v>
      </c>
      <c r="V1243">
        <v>0</v>
      </c>
      <c r="W1243">
        <v>1234</v>
      </c>
      <c r="X1243">
        <v>88</v>
      </c>
      <c r="Y1243">
        <v>5.7568725668020709E-2</v>
      </c>
      <c r="Z1243">
        <v>0</v>
      </c>
      <c r="AA1243">
        <v>396.66781784792602</v>
      </c>
      <c r="AB1243">
        <v>0</v>
      </c>
      <c r="AC1243">
        <v>0</v>
      </c>
      <c r="AD1243" t="s">
        <v>7404</v>
      </c>
      <c r="AE1243" t="s">
        <v>7405</v>
      </c>
      <c r="AF1243" s="10">
        <v>43404</v>
      </c>
      <c r="AG1243" s="10">
        <v>45230</v>
      </c>
      <c r="AH1243" t="s">
        <v>7406</v>
      </c>
      <c r="AI1243" t="s">
        <v>180</v>
      </c>
      <c r="AJ1243" t="s">
        <v>7407</v>
      </c>
      <c r="AK1243" t="s">
        <v>57</v>
      </c>
      <c r="AL1243" t="s">
        <v>47</v>
      </c>
      <c r="AM1243" t="s">
        <v>7408</v>
      </c>
      <c r="AN1243" t="s">
        <v>7409</v>
      </c>
    </row>
    <row r="1244" spans="1:40" x14ac:dyDescent="0.25">
      <c r="A1244" t="s">
        <v>7410</v>
      </c>
      <c r="B1244" t="s">
        <v>164</v>
      </c>
      <c r="C1244">
        <v>50</v>
      </c>
      <c r="D1244" t="s">
        <v>165</v>
      </c>
      <c r="E1244" t="s">
        <v>166</v>
      </c>
      <c r="F1244" s="1">
        <v>330026799708</v>
      </c>
      <c r="G1244" t="s">
        <v>222</v>
      </c>
      <c r="H1244" t="s">
        <v>7411</v>
      </c>
      <c r="I1244" t="s">
        <v>49</v>
      </c>
      <c r="K1244" s="10" t="s">
        <v>66</v>
      </c>
      <c r="L1244">
        <f>Tabela1[[#This Row],[vlCaptEst]]+Tabela1[[#This Row],[vlLancEstTrat]]+Tabela1[[#This Row],[vlLancEstNTrat]]+Tabela1[[#This Row],[vlConsEst]]</f>
        <v>66.560329357202136</v>
      </c>
      <c r="M1244">
        <v>0</v>
      </c>
      <c r="N1244">
        <f>Tabela1[[#This Row],[VALOR_anual]]+Tabela1[[#This Row],[AJUSTE_exerc]]</f>
        <v>66.560329357202136</v>
      </c>
      <c r="Q1244" t="s">
        <v>250</v>
      </c>
      <c r="R1244" t="s">
        <v>52</v>
      </c>
      <c r="S1244">
        <v>1927.2</v>
      </c>
      <c r="T1244">
        <v>0</v>
      </c>
      <c r="U1244">
        <v>0</v>
      </c>
      <c r="V1244">
        <v>385.44</v>
      </c>
      <c r="W1244">
        <v>0</v>
      </c>
      <c r="X1244">
        <v>0</v>
      </c>
      <c r="Y1244">
        <v>5.7568725668020709E-2</v>
      </c>
      <c r="Z1244">
        <v>44.37007208013052</v>
      </c>
      <c r="AA1244">
        <v>0</v>
      </c>
      <c r="AB1244">
        <v>0</v>
      </c>
      <c r="AC1244">
        <v>22.190257277071623</v>
      </c>
      <c r="AD1244" t="s">
        <v>7412</v>
      </c>
      <c r="AE1244" t="s">
        <v>7413</v>
      </c>
      <c r="AF1244" s="10">
        <v>43785</v>
      </c>
      <c r="AG1244" s="10">
        <v>45246</v>
      </c>
      <c r="AH1244" t="s">
        <v>7414</v>
      </c>
      <c r="AI1244" t="s">
        <v>7415</v>
      </c>
      <c r="AJ1244" t="s">
        <v>7416</v>
      </c>
      <c r="AK1244" t="s">
        <v>57</v>
      </c>
      <c r="AL1244" t="s">
        <v>47</v>
      </c>
      <c r="AM1244" t="s">
        <v>7417</v>
      </c>
      <c r="AN1244" t="s">
        <v>1461</v>
      </c>
    </row>
    <row r="1245" spans="1:40" x14ac:dyDescent="0.25">
      <c r="A1245" t="s">
        <v>7418</v>
      </c>
      <c r="B1245" t="s">
        <v>164</v>
      </c>
      <c r="C1245">
        <v>50</v>
      </c>
      <c r="D1245" t="s">
        <v>165</v>
      </c>
      <c r="E1245" t="s">
        <v>166</v>
      </c>
      <c r="F1245" s="1">
        <v>330003638864</v>
      </c>
      <c r="G1245" t="s">
        <v>7419</v>
      </c>
      <c r="H1245" t="s">
        <v>7420</v>
      </c>
      <c r="I1245" t="s">
        <v>49</v>
      </c>
      <c r="K1245" s="10" t="s">
        <v>66</v>
      </c>
      <c r="L1245">
        <f>Tabela1[[#This Row],[vlCaptEst]]+Tabela1[[#This Row],[vlLancEstTrat]]+Tabela1[[#This Row],[vlLancEstNTrat]]+Tabela1[[#This Row],[vlConsEst]]</f>
        <v>109.97376691852263</v>
      </c>
      <c r="M1245">
        <v>0</v>
      </c>
      <c r="N1245">
        <v>554.4</v>
      </c>
      <c r="O1245">
        <f>-187.12-554.4+109.97</f>
        <v>-631.54999999999995</v>
      </c>
      <c r="Q1245" t="s">
        <v>13068</v>
      </c>
      <c r="R1245" t="s">
        <v>52</v>
      </c>
      <c r="S1245">
        <v>3183.84</v>
      </c>
      <c r="T1245">
        <v>0</v>
      </c>
      <c r="U1245">
        <v>0</v>
      </c>
      <c r="V1245">
        <v>636.76800000000003</v>
      </c>
      <c r="W1245">
        <v>0</v>
      </c>
      <c r="X1245">
        <v>0</v>
      </c>
      <c r="Y1245">
        <v>5.7568725668020709E-2</v>
      </c>
      <c r="Z1245">
        <v>73.315844612348414</v>
      </c>
      <c r="AA1245">
        <v>0</v>
      </c>
      <c r="AB1245">
        <v>0</v>
      </c>
      <c r="AC1245">
        <v>36.657922306174214</v>
      </c>
      <c r="AD1245" t="s">
        <v>7421</v>
      </c>
      <c r="AE1245" t="s">
        <v>7422</v>
      </c>
      <c r="AF1245" s="10">
        <v>43416</v>
      </c>
      <c r="AG1245" s="10">
        <v>45242</v>
      </c>
      <c r="AH1245" t="s">
        <v>7423</v>
      </c>
      <c r="AI1245" t="s">
        <v>4946</v>
      </c>
      <c r="AJ1245" t="s">
        <v>7424</v>
      </c>
      <c r="AK1245" t="s">
        <v>4971</v>
      </c>
      <c r="AL1245" t="s">
        <v>47</v>
      </c>
      <c r="AM1245" t="s">
        <v>7425</v>
      </c>
      <c r="AN1245" t="s">
        <v>7426</v>
      </c>
    </row>
    <row r="1246" spans="1:40" x14ac:dyDescent="0.25">
      <c r="A1246" t="s">
        <v>7427</v>
      </c>
      <c r="B1246" t="s">
        <v>164</v>
      </c>
      <c r="C1246">
        <v>50</v>
      </c>
      <c r="D1246" t="s">
        <v>165</v>
      </c>
      <c r="E1246" t="s">
        <v>166</v>
      </c>
      <c r="F1246" s="1">
        <v>330022525182</v>
      </c>
      <c r="G1246" t="s">
        <v>7428</v>
      </c>
      <c r="H1246" t="s">
        <v>7429</v>
      </c>
      <c r="I1246" t="s">
        <v>49</v>
      </c>
      <c r="K1246" s="10" t="s">
        <v>2867</v>
      </c>
      <c r="L1246">
        <f>Tabela1[[#This Row],[vlCaptEst]]+Tabela1[[#This Row],[vlLancEstTrat]]+Tabela1[[#This Row],[vlLancEstNTrat]]+Tabela1[[#This Row],[vlConsEst]]</f>
        <v>3133.723796379074</v>
      </c>
      <c r="M1246">
        <v>0</v>
      </c>
      <c r="N1246">
        <f>Tabela1[[#This Row],[VALOR_anual]]+Tabela1[[#This Row],[AJUSTE_exerc]]</f>
        <v>3133.723796379074</v>
      </c>
      <c r="Q1246" t="s">
        <v>250</v>
      </c>
      <c r="R1246" t="s">
        <v>52</v>
      </c>
      <c r="S1246">
        <v>45362.2</v>
      </c>
      <c r="T1246">
        <v>0</v>
      </c>
      <c r="U1246">
        <v>0</v>
      </c>
      <c r="V1246">
        <v>36289.760000000002</v>
      </c>
      <c r="W1246">
        <v>0</v>
      </c>
      <c r="X1246">
        <v>0</v>
      </c>
      <c r="Y1246">
        <v>5.7568725668020709E-2</v>
      </c>
      <c r="Z1246">
        <v>1044.5711179683537</v>
      </c>
      <c r="AA1246">
        <v>0</v>
      </c>
      <c r="AB1246">
        <v>0</v>
      </c>
      <c r="AC1246">
        <v>2089.1526784107205</v>
      </c>
      <c r="AD1246" t="s">
        <v>7430</v>
      </c>
      <c r="AE1246" t="s">
        <v>7431</v>
      </c>
      <c r="AF1246" s="10">
        <v>43991</v>
      </c>
      <c r="AG1246" s="10">
        <v>45817</v>
      </c>
      <c r="AH1246" t="s">
        <v>7432</v>
      </c>
      <c r="AI1246" t="s">
        <v>6695</v>
      </c>
      <c r="AJ1246" t="s">
        <v>7433</v>
      </c>
      <c r="AK1246" t="s">
        <v>64</v>
      </c>
      <c r="AL1246" t="s">
        <v>47</v>
      </c>
      <c r="AM1246" t="s">
        <v>7434</v>
      </c>
      <c r="AN1246" t="s">
        <v>2645</v>
      </c>
    </row>
    <row r="1247" spans="1:40" x14ac:dyDescent="0.25">
      <c r="A1247" t="s">
        <v>7444</v>
      </c>
      <c r="B1247" t="s">
        <v>164</v>
      </c>
      <c r="C1247">
        <v>50</v>
      </c>
      <c r="D1247" t="s">
        <v>165</v>
      </c>
      <c r="E1247" t="s">
        <v>166</v>
      </c>
      <c r="F1247" s="1">
        <v>330026550270</v>
      </c>
      <c r="G1247" t="s">
        <v>7445</v>
      </c>
      <c r="H1247" t="s">
        <v>7446</v>
      </c>
      <c r="I1247" t="s">
        <v>49</v>
      </c>
      <c r="K1247" s="10" t="s">
        <v>66</v>
      </c>
      <c r="L1247">
        <f>Tabela1[[#This Row],[vlCaptEst]]+Tabela1[[#This Row],[vlLancEstTrat]]+Tabela1[[#This Row],[vlLancEstNTrat]]+Tabela1[[#This Row],[vlConsEst]]</f>
        <v>2622.3662864492289</v>
      </c>
      <c r="M1247">
        <v>0</v>
      </c>
      <c r="N1247">
        <f>Tabela1[[#This Row],[VALOR_anual]]+Tabela1[[#This Row],[AJUSTE_exerc]]</f>
        <v>2622.3662864492289</v>
      </c>
      <c r="Q1247" t="s">
        <v>250</v>
      </c>
      <c r="R1247" t="s">
        <v>52</v>
      </c>
      <c r="S1247">
        <v>35040</v>
      </c>
      <c r="T1247">
        <v>0</v>
      </c>
      <c r="U1247">
        <v>0</v>
      </c>
      <c r="V1247">
        <v>31536</v>
      </c>
      <c r="W1247">
        <v>0</v>
      </c>
      <c r="X1247">
        <v>0</v>
      </c>
      <c r="Y1247">
        <v>5.7568725668020709E-2</v>
      </c>
      <c r="Z1247">
        <v>806.87952449037539</v>
      </c>
      <c r="AA1247">
        <v>0</v>
      </c>
      <c r="AB1247">
        <v>0</v>
      </c>
      <c r="AC1247">
        <v>1815.4867619588538</v>
      </c>
      <c r="AD1247" t="s">
        <v>7447</v>
      </c>
      <c r="AE1247" t="s">
        <v>7448</v>
      </c>
      <c r="AF1247" s="10">
        <v>43473</v>
      </c>
      <c r="AG1247" s="10">
        <v>44204</v>
      </c>
      <c r="AH1247" t="s">
        <v>7449</v>
      </c>
      <c r="AI1247" t="s">
        <v>7450</v>
      </c>
      <c r="AJ1247" t="s">
        <v>7451</v>
      </c>
      <c r="AK1247" t="s">
        <v>175</v>
      </c>
      <c r="AL1247" t="s">
        <v>47</v>
      </c>
      <c r="AM1247" t="s">
        <v>7452</v>
      </c>
      <c r="AN1247" t="s">
        <v>1795</v>
      </c>
    </row>
    <row r="1248" spans="1:40" x14ac:dyDescent="0.25">
      <c r="A1248" t="s">
        <v>7453</v>
      </c>
      <c r="B1248" t="s">
        <v>164</v>
      </c>
      <c r="C1248">
        <v>50</v>
      </c>
      <c r="D1248" t="s">
        <v>165</v>
      </c>
      <c r="E1248" t="s">
        <v>166</v>
      </c>
      <c r="F1248" s="1">
        <v>330026640504</v>
      </c>
      <c r="G1248" t="s">
        <v>7454</v>
      </c>
      <c r="H1248" t="s">
        <v>7455</v>
      </c>
      <c r="I1248" t="s">
        <v>49</v>
      </c>
      <c r="K1248" s="10" t="s">
        <v>66</v>
      </c>
      <c r="L1248">
        <f>Tabela1[[#This Row],[vlCaptEst]]+Tabela1[[#This Row],[vlLancEstTrat]]+Tabela1[[#This Row],[vlLancEstNTrat]]+Tabela1[[#This Row],[vlConsEst]]</f>
        <v>74.60103434701162</v>
      </c>
      <c r="M1248">
        <v>0</v>
      </c>
      <c r="N1248">
        <f>Tabela1[[#This Row],[VALOR_anual]]+Tabela1[[#This Row],[AJUSTE_exerc]]</f>
        <v>74.60103434701162</v>
      </c>
      <c r="Q1248" t="s">
        <v>250</v>
      </c>
      <c r="R1248" t="s">
        <v>52</v>
      </c>
      <c r="S1248">
        <v>2160</v>
      </c>
      <c r="T1248">
        <v>0</v>
      </c>
      <c r="U1248">
        <v>0</v>
      </c>
      <c r="V1248">
        <v>432</v>
      </c>
      <c r="W1248">
        <v>0</v>
      </c>
      <c r="X1248">
        <v>0</v>
      </c>
      <c r="Y1248">
        <v>5.7568725668020709E-2</v>
      </c>
      <c r="Z1248">
        <v>49.737503722678667</v>
      </c>
      <c r="AA1248">
        <v>0</v>
      </c>
      <c r="AB1248">
        <v>0</v>
      </c>
      <c r="AC1248">
        <v>24.863530624332959</v>
      </c>
      <c r="AD1248" t="s">
        <v>7456</v>
      </c>
      <c r="AE1248" t="s">
        <v>7457</v>
      </c>
      <c r="AF1248" s="10">
        <v>43343</v>
      </c>
      <c r="AG1248" s="10">
        <v>45169</v>
      </c>
      <c r="AH1248" t="s">
        <v>7458</v>
      </c>
      <c r="AI1248" t="s">
        <v>4835</v>
      </c>
      <c r="AJ1248" t="s">
        <v>7459</v>
      </c>
      <c r="AK1248" t="s">
        <v>64</v>
      </c>
      <c r="AL1248" t="s">
        <v>47</v>
      </c>
      <c r="AM1248" t="s">
        <v>7460</v>
      </c>
      <c r="AN1248" t="s">
        <v>2645</v>
      </c>
    </row>
    <row r="1249" spans="1:40" x14ac:dyDescent="0.25">
      <c r="A1249" t="s">
        <v>7461</v>
      </c>
      <c r="B1249" t="s">
        <v>164</v>
      </c>
      <c r="C1249">
        <v>50</v>
      </c>
      <c r="D1249" t="s">
        <v>165</v>
      </c>
      <c r="E1249" t="s">
        <v>166</v>
      </c>
      <c r="F1249" s="1">
        <v>330003624561</v>
      </c>
      <c r="G1249" t="s">
        <v>7283</v>
      </c>
      <c r="H1249" t="s">
        <v>7462</v>
      </c>
      <c r="I1249" t="s">
        <v>49</v>
      </c>
      <c r="K1249" s="10" t="s">
        <v>66</v>
      </c>
      <c r="L1249">
        <f>Tabela1[[#This Row],[vlCaptEst]]+Tabela1[[#This Row],[vlLancEstTrat]]+Tabela1[[#This Row],[vlLancEstNTrat]]+Tabela1[[#This Row],[vlConsEst]]</f>
        <v>4624.4391740677147</v>
      </c>
      <c r="M1249">
        <v>0</v>
      </c>
      <c r="N1249">
        <f>Tabela1[[#This Row],[VALOR_anual]]+Tabela1[[#This Row],[AJUSTE_exerc]]</f>
        <v>4624.4391740677147</v>
      </c>
      <c r="Q1249" t="s">
        <v>250</v>
      </c>
      <c r="R1249" t="s">
        <v>52</v>
      </c>
      <c r="S1249">
        <v>57378</v>
      </c>
      <c r="T1249">
        <v>0</v>
      </c>
      <c r="U1249">
        <v>0</v>
      </c>
      <c r="V1249">
        <v>57378</v>
      </c>
      <c r="W1249">
        <v>0</v>
      </c>
      <c r="X1249">
        <v>0</v>
      </c>
      <c r="Y1249">
        <v>5.7568725668020709E-2</v>
      </c>
      <c r="Z1249">
        <v>1321.2653518839147</v>
      </c>
      <c r="AA1249">
        <v>0</v>
      </c>
      <c r="AB1249">
        <v>0</v>
      </c>
      <c r="AC1249">
        <v>3303.1738221837995</v>
      </c>
      <c r="AD1249" t="s">
        <v>7463</v>
      </c>
      <c r="AE1249" t="s">
        <v>7464</v>
      </c>
      <c r="AF1249" s="10">
        <v>43346</v>
      </c>
      <c r="AG1249" s="10">
        <v>44077</v>
      </c>
      <c r="AH1249" t="s">
        <v>7465</v>
      </c>
      <c r="AI1249" t="s">
        <v>1717</v>
      </c>
      <c r="AJ1249" t="s">
        <v>7466</v>
      </c>
      <c r="AK1249" t="s">
        <v>168</v>
      </c>
      <c r="AL1249" t="s">
        <v>47</v>
      </c>
      <c r="AM1249" t="s">
        <v>7289</v>
      </c>
      <c r="AN1249" t="s">
        <v>1690</v>
      </c>
    </row>
    <row r="1250" spans="1:40" x14ac:dyDescent="0.25">
      <c r="A1250" t="s">
        <v>7467</v>
      </c>
      <c r="B1250" t="s">
        <v>164</v>
      </c>
      <c r="C1250">
        <v>50</v>
      </c>
      <c r="D1250" t="s">
        <v>165</v>
      </c>
      <c r="E1250" t="s">
        <v>166</v>
      </c>
      <c r="F1250" s="1">
        <v>330026405696</v>
      </c>
      <c r="G1250" t="s">
        <v>7468</v>
      </c>
      <c r="H1250" t="s">
        <v>7469</v>
      </c>
      <c r="I1250" t="s">
        <v>49</v>
      </c>
      <c r="K1250" s="10" t="s">
        <v>66</v>
      </c>
      <c r="L1250">
        <f>Tabela1[[#This Row],[vlCaptEst]]+Tabela1[[#This Row],[vlLancEstTrat]]+Tabela1[[#This Row],[vlLancEstNTrat]]+Tabela1[[#This Row],[vlConsEst]]</f>
        <v>822.02111180884765</v>
      </c>
      <c r="M1250">
        <v>0</v>
      </c>
      <c r="N1250">
        <f>Tabela1[[#This Row],[VALOR_anual]]+Tabela1[[#This Row],[AJUSTE_exerc]]</f>
        <v>822.02111180884765</v>
      </c>
      <c r="Q1250" t="s">
        <v>250</v>
      </c>
      <c r="R1250" t="s">
        <v>52</v>
      </c>
      <c r="S1250">
        <v>23798</v>
      </c>
      <c r="T1250">
        <v>0</v>
      </c>
      <c r="U1250">
        <v>0</v>
      </c>
      <c r="V1250">
        <v>4759.6000000000004</v>
      </c>
      <c r="W1250">
        <v>0</v>
      </c>
      <c r="X1250">
        <v>0</v>
      </c>
      <c r="Y1250">
        <v>5.7568725668020709E-2</v>
      </c>
      <c r="Z1250">
        <v>548.01059371456086</v>
      </c>
      <c r="AA1250">
        <v>0</v>
      </c>
      <c r="AB1250">
        <v>0</v>
      </c>
      <c r="AC1250">
        <v>274.01051809428679</v>
      </c>
      <c r="AD1250" t="s">
        <v>7470</v>
      </c>
      <c r="AE1250" t="s">
        <v>7471</v>
      </c>
      <c r="AF1250" s="10">
        <v>43380</v>
      </c>
      <c r="AG1250" s="10">
        <v>45206</v>
      </c>
      <c r="AH1250" t="s">
        <v>7472</v>
      </c>
      <c r="AI1250" t="s">
        <v>5417</v>
      </c>
      <c r="AJ1250" t="s">
        <v>7473</v>
      </c>
      <c r="AK1250" t="s">
        <v>64</v>
      </c>
      <c r="AL1250" t="s">
        <v>47</v>
      </c>
      <c r="AM1250" t="s">
        <v>1708</v>
      </c>
      <c r="AN1250" t="s">
        <v>268</v>
      </c>
    </row>
    <row r="1251" spans="1:40" x14ac:dyDescent="0.25">
      <c r="A1251" t="s">
        <v>7474</v>
      </c>
      <c r="B1251" t="s">
        <v>164</v>
      </c>
      <c r="C1251">
        <v>50</v>
      </c>
      <c r="D1251" t="s">
        <v>165</v>
      </c>
      <c r="E1251" t="s">
        <v>166</v>
      </c>
      <c r="F1251" s="1">
        <v>330026444080</v>
      </c>
      <c r="G1251" t="s">
        <v>7475</v>
      </c>
      <c r="H1251" t="s">
        <v>7476</v>
      </c>
      <c r="I1251" t="s">
        <v>49</v>
      </c>
      <c r="K1251" s="10" t="s">
        <v>66</v>
      </c>
      <c r="L1251">
        <f>Tabela1[[#This Row],[vlCaptEst]]+Tabela1[[#This Row],[vlLancEstTrat]]+Tabela1[[#This Row],[vlLancEstNTrat]]+Tabela1[[#This Row],[vlConsEst]]</f>
        <v>184.59161312319773</v>
      </c>
      <c r="M1251">
        <v>0</v>
      </c>
      <c r="N1251">
        <f>Tabela1[[#This Row],[VALOR_anual]]+Tabela1[[#This Row],[AJUSTE_exerc]]</f>
        <v>184.59161312319773</v>
      </c>
      <c r="Q1251" t="s">
        <v>250</v>
      </c>
      <c r="R1251" t="s">
        <v>52</v>
      </c>
      <c r="S1251">
        <v>2628</v>
      </c>
      <c r="T1251">
        <v>0</v>
      </c>
      <c r="U1251">
        <v>0</v>
      </c>
      <c r="V1251">
        <v>2154.96</v>
      </c>
      <c r="W1251">
        <v>0</v>
      </c>
      <c r="X1251">
        <v>0</v>
      </c>
      <c r="Y1251">
        <v>5.7568725668020709E-2</v>
      </c>
      <c r="Z1251">
        <v>60.524579377838663</v>
      </c>
      <c r="AA1251">
        <v>0</v>
      </c>
      <c r="AB1251">
        <v>0</v>
      </c>
      <c r="AC1251">
        <v>124.06703374535907</v>
      </c>
      <c r="AD1251" t="s">
        <v>7477</v>
      </c>
      <c r="AE1251" t="s">
        <v>7478</v>
      </c>
      <c r="AF1251" s="10">
        <v>43495</v>
      </c>
      <c r="AG1251" s="10">
        <v>45321</v>
      </c>
      <c r="AH1251" t="s">
        <v>7479</v>
      </c>
      <c r="AI1251" t="s">
        <v>7480</v>
      </c>
      <c r="AJ1251" t="s">
        <v>7481</v>
      </c>
      <c r="AK1251" t="s">
        <v>57</v>
      </c>
      <c r="AL1251" t="s">
        <v>47</v>
      </c>
      <c r="AM1251" t="s">
        <v>1460</v>
      </c>
      <c r="AN1251" t="s">
        <v>1461</v>
      </c>
    </row>
    <row r="1252" spans="1:40" x14ac:dyDescent="0.25">
      <c r="A1252" t="s">
        <v>7482</v>
      </c>
      <c r="B1252" t="s">
        <v>164</v>
      </c>
      <c r="C1252">
        <v>50</v>
      </c>
      <c r="D1252" t="s">
        <v>165</v>
      </c>
      <c r="E1252" t="s">
        <v>166</v>
      </c>
      <c r="F1252" s="1">
        <v>330010484028</v>
      </c>
      <c r="G1252" t="s">
        <v>7087</v>
      </c>
      <c r="H1252" t="s">
        <v>7483</v>
      </c>
      <c r="I1252" t="s">
        <v>271</v>
      </c>
      <c r="K1252" s="10" t="s">
        <v>249</v>
      </c>
      <c r="L1252">
        <f>Tabela1[[#This Row],[vlCaptEst]]+Tabela1[[#This Row],[vlLancEstTrat]]+Tabela1[[#This Row],[vlLancEstNTrat]]+Tabela1[[#This Row],[vlConsEst]]</f>
        <v>737.54149704578447</v>
      </c>
      <c r="M1252">
        <v>0</v>
      </c>
      <c r="N1252">
        <f>Tabela1[[#This Row],[VALOR_anual]]+Tabela1[[#This Row],[AJUSTE_exerc]]</f>
        <v>737.54149704578447</v>
      </c>
      <c r="Q1252" t="s">
        <v>250</v>
      </c>
      <c r="R1252" t="s">
        <v>52</v>
      </c>
      <c r="S1252">
        <v>21352.5</v>
      </c>
      <c r="T1252">
        <v>0</v>
      </c>
      <c r="U1252">
        <v>0</v>
      </c>
      <c r="V1252">
        <v>4270.5</v>
      </c>
      <c r="W1252">
        <v>0</v>
      </c>
      <c r="X1252">
        <v>0</v>
      </c>
      <c r="Y1252">
        <v>5.7568725668020709E-2</v>
      </c>
      <c r="Z1252">
        <v>491.69433136385629</v>
      </c>
      <c r="AA1252">
        <v>0</v>
      </c>
      <c r="AB1252">
        <v>0</v>
      </c>
      <c r="AC1252">
        <v>245.84716568192815</v>
      </c>
      <c r="AD1252" t="s">
        <v>7484</v>
      </c>
      <c r="AE1252" t="s">
        <v>7485</v>
      </c>
      <c r="AF1252" s="10">
        <v>43508</v>
      </c>
      <c r="AG1252" s="10">
        <v>45334</v>
      </c>
      <c r="AH1252" t="s">
        <v>7486</v>
      </c>
      <c r="AI1252" t="s">
        <v>7487</v>
      </c>
      <c r="AJ1252" t="s">
        <v>7488</v>
      </c>
      <c r="AK1252" t="s">
        <v>186</v>
      </c>
      <c r="AL1252" t="s">
        <v>47</v>
      </c>
      <c r="AM1252" t="s">
        <v>7489</v>
      </c>
      <c r="AN1252" t="s">
        <v>1795</v>
      </c>
    </row>
    <row r="1253" spans="1:40" x14ac:dyDescent="0.25">
      <c r="A1253" t="s">
        <v>7490</v>
      </c>
      <c r="B1253" t="s">
        <v>164</v>
      </c>
      <c r="C1253">
        <v>50</v>
      </c>
      <c r="D1253" t="s">
        <v>165</v>
      </c>
      <c r="E1253" t="s">
        <v>166</v>
      </c>
      <c r="F1253" s="1">
        <v>330027731430</v>
      </c>
      <c r="G1253" t="s">
        <v>7491</v>
      </c>
      <c r="H1253" t="s">
        <v>7492</v>
      </c>
      <c r="I1253" t="s">
        <v>62</v>
      </c>
      <c r="K1253" s="10" t="s">
        <v>249</v>
      </c>
      <c r="L1253">
        <f>Tabela1[[#This Row],[vlCaptEst]]+Tabela1[[#This Row],[vlLancEstTrat]]+Tabela1[[#This Row],[vlLancEstNTrat]]+Tabela1[[#This Row],[vlConsEst]]</f>
        <v>926.61293152044732</v>
      </c>
      <c r="M1253">
        <v>0</v>
      </c>
      <c r="N1253">
        <f>Tabela1[[#This Row],[VALOR_anual]]+Tabela1[[#This Row],[AJUSTE_exerc]]</f>
        <v>926.61293152044732</v>
      </c>
      <c r="Q1253" t="s">
        <v>250</v>
      </c>
      <c r="R1253" t="s">
        <v>52</v>
      </c>
      <c r="S1253">
        <v>12045.6</v>
      </c>
      <c r="T1253">
        <v>0</v>
      </c>
      <c r="U1253">
        <v>0</v>
      </c>
      <c r="V1253">
        <v>11277.6</v>
      </c>
      <c r="W1253">
        <v>0</v>
      </c>
      <c r="X1253">
        <v>0</v>
      </c>
      <c r="Y1253">
        <v>5.7568725668020709E-2</v>
      </c>
      <c r="Z1253">
        <v>277.37299472638898</v>
      </c>
      <c r="AA1253">
        <v>0</v>
      </c>
      <c r="AB1253">
        <v>0</v>
      </c>
      <c r="AC1253">
        <v>649.23993679405839</v>
      </c>
      <c r="AD1253" t="s">
        <v>7493</v>
      </c>
      <c r="AE1253" t="s">
        <v>7494</v>
      </c>
      <c r="AF1253" s="10">
        <v>43511</v>
      </c>
      <c r="AG1253" s="10">
        <v>45337</v>
      </c>
      <c r="AH1253" t="s">
        <v>7495</v>
      </c>
      <c r="AI1253" t="s">
        <v>7496</v>
      </c>
      <c r="AJ1253" t="s">
        <v>7497</v>
      </c>
      <c r="AK1253" t="s">
        <v>236</v>
      </c>
      <c r="AL1253" t="s">
        <v>47</v>
      </c>
      <c r="AM1253" t="s">
        <v>7498</v>
      </c>
      <c r="AN1253" t="s">
        <v>7499</v>
      </c>
    </row>
    <row r="1254" spans="1:40" x14ac:dyDescent="0.25">
      <c r="A1254" t="s">
        <v>7500</v>
      </c>
      <c r="B1254" t="s">
        <v>164</v>
      </c>
      <c r="C1254">
        <v>50</v>
      </c>
      <c r="D1254" t="s">
        <v>165</v>
      </c>
      <c r="E1254" t="s">
        <v>166</v>
      </c>
      <c r="F1254" s="1">
        <v>330028896301</v>
      </c>
      <c r="G1254" t="s">
        <v>7501</v>
      </c>
      <c r="H1254" t="s">
        <v>7502</v>
      </c>
      <c r="I1254" t="s">
        <v>49</v>
      </c>
      <c r="K1254" s="10" t="s">
        <v>249</v>
      </c>
      <c r="L1254">
        <f>Tabela1[[#This Row],[vlCaptEst]]+Tabela1[[#This Row],[vlLancEstTrat]]+Tabela1[[#This Row],[vlLancEstNTrat]]+Tabela1[[#This Row],[vlConsEst]]</f>
        <v>118.63694725873447</v>
      </c>
      <c r="M1254">
        <v>0</v>
      </c>
      <c r="N1254">
        <f>Tabela1[[#This Row],[VALOR_anual]]+Tabela1[[#This Row],[AJUSTE_exerc]]</f>
        <v>118.63694725873447</v>
      </c>
      <c r="Q1254" t="s">
        <v>250</v>
      </c>
      <c r="R1254" t="s">
        <v>52</v>
      </c>
      <c r="S1254">
        <v>3427.35</v>
      </c>
      <c r="T1254">
        <v>0</v>
      </c>
      <c r="U1254">
        <v>0</v>
      </c>
      <c r="V1254">
        <v>689.85</v>
      </c>
      <c r="W1254">
        <v>0</v>
      </c>
      <c r="X1254">
        <v>0</v>
      </c>
      <c r="Y1254">
        <v>5.7568725668020709E-2</v>
      </c>
      <c r="Z1254">
        <v>78.924218588285811</v>
      </c>
      <c r="AA1254">
        <v>0</v>
      </c>
      <c r="AB1254">
        <v>0</v>
      </c>
      <c r="AC1254">
        <v>39.712728670448655</v>
      </c>
      <c r="AD1254" t="s">
        <v>7503</v>
      </c>
      <c r="AE1254" t="s">
        <v>7504</v>
      </c>
      <c r="AF1254" s="10">
        <v>43494</v>
      </c>
      <c r="AG1254" s="10">
        <v>45320</v>
      </c>
      <c r="AH1254" t="s">
        <v>7505</v>
      </c>
      <c r="AI1254" t="s">
        <v>129</v>
      </c>
      <c r="AJ1254" t="s">
        <v>7506</v>
      </c>
      <c r="AK1254" t="s">
        <v>186</v>
      </c>
      <c r="AL1254" t="s">
        <v>47</v>
      </c>
      <c r="AM1254" t="s">
        <v>7507</v>
      </c>
      <c r="AN1254" t="s">
        <v>2645</v>
      </c>
    </row>
    <row r="1255" spans="1:40" x14ac:dyDescent="0.25">
      <c r="A1255" t="s">
        <v>7508</v>
      </c>
      <c r="B1255" t="s">
        <v>164</v>
      </c>
      <c r="C1255">
        <v>50</v>
      </c>
      <c r="D1255" t="s">
        <v>165</v>
      </c>
      <c r="E1255" t="s">
        <v>166</v>
      </c>
      <c r="F1255" s="1">
        <v>330027896278</v>
      </c>
      <c r="G1255" t="s">
        <v>7509</v>
      </c>
      <c r="H1255" t="s">
        <v>7510</v>
      </c>
      <c r="I1255" t="s">
        <v>49</v>
      </c>
      <c r="K1255" s="10" t="s">
        <v>249</v>
      </c>
      <c r="L1255">
        <f>Tabela1[[#This Row],[vlCaptEst]]+Tabela1[[#This Row],[vlLancEstTrat]]+Tabela1[[#This Row],[vlLancEstNTrat]]+Tabela1[[#This Row],[vlConsEst]]</f>
        <v>534.04900595952813</v>
      </c>
      <c r="M1255">
        <v>0</v>
      </c>
      <c r="N1255">
        <f>Tabela1[[#This Row],[VALOR_anual]]+Tabela1[[#This Row],[AJUSTE_exerc]]</f>
        <v>534.04900595952813</v>
      </c>
      <c r="Q1255" t="s">
        <v>250</v>
      </c>
      <c r="R1255" t="s">
        <v>52</v>
      </c>
      <c r="S1255">
        <v>16950.599999999999</v>
      </c>
      <c r="T1255">
        <v>0</v>
      </c>
      <c r="U1255">
        <v>0</v>
      </c>
      <c r="V1255">
        <v>2496.6</v>
      </c>
      <c r="W1255">
        <v>0</v>
      </c>
      <c r="X1255">
        <v>0</v>
      </c>
      <c r="Y1255">
        <v>5.7568725668020709E-2</v>
      </c>
      <c r="Z1255">
        <v>390.32923612219315</v>
      </c>
      <c r="AA1255">
        <v>0</v>
      </c>
      <c r="AB1255">
        <v>0</v>
      </c>
      <c r="AC1255">
        <v>143.71976983733498</v>
      </c>
      <c r="AD1255" t="s">
        <v>7511</v>
      </c>
      <c r="AE1255" t="s">
        <v>7512</v>
      </c>
      <c r="AF1255" s="10">
        <v>43493</v>
      </c>
      <c r="AG1255" s="10">
        <v>45319</v>
      </c>
      <c r="AH1255" t="s">
        <v>7513</v>
      </c>
      <c r="AI1255" t="s">
        <v>7514</v>
      </c>
      <c r="AJ1255" t="s">
        <v>7515</v>
      </c>
      <c r="AK1255" t="s">
        <v>187</v>
      </c>
      <c r="AL1255" t="s">
        <v>47</v>
      </c>
      <c r="AM1255" t="s">
        <v>7516</v>
      </c>
      <c r="AN1255" t="s">
        <v>7517</v>
      </c>
    </row>
    <row r="1256" spans="1:40" x14ac:dyDescent="0.25">
      <c r="A1256" t="s">
        <v>7518</v>
      </c>
      <c r="B1256" t="s">
        <v>164</v>
      </c>
      <c r="C1256">
        <v>50</v>
      </c>
      <c r="D1256" t="s">
        <v>165</v>
      </c>
      <c r="E1256" t="s">
        <v>166</v>
      </c>
      <c r="F1256" s="1">
        <v>330028980353</v>
      </c>
      <c r="G1256" t="s">
        <v>7519</v>
      </c>
      <c r="H1256" t="s">
        <v>7520</v>
      </c>
      <c r="I1256" t="s">
        <v>49</v>
      </c>
      <c r="K1256" s="10" t="s">
        <v>249</v>
      </c>
      <c r="L1256">
        <f>Tabela1[[#This Row],[vlCaptEst]]+Tabela1[[#This Row],[vlLancEstTrat]]+Tabela1[[#This Row],[vlLancEstNTrat]]+Tabela1[[#This Row],[vlConsEst]]</f>
        <v>258.63919634753415</v>
      </c>
      <c r="M1256">
        <v>0</v>
      </c>
      <c r="N1256">
        <f>Tabela1[[#This Row],[VALOR_anual]]+Tabela1[[#This Row],[AJUSTE_exerc]]</f>
        <v>258.63919634753415</v>
      </c>
      <c r="Q1256" t="s">
        <v>250</v>
      </c>
      <c r="R1256" t="s">
        <v>52</v>
      </c>
      <c r="S1256">
        <v>7488</v>
      </c>
      <c r="T1256">
        <v>0</v>
      </c>
      <c r="U1256">
        <v>0</v>
      </c>
      <c r="V1256">
        <v>1497.6</v>
      </c>
      <c r="W1256">
        <v>0</v>
      </c>
      <c r="X1256">
        <v>0</v>
      </c>
      <c r="Y1256">
        <v>5.7568725668020709E-2</v>
      </c>
      <c r="Z1256">
        <v>172.42613089835609</v>
      </c>
      <c r="AA1256">
        <v>0</v>
      </c>
      <c r="AB1256">
        <v>0</v>
      </c>
      <c r="AC1256">
        <v>86.213065449178046</v>
      </c>
      <c r="AD1256" t="s">
        <v>7521</v>
      </c>
      <c r="AE1256" t="s">
        <v>7522</v>
      </c>
      <c r="AF1256" s="10">
        <v>43494</v>
      </c>
      <c r="AG1256" s="10">
        <v>45351</v>
      </c>
      <c r="AH1256" t="s">
        <v>7523</v>
      </c>
      <c r="AI1256" t="s">
        <v>5417</v>
      </c>
      <c r="AJ1256" t="s">
        <v>7524</v>
      </c>
      <c r="AK1256" t="s">
        <v>64</v>
      </c>
      <c r="AL1256" t="s">
        <v>47</v>
      </c>
      <c r="AM1256" t="s">
        <v>1450</v>
      </c>
      <c r="AN1256" t="s">
        <v>1668</v>
      </c>
    </row>
    <row r="1257" spans="1:40" x14ac:dyDescent="0.25">
      <c r="A1257" t="s">
        <v>7525</v>
      </c>
      <c r="B1257" t="s">
        <v>164</v>
      </c>
      <c r="C1257">
        <v>50</v>
      </c>
      <c r="D1257" t="s">
        <v>165</v>
      </c>
      <c r="E1257" t="s">
        <v>166</v>
      </c>
      <c r="F1257" s="1">
        <v>330026482178</v>
      </c>
      <c r="G1257" t="s">
        <v>7526</v>
      </c>
      <c r="H1257" t="s">
        <v>7527</v>
      </c>
      <c r="I1257" t="s">
        <v>49</v>
      </c>
      <c r="K1257" s="10" t="s">
        <v>249</v>
      </c>
      <c r="L1257">
        <f>Tabela1[[#This Row],[vlCaptEst]]+Tabela1[[#This Row],[vlLancEstTrat]]+Tabela1[[#This Row],[vlLancEstNTrat]]+Tabela1[[#This Row],[vlConsEst]]</f>
        <v>100.92651133312813</v>
      </c>
      <c r="M1257">
        <v>0</v>
      </c>
      <c r="N1257">
        <f>Tabela1[[#This Row],[VALOR_anual]]+Tabela1[[#This Row],[AJUSTE_exerc]]</f>
        <v>100.92651133312813</v>
      </c>
      <c r="Q1257" t="s">
        <v>250</v>
      </c>
      <c r="R1257" t="s">
        <v>52</v>
      </c>
      <c r="S1257">
        <v>3390.12</v>
      </c>
      <c r="T1257">
        <v>0</v>
      </c>
      <c r="U1257">
        <v>0</v>
      </c>
      <c r="V1257">
        <v>397.12</v>
      </c>
      <c r="W1257">
        <v>0</v>
      </c>
      <c r="X1257">
        <v>0</v>
      </c>
      <c r="Y1257">
        <v>5.7568725668020709E-2</v>
      </c>
      <c r="Z1257">
        <v>78.067935719241177</v>
      </c>
      <c r="AA1257">
        <v>0</v>
      </c>
      <c r="AB1257">
        <v>0</v>
      </c>
      <c r="AC1257">
        <v>22.858575613886959</v>
      </c>
      <c r="AD1257" t="s">
        <v>7528</v>
      </c>
      <c r="AE1257" t="s">
        <v>7529</v>
      </c>
      <c r="AF1257" s="10">
        <v>43494</v>
      </c>
      <c r="AG1257" s="10">
        <v>45320</v>
      </c>
      <c r="AH1257" t="s">
        <v>7530</v>
      </c>
      <c r="AI1257" t="s">
        <v>4835</v>
      </c>
      <c r="AJ1257" t="s">
        <v>7531</v>
      </c>
      <c r="AK1257" t="s">
        <v>57</v>
      </c>
      <c r="AL1257" t="s">
        <v>47</v>
      </c>
      <c r="AM1257" t="s">
        <v>7532</v>
      </c>
      <c r="AN1257" t="s">
        <v>1461</v>
      </c>
    </row>
    <row r="1258" spans="1:40" x14ac:dyDescent="0.25">
      <c r="A1258" t="s">
        <v>7533</v>
      </c>
      <c r="B1258" t="s">
        <v>164</v>
      </c>
      <c r="C1258">
        <v>50</v>
      </c>
      <c r="D1258" t="s">
        <v>165</v>
      </c>
      <c r="E1258" t="s">
        <v>166</v>
      </c>
      <c r="F1258" s="1">
        <v>330028920610</v>
      </c>
      <c r="G1258" t="s">
        <v>7534</v>
      </c>
      <c r="H1258" t="s">
        <v>7535</v>
      </c>
      <c r="I1258" t="s">
        <v>49</v>
      </c>
      <c r="K1258" s="10" t="s">
        <v>249</v>
      </c>
      <c r="L1258">
        <f>Tabela1[[#This Row],[vlCaptEst]]+Tabela1[[#This Row],[vlLancEstTrat]]+Tabela1[[#This Row],[vlLancEstNTrat]]+Tabela1[[#This Row],[vlConsEst]]</f>
        <v>1274.2011215084974</v>
      </c>
      <c r="M1258">
        <v>0</v>
      </c>
      <c r="N1258">
        <f>Tabela1[[#This Row],[VALOR_anual]]+Tabela1[[#This Row],[AJUSTE_exerc]]</f>
        <v>1274.2011215084974</v>
      </c>
      <c r="Q1258" t="s">
        <v>250</v>
      </c>
      <c r="R1258" t="s">
        <v>52</v>
      </c>
      <c r="S1258">
        <v>18104</v>
      </c>
      <c r="T1258">
        <v>0</v>
      </c>
      <c r="U1258">
        <v>0</v>
      </c>
      <c r="V1258">
        <v>14892</v>
      </c>
      <c r="W1258">
        <v>0</v>
      </c>
      <c r="X1258">
        <v>0</v>
      </c>
      <c r="Y1258">
        <v>5.7568725668020709E-2</v>
      </c>
      <c r="Z1258">
        <v>416.8844475365899</v>
      </c>
      <c r="AA1258">
        <v>0</v>
      </c>
      <c r="AB1258">
        <v>0</v>
      </c>
      <c r="AC1258">
        <v>857.31667397190756</v>
      </c>
      <c r="AD1258" t="s">
        <v>7536</v>
      </c>
      <c r="AE1258" t="s">
        <v>7537</v>
      </c>
      <c r="AF1258" s="10">
        <v>43514</v>
      </c>
      <c r="AG1258" s="10">
        <v>45340</v>
      </c>
      <c r="AH1258" t="s">
        <v>7538</v>
      </c>
      <c r="AI1258" t="s">
        <v>56</v>
      </c>
      <c r="AJ1258" t="s">
        <v>7539</v>
      </c>
      <c r="AK1258" t="s">
        <v>236</v>
      </c>
      <c r="AL1258" t="s">
        <v>47</v>
      </c>
      <c r="AM1258" t="s">
        <v>7540</v>
      </c>
      <c r="AN1258" t="s">
        <v>7541</v>
      </c>
    </row>
    <row r="1259" spans="1:40" x14ac:dyDescent="0.25">
      <c r="A1259" t="s">
        <v>7542</v>
      </c>
      <c r="B1259" t="s">
        <v>164</v>
      </c>
      <c r="C1259">
        <v>50</v>
      </c>
      <c r="D1259" t="s">
        <v>165</v>
      </c>
      <c r="E1259" t="s">
        <v>166</v>
      </c>
      <c r="F1259" s="1">
        <v>330029000212</v>
      </c>
      <c r="G1259" t="s">
        <v>7543</v>
      </c>
      <c r="H1259" t="s">
        <v>7544</v>
      </c>
      <c r="I1259" t="s">
        <v>49</v>
      </c>
      <c r="K1259" s="10" t="s">
        <v>249</v>
      </c>
      <c r="L1259">
        <f>Tabela1[[#This Row],[vlCaptEst]]+Tabela1[[#This Row],[vlLancEstTrat]]+Tabela1[[#This Row],[vlLancEstNTrat]]+Tabela1[[#This Row],[vlConsEst]]</f>
        <v>144.98330919287645</v>
      </c>
      <c r="M1259">
        <v>0</v>
      </c>
      <c r="N1259">
        <f>Tabela1[[#This Row],[VALOR_anual]]+Tabela1[[#This Row],[AJUSTE_exerc]]</f>
        <v>144.98330919287645</v>
      </c>
      <c r="Q1259" t="s">
        <v>250</v>
      </c>
      <c r="R1259" t="s">
        <v>52</v>
      </c>
      <c r="S1259">
        <v>4197.5</v>
      </c>
      <c r="T1259">
        <v>0</v>
      </c>
      <c r="U1259">
        <v>0</v>
      </c>
      <c r="V1259">
        <v>839.5</v>
      </c>
      <c r="W1259">
        <v>0</v>
      </c>
      <c r="X1259">
        <v>0</v>
      </c>
      <c r="Y1259">
        <v>5.7568725668020709E-2</v>
      </c>
      <c r="Z1259">
        <v>96.655539461917641</v>
      </c>
      <c r="AA1259">
        <v>0</v>
      </c>
      <c r="AB1259">
        <v>0</v>
      </c>
      <c r="AC1259">
        <v>48.327769730958821</v>
      </c>
      <c r="AD1259" t="s">
        <v>7545</v>
      </c>
      <c r="AE1259" t="s">
        <v>7546</v>
      </c>
      <c r="AF1259" s="10">
        <v>43514</v>
      </c>
      <c r="AG1259" s="10">
        <v>45340</v>
      </c>
      <c r="AH1259" t="s">
        <v>7547</v>
      </c>
      <c r="AI1259" t="s">
        <v>6093</v>
      </c>
      <c r="AJ1259" t="s">
        <v>7548</v>
      </c>
      <c r="AK1259" t="s">
        <v>175</v>
      </c>
      <c r="AL1259" t="s">
        <v>47</v>
      </c>
      <c r="AM1259" t="s">
        <v>7549</v>
      </c>
      <c r="AN1259" t="s">
        <v>7550</v>
      </c>
    </row>
    <row r="1260" spans="1:40" x14ac:dyDescent="0.25">
      <c r="A1260" t="s">
        <v>7551</v>
      </c>
      <c r="B1260" t="s">
        <v>164</v>
      </c>
      <c r="C1260">
        <v>50</v>
      </c>
      <c r="D1260" t="s">
        <v>165</v>
      </c>
      <c r="E1260" t="s">
        <v>166</v>
      </c>
      <c r="F1260" s="1">
        <v>330028357770</v>
      </c>
      <c r="G1260" t="s">
        <v>7552</v>
      </c>
      <c r="H1260" t="s">
        <v>7553</v>
      </c>
      <c r="I1260" t="s">
        <v>49</v>
      </c>
      <c r="K1260" s="10" t="s">
        <v>249</v>
      </c>
      <c r="L1260">
        <f>Tabela1[[#This Row],[vlCaptEst]]+Tabela1[[#This Row],[vlLancEstTrat]]+Tabela1[[#This Row],[vlLancEstNTrat]]+Tabela1[[#This Row],[vlConsEst]]</f>
        <v>260.55016909186548</v>
      </c>
      <c r="M1260">
        <v>0</v>
      </c>
      <c r="N1260">
        <f>Tabela1[[#This Row],[VALOR_anual]]+Tabela1[[#This Row],[AJUSTE_exerc]]</f>
        <v>260.55016909186548</v>
      </c>
      <c r="Q1260" t="s">
        <v>250</v>
      </c>
      <c r="R1260" t="s">
        <v>52</v>
      </c>
      <c r="S1260">
        <v>9490</v>
      </c>
      <c r="T1260">
        <v>0</v>
      </c>
      <c r="U1260">
        <v>0</v>
      </c>
      <c r="V1260">
        <v>730.00000000000205</v>
      </c>
      <c r="W1260">
        <v>0</v>
      </c>
      <c r="X1260">
        <v>0</v>
      </c>
      <c r="Y1260">
        <v>5.7568725668020709E-2</v>
      </c>
      <c r="Z1260">
        <v>218.5296536646014</v>
      </c>
      <c r="AA1260">
        <v>0</v>
      </c>
      <c r="AB1260">
        <v>0</v>
      </c>
      <c r="AC1260">
        <v>42.020515427264108</v>
      </c>
      <c r="AD1260" t="s">
        <v>7554</v>
      </c>
      <c r="AE1260" t="s">
        <v>7555</v>
      </c>
      <c r="AF1260" s="10">
        <v>43517</v>
      </c>
      <c r="AG1260" s="10">
        <v>45343</v>
      </c>
      <c r="AH1260" t="s">
        <v>7556</v>
      </c>
      <c r="AI1260" t="s">
        <v>129</v>
      </c>
      <c r="AJ1260" t="s">
        <v>7557</v>
      </c>
      <c r="AK1260" t="s">
        <v>208</v>
      </c>
      <c r="AL1260" t="s">
        <v>47</v>
      </c>
      <c r="AM1260" t="s">
        <v>7558</v>
      </c>
      <c r="AN1260" t="s">
        <v>1441</v>
      </c>
    </row>
    <row r="1261" spans="1:40" x14ac:dyDescent="0.25">
      <c r="A1261" t="s">
        <v>7559</v>
      </c>
      <c r="B1261" t="s">
        <v>164</v>
      </c>
      <c r="C1261">
        <v>50</v>
      </c>
      <c r="D1261" t="s">
        <v>165</v>
      </c>
      <c r="E1261" t="s">
        <v>166</v>
      </c>
      <c r="F1261" s="1">
        <v>330027919235</v>
      </c>
      <c r="G1261" t="s">
        <v>7560</v>
      </c>
      <c r="H1261" t="s">
        <v>7561</v>
      </c>
      <c r="I1261" t="s">
        <v>49</v>
      </c>
      <c r="K1261" s="10" t="s">
        <v>249</v>
      </c>
      <c r="L1261">
        <f>Tabela1[[#This Row],[vlCaptEst]]+Tabela1[[#This Row],[vlLancEstTrat]]+Tabela1[[#This Row],[vlLancEstNTrat]]+Tabela1[[#This Row],[vlConsEst]]</f>
        <v>742.66875178603959</v>
      </c>
      <c r="M1261">
        <v>0</v>
      </c>
      <c r="N1261">
        <f>Tabela1[[#This Row],[VALOR_anual]]+Tabela1[[#This Row],[AJUSTE_exerc]]</f>
        <v>742.66875178603959</v>
      </c>
      <c r="Q1261" t="s">
        <v>250</v>
      </c>
      <c r="R1261" t="s">
        <v>52</v>
      </c>
      <c r="S1261">
        <v>12906.4</v>
      </c>
      <c r="T1261">
        <v>0</v>
      </c>
      <c r="U1261">
        <v>0</v>
      </c>
      <c r="V1261">
        <v>7738</v>
      </c>
      <c r="W1261">
        <v>0</v>
      </c>
      <c r="X1261">
        <v>0</v>
      </c>
      <c r="Y1261">
        <v>5.7568725668020709E-2</v>
      </c>
      <c r="Z1261">
        <v>297.20325287658142</v>
      </c>
      <c r="AA1261">
        <v>0</v>
      </c>
      <c r="AB1261">
        <v>0</v>
      </c>
      <c r="AC1261">
        <v>445.46549890945812</v>
      </c>
      <c r="AD1261" t="s">
        <v>7562</v>
      </c>
      <c r="AE1261" t="s">
        <v>7563</v>
      </c>
      <c r="AF1261" s="10">
        <v>43514</v>
      </c>
      <c r="AG1261" s="10">
        <v>45340</v>
      </c>
      <c r="AH1261" t="s">
        <v>7564</v>
      </c>
      <c r="AI1261">
        <v>0</v>
      </c>
      <c r="AJ1261" t="s">
        <v>7565</v>
      </c>
      <c r="AK1261" t="s">
        <v>7566</v>
      </c>
      <c r="AL1261" t="s">
        <v>47</v>
      </c>
      <c r="AM1261" t="s">
        <v>7567</v>
      </c>
      <c r="AN1261" t="s">
        <v>7568</v>
      </c>
    </row>
    <row r="1262" spans="1:40" x14ac:dyDescent="0.25">
      <c r="A1262" t="s">
        <v>7569</v>
      </c>
      <c r="B1262" t="s">
        <v>164</v>
      </c>
      <c r="C1262">
        <v>50</v>
      </c>
      <c r="D1262" t="s">
        <v>165</v>
      </c>
      <c r="E1262" t="s">
        <v>166</v>
      </c>
      <c r="F1262" s="1">
        <v>330028999615</v>
      </c>
      <c r="G1262" t="s">
        <v>7570</v>
      </c>
      <c r="H1262" t="s">
        <v>7571</v>
      </c>
      <c r="I1262" t="s">
        <v>49</v>
      </c>
      <c r="K1262" s="10" t="s">
        <v>249</v>
      </c>
      <c r="L1262">
        <f>Tabela1[[#This Row],[vlCaptEst]]+Tabela1[[#This Row],[vlLancEstTrat]]+Tabela1[[#This Row],[vlLancEstNTrat]]+Tabela1[[#This Row],[vlConsEst]]</f>
        <v>559.77926192691837</v>
      </c>
      <c r="M1262">
        <v>0</v>
      </c>
      <c r="N1262">
        <f>Tabela1[[#This Row],[VALOR_anual]]+Tabela1[[#This Row],[AJUSTE_exerc]]</f>
        <v>559.77926192691837</v>
      </c>
      <c r="Q1262" t="s">
        <v>250</v>
      </c>
      <c r="R1262" t="s">
        <v>52</v>
      </c>
      <c r="S1262">
        <v>16206</v>
      </c>
      <c r="T1262">
        <v>0</v>
      </c>
      <c r="U1262">
        <v>0</v>
      </c>
      <c r="V1262">
        <v>3241.2</v>
      </c>
      <c r="W1262">
        <v>0</v>
      </c>
      <c r="X1262">
        <v>0</v>
      </c>
      <c r="Y1262">
        <v>5.7568725668020709E-2</v>
      </c>
      <c r="Z1262">
        <v>373.18269379327467</v>
      </c>
      <c r="AA1262">
        <v>0</v>
      </c>
      <c r="AB1262">
        <v>0</v>
      </c>
      <c r="AC1262">
        <v>186.59656813364373</v>
      </c>
      <c r="AD1262" t="s">
        <v>7572</v>
      </c>
      <c r="AE1262" t="s">
        <v>7573</v>
      </c>
      <c r="AF1262" s="10">
        <v>43517</v>
      </c>
      <c r="AG1262" s="10">
        <v>45343</v>
      </c>
      <c r="AH1262" t="s">
        <v>7574</v>
      </c>
      <c r="AI1262" t="s">
        <v>5481</v>
      </c>
      <c r="AJ1262" t="s">
        <v>7575</v>
      </c>
      <c r="AK1262" t="s">
        <v>187</v>
      </c>
      <c r="AL1262" t="s">
        <v>47</v>
      </c>
      <c r="AM1262" t="s">
        <v>7576</v>
      </c>
      <c r="AN1262" t="s">
        <v>7550</v>
      </c>
    </row>
    <row r="1263" spans="1:40" x14ac:dyDescent="0.25">
      <c r="A1263" t="s">
        <v>7577</v>
      </c>
      <c r="B1263" t="s">
        <v>164</v>
      </c>
      <c r="C1263">
        <v>50</v>
      </c>
      <c r="D1263" t="s">
        <v>165</v>
      </c>
      <c r="E1263" t="s">
        <v>166</v>
      </c>
      <c r="F1263" s="1">
        <v>330006753737</v>
      </c>
      <c r="G1263" t="s">
        <v>248</v>
      </c>
      <c r="H1263" t="s">
        <v>7578</v>
      </c>
      <c r="I1263" t="s">
        <v>49</v>
      </c>
      <c r="K1263" s="10" t="s">
        <v>249</v>
      </c>
      <c r="L1263">
        <f>Tabela1[[#This Row],[vlCaptEst]]+Tabela1[[#This Row],[vlLancEstTrat]]+Tabela1[[#This Row],[vlLancEstNTrat]]+Tabela1[[#This Row],[vlConsEst]]</f>
        <v>4691.3545475413493</v>
      </c>
      <c r="M1263">
        <v>0</v>
      </c>
      <c r="N1263">
        <f>Tabela1[[#This Row],[VALOR_anual]]+Tabela1[[#This Row],[AJUSTE_exerc]]</f>
        <v>4691.3545475413493</v>
      </c>
      <c r="Q1263" t="s">
        <v>250</v>
      </c>
      <c r="R1263" t="s">
        <v>52</v>
      </c>
      <c r="S1263">
        <v>67510.399999999994</v>
      </c>
      <c r="T1263">
        <v>0</v>
      </c>
      <c r="U1263">
        <v>0</v>
      </c>
      <c r="V1263">
        <v>54487.199999999997</v>
      </c>
      <c r="W1263">
        <v>0</v>
      </c>
      <c r="X1263">
        <v>0</v>
      </c>
      <c r="Y1263">
        <v>5.7568725668020709E-2</v>
      </c>
      <c r="Z1263">
        <v>1554.5919912245681</v>
      </c>
      <c r="AA1263">
        <v>0</v>
      </c>
      <c r="AB1263">
        <v>0</v>
      </c>
      <c r="AC1263">
        <v>3136.7625563167812</v>
      </c>
      <c r="AD1263" t="s">
        <v>7579</v>
      </c>
      <c r="AE1263" t="s">
        <v>7580</v>
      </c>
      <c r="AF1263" s="10">
        <v>41187</v>
      </c>
      <c r="AG1263" s="10">
        <v>43013</v>
      </c>
      <c r="AH1263" t="s">
        <v>7581</v>
      </c>
      <c r="AI1263" t="s">
        <v>6233</v>
      </c>
      <c r="AJ1263" t="s">
        <v>7582</v>
      </c>
      <c r="AK1263" t="s">
        <v>57</v>
      </c>
      <c r="AL1263" t="s">
        <v>47</v>
      </c>
      <c r="AM1263" t="s">
        <v>253</v>
      </c>
      <c r="AN1263" t="s">
        <v>99</v>
      </c>
    </row>
    <row r="1264" spans="1:40" x14ac:dyDescent="0.25">
      <c r="A1264" t="s">
        <v>7583</v>
      </c>
      <c r="B1264" t="s">
        <v>164</v>
      </c>
      <c r="C1264">
        <v>50</v>
      </c>
      <c r="D1264" t="s">
        <v>165</v>
      </c>
      <c r="E1264" t="s">
        <v>166</v>
      </c>
      <c r="F1264" s="1">
        <v>330027949061</v>
      </c>
      <c r="G1264" t="s">
        <v>7584</v>
      </c>
      <c r="H1264" t="s">
        <v>7585</v>
      </c>
      <c r="I1264" t="s">
        <v>49</v>
      </c>
      <c r="K1264" s="10" t="s">
        <v>249</v>
      </c>
      <c r="L1264">
        <f>Tabela1[[#This Row],[vlCaptEst]]+Tabela1[[#This Row],[vlLancEstTrat]]+Tabela1[[#This Row],[vlLancEstNTrat]]+Tabela1[[#This Row],[vlConsEst]]</f>
        <v>707.27920735686507</v>
      </c>
      <c r="M1264">
        <v>0</v>
      </c>
      <c r="N1264">
        <f>Tabela1[[#This Row],[VALOR_anual]]+Tabela1[[#This Row],[AJUSTE_exerc]]</f>
        <v>707.27920735686507</v>
      </c>
      <c r="Q1264" t="s">
        <v>250</v>
      </c>
      <c r="R1264" t="s">
        <v>52</v>
      </c>
      <c r="S1264">
        <v>20476.5</v>
      </c>
      <c r="T1264">
        <v>0</v>
      </c>
      <c r="U1264">
        <v>0</v>
      </c>
      <c r="V1264">
        <v>4095.3</v>
      </c>
      <c r="W1264">
        <v>0</v>
      </c>
      <c r="X1264">
        <v>0</v>
      </c>
      <c r="Y1264">
        <v>5.7568725668020709E-2</v>
      </c>
      <c r="Z1264">
        <v>471.5194715712434</v>
      </c>
      <c r="AA1264">
        <v>0</v>
      </c>
      <c r="AB1264">
        <v>0</v>
      </c>
      <c r="AC1264">
        <v>235.7597357856217</v>
      </c>
      <c r="AD1264" t="s">
        <v>7586</v>
      </c>
      <c r="AE1264" t="s">
        <v>7587</v>
      </c>
      <c r="AF1264" s="10">
        <v>43523</v>
      </c>
      <c r="AG1264" s="10">
        <v>45349</v>
      </c>
      <c r="AH1264" t="s">
        <v>7588</v>
      </c>
      <c r="AI1264" t="s">
        <v>129</v>
      </c>
      <c r="AJ1264" t="s">
        <v>7589</v>
      </c>
      <c r="AK1264" t="s">
        <v>175</v>
      </c>
      <c r="AL1264" t="s">
        <v>47</v>
      </c>
      <c r="AM1264" t="s">
        <v>7590</v>
      </c>
      <c r="AN1264" t="s">
        <v>99</v>
      </c>
    </row>
    <row r="1265" spans="1:40" x14ac:dyDescent="0.25">
      <c r="A1265" t="s">
        <v>7591</v>
      </c>
      <c r="B1265" t="s">
        <v>164</v>
      </c>
      <c r="C1265">
        <v>50</v>
      </c>
      <c r="D1265" t="s">
        <v>165</v>
      </c>
      <c r="E1265" t="s">
        <v>166</v>
      </c>
      <c r="F1265" s="1">
        <v>330028933606</v>
      </c>
      <c r="G1265" t="s">
        <v>7592</v>
      </c>
      <c r="H1265" t="s">
        <v>7593</v>
      </c>
      <c r="I1265" t="s">
        <v>49</v>
      </c>
      <c r="K1265" s="10" t="s">
        <v>249</v>
      </c>
      <c r="L1265">
        <f>Tabela1[[#This Row],[vlCaptEst]]+Tabela1[[#This Row],[vlLancEstTrat]]+Tabela1[[#This Row],[vlLancEstNTrat]]+Tabela1[[#This Row],[vlConsEst]]</f>
        <v>552.92515823832889</v>
      </c>
      <c r="M1265">
        <v>-55.220478830144145</v>
      </c>
      <c r="N1265">
        <f>Tabela1[[#This Row],[VALOR_anual]]+Tabela1[[#This Row],[AJUSTE_exerc]]</f>
        <v>497.70467940818475</v>
      </c>
      <c r="Q1265" t="s">
        <v>250</v>
      </c>
      <c r="R1265" t="s">
        <v>52</v>
      </c>
      <c r="S1265">
        <v>8672.4000000000015</v>
      </c>
      <c r="T1265">
        <v>0</v>
      </c>
      <c r="U1265">
        <v>0</v>
      </c>
      <c r="V1265">
        <v>6135.6500000000015</v>
      </c>
      <c r="W1265">
        <v>0</v>
      </c>
      <c r="X1265">
        <v>0</v>
      </c>
      <c r="Y1265">
        <v>5.7568725668020709E-2</v>
      </c>
      <c r="Z1265">
        <v>199.70360659333764</v>
      </c>
      <c r="AA1265">
        <v>0</v>
      </c>
      <c r="AB1265">
        <v>0</v>
      </c>
      <c r="AC1265">
        <v>353.22155164499128</v>
      </c>
      <c r="AD1265" t="s">
        <v>7594</v>
      </c>
      <c r="AE1265" t="s">
        <v>7595</v>
      </c>
      <c r="AF1265" s="10">
        <v>43531</v>
      </c>
      <c r="AG1265" s="10">
        <v>45358</v>
      </c>
      <c r="AH1265" t="s">
        <v>7596</v>
      </c>
      <c r="AI1265" t="s">
        <v>7597</v>
      </c>
      <c r="AJ1265" t="s">
        <v>7598</v>
      </c>
      <c r="AK1265" t="s">
        <v>197</v>
      </c>
      <c r="AL1265" t="s">
        <v>47</v>
      </c>
      <c r="AM1265" t="s">
        <v>7599</v>
      </c>
      <c r="AN1265" t="s">
        <v>7600</v>
      </c>
    </row>
    <row r="1266" spans="1:40" x14ac:dyDescent="0.25">
      <c r="A1266" t="s">
        <v>7601</v>
      </c>
      <c r="B1266" t="s">
        <v>164</v>
      </c>
      <c r="C1266">
        <v>50</v>
      </c>
      <c r="D1266" t="s">
        <v>165</v>
      </c>
      <c r="E1266" t="s">
        <v>166</v>
      </c>
      <c r="F1266" s="1">
        <v>330027313515</v>
      </c>
      <c r="G1266" t="s">
        <v>7602</v>
      </c>
      <c r="H1266" t="s">
        <v>7603</v>
      </c>
      <c r="I1266" t="s">
        <v>49</v>
      </c>
      <c r="K1266" s="10" t="s">
        <v>298</v>
      </c>
      <c r="L1266">
        <f>Tabela1[[#This Row],[vlCaptEst]]+Tabela1[[#This Row],[vlLancEstTrat]]+Tabela1[[#This Row],[vlLancEstNTrat]]+Tabela1[[#This Row],[vlConsEst]]</f>
        <v>189.11320437071396</v>
      </c>
      <c r="M1266">
        <v>0</v>
      </c>
      <c r="N1266">
        <f>Tabela1[[#This Row],[VALOR_anual]]+Tabela1[[#This Row],[AJUSTE_exerc]]</f>
        <v>189.11320437071396</v>
      </c>
      <c r="Q1266" t="s">
        <v>250</v>
      </c>
      <c r="R1266" t="s">
        <v>52</v>
      </c>
      <c r="S1266">
        <v>5475</v>
      </c>
      <c r="T1266">
        <v>0</v>
      </c>
      <c r="U1266">
        <v>0</v>
      </c>
      <c r="V1266">
        <v>1095</v>
      </c>
      <c r="W1266">
        <v>0</v>
      </c>
      <c r="X1266">
        <v>0</v>
      </c>
      <c r="Y1266">
        <v>5.7568725668020709E-2</v>
      </c>
      <c r="Z1266">
        <v>126.07198875580505</v>
      </c>
      <c r="AA1266">
        <v>0</v>
      </c>
      <c r="AB1266">
        <v>0</v>
      </c>
      <c r="AC1266">
        <v>63.041215614908893</v>
      </c>
      <c r="AD1266" t="s">
        <v>7604</v>
      </c>
      <c r="AE1266" t="s">
        <v>7605</v>
      </c>
      <c r="AF1266" s="10">
        <v>43565</v>
      </c>
      <c r="AG1266" s="10">
        <v>45392</v>
      </c>
      <c r="AH1266" t="s">
        <v>7606</v>
      </c>
      <c r="AI1266" t="s">
        <v>7607</v>
      </c>
      <c r="AJ1266" t="s">
        <v>7608</v>
      </c>
      <c r="AK1266" t="s">
        <v>186</v>
      </c>
      <c r="AL1266" t="s">
        <v>47</v>
      </c>
      <c r="AM1266" t="s">
        <v>7609</v>
      </c>
      <c r="AN1266" t="s">
        <v>2645</v>
      </c>
    </row>
    <row r="1267" spans="1:40" x14ac:dyDescent="0.25">
      <c r="A1267" t="s">
        <v>7610</v>
      </c>
      <c r="B1267" t="s">
        <v>164</v>
      </c>
      <c r="C1267">
        <v>50</v>
      </c>
      <c r="D1267" t="s">
        <v>165</v>
      </c>
      <c r="E1267" t="s">
        <v>166</v>
      </c>
      <c r="F1267" s="1">
        <v>330029969400</v>
      </c>
      <c r="G1267" t="s">
        <v>7611</v>
      </c>
      <c r="H1267" t="s">
        <v>7612</v>
      </c>
      <c r="I1267" t="s">
        <v>62</v>
      </c>
      <c r="K1267" s="10" t="s">
        <v>196</v>
      </c>
      <c r="L1267">
        <f>Tabela1[[#This Row],[vlCaptEst]]+Tabela1[[#This Row],[vlLancEstTrat]]+Tabela1[[#This Row],[vlLancEstNTrat]]+Tabela1[[#This Row],[vlConsEst]]</f>
        <v>336.19545084015107</v>
      </c>
      <c r="M1267">
        <v>0</v>
      </c>
      <c r="N1267">
        <f>Tabela1[[#This Row],[VALOR_anual]]+Tabela1[[#This Row],[AJUSTE_exerc]]</f>
        <v>336.19545084015107</v>
      </c>
      <c r="Q1267" t="s">
        <v>51</v>
      </c>
      <c r="R1267" t="s">
        <v>52</v>
      </c>
      <c r="S1267">
        <v>5475</v>
      </c>
      <c r="T1267">
        <v>0</v>
      </c>
      <c r="U1267">
        <v>0</v>
      </c>
      <c r="V1267">
        <v>3650</v>
      </c>
      <c r="W1267">
        <v>0</v>
      </c>
      <c r="X1267">
        <v>0</v>
      </c>
      <c r="Y1267">
        <v>5.7568725668020709E-2</v>
      </c>
      <c r="Z1267">
        <v>126.07198875580505</v>
      </c>
      <c r="AA1267">
        <v>0</v>
      </c>
      <c r="AB1267">
        <v>0</v>
      </c>
      <c r="AC1267">
        <v>210.12346208434602</v>
      </c>
      <c r="AD1267" t="s">
        <v>7613</v>
      </c>
      <c r="AE1267" t="s">
        <v>7614</v>
      </c>
      <c r="AF1267" s="10">
        <v>43843</v>
      </c>
      <c r="AG1267" s="10">
        <v>45391</v>
      </c>
      <c r="AH1267" t="s">
        <v>7615</v>
      </c>
      <c r="AI1267" t="s">
        <v>4492</v>
      </c>
      <c r="AJ1267" t="s">
        <v>7616</v>
      </c>
      <c r="AK1267" t="s">
        <v>186</v>
      </c>
      <c r="AL1267" t="s">
        <v>47</v>
      </c>
      <c r="AM1267" t="s">
        <v>7617</v>
      </c>
      <c r="AN1267" t="s">
        <v>7618</v>
      </c>
    </row>
    <row r="1268" spans="1:40" x14ac:dyDescent="0.25">
      <c r="A1268" t="s">
        <v>7619</v>
      </c>
      <c r="B1268" t="s">
        <v>164</v>
      </c>
      <c r="C1268">
        <v>50</v>
      </c>
      <c r="D1268" t="s">
        <v>165</v>
      </c>
      <c r="E1268" t="s">
        <v>166</v>
      </c>
      <c r="F1268" s="1">
        <v>330027912494</v>
      </c>
      <c r="G1268" t="s">
        <v>7620</v>
      </c>
      <c r="H1268" t="s">
        <v>7621</v>
      </c>
      <c r="I1268" t="s">
        <v>49</v>
      </c>
      <c r="K1268" s="10" t="s">
        <v>298</v>
      </c>
      <c r="L1268">
        <f>Tabela1[[#This Row],[vlCaptEst]]+Tabela1[[#This Row],[vlLancEstTrat]]+Tabela1[[#This Row],[vlLancEstNTrat]]+Tabela1[[#This Row],[vlConsEst]]</f>
        <v>189.94860229173315</v>
      </c>
      <c r="M1268">
        <v>0</v>
      </c>
      <c r="N1268">
        <f>Tabela1[[#This Row],[VALOR_anual]]+Tabela1[[#This Row],[AJUSTE_exerc]]</f>
        <v>189.94860229173315</v>
      </c>
      <c r="Q1268" t="s">
        <v>250</v>
      </c>
      <c r="R1268" t="s">
        <v>52</v>
      </c>
      <c r="S1268">
        <v>5694</v>
      </c>
      <c r="T1268">
        <v>0</v>
      </c>
      <c r="U1268">
        <v>0</v>
      </c>
      <c r="V1268">
        <v>1022</v>
      </c>
      <c r="W1268">
        <v>0</v>
      </c>
      <c r="X1268">
        <v>0</v>
      </c>
      <c r="Y1268">
        <v>5.7568725668020709E-2</v>
      </c>
      <c r="Z1268">
        <v>131.1157037039583</v>
      </c>
      <c r="AA1268">
        <v>0</v>
      </c>
      <c r="AB1268">
        <v>0</v>
      </c>
      <c r="AC1268">
        <v>58.832898587774849</v>
      </c>
      <c r="AD1268" t="s">
        <v>7622</v>
      </c>
      <c r="AE1268" t="s">
        <v>7623</v>
      </c>
      <c r="AF1268" s="10">
        <v>43563</v>
      </c>
      <c r="AG1268" s="10">
        <v>45390</v>
      </c>
      <c r="AH1268" t="s">
        <v>7624</v>
      </c>
      <c r="AI1268" t="s">
        <v>7625</v>
      </c>
      <c r="AJ1268" t="s">
        <v>7626</v>
      </c>
      <c r="AK1268" t="s">
        <v>5904</v>
      </c>
      <c r="AL1268" t="s">
        <v>47</v>
      </c>
      <c r="AM1268" t="s">
        <v>7627</v>
      </c>
      <c r="AN1268" t="s">
        <v>7628</v>
      </c>
    </row>
    <row r="1269" spans="1:40" x14ac:dyDescent="0.25">
      <c r="A1269" t="s">
        <v>7629</v>
      </c>
      <c r="B1269" t="s">
        <v>164</v>
      </c>
      <c r="C1269">
        <v>50</v>
      </c>
      <c r="D1269" t="s">
        <v>165</v>
      </c>
      <c r="E1269" t="s">
        <v>166</v>
      </c>
      <c r="F1269" s="1">
        <v>330028354401</v>
      </c>
      <c r="G1269" t="s">
        <v>7630</v>
      </c>
      <c r="H1269" t="s">
        <v>7631</v>
      </c>
      <c r="I1269" t="s">
        <v>49</v>
      </c>
      <c r="K1269" s="10" t="s">
        <v>298</v>
      </c>
      <c r="L1269">
        <f>Tabela1[[#This Row],[vlCaptEst]]+Tabela1[[#This Row],[vlLancEstTrat]]+Tabela1[[#This Row],[vlLancEstNTrat]]+Tabela1[[#This Row],[vlConsEst]]</f>
        <v>87.539259648795976</v>
      </c>
      <c r="M1269">
        <v>0</v>
      </c>
      <c r="N1269">
        <f>Tabela1[[#This Row],[VALOR_anual]]+Tabela1[[#This Row],[AJUSTE_exerc]]</f>
        <v>87.539259648795976</v>
      </c>
      <c r="Q1269" t="s">
        <v>250</v>
      </c>
      <c r="R1269" t="s">
        <v>52</v>
      </c>
      <c r="S1269">
        <v>2534.4</v>
      </c>
      <c r="T1269">
        <v>0</v>
      </c>
      <c r="U1269">
        <v>0</v>
      </c>
      <c r="V1269">
        <v>506.88</v>
      </c>
      <c r="W1269">
        <v>0</v>
      </c>
      <c r="X1269">
        <v>0</v>
      </c>
      <c r="Y1269">
        <v>5.7568725668020709E-2</v>
      </c>
      <c r="Z1269">
        <v>58.352544783188826</v>
      </c>
      <c r="AA1269">
        <v>0</v>
      </c>
      <c r="AB1269">
        <v>0</v>
      </c>
      <c r="AC1269">
        <v>29.186714865607151</v>
      </c>
      <c r="AD1269" t="s">
        <v>7632</v>
      </c>
      <c r="AE1269" t="s">
        <v>7633</v>
      </c>
      <c r="AF1269" s="10">
        <v>43553</v>
      </c>
      <c r="AG1269" s="10">
        <v>45380</v>
      </c>
      <c r="AH1269" t="s">
        <v>7634</v>
      </c>
      <c r="AI1269" t="s">
        <v>2946</v>
      </c>
      <c r="AJ1269" t="s">
        <v>7635</v>
      </c>
      <c r="AK1269" t="s">
        <v>7636</v>
      </c>
      <c r="AL1269" t="s">
        <v>47</v>
      </c>
      <c r="AM1269" t="s">
        <v>7637</v>
      </c>
      <c r="AN1269" t="s">
        <v>2645</v>
      </c>
    </row>
    <row r="1270" spans="1:40" x14ac:dyDescent="0.25">
      <c r="A1270" t="s">
        <v>7638</v>
      </c>
      <c r="B1270" t="s">
        <v>164</v>
      </c>
      <c r="C1270">
        <v>50</v>
      </c>
      <c r="D1270" t="s">
        <v>165</v>
      </c>
      <c r="E1270" t="s">
        <v>166</v>
      </c>
      <c r="F1270" s="1">
        <v>330028259840</v>
      </c>
      <c r="G1270" t="s">
        <v>7639</v>
      </c>
      <c r="H1270" t="s">
        <v>7640</v>
      </c>
      <c r="I1270" t="s">
        <v>49</v>
      </c>
      <c r="K1270" s="10" t="s">
        <v>298</v>
      </c>
      <c r="L1270">
        <f>Tabela1[[#This Row],[vlCaptEst]]+Tabela1[[#This Row],[vlLancEstTrat]]+Tabela1[[#This Row],[vlLancEstNTrat]]+Tabela1[[#This Row],[vlConsEst]]</f>
        <v>151.9588818333865</v>
      </c>
      <c r="M1270">
        <v>0</v>
      </c>
      <c r="N1270">
        <f>Tabela1[[#This Row],[VALOR_anual]]+Tabela1[[#This Row],[AJUSTE_exerc]]</f>
        <v>151.9588818333865</v>
      </c>
      <c r="Q1270" t="s">
        <v>250</v>
      </c>
      <c r="R1270" t="s">
        <v>52</v>
      </c>
      <c r="S1270">
        <v>4409.2</v>
      </c>
      <c r="T1270">
        <v>0</v>
      </c>
      <c r="U1270">
        <v>0</v>
      </c>
      <c r="V1270">
        <v>876</v>
      </c>
      <c r="W1270">
        <v>0</v>
      </c>
      <c r="X1270">
        <v>0</v>
      </c>
      <c r="Y1270">
        <v>5.7568725668020709E-2</v>
      </c>
      <c r="Z1270">
        <v>101.53217482586703</v>
      </c>
      <c r="AA1270">
        <v>0</v>
      </c>
      <c r="AB1270">
        <v>0</v>
      </c>
      <c r="AC1270">
        <v>50.426707007519475</v>
      </c>
      <c r="AD1270" t="s">
        <v>7641</v>
      </c>
      <c r="AE1270" t="s">
        <v>7642</v>
      </c>
      <c r="AF1270" s="10">
        <v>43552</v>
      </c>
      <c r="AG1270" s="10">
        <v>45379</v>
      </c>
      <c r="AH1270" t="s">
        <v>7643</v>
      </c>
      <c r="AI1270" t="s">
        <v>205</v>
      </c>
      <c r="AJ1270" t="s">
        <v>7644</v>
      </c>
      <c r="AK1270" t="s">
        <v>64</v>
      </c>
      <c r="AL1270" t="s">
        <v>47</v>
      </c>
      <c r="AM1270" t="s">
        <v>7645</v>
      </c>
      <c r="AN1270" t="s">
        <v>7646</v>
      </c>
    </row>
    <row r="1271" spans="1:40" x14ac:dyDescent="0.25">
      <c r="A1271" t="s">
        <v>7647</v>
      </c>
      <c r="B1271" t="s">
        <v>164</v>
      </c>
      <c r="C1271">
        <v>50</v>
      </c>
      <c r="D1271" t="s">
        <v>165</v>
      </c>
      <c r="E1271" t="s">
        <v>166</v>
      </c>
      <c r="F1271" s="1">
        <v>330003595367</v>
      </c>
      <c r="G1271" t="s">
        <v>4525</v>
      </c>
      <c r="H1271" t="s">
        <v>7648</v>
      </c>
      <c r="I1271" t="s">
        <v>62</v>
      </c>
      <c r="K1271" s="10" t="s">
        <v>298</v>
      </c>
      <c r="L1271">
        <f>Tabela1[[#This Row],[vlCaptEst]]+Tabela1[[#This Row],[vlLancEstTrat]]+Tabela1[[#This Row],[vlLancEstNTrat]]+Tabela1[[#This Row],[vlConsEst]]</f>
        <v>1109.4606514835175</v>
      </c>
      <c r="M1271">
        <v>0</v>
      </c>
      <c r="N1271">
        <f>Tabela1[[#This Row],[VALOR_anual]]+Tabela1[[#This Row],[AJUSTE_exerc]]</f>
        <v>1109.4606514835175</v>
      </c>
      <c r="Q1271" t="s">
        <v>250</v>
      </c>
      <c r="R1271" t="s">
        <v>52</v>
      </c>
      <c r="S1271">
        <v>43800</v>
      </c>
      <c r="T1271">
        <v>0</v>
      </c>
      <c r="U1271">
        <v>0</v>
      </c>
      <c r="V1271">
        <v>1752</v>
      </c>
      <c r="W1271">
        <v>0</v>
      </c>
      <c r="X1271">
        <v>0</v>
      </c>
      <c r="Y1271">
        <v>5.7568725668020709E-2</v>
      </c>
      <c r="Z1271">
        <v>1008.5967949944659</v>
      </c>
      <c r="AA1271">
        <v>0</v>
      </c>
      <c r="AB1271">
        <v>0</v>
      </c>
      <c r="AC1271">
        <v>100.86385648905168</v>
      </c>
      <c r="AD1271" t="s">
        <v>7649</v>
      </c>
      <c r="AE1271" t="s">
        <v>7650</v>
      </c>
      <c r="AF1271" s="10">
        <v>43557</v>
      </c>
      <c r="AG1271" s="10">
        <v>45384</v>
      </c>
      <c r="AH1271" t="s">
        <v>7651</v>
      </c>
      <c r="AI1271" t="s">
        <v>7652</v>
      </c>
      <c r="AJ1271" t="s">
        <v>7653</v>
      </c>
      <c r="AK1271" t="s">
        <v>64</v>
      </c>
      <c r="AL1271" t="s">
        <v>47</v>
      </c>
      <c r="AM1271" t="s">
        <v>7654</v>
      </c>
      <c r="AN1271" t="s">
        <v>7655</v>
      </c>
    </row>
    <row r="1272" spans="1:40" x14ac:dyDescent="0.25">
      <c r="A1272" t="s">
        <v>7656</v>
      </c>
      <c r="B1272" t="s">
        <v>164</v>
      </c>
      <c r="C1272">
        <v>50</v>
      </c>
      <c r="D1272" t="s">
        <v>165</v>
      </c>
      <c r="E1272" t="s">
        <v>166</v>
      </c>
      <c r="F1272" s="1">
        <v>330026381576</v>
      </c>
      <c r="G1272" t="s">
        <v>7657</v>
      </c>
      <c r="H1272" t="s">
        <v>7658</v>
      </c>
      <c r="I1272" t="s">
        <v>49</v>
      </c>
      <c r="K1272" s="10" t="s">
        <v>2193</v>
      </c>
      <c r="L1272">
        <f>Tabela1[[#This Row],[vlCaptEst]]+Tabela1[[#This Row],[vlLancEstTrat]]+Tabela1[[#This Row],[vlLancEstNTrat]]+Tabela1[[#This Row],[vlConsEst]]</f>
        <v>1964.8872376591191</v>
      </c>
      <c r="M1272">
        <v>0</v>
      </c>
      <c r="N1272">
        <f>Tabela1[[#This Row],[VALOR_anual]]+Tabela1[[#This Row],[AJUSTE_exerc]]</f>
        <v>1964.8872376591191</v>
      </c>
      <c r="Q1272" t="s">
        <v>250</v>
      </c>
      <c r="R1272" t="s">
        <v>52</v>
      </c>
      <c r="S1272">
        <v>56885.25</v>
      </c>
      <c r="T1272">
        <v>0</v>
      </c>
      <c r="U1272">
        <v>0</v>
      </c>
      <c r="V1272">
        <v>11377.05</v>
      </c>
      <c r="W1272">
        <v>0</v>
      </c>
      <c r="X1272">
        <v>0</v>
      </c>
      <c r="Y1272">
        <v>5.7568725668020709E-2</v>
      </c>
      <c r="Z1272">
        <v>1309.9248251060794</v>
      </c>
      <c r="AA1272">
        <v>0</v>
      </c>
      <c r="AB1272">
        <v>0</v>
      </c>
      <c r="AC1272">
        <v>654.96241255303971</v>
      </c>
      <c r="AD1272" t="s">
        <v>7659</v>
      </c>
      <c r="AE1272" t="s">
        <v>7660</v>
      </c>
      <c r="AF1272" s="10">
        <v>43572</v>
      </c>
      <c r="AG1272" s="10">
        <v>45399</v>
      </c>
      <c r="AH1272" t="s">
        <v>7661</v>
      </c>
      <c r="AI1272" t="s">
        <v>419</v>
      </c>
      <c r="AJ1272" t="s">
        <v>7662</v>
      </c>
      <c r="AK1272" t="s">
        <v>244</v>
      </c>
      <c r="AL1272" t="s">
        <v>47</v>
      </c>
      <c r="AM1272" t="s">
        <v>7663</v>
      </c>
      <c r="AN1272" t="s">
        <v>1668</v>
      </c>
    </row>
    <row r="1273" spans="1:40" x14ac:dyDescent="0.25">
      <c r="A1273" t="s">
        <v>7664</v>
      </c>
      <c r="B1273" t="s">
        <v>164</v>
      </c>
      <c r="C1273">
        <v>50</v>
      </c>
      <c r="D1273" t="s">
        <v>165</v>
      </c>
      <c r="E1273" t="s">
        <v>166</v>
      </c>
      <c r="F1273" s="1">
        <v>330027908896</v>
      </c>
      <c r="G1273" t="s">
        <v>7665</v>
      </c>
      <c r="H1273" t="s">
        <v>7666</v>
      </c>
      <c r="I1273" t="s">
        <v>49</v>
      </c>
      <c r="K1273" s="10" t="s">
        <v>2193</v>
      </c>
      <c r="L1273">
        <f>Tabela1[[#This Row],[vlCaptEst]]+Tabela1[[#This Row],[vlLancEstTrat]]+Tabela1[[#This Row],[vlLancEstNTrat]]+Tabela1[[#This Row],[vlConsEst]]</f>
        <v>616.22083396577591</v>
      </c>
      <c r="M1273">
        <v>0</v>
      </c>
      <c r="N1273">
        <f>Tabela1[[#This Row],[VALOR_anual]]+Tabela1[[#This Row],[AJUSTE_exerc]]</f>
        <v>616.22083396577591</v>
      </c>
      <c r="Q1273" t="s">
        <v>250</v>
      </c>
      <c r="R1273" t="s">
        <v>52</v>
      </c>
      <c r="S1273">
        <v>20160</v>
      </c>
      <c r="T1273">
        <v>0</v>
      </c>
      <c r="U1273">
        <v>0</v>
      </c>
      <c r="V1273">
        <v>2640</v>
      </c>
      <c r="W1273">
        <v>0</v>
      </c>
      <c r="X1273">
        <v>0</v>
      </c>
      <c r="Y1273">
        <v>5.7568725668020709E-2</v>
      </c>
      <c r="Z1273">
        <v>464.24106718436389</v>
      </c>
      <c r="AA1273">
        <v>0</v>
      </c>
      <c r="AB1273">
        <v>0</v>
      </c>
      <c r="AC1273">
        <v>151.97976678141197</v>
      </c>
      <c r="AD1273" t="s">
        <v>7667</v>
      </c>
      <c r="AE1273" t="s">
        <v>7668</v>
      </c>
      <c r="AF1273" s="10">
        <v>43598</v>
      </c>
      <c r="AG1273" s="10">
        <v>45425</v>
      </c>
      <c r="AH1273" t="s">
        <v>7669</v>
      </c>
      <c r="AI1273" t="s">
        <v>7670</v>
      </c>
      <c r="AJ1273" t="s">
        <v>7671</v>
      </c>
      <c r="AK1273" t="s">
        <v>7672</v>
      </c>
      <c r="AL1273" t="s">
        <v>47</v>
      </c>
      <c r="AM1273" t="s">
        <v>7673</v>
      </c>
      <c r="AN1273" t="s">
        <v>7674</v>
      </c>
    </row>
    <row r="1274" spans="1:40" x14ac:dyDescent="0.25">
      <c r="A1274" t="s">
        <v>7675</v>
      </c>
      <c r="B1274" t="s">
        <v>164</v>
      </c>
      <c r="C1274">
        <v>50</v>
      </c>
      <c r="D1274" t="s">
        <v>165</v>
      </c>
      <c r="E1274" t="s">
        <v>166</v>
      </c>
      <c r="F1274" s="1">
        <v>330030133476</v>
      </c>
      <c r="G1274" t="s">
        <v>7676</v>
      </c>
      <c r="H1274" t="s">
        <v>7677</v>
      </c>
      <c r="I1274" t="s">
        <v>49</v>
      </c>
      <c r="K1274" s="10" t="s">
        <v>2193</v>
      </c>
      <c r="L1274">
        <f>Tabela1[[#This Row],[vlCaptEst]]+Tabela1[[#This Row],[vlLancEstTrat]]+Tabela1[[#This Row],[vlLancEstNTrat]]+Tabela1[[#This Row],[vlConsEst]]</f>
        <v>283.66980655607091</v>
      </c>
      <c r="M1274">
        <v>0</v>
      </c>
      <c r="N1274">
        <f>Tabela1[[#This Row],[VALOR_anual]]+Tabela1[[#This Row],[AJUSTE_exerc]]</f>
        <v>283.66980655607091</v>
      </c>
      <c r="Q1274" t="s">
        <v>250</v>
      </c>
      <c r="R1274" t="s">
        <v>52</v>
      </c>
      <c r="S1274">
        <v>8212.5</v>
      </c>
      <c r="T1274">
        <v>0</v>
      </c>
      <c r="U1274">
        <v>0</v>
      </c>
      <c r="V1274">
        <v>1642.5</v>
      </c>
      <c r="W1274">
        <v>0</v>
      </c>
      <c r="X1274">
        <v>0</v>
      </c>
      <c r="Y1274">
        <v>5.7568725668020709E-2</v>
      </c>
      <c r="Z1274">
        <v>189.11320437071393</v>
      </c>
      <c r="AA1274">
        <v>0</v>
      </c>
      <c r="AB1274">
        <v>0</v>
      </c>
      <c r="AC1274">
        <v>94.556602185356965</v>
      </c>
      <c r="AD1274" t="s">
        <v>7678</v>
      </c>
      <c r="AE1274" t="s">
        <v>7679</v>
      </c>
      <c r="AF1274" s="10">
        <v>43598</v>
      </c>
      <c r="AG1274" s="10">
        <v>45425</v>
      </c>
      <c r="AH1274" t="s">
        <v>7680</v>
      </c>
      <c r="AI1274" t="s">
        <v>7681</v>
      </c>
      <c r="AJ1274" t="s">
        <v>7682</v>
      </c>
      <c r="AK1274" t="s">
        <v>7683</v>
      </c>
      <c r="AL1274" t="s">
        <v>47</v>
      </c>
      <c r="AM1274" t="s">
        <v>7684</v>
      </c>
      <c r="AN1274" t="s">
        <v>2645</v>
      </c>
    </row>
    <row r="1275" spans="1:40" x14ac:dyDescent="0.25">
      <c r="A1275" t="s">
        <v>7685</v>
      </c>
      <c r="B1275" t="s">
        <v>164</v>
      </c>
      <c r="C1275">
        <v>50</v>
      </c>
      <c r="D1275" t="s">
        <v>165</v>
      </c>
      <c r="E1275" t="s">
        <v>166</v>
      </c>
      <c r="F1275" s="1">
        <v>330007420626</v>
      </c>
      <c r="G1275" t="s">
        <v>171</v>
      </c>
      <c r="H1275" t="s">
        <v>172</v>
      </c>
      <c r="I1275" t="s">
        <v>271</v>
      </c>
      <c r="K1275" s="10" t="s">
        <v>254</v>
      </c>
      <c r="L1275">
        <f>Tabela1[[#This Row],[vlCaptEst]]+Tabela1[[#This Row],[vlLancEstTrat]]+Tabela1[[#This Row],[vlLancEstNTrat]]+Tabela1[[#This Row],[vlConsEst]]</f>
        <v>2138.5873503870298</v>
      </c>
      <c r="M1275">
        <v>0</v>
      </c>
      <c r="N1275">
        <f>Tabela1[[#This Row],[VALOR_anual]]+Tabela1[[#This Row],[AJUSTE_exerc]]</f>
        <v>2138.5873503870298</v>
      </c>
      <c r="Q1275" t="s">
        <v>250</v>
      </c>
      <c r="R1275" t="s">
        <v>52</v>
      </c>
      <c r="S1275">
        <v>61298.1</v>
      </c>
      <c r="T1275">
        <v>0</v>
      </c>
      <c r="U1275">
        <v>0</v>
      </c>
      <c r="V1275">
        <v>12629</v>
      </c>
      <c r="W1275">
        <v>0</v>
      </c>
      <c r="X1275">
        <v>0</v>
      </c>
      <c r="Y1275">
        <v>5.7568725668020709E-2</v>
      </c>
      <c r="Z1275">
        <v>1411.5509821980611</v>
      </c>
      <c r="AA1275">
        <v>0</v>
      </c>
      <c r="AB1275">
        <v>0</v>
      </c>
      <c r="AC1275">
        <v>727.03636818896848</v>
      </c>
      <c r="AD1275" t="s">
        <v>7686</v>
      </c>
      <c r="AE1275" t="s">
        <v>7687</v>
      </c>
      <c r="AF1275" s="10">
        <v>43616</v>
      </c>
      <c r="AG1275" s="10">
        <v>45443</v>
      </c>
      <c r="AH1275" t="s">
        <v>173</v>
      </c>
      <c r="AI1275" t="s">
        <v>174</v>
      </c>
      <c r="AJ1275" t="s">
        <v>7688</v>
      </c>
      <c r="AK1275" t="s">
        <v>7689</v>
      </c>
      <c r="AL1275" t="s">
        <v>47</v>
      </c>
      <c r="AM1275" t="s">
        <v>7690</v>
      </c>
      <c r="AN1275" t="s">
        <v>1451</v>
      </c>
    </row>
    <row r="1276" spans="1:40" x14ac:dyDescent="0.25">
      <c r="A1276" t="s">
        <v>7691</v>
      </c>
      <c r="B1276" t="s">
        <v>164</v>
      </c>
      <c r="C1276">
        <v>50</v>
      </c>
      <c r="D1276" t="s">
        <v>165</v>
      </c>
      <c r="E1276" t="s">
        <v>166</v>
      </c>
      <c r="F1276" s="1">
        <v>330003562515</v>
      </c>
      <c r="G1276" t="s">
        <v>7692</v>
      </c>
      <c r="H1276" t="s">
        <v>7693</v>
      </c>
      <c r="I1276" t="s">
        <v>49</v>
      </c>
      <c r="K1276" s="10" t="s">
        <v>254</v>
      </c>
      <c r="L1276">
        <f>Tabela1[[#This Row],[vlCaptEst]]+Tabela1[[#This Row],[vlLancEstTrat]]+Tabela1[[#This Row],[vlLancEstNTrat]]+Tabela1[[#This Row],[vlConsEst]]</f>
        <v>7281.4849167132525</v>
      </c>
      <c r="M1276">
        <v>0</v>
      </c>
      <c r="N1276">
        <f>Tabela1[[#This Row],[VALOR_anual]]+Tabela1[[#This Row],[AJUSTE_exerc]]</f>
        <v>7281.4849167132525</v>
      </c>
      <c r="Q1276" t="s">
        <v>250</v>
      </c>
      <c r="R1276" t="s">
        <v>52</v>
      </c>
      <c r="S1276">
        <v>178758.75</v>
      </c>
      <c r="T1276">
        <v>0</v>
      </c>
      <c r="U1276">
        <v>0</v>
      </c>
      <c r="V1276">
        <v>54979.95</v>
      </c>
      <c r="W1276">
        <v>0</v>
      </c>
      <c r="X1276">
        <v>0</v>
      </c>
      <c r="Y1276">
        <v>5.7568725668020709E-2</v>
      </c>
      <c r="Z1276">
        <v>4116.3606009778696</v>
      </c>
      <c r="AA1276">
        <v>0</v>
      </c>
      <c r="AB1276">
        <v>0</v>
      </c>
      <c r="AC1276">
        <v>3165.1243157353824</v>
      </c>
      <c r="AD1276" t="s">
        <v>7694</v>
      </c>
      <c r="AE1276" t="s">
        <v>7695</v>
      </c>
      <c r="AF1276" s="10">
        <v>43320</v>
      </c>
      <c r="AG1276" s="10">
        <v>44824</v>
      </c>
      <c r="AH1276" t="s">
        <v>7696</v>
      </c>
      <c r="AI1276" t="s">
        <v>3133</v>
      </c>
      <c r="AJ1276" t="s">
        <v>7243</v>
      </c>
      <c r="AK1276" t="s">
        <v>236</v>
      </c>
      <c r="AL1276" t="s">
        <v>47</v>
      </c>
      <c r="AM1276" t="s">
        <v>7697</v>
      </c>
      <c r="AN1276" t="s">
        <v>7698</v>
      </c>
    </row>
    <row r="1277" spans="1:40" x14ac:dyDescent="0.25">
      <c r="A1277" t="s">
        <v>7699</v>
      </c>
      <c r="B1277" t="s">
        <v>164</v>
      </c>
      <c r="C1277">
        <v>50</v>
      </c>
      <c r="D1277" t="s">
        <v>165</v>
      </c>
      <c r="E1277" t="s">
        <v>166</v>
      </c>
      <c r="F1277" s="1">
        <v>330028976402</v>
      </c>
      <c r="G1277" t="s">
        <v>7700</v>
      </c>
      <c r="H1277" t="s">
        <v>7701</v>
      </c>
      <c r="I1277" t="s">
        <v>49</v>
      </c>
      <c r="K1277" s="10" t="s">
        <v>254</v>
      </c>
      <c r="L1277">
        <f>Tabela1[[#This Row],[vlCaptEst]]+Tabela1[[#This Row],[vlLancEstTrat]]+Tabela1[[#This Row],[vlLancEstNTrat]]+Tabela1[[#This Row],[vlConsEst]]</f>
        <v>7885.6029232982619</v>
      </c>
      <c r="M1277">
        <v>0</v>
      </c>
      <c r="N1277">
        <f>Tabela1[[#This Row],[VALOR_anual]]+Tabela1[[#This Row],[AJUSTE_exerc]]</f>
        <v>7885.6029232982619</v>
      </c>
      <c r="Q1277" t="s">
        <v>250</v>
      </c>
      <c r="R1277" t="s">
        <v>52</v>
      </c>
      <c r="S1277">
        <v>191260</v>
      </c>
      <c r="T1277">
        <v>0</v>
      </c>
      <c r="U1277">
        <v>0</v>
      </c>
      <c r="V1277">
        <v>60473.2</v>
      </c>
      <c r="W1277">
        <v>0</v>
      </c>
      <c r="X1277">
        <v>0</v>
      </c>
      <c r="Y1277">
        <v>5.7568725668020709E-2</v>
      </c>
      <c r="Z1277">
        <v>4404.2387245610744</v>
      </c>
      <c r="AA1277">
        <v>0</v>
      </c>
      <c r="AB1277">
        <v>0</v>
      </c>
      <c r="AC1277">
        <v>3481.364198737188</v>
      </c>
      <c r="AD1277" t="s">
        <v>7702</v>
      </c>
      <c r="AE1277" t="s">
        <v>7703</v>
      </c>
      <c r="AF1277" s="10">
        <v>43557</v>
      </c>
      <c r="AG1277" s="10">
        <v>44824</v>
      </c>
      <c r="AH1277" t="s">
        <v>7704</v>
      </c>
      <c r="AI1277" t="s">
        <v>3133</v>
      </c>
      <c r="AJ1277" t="s">
        <v>7243</v>
      </c>
      <c r="AK1277" t="s">
        <v>236</v>
      </c>
      <c r="AL1277" t="s">
        <v>47</v>
      </c>
      <c r="AM1277" t="s">
        <v>7171</v>
      </c>
      <c r="AN1277" t="s">
        <v>7705</v>
      </c>
    </row>
    <row r="1278" spans="1:40" x14ac:dyDescent="0.25">
      <c r="A1278" t="s">
        <v>7706</v>
      </c>
      <c r="B1278" t="s">
        <v>164</v>
      </c>
      <c r="C1278">
        <v>50</v>
      </c>
      <c r="D1278" t="s">
        <v>165</v>
      </c>
      <c r="E1278" t="s">
        <v>166</v>
      </c>
      <c r="F1278" s="1">
        <v>330007793309</v>
      </c>
      <c r="G1278" t="s">
        <v>7707</v>
      </c>
      <c r="H1278" t="s">
        <v>7708</v>
      </c>
      <c r="I1278" t="s">
        <v>62</v>
      </c>
      <c r="K1278" s="10" t="s">
        <v>475</v>
      </c>
      <c r="L1278">
        <f>Tabela1[[#This Row],[vlCaptEst]]+Tabela1[[#This Row],[vlLancEstTrat]]+Tabela1[[#This Row],[vlLancEstNTrat]]+Tabela1[[#This Row],[vlConsEst]]</f>
        <v>655.58896099380422</v>
      </c>
      <c r="M1278">
        <v>0</v>
      </c>
      <c r="N1278">
        <f>Tabela1[[#This Row],[VALOR_anual]]+Tabela1[[#This Row],[AJUSTE_exerc]]</f>
        <v>655.58896099380422</v>
      </c>
      <c r="Q1278" t="s">
        <v>250</v>
      </c>
      <c r="R1278" t="s">
        <v>52</v>
      </c>
      <c r="S1278">
        <v>18980</v>
      </c>
      <c r="T1278">
        <v>0</v>
      </c>
      <c r="U1278">
        <v>0</v>
      </c>
      <c r="V1278">
        <v>3796</v>
      </c>
      <c r="W1278">
        <v>0</v>
      </c>
      <c r="X1278">
        <v>0</v>
      </c>
      <c r="Y1278">
        <v>5.7568725668020709E-2</v>
      </c>
      <c r="Z1278">
        <v>437.0593073292028</v>
      </c>
      <c r="AA1278">
        <v>0</v>
      </c>
      <c r="AB1278">
        <v>0</v>
      </c>
      <c r="AC1278">
        <v>218.5296536646014</v>
      </c>
      <c r="AD1278" t="s">
        <v>7709</v>
      </c>
      <c r="AE1278" t="s">
        <v>7710</v>
      </c>
      <c r="AF1278" s="10">
        <v>43643</v>
      </c>
      <c r="AG1278" s="10">
        <v>45470</v>
      </c>
      <c r="AH1278" t="s">
        <v>7711</v>
      </c>
      <c r="AI1278" t="s">
        <v>6748</v>
      </c>
      <c r="AJ1278" t="s">
        <v>7539</v>
      </c>
      <c r="AK1278" t="s">
        <v>7244</v>
      </c>
      <c r="AL1278" t="s">
        <v>47</v>
      </c>
      <c r="AM1278" t="s">
        <v>7712</v>
      </c>
      <c r="AN1278" t="s">
        <v>7713</v>
      </c>
    </row>
    <row r="1279" spans="1:40" x14ac:dyDescent="0.25">
      <c r="A1279" t="s">
        <v>7714</v>
      </c>
      <c r="B1279" t="s">
        <v>164</v>
      </c>
      <c r="C1279">
        <v>50</v>
      </c>
      <c r="D1279" t="s">
        <v>165</v>
      </c>
      <c r="E1279" t="s">
        <v>166</v>
      </c>
      <c r="F1279" s="1">
        <v>330026349419</v>
      </c>
      <c r="G1279" t="s">
        <v>7715</v>
      </c>
      <c r="H1279" t="s">
        <v>7716</v>
      </c>
      <c r="I1279" t="s">
        <v>49</v>
      </c>
      <c r="K1279" s="10" t="s">
        <v>475</v>
      </c>
      <c r="L1279">
        <f>Tabela1[[#This Row],[vlCaptEst]]+Tabela1[[#This Row],[vlLancEstTrat]]+Tabela1[[#This Row],[vlLancEstNTrat]]+Tabela1[[#This Row],[vlConsEst]]</f>
        <v>302.58112699314233</v>
      </c>
      <c r="M1279">
        <v>0</v>
      </c>
      <c r="N1279">
        <f>Tabela1[[#This Row],[VALOR_anual]]+Tabela1[[#This Row],[AJUSTE_exerc]]</f>
        <v>302.58112699314233</v>
      </c>
      <c r="Q1279" t="s">
        <v>250</v>
      </c>
      <c r="R1279" t="s">
        <v>52</v>
      </c>
      <c r="S1279">
        <v>8760</v>
      </c>
      <c r="T1279">
        <v>0</v>
      </c>
      <c r="U1279">
        <v>0</v>
      </c>
      <c r="V1279">
        <v>1752</v>
      </c>
      <c r="W1279">
        <v>0</v>
      </c>
      <c r="X1279">
        <v>0</v>
      </c>
      <c r="Y1279">
        <v>5.7568725668020709E-2</v>
      </c>
      <c r="Z1279">
        <v>201.71727050409064</v>
      </c>
      <c r="AA1279">
        <v>0</v>
      </c>
      <c r="AB1279">
        <v>0</v>
      </c>
      <c r="AC1279">
        <v>100.86385648905168</v>
      </c>
      <c r="AD1279" t="s">
        <v>7717</v>
      </c>
      <c r="AE1279" t="s">
        <v>7718</v>
      </c>
      <c r="AF1279" s="10">
        <v>43545</v>
      </c>
      <c r="AG1279" s="10">
        <v>45372</v>
      </c>
      <c r="AH1279" t="s">
        <v>7719</v>
      </c>
      <c r="AI1279" t="s">
        <v>4752</v>
      </c>
      <c r="AJ1279" t="s">
        <v>7720</v>
      </c>
      <c r="AK1279" t="s">
        <v>236</v>
      </c>
      <c r="AL1279" t="s">
        <v>47</v>
      </c>
      <c r="AM1279" t="s">
        <v>7721</v>
      </c>
      <c r="AN1279" t="s">
        <v>7722</v>
      </c>
    </row>
    <row r="1280" spans="1:40" x14ac:dyDescent="0.25">
      <c r="A1280" t="s">
        <v>7723</v>
      </c>
      <c r="B1280" t="s">
        <v>164</v>
      </c>
      <c r="C1280">
        <v>50</v>
      </c>
      <c r="D1280" t="s">
        <v>165</v>
      </c>
      <c r="E1280" t="s">
        <v>166</v>
      </c>
      <c r="F1280" s="1">
        <v>330003522998</v>
      </c>
      <c r="G1280" t="s">
        <v>188</v>
      </c>
      <c r="H1280" t="s">
        <v>7724</v>
      </c>
      <c r="I1280" t="s">
        <v>62</v>
      </c>
      <c r="K1280" s="10" t="s">
        <v>475</v>
      </c>
      <c r="L1280">
        <f>Tabela1[[#This Row],[vlCaptEst]]+Tabela1[[#This Row],[vlLancEstTrat]]+Tabela1[[#This Row],[vlLancEstNTrat]]+Tabela1[[#This Row],[vlConsEst]]</f>
        <v>5381.5289824653464</v>
      </c>
      <c r="M1280">
        <v>0</v>
      </c>
      <c r="N1280">
        <f>Tabela1[[#This Row],[VALOR_anual]]+Tabela1[[#This Row],[AJUSTE_exerc]]</f>
        <v>5381.5289824653464</v>
      </c>
      <c r="Q1280" t="s">
        <v>250</v>
      </c>
      <c r="R1280" t="s">
        <v>52</v>
      </c>
      <c r="S1280">
        <v>84731.1</v>
      </c>
      <c r="T1280">
        <v>26980.799999999999</v>
      </c>
      <c r="U1280">
        <v>0</v>
      </c>
      <c r="V1280">
        <v>57750.3</v>
      </c>
      <c r="W1280">
        <v>1234</v>
      </c>
      <c r="X1280">
        <v>93</v>
      </c>
      <c r="Y1280">
        <v>5.7568725668020709E-2</v>
      </c>
      <c r="Z1280">
        <v>1951.1449418583538</v>
      </c>
      <c r="AA1280">
        <v>105.77181927503931</v>
      </c>
      <c r="AB1280">
        <v>0</v>
      </c>
      <c r="AC1280">
        <v>3324.6122213319536</v>
      </c>
      <c r="AD1280" t="s">
        <v>7725</v>
      </c>
      <c r="AE1280" t="s">
        <v>7726</v>
      </c>
      <c r="AF1280" s="10">
        <v>43662</v>
      </c>
      <c r="AG1280" s="10">
        <v>45489</v>
      </c>
      <c r="AH1280" t="s">
        <v>7727</v>
      </c>
      <c r="AI1280" t="s">
        <v>7728</v>
      </c>
      <c r="AJ1280" t="s">
        <v>7729</v>
      </c>
      <c r="AK1280" t="s">
        <v>95</v>
      </c>
      <c r="AL1280" t="s">
        <v>47</v>
      </c>
      <c r="AM1280" t="s">
        <v>7730</v>
      </c>
      <c r="AN1280" t="s">
        <v>7731</v>
      </c>
    </row>
    <row r="1281" spans="1:40" x14ac:dyDescent="0.25">
      <c r="A1281" t="s">
        <v>7732</v>
      </c>
      <c r="B1281" t="s">
        <v>164</v>
      </c>
      <c r="C1281">
        <v>50</v>
      </c>
      <c r="D1281" t="s">
        <v>165</v>
      </c>
      <c r="E1281" t="s">
        <v>166</v>
      </c>
      <c r="F1281" s="1">
        <v>330028079435</v>
      </c>
      <c r="G1281" t="s">
        <v>7733</v>
      </c>
      <c r="H1281" t="s">
        <v>7734</v>
      </c>
      <c r="I1281" t="s">
        <v>49</v>
      </c>
      <c r="K1281" s="10" t="s">
        <v>475</v>
      </c>
      <c r="L1281">
        <f>Tabela1[[#This Row],[vlCaptEst]]+Tabela1[[#This Row],[vlLancEstTrat]]+Tabela1[[#This Row],[vlLancEstNTrat]]+Tabela1[[#This Row],[vlConsEst]]</f>
        <v>532.87944887010121</v>
      </c>
      <c r="M1281">
        <v>0</v>
      </c>
      <c r="N1281">
        <f>Tabela1[[#This Row],[VALOR_anual]]+Tabela1[[#This Row],[AJUSTE_exerc]]</f>
        <v>532.87944887010121</v>
      </c>
      <c r="Q1281" t="s">
        <v>250</v>
      </c>
      <c r="R1281" t="s">
        <v>52</v>
      </c>
      <c r="S1281">
        <v>22776</v>
      </c>
      <c r="T1281">
        <v>0</v>
      </c>
      <c r="U1281">
        <v>0</v>
      </c>
      <c r="V1281">
        <v>146</v>
      </c>
      <c r="W1281">
        <v>0</v>
      </c>
      <c r="X1281">
        <v>0</v>
      </c>
      <c r="Y1281">
        <v>5.7568725668020709E-2</v>
      </c>
      <c r="Z1281">
        <v>524.47325728984583</v>
      </c>
      <c r="AA1281">
        <v>0</v>
      </c>
      <c r="AB1281">
        <v>0</v>
      </c>
      <c r="AC1281">
        <v>8.4061915802553706</v>
      </c>
      <c r="AD1281" t="s">
        <v>7735</v>
      </c>
      <c r="AE1281" t="s">
        <v>7736</v>
      </c>
      <c r="AF1281" s="10">
        <v>43545</v>
      </c>
      <c r="AG1281" s="10">
        <v>45372</v>
      </c>
      <c r="AH1281" t="s">
        <v>7737</v>
      </c>
      <c r="AI1281" t="s">
        <v>7738</v>
      </c>
      <c r="AJ1281" t="s">
        <v>7739</v>
      </c>
      <c r="AK1281" t="s">
        <v>260</v>
      </c>
      <c r="AL1281" t="s">
        <v>47</v>
      </c>
      <c r="AM1281" t="s">
        <v>7740</v>
      </c>
      <c r="AN1281" t="s">
        <v>7741</v>
      </c>
    </row>
    <row r="1282" spans="1:40" x14ac:dyDescent="0.25">
      <c r="A1282" t="s">
        <v>7742</v>
      </c>
      <c r="B1282" t="s">
        <v>164</v>
      </c>
      <c r="C1282">
        <v>50</v>
      </c>
      <c r="D1282" t="s">
        <v>165</v>
      </c>
      <c r="E1282" t="s">
        <v>166</v>
      </c>
      <c r="F1282" s="1">
        <v>330030459231</v>
      </c>
      <c r="G1282" t="s">
        <v>7743</v>
      </c>
      <c r="H1282" t="s">
        <v>7744</v>
      </c>
      <c r="I1282" t="s">
        <v>49</v>
      </c>
      <c r="K1282" s="10" t="s">
        <v>475</v>
      </c>
      <c r="L1282">
        <f>Tabela1[[#This Row],[vlCaptEst]]+Tabela1[[#This Row],[vlLancEstTrat]]+Tabela1[[#This Row],[vlLancEstNTrat]]+Tabela1[[#This Row],[vlConsEst]]</f>
        <v>550.10947186590533</v>
      </c>
      <c r="M1282">
        <v>-238.75</v>
      </c>
      <c r="N1282">
        <f>Tabela1[[#This Row],[VALOR_anual]]+Tabela1[[#This Row],[AJUSTE_exerc]]</f>
        <v>311.35947186590533</v>
      </c>
      <c r="Q1282" t="s">
        <v>250</v>
      </c>
      <c r="R1282" t="s">
        <v>52</v>
      </c>
      <c r="S1282">
        <v>13651</v>
      </c>
      <c r="T1282">
        <v>0</v>
      </c>
      <c r="U1282">
        <v>0</v>
      </c>
      <c r="V1282">
        <v>4095.2999999999993</v>
      </c>
      <c r="W1282">
        <v>0</v>
      </c>
      <c r="X1282">
        <v>0</v>
      </c>
      <c r="Y1282">
        <v>5.7568725668020709E-2</v>
      </c>
      <c r="Z1282">
        <v>314.34826963766022</v>
      </c>
      <c r="AA1282">
        <v>0</v>
      </c>
      <c r="AB1282">
        <v>0</v>
      </c>
      <c r="AC1282">
        <v>235.76120222824514</v>
      </c>
      <c r="AD1282" t="s">
        <v>7745</v>
      </c>
      <c r="AE1282" t="s">
        <v>7746</v>
      </c>
      <c r="AF1282" s="10">
        <v>43643</v>
      </c>
      <c r="AG1282" s="10">
        <v>45470</v>
      </c>
      <c r="AH1282" t="s">
        <v>7747</v>
      </c>
      <c r="AI1282" t="s">
        <v>7748</v>
      </c>
      <c r="AJ1282" t="s">
        <v>7749</v>
      </c>
      <c r="AK1282" t="s">
        <v>175</v>
      </c>
      <c r="AL1282" t="s">
        <v>47</v>
      </c>
      <c r="AM1282" t="s">
        <v>7750</v>
      </c>
      <c r="AN1282" t="s">
        <v>7751</v>
      </c>
    </row>
    <row r="1283" spans="1:40" x14ac:dyDescent="0.25">
      <c r="A1283" t="s">
        <v>7752</v>
      </c>
      <c r="B1283" t="s">
        <v>164</v>
      </c>
      <c r="C1283">
        <v>50</v>
      </c>
      <c r="D1283" t="s">
        <v>165</v>
      </c>
      <c r="E1283" t="s">
        <v>166</v>
      </c>
      <c r="F1283" s="1">
        <v>330030570000</v>
      </c>
      <c r="G1283" t="s">
        <v>7753</v>
      </c>
      <c r="H1283" t="s">
        <v>7754</v>
      </c>
      <c r="I1283" t="s">
        <v>62</v>
      </c>
      <c r="K1283" s="10" t="s">
        <v>475</v>
      </c>
      <c r="L1283">
        <f>Tabela1[[#This Row],[vlCaptEst]]+Tabela1[[#This Row],[vlLancEstTrat]]+Tabela1[[#This Row],[vlLancEstNTrat]]+Tabela1[[#This Row],[vlConsEst]]</f>
        <v>109.42668517949815</v>
      </c>
      <c r="M1283">
        <v>0</v>
      </c>
      <c r="N1283">
        <f>Tabela1[[#This Row],[VALOR_anual]]+Tabela1[[#This Row],[AJUSTE_exerc]]</f>
        <v>109.42668517949815</v>
      </c>
      <c r="Q1283" t="s">
        <v>250</v>
      </c>
      <c r="R1283" t="s">
        <v>52</v>
      </c>
      <c r="S1283">
        <v>3168</v>
      </c>
      <c r="T1283">
        <v>0</v>
      </c>
      <c r="U1283">
        <v>0</v>
      </c>
      <c r="V1283">
        <v>633.6</v>
      </c>
      <c r="W1283">
        <v>0</v>
      </c>
      <c r="X1283">
        <v>0</v>
      </c>
      <c r="Y1283">
        <v>5.7568725668020709E-2</v>
      </c>
      <c r="Z1283">
        <v>72.951123452998772</v>
      </c>
      <c r="AA1283">
        <v>0</v>
      </c>
      <c r="AB1283">
        <v>0</v>
      </c>
      <c r="AC1283">
        <v>36.475561726499386</v>
      </c>
      <c r="AD1283" t="s">
        <v>7755</v>
      </c>
      <c r="AE1283" t="s">
        <v>7756</v>
      </c>
      <c r="AF1283" s="10">
        <v>43643</v>
      </c>
      <c r="AG1283" s="10">
        <v>45470</v>
      </c>
      <c r="AH1283" t="s">
        <v>7757</v>
      </c>
      <c r="AI1283" t="s">
        <v>85</v>
      </c>
      <c r="AJ1283" t="s">
        <v>7758</v>
      </c>
      <c r="AK1283" t="s">
        <v>7759</v>
      </c>
      <c r="AL1283" t="s">
        <v>47</v>
      </c>
      <c r="AM1283" t="s">
        <v>7760</v>
      </c>
      <c r="AN1283" t="s">
        <v>6038</v>
      </c>
    </row>
    <row r="1284" spans="1:40" x14ac:dyDescent="0.25">
      <c r="A1284" t="s">
        <v>7761</v>
      </c>
      <c r="B1284" t="s">
        <v>164</v>
      </c>
      <c r="C1284">
        <v>50</v>
      </c>
      <c r="D1284" t="s">
        <v>165</v>
      </c>
      <c r="E1284" t="s">
        <v>166</v>
      </c>
      <c r="F1284" s="1">
        <v>330005694095</v>
      </c>
      <c r="G1284" t="s">
        <v>7762</v>
      </c>
      <c r="H1284" t="s">
        <v>7763</v>
      </c>
      <c r="I1284" t="s">
        <v>49</v>
      </c>
      <c r="K1284" s="10" t="s">
        <v>475</v>
      </c>
      <c r="L1284">
        <f>Tabela1[[#This Row],[vlCaptEst]]+Tabela1[[#This Row],[vlLancEstTrat]]+Tabela1[[#This Row],[vlLancEstNTrat]]+Tabela1[[#This Row],[vlConsEst]]</f>
        <v>453.8716904897135</v>
      </c>
      <c r="M1284">
        <v>0</v>
      </c>
      <c r="N1284">
        <f>Tabela1[[#This Row],[VALOR_anual]]+Tabela1[[#This Row],[AJUSTE_exerc]]</f>
        <v>453.8716904897135</v>
      </c>
      <c r="Q1284" t="s">
        <v>250</v>
      </c>
      <c r="R1284" t="s">
        <v>52</v>
      </c>
      <c r="S1284">
        <v>13140</v>
      </c>
      <c r="T1284">
        <v>0</v>
      </c>
      <c r="U1284">
        <v>0</v>
      </c>
      <c r="V1284">
        <v>2628</v>
      </c>
      <c r="W1284">
        <v>0</v>
      </c>
      <c r="X1284">
        <v>0</v>
      </c>
      <c r="Y1284">
        <v>5.7568725668020709E-2</v>
      </c>
      <c r="Z1284">
        <v>302.58112699314233</v>
      </c>
      <c r="AA1284">
        <v>0</v>
      </c>
      <c r="AB1284">
        <v>0</v>
      </c>
      <c r="AC1284">
        <v>151.29056349657117</v>
      </c>
      <c r="AD1284" t="s">
        <v>7764</v>
      </c>
      <c r="AE1284" t="s">
        <v>7765</v>
      </c>
      <c r="AF1284" s="10">
        <v>40445</v>
      </c>
      <c r="AG1284" s="10">
        <v>42270</v>
      </c>
      <c r="AH1284" t="s">
        <v>7766</v>
      </c>
      <c r="AI1284" t="s">
        <v>5869</v>
      </c>
      <c r="AJ1284" t="s">
        <v>7767</v>
      </c>
      <c r="AK1284" t="s">
        <v>95</v>
      </c>
      <c r="AL1284" t="s">
        <v>47</v>
      </c>
      <c r="AM1284" t="s">
        <v>7768</v>
      </c>
      <c r="AN1284" t="s">
        <v>7769</v>
      </c>
    </row>
    <row r="1285" spans="1:40" x14ac:dyDescent="0.25">
      <c r="A1285" t="s">
        <v>7770</v>
      </c>
      <c r="B1285" t="s">
        <v>164</v>
      </c>
      <c r="C1285">
        <v>50</v>
      </c>
      <c r="D1285" t="s">
        <v>165</v>
      </c>
      <c r="E1285" t="s">
        <v>166</v>
      </c>
      <c r="F1285" s="1">
        <v>330026534828</v>
      </c>
      <c r="G1285" t="s">
        <v>6453</v>
      </c>
      <c r="H1285" t="s">
        <v>7771</v>
      </c>
      <c r="I1285" t="s">
        <v>49</v>
      </c>
      <c r="K1285" s="10" t="s">
        <v>3549</v>
      </c>
      <c r="L1285">
        <f>Tabela1[[#This Row],[vlCaptEst]]+Tabela1[[#This Row],[vlLancEstTrat]]+Tabela1[[#This Row],[vlLancEstNTrat]]+Tabela1[[#This Row],[vlConsEst]]</f>
        <v>75.645281748285583</v>
      </c>
      <c r="M1285">
        <v>0</v>
      </c>
      <c r="N1285">
        <f>Tabela1[[#This Row],[VALOR_anual]]+Tabela1[[#This Row],[AJUSTE_exerc]]</f>
        <v>75.645281748285583</v>
      </c>
      <c r="Q1285" t="s">
        <v>250</v>
      </c>
      <c r="R1285" t="s">
        <v>52</v>
      </c>
      <c r="S1285">
        <v>2190</v>
      </c>
      <c r="T1285">
        <v>0</v>
      </c>
      <c r="U1285">
        <v>0</v>
      </c>
      <c r="V1285">
        <v>438</v>
      </c>
      <c r="W1285">
        <v>0</v>
      </c>
      <c r="X1285">
        <v>0</v>
      </c>
      <c r="Y1285">
        <v>5.7568725668020709E-2</v>
      </c>
      <c r="Z1285">
        <v>50.426707007519475</v>
      </c>
      <c r="AA1285">
        <v>0</v>
      </c>
      <c r="AB1285">
        <v>0</v>
      </c>
      <c r="AC1285">
        <v>25.218574740766108</v>
      </c>
      <c r="AD1285" t="s">
        <v>7772</v>
      </c>
      <c r="AE1285" t="s">
        <v>7773</v>
      </c>
      <c r="AF1285" s="10">
        <v>43679</v>
      </c>
      <c r="AG1285" s="10">
        <v>45506</v>
      </c>
      <c r="AH1285" t="s">
        <v>7774</v>
      </c>
      <c r="AI1285" t="s">
        <v>5859</v>
      </c>
      <c r="AJ1285" t="s">
        <v>7775</v>
      </c>
      <c r="AK1285" t="s">
        <v>7776</v>
      </c>
      <c r="AL1285" t="s">
        <v>47</v>
      </c>
      <c r="AM1285" t="s">
        <v>7549</v>
      </c>
      <c r="AN1285" t="s">
        <v>7777</v>
      </c>
    </row>
    <row r="1286" spans="1:40" x14ac:dyDescent="0.25">
      <c r="A1286" t="s">
        <v>7778</v>
      </c>
      <c r="B1286" t="s">
        <v>164</v>
      </c>
      <c r="C1286">
        <v>50</v>
      </c>
      <c r="D1286" t="s">
        <v>165</v>
      </c>
      <c r="E1286" t="s">
        <v>166</v>
      </c>
      <c r="F1286" s="1">
        <v>330028983450</v>
      </c>
      <c r="G1286" t="s">
        <v>7779</v>
      </c>
      <c r="H1286" t="s">
        <v>7780</v>
      </c>
      <c r="I1286" t="s">
        <v>271</v>
      </c>
      <c r="K1286" s="10" t="s">
        <v>3549</v>
      </c>
      <c r="L1286">
        <f>Tabela1[[#This Row],[vlCaptEst]]+Tabela1[[#This Row],[vlLancEstTrat]]+Tabela1[[#This Row],[vlLancEstNTrat]]+Tabela1[[#This Row],[vlConsEst]]</f>
        <v>152.34525337185786</v>
      </c>
      <c r="M1286">
        <v>0</v>
      </c>
      <c r="N1286">
        <f>Tabela1[[#This Row],[VALOR_anual]]+Tabela1[[#This Row],[AJUSTE_exerc]]</f>
        <v>152.34525337185786</v>
      </c>
      <c r="Q1286" t="s">
        <v>250</v>
      </c>
      <c r="R1286" t="s">
        <v>52</v>
      </c>
      <c r="S1286">
        <v>3193.75</v>
      </c>
      <c r="T1286">
        <v>0</v>
      </c>
      <c r="U1286">
        <v>0</v>
      </c>
      <c r="V1286">
        <v>1368.75</v>
      </c>
      <c r="W1286">
        <v>0</v>
      </c>
      <c r="X1286">
        <v>0</v>
      </c>
      <c r="Y1286">
        <v>5.7568725668020709E-2</v>
      </c>
      <c r="Z1286">
        <v>73.546344471724936</v>
      </c>
      <c r="AA1286">
        <v>0</v>
      </c>
      <c r="AB1286">
        <v>0</v>
      </c>
      <c r="AC1286">
        <v>78.798908900132929</v>
      </c>
      <c r="AD1286" t="s">
        <v>7781</v>
      </c>
      <c r="AE1286" t="s">
        <v>7782</v>
      </c>
      <c r="AF1286" s="10">
        <v>43700</v>
      </c>
      <c r="AG1286" s="10">
        <v>45527</v>
      </c>
      <c r="AH1286" t="s">
        <v>7783</v>
      </c>
      <c r="AI1286" t="s">
        <v>7784</v>
      </c>
      <c r="AJ1286" t="s">
        <v>7785</v>
      </c>
      <c r="AK1286" t="s">
        <v>260</v>
      </c>
      <c r="AL1286" t="s">
        <v>47</v>
      </c>
      <c r="AM1286" t="s">
        <v>7786</v>
      </c>
      <c r="AN1286" t="s">
        <v>1961</v>
      </c>
    </row>
    <row r="1287" spans="1:40" x14ac:dyDescent="0.25">
      <c r="A1287" t="s">
        <v>7787</v>
      </c>
      <c r="B1287" t="s">
        <v>164</v>
      </c>
      <c r="C1287">
        <v>50</v>
      </c>
      <c r="D1287" t="s">
        <v>165</v>
      </c>
      <c r="E1287" t="s">
        <v>166</v>
      </c>
      <c r="F1287" s="1">
        <v>330030897425</v>
      </c>
      <c r="G1287" t="s">
        <v>7788</v>
      </c>
      <c r="H1287" t="s">
        <v>7789</v>
      </c>
      <c r="I1287" t="s">
        <v>62</v>
      </c>
      <c r="K1287" s="10" t="s">
        <v>3549</v>
      </c>
      <c r="L1287">
        <f>Tabela1[[#This Row],[vlCaptEst]]+Tabela1[[#This Row],[vlLancEstTrat]]+Tabela1[[#This Row],[vlLancEstNTrat]]+Tabela1[[#This Row],[vlConsEst]]</f>
        <v>466.47575662309021</v>
      </c>
      <c r="M1287">
        <v>0</v>
      </c>
      <c r="N1287">
        <f>Tabela1[[#This Row],[VALOR_anual]]+Tabela1[[#This Row],[AJUSTE_exerc]]</f>
        <v>466.47575662309021</v>
      </c>
      <c r="Q1287" t="s">
        <v>250</v>
      </c>
      <c r="R1287" t="s">
        <v>52</v>
      </c>
      <c r="S1287">
        <v>13505</v>
      </c>
      <c r="T1287">
        <v>0</v>
      </c>
      <c r="U1287">
        <v>0</v>
      </c>
      <c r="V1287">
        <v>2701</v>
      </c>
      <c r="W1287">
        <v>0</v>
      </c>
      <c r="X1287">
        <v>0</v>
      </c>
      <c r="Y1287">
        <v>5.7568725668020709E-2</v>
      </c>
      <c r="Z1287">
        <v>310.98731857339772</v>
      </c>
      <c r="AA1287">
        <v>0</v>
      </c>
      <c r="AB1287">
        <v>0</v>
      </c>
      <c r="AC1287">
        <v>155.48843804969249</v>
      </c>
      <c r="AD1287" t="s">
        <v>7790</v>
      </c>
      <c r="AE1287" t="s">
        <v>7791</v>
      </c>
      <c r="AF1287" s="10">
        <v>43691</v>
      </c>
      <c r="AG1287" s="10">
        <v>45518</v>
      </c>
      <c r="AH1287" t="s">
        <v>7792</v>
      </c>
      <c r="AI1287" t="s">
        <v>63</v>
      </c>
      <c r="AJ1287" t="s">
        <v>94</v>
      </c>
      <c r="AK1287" t="s">
        <v>244</v>
      </c>
      <c r="AL1287" t="s">
        <v>47</v>
      </c>
      <c r="AM1287" t="s">
        <v>7793</v>
      </c>
      <c r="AN1287" t="s">
        <v>7794</v>
      </c>
    </row>
    <row r="1288" spans="1:40" x14ac:dyDescent="0.25">
      <c r="A1288" t="s">
        <v>7795</v>
      </c>
      <c r="B1288" t="s">
        <v>164</v>
      </c>
      <c r="C1288">
        <v>50</v>
      </c>
      <c r="D1288" t="s">
        <v>165</v>
      </c>
      <c r="E1288" t="s">
        <v>166</v>
      </c>
      <c r="F1288" s="1">
        <v>330022488392</v>
      </c>
      <c r="G1288" t="s">
        <v>7796</v>
      </c>
      <c r="H1288" t="s">
        <v>7797</v>
      </c>
      <c r="I1288" t="s">
        <v>1933</v>
      </c>
      <c r="K1288" s="10" t="s">
        <v>1622</v>
      </c>
      <c r="L1288">
        <f>Tabela1[[#This Row],[vlCaptEst]]+Tabela1[[#This Row],[vlLancEstTrat]]+Tabela1[[#This Row],[vlLancEstNTrat]]+Tabela1[[#This Row],[vlConsEst]]</f>
        <v>615.20791398654012</v>
      </c>
      <c r="M1288">
        <v>0</v>
      </c>
      <c r="N1288">
        <f>Tabela1[[#This Row],[VALOR_anual]]+Tabela1[[#This Row],[AJUSTE_exerc]]</f>
        <v>615.20791398654012</v>
      </c>
      <c r="Q1288">
        <v>0</v>
      </c>
      <c r="R1288" t="s">
        <v>52</v>
      </c>
      <c r="S1288">
        <v>0</v>
      </c>
      <c r="T1288">
        <v>112608</v>
      </c>
      <c r="U1288">
        <v>0</v>
      </c>
      <c r="V1288">
        <v>0</v>
      </c>
      <c r="W1288">
        <v>1234</v>
      </c>
      <c r="X1288">
        <v>91</v>
      </c>
      <c r="Y1288">
        <v>5.7568725668020709E-2</v>
      </c>
      <c r="Z1288">
        <v>0</v>
      </c>
      <c r="AA1288">
        <v>615.20791398654012</v>
      </c>
      <c r="AB1288">
        <v>0</v>
      </c>
      <c r="AC1288">
        <v>0</v>
      </c>
      <c r="AD1288" t="s">
        <v>7798</v>
      </c>
      <c r="AE1288" t="s">
        <v>7799</v>
      </c>
      <c r="AF1288" s="10">
        <v>42385</v>
      </c>
      <c r="AG1288" s="10">
        <v>44212</v>
      </c>
      <c r="AH1288" t="s">
        <v>7800</v>
      </c>
      <c r="AI1288" t="s">
        <v>6748</v>
      </c>
      <c r="AJ1288" t="s">
        <v>7801</v>
      </c>
      <c r="AK1288" t="s">
        <v>7244</v>
      </c>
      <c r="AL1288" t="s">
        <v>47</v>
      </c>
      <c r="AM1288" t="s">
        <v>7802</v>
      </c>
      <c r="AN1288" t="s">
        <v>7803</v>
      </c>
    </row>
    <row r="1289" spans="1:40" x14ac:dyDescent="0.25">
      <c r="A1289" t="s">
        <v>7804</v>
      </c>
      <c r="B1289" t="s">
        <v>164</v>
      </c>
      <c r="C1289">
        <v>50</v>
      </c>
      <c r="D1289" t="s">
        <v>165</v>
      </c>
      <c r="E1289" t="s">
        <v>166</v>
      </c>
      <c r="F1289" s="1">
        <v>330028353863</v>
      </c>
      <c r="G1289" t="s">
        <v>7805</v>
      </c>
      <c r="H1289" t="s">
        <v>7806</v>
      </c>
      <c r="I1289" t="s">
        <v>271</v>
      </c>
      <c r="K1289" s="10" t="s">
        <v>3549</v>
      </c>
      <c r="L1289">
        <f>Tabela1[[#This Row],[vlCaptEst]]+Tabela1[[#This Row],[vlLancEstTrat]]+Tabela1[[#This Row],[vlLancEstNTrat]]+Tabela1[[#This Row],[vlConsEst]]</f>
        <v>1302.5628809270979</v>
      </c>
      <c r="M1289">
        <v>0</v>
      </c>
      <c r="N1289">
        <f>Tabela1[[#This Row],[VALOR_anual]]+Tabela1[[#This Row],[AJUSTE_exerc]]</f>
        <v>1302.5628809270979</v>
      </c>
      <c r="Q1289" t="s">
        <v>250</v>
      </c>
      <c r="R1289" t="s">
        <v>52</v>
      </c>
      <c r="S1289">
        <v>17246.25</v>
      </c>
      <c r="T1289">
        <v>0</v>
      </c>
      <c r="U1289">
        <v>0</v>
      </c>
      <c r="V1289">
        <v>15727.85</v>
      </c>
      <c r="W1289">
        <v>0</v>
      </c>
      <c r="X1289">
        <v>0</v>
      </c>
      <c r="Y1289">
        <v>5.7568725668020709E-2</v>
      </c>
      <c r="Z1289">
        <v>397.13772917849928</v>
      </c>
      <c r="AA1289">
        <v>0</v>
      </c>
      <c r="AB1289">
        <v>0</v>
      </c>
      <c r="AC1289">
        <v>905.42515174859875</v>
      </c>
      <c r="AD1289" t="s">
        <v>7807</v>
      </c>
      <c r="AE1289" t="s">
        <v>7808</v>
      </c>
      <c r="AF1289" s="10">
        <v>43679</v>
      </c>
      <c r="AG1289" s="10">
        <v>45506</v>
      </c>
      <c r="AH1289" t="s">
        <v>7809</v>
      </c>
      <c r="AI1289" t="s">
        <v>7810</v>
      </c>
      <c r="AJ1289" t="s">
        <v>7811</v>
      </c>
      <c r="AK1289" t="s">
        <v>7812</v>
      </c>
      <c r="AL1289" t="s">
        <v>47</v>
      </c>
      <c r="AM1289" t="s">
        <v>7813</v>
      </c>
      <c r="AN1289" t="s">
        <v>268</v>
      </c>
    </row>
    <row r="1290" spans="1:40" x14ac:dyDescent="0.25">
      <c r="A1290" t="s">
        <v>7814</v>
      </c>
      <c r="B1290" t="s">
        <v>164</v>
      </c>
      <c r="C1290">
        <v>50</v>
      </c>
      <c r="D1290" t="s">
        <v>165</v>
      </c>
      <c r="E1290" t="s">
        <v>166</v>
      </c>
      <c r="F1290" s="1">
        <v>330027310923</v>
      </c>
      <c r="G1290" t="s">
        <v>7815</v>
      </c>
      <c r="H1290" t="s">
        <v>7816</v>
      </c>
      <c r="I1290" t="s">
        <v>49</v>
      </c>
      <c r="K1290" s="10" t="s">
        <v>3549</v>
      </c>
      <c r="L1290">
        <f>Tabela1[[#This Row],[vlCaptEst]]+Tabela1[[#This Row],[vlLancEstTrat]]+Tabela1[[#This Row],[vlLancEstNTrat]]+Tabela1[[#This Row],[vlConsEst]]</f>
        <v>98.921556322682136</v>
      </c>
      <c r="M1290">
        <v>0</v>
      </c>
      <c r="N1290">
        <f>Tabela1[[#This Row],[VALOR_anual]]+Tabela1[[#This Row],[AJUSTE_exerc]]</f>
        <v>98.921556322682136</v>
      </c>
      <c r="Q1290" t="s">
        <v>250</v>
      </c>
      <c r="R1290" t="s">
        <v>52</v>
      </c>
      <c r="S1290">
        <v>2736</v>
      </c>
      <c r="T1290">
        <v>0</v>
      </c>
      <c r="U1290">
        <v>0</v>
      </c>
      <c r="V1290">
        <v>624</v>
      </c>
      <c r="W1290">
        <v>0</v>
      </c>
      <c r="X1290">
        <v>0</v>
      </c>
      <c r="Y1290">
        <v>5.7568725668020709E-2</v>
      </c>
      <c r="Z1290">
        <v>62.999445718857942</v>
      </c>
      <c r="AA1290">
        <v>0</v>
      </c>
      <c r="AB1290">
        <v>0</v>
      </c>
      <c r="AC1290">
        <v>35.922110603824187</v>
      </c>
      <c r="AD1290" t="s">
        <v>7817</v>
      </c>
      <c r="AE1290" t="s">
        <v>7818</v>
      </c>
      <c r="AF1290" s="10">
        <v>43691</v>
      </c>
      <c r="AG1290" s="10">
        <v>45518</v>
      </c>
      <c r="AH1290" t="s">
        <v>7819</v>
      </c>
      <c r="AI1290" t="s">
        <v>4128</v>
      </c>
      <c r="AJ1290" t="s">
        <v>7820</v>
      </c>
      <c r="AK1290" t="s">
        <v>260</v>
      </c>
      <c r="AL1290" t="s">
        <v>47</v>
      </c>
      <c r="AM1290" t="s">
        <v>7821</v>
      </c>
      <c r="AN1290" t="s">
        <v>7822</v>
      </c>
    </row>
    <row r="1291" spans="1:40" x14ac:dyDescent="0.25">
      <c r="A1291" t="s">
        <v>7823</v>
      </c>
      <c r="B1291" t="s">
        <v>164</v>
      </c>
      <c r="C1291">
        <v>50</v>
      </c>
      <c r="D1291" t="s">
        <v>165</v>
      </c>
      <c r="E1291" t="s">
        <v>166</v>
      </c>
      <c r="F1291" s="1">
        <v>330009762508</v>
      </c>
      <c r="G1291" t="s">
        <v>7824</v>
      </c>
      <c r="H1291" t="s">
        <v>7825</v>
      </c>
      <c r="I1291" t="s">
        <v>271</v>
      </c>
      <c r="K1291" s="10" t="s">
        <v>261</v>
      </c>
      <c r="L1291">
        <f>Tabela1[[#This Row],[vlCaptEst]]+Tabela1[[#This Row],[vlLancEstTrat]]+Tabela1[[#This Row],[vlLancEstNTrat]]+Tabela1[[#This Row],[vlConsEst]]</f>
        <v>6770.7748401721965</v>
      </c>
      <c r="M1291">
        <v>0</v>
      </c>
      <c r="N1291">
        <f>Tabela1[[#This Row],[VALOR_anual]]+Tabela1[[#This Row],[AJUSTE_exerc]]</f>
        <v>6770.7748401721965</v>
      </c>
      <c r="Q1291" t="s">
        <v>250</v>
      </c>
      <c r="R1291" t="s">
        <v>7826</v>
      </c>
      <c r="S1291">
        <v>196020</v>
      </c>
      <c r="T1291">
        <v>0</v>
      </c>
      <c r="U1291">
        <v>0</v>
      </c>
      <c r="V1291">
        <v>39204</v>
      </c>
      <c r="W1291">
        <v>0</v>
      </c>
      <c r="X1291">
        <v>0</v>
      </c>
      <c r="Y1291">
        <v>5.7568725668020709E-2</v>
      </c>
      <c r="Z1291">
        <v>4513.8533742728014</v>
      </c>
      <c r="AA1291">
        <v>0</v>
      </c>
      <c r="AB1291">
        <v>0</v>
      </c>
      <c r="AC1291">
        <v>2256.9214658993947</v>
      </c>
      <c r="AD1291" t="s">
        <v>7827</v>
      </c>
      <c r="AE1291" t="s">
        <v>7828</v>
      </c>
      <c r="AF1291" s="10">
        <v>43689</v>
      </c>
      <c r="AG1291" s="10">
        <v>45516</v>
      </c>
      <c r="AH1291" t="s">
        <v>7829</v>
      </c>
      <c r="AI1291" t="s">
        <v>7830</v>
      </c>
      <c r="AJ1291" t="s">
        <v>7831</v>
      </c>
      <c r="AK1291" t="s">
        <v>7244</v>
      </c>
      <c r="AL1291" t="s">
        <v>47</v>
      </c>
      <c r="AM1291" t="s">
        <v>7832</v>
      </c>
      <c r="AN1291" t="s">
        <v>7833</v>
      </c>
    </row>
    <row r="1292" spans="1:40" x14ac:dyDescent="0.25">
      <c r="A1292" t="s">
        <v>7834</v>
      </c>
      <c r="B1292" t="s">
        <v>164</v>
      </c>
      <c r="C1292">
        <v>50</v>
      </c>
      <c r="D1292" t="s">
        <v>165</v>
      </c>
      <c r="E1292" t="s">
        <v>166</v>
      </c>
      <c r="F1292" s="1">
        <v>330028954867</v>
      </c>
      <c r="G1292" t="s">
        <v>7835</v>
      </c>
      <c r="H1292" t="s">
        <v>7836</v>
      </c>
      <c r="I1292" t="s">
        <v>271</v>
      </c>
      <c r="K1292" s="10" t="s">
        <v>1525</v>
      </c>
      <c r="L1292">
        <f>Tabela1[[#This Row],[vlCaptEst]]+Tabela1[[#This Row],[vlLancEstTrat]]+Tabela1[[#This Row],[vlLancEstNTrat]]+Tabela1[[#This Row],[vlConsEst]]</f>
        <v>943.04938561649953</v>
      </c>
      <c r="M1292">
        <v>0</v>
      </c>
      <c r="N1292">
        <f>Tabela1[[#This Row],[VALOR_anual]]+Tabela1[[#This Row],[AJUSTE_exerc]]</f>
        <v>943.04938561649953</v>
      </c>
      <c r="Q1292" t="s">
        <v>250</v>
      </c>
      <c r="R1292" t="s">
        <v>52</v>
      </c>
      <c r="S1292">
        <v>27302</v>
      </c>
      <c r="T1292">
        <v>0</v>
      </c>
      <c r="U1292">
        <v>0</v>
      </c>
      <c r="V1292">
        <v>5460.4</v>
      </c>
      <c r="W1292">
        <v>0</v>
      </c>
      <c r="X1292">
        <v>0</v>
      </c>
      <c r="Y1292">
        <v>5.7568725668020709E-2</v>
      </c>
      <c r="Z1292">
        <v>628.69959041099969</v>
      </c>
      <c r="AA1292">
        <v>0</v>
      </c>
      <c r="AB1292">
        <v>0</v>
      </c>
      <c r="AC1292">
        <v>314.34979520549984</v>
      </c>
      <c r="AD1292" t="s">
        <v>7837</v>
      </c>
      <c r="AE1292" t="s">
        <v>7838</v>
      </c>
      <c r="AF1292" s="10">
        <v>43727</v>
      </c>
      <c r="AG1292" s="10">
        <v>45554</v>
      </c>
      <c r="AH1292" t="s">
        <v>7839</v>
      </c>
      <c r="AI1292" t="s">
        <v>7840</v>
      </c>
      <c r="AJ1292" t="s">
        <v>7841</v>
      </c>
      <c r="AK1292" t="s">
        <v>95</v>
      </c>
      <c r="AL1292" t="s">
        <v>47</v>
      </c>
      <c r="AM1292" t="s">
        <v>7842</v>
      </c>
      <c r="AN1292" t="s">
        <v>1668</v>
      </c>
    </row>
    <row r="1293" spans="1:40" x14ac:dyDescent="0.25">
      <c r="A1293" t="s">
        <v>7843</v>
      </c>
      <c r="B1293" t="s">
        <v>164</v>
      </c>
      <c r="C1293">
        <v>50</v>
      </c>
      <c r="D1293" t="s">
        <v>165</v>
      </c>
      <c r="E1293" t="s">
        <v>166</v>
      </c>
      <c r="F1293" s="1">
        <v>330029823030</v>
      </c>
      <c r="G1293" t="s">
        <v>7844</v>
      </c>
      <c r="H1293" t="s">
        <v>7845</v>
      </c>
      <c r="I1293" t="s">
        <v>49</v>
      </c>
      <c r="K1293" s="10" t="s">
        <v>1525</v>
      </c>
      <c r="L1293">
        <f>Tabela1[[#This Row],[vlCaptEst]]+Tabela1[[#This Row],[vlLancEstTrat]]+Tabela1[[#This Row],[vlLancEstNTrat]]+Tabela1[[#This Row],[vlConsEst]]</f>
        <v>245.37725435135485</v>
      </c>
      <c r="M1293">
        <v>0</v>
      </c>
      <c r="N1293">
        <f>Tabela1[[#This Row],[VALOR_anual]]+Tabela1[[#This Row],[AJUSTE_exerc]]</f>
        <v>245.37725435135485</v>
      </c>
      <c r="Q1293" t="s">
        <v>250</v>
      </c>
      <c r="R1293" t="s">
        <v>52</v>
      </c>
      <c r="S1293">
        <v>7104</v>
      </c>
      <c r="T1293">
        <v>0</v>
      </c>
      <c r="U1293">
        <v>0</v>
      </c>
      <c r="V1293">
        <v>1420.8</v>
      </c>
      <c r="W1293">
        <v>0</v>
      </c>
      <c r="X1293">
        <v>0</v>
      </c>
      <c r="Y1293">
        <v>5.7568725668020709E-2</v>
      </c>
      <c r="Z1293">
        <v>163.58135540956567</v>
      </c>
      <c r="AA1293">
        <v>0</v>
      </c>
      <c r="AB1293">
        <v>0</v>
      </c>
      <c r="AC1293">
        <v>81.79589894178919</v>
      </c>
      <c r="AD1293" t="s">
        <v>7846</v>
      </c>
      <c r="AE1293" t="s">
        <v>7847</v>
      </c>
      <c r="AF1293" s="10">
        <v>43705</v>
      </c>
      <c r="AG1293" s="10">
        <v>45532</v>
      </c>
      <c r="AH1293" t="s">
        <v>7848</v>
      </c>
      <c r="AI1293" t="s">
        <v>7849</v>
      </c>
      <c r="AJ1293" t="s">
        <v>7850</v>
      </c>
      <c r="AK1293" t="s">
        <v>7851</v>
      </c>
      <c r="AL1293" t="s">
        <v>47</v>
      </c>
      <c r="AM1293" t="s">
        <v>7852</v>
      </c>
      <c r="AN1293" t="s">
        <v>281</v>
      </c>
    </row>
    <row r="1294" spans="1:40" x14ac:dyDescent="0.25">
      <c r="A1294" t="s">
        <v>7853</v>
      </c>
      <c r="B1294" t="s">
        <v>164</v>
      </c>
      <c r="C1294">
        <v>50</v>
      </c>
      <c r="D1294" t="s">
        <v>165</v>
      </c>
      <c r="E1294" t="s">
        <v>166</v>
      </c>
      <c r="F1294" s="1">
        <v>330029852642</v>
      </c>
      <c r="G1294" t="s">
        <v>7854</v>
      </c>
      <c r="H1294" t="s">
        <v>7855</v>
      </c>
      <c r="I1294" t="s">
        <v>49</v>
      </c>
      <c r="K1294" s="10" t="s">
        <v>1525</v>
      </c>
      <c r="L1294">
        <f>Tabela1[[#This Row],[vlCaptEst]]+Tabela1[[#This Row],[vlLancEstTrat]]+Tabela1[[#This Row],[vlLancEstNTrat]]+Tabela1[[#This Row],[vlConsEst]]</f>
        <v>3454.4748281543834</v>
      </c>
      <c r="M1294">
        <v>0</v>
      </c>
      <c r="N1294">
        <f>Tabela1[[#This Row],[VALOR_anual]]+Tabela1[[#This Row],[AJUSTE_exerc]]</f>
        <v>3454.4748281543834</v>
      </c>
      <c r="Q1294" t="s">
        <v>250</v>
      </c>
      <c r="R1294" t="s">
        <v>52</v>
      </c>
      <c r="S1294">
        <v>100010</v>
      </c>
      <c r="T1294">
        <v>0</v>
      </c>
      <c r="U1294">
        <v>0</v>
      </c>
      <c r="V1294">
        <v>20002</v>
      </c>
      <c r="W1294">
        <v>0</v>
      </c>
      <c r="X1294">
        <v>0</v>
      </c>
      <c r="Y1294">
        <v>5.7568725668020709E-2</v>
      </c>
      <c r="Z1294">
        <v>2302.9832187695888</v>
      </c>
      <c r="AA1294">
        <v>0</v>
      </c>
      <c r="AB1294">
        <v>0</v>
      </c>
      <c r="AC1294">
        <v>1151.4916093847944</v>
      </c>
      <c r="AD1294" t="s">
        <v>7856</v>
      </c>
      <c r="AE1294" t="s">
        <v>7857</v>
      </c>
      <c r="AF1294" s="10">
        <v>43726</v>
      </c>
      <c r="AG1294" s="10">
        <v>45553</v>
      </c>
      <c r="AH1294" t="s">
        <v>7858</v>
      </c>
      <c r="AI1294" t="s">
        <v>7859</v>
      </c>
      <c r="AJ1294" t="s">
        <v>7860</v>
      </c>
      <c r="AK1294" t="s">
        <v>260</v>
      </c>
      <c r="AL1294" t="s">
        <v>47</v>
      </c>
      <c r="AM1294" t="s">
        <v>7861</v>
      </c>
      <c r="AN1294" t="s">
        <v>7862</v>
      </c>
    </row>
    <row r="1295" spans="1:40" x14ac:dyDescent="0.25">
      <c r="A1295" t="s">
        <v>7863</v>
      </c>
      <c r="B1295" t="s">
        <v>164</v>
      </c>
      <c r="C1295">
        <v>50</v>
      </c>
      <c r="D1295" t="s">
        <v>165</v>
      </c>
      <c r="E1295" t="s">
        <v>166</v>
      </c>
      <c r="F1295" s="1">
        <v>330027534449</v>
      </c>
      <c r="G1295" t="s">
        <v>7864</v>
      </c>
      <c r="H1295" t="s">
        <v>7865</v>
      </c>
      <c r="I1295" t="s">
        <v>49</v>
      </c>
      <c r="K1295" s="10" t="s">
        <v>134</v>
      </c>
      <c r="L1295">
        <f>Tabela1[[#This Row],[vlCaptEst]]+Tabela1[[#This Row],[vlLancEstTrat]]+Tabela1[[#This Row],[vlLancEstNTrat]]+Tabela1[[#This Row],[vlConsEst]]</f>
        <v>537.47413743570678</v>
      </c>
      <c r="M1295">
        <v>0</v>
      </c>
      <c r="N1295">
        <f>Tabela1[[#This Row],[VALOR_anual]]+Tabela1[[#This Row],[AJUSTE_exerc]]</f>
        <v>537.47413743570678</v>
      </c>
      <c r="Q1295" t="s">
        <v>250</v>
      </c>
      <c r="R1295" t="s">
        <v>52</v>
      </c>
      <c r="S1295">
        <v>11281.92</v>
      </c>
      <c r="T1295">
        <v>0</v>
      </c>
      <c r="U1295">
        <v>0</v>
      </c>
      <c r="V1295">
        <v>4823.5200000000004</v>
      </c>
      <c r="W1295">
        <v>0</v>
      </c>
      <c r="X1295">
        <v>0</v>
      </c>
      <c r="Y1295">
        <v>5.7568725668020709E-2</v>
      </c>
      <c r="Z1295">
        <v>259.78786848893554</v>
      </c>
      <c r="AA1295">
        <v>0</v>
      </c>
      <c r="AB1295">
        <v>0</v>
      </c>
      <c r="AC1295">
        <v>277.68626894677118</v>
      </c>
      <c r="AD1295" t="s">
        <v>7866</v>
      </c>
      <c r="AE1295" t="s">
        <v>7867</v>
      </c>
      <c r="AF1295" s="10">
        <v>43727</v>
      </c>
      <c r="AG1295" s="10">
        <v>45554</v>
      </c>
      <c r="AH1295" t="s">
        <v>7868</v>
      </c>
      <c r="AI1295" t="s">
        <v>419</v>
      </c>
      <c r="AJ1295" t="s">
        <v>7869</v>
      </c>
      <c r="AK1295" t="s">
        <v>95</v>
      </c>
      <c r="AL1295" t="s">
        <v>47</v>
      </c>
      <c r="AM1295" t="s">
        <v>7870</v>
      </c>
      <c r="AN1295" t="s">
        <v>1451</v>
      </c>
    </row>
    <row r="1296" spans="1:40" x14ac:dyDescent="0.25">
      <c r="A1296" t="s">
        <v>7871</v>
      </c>
      <c r="B1296" t="s">
        <v>164</v>
      </c>
      <c r="C1296">
        <v>50</v>
      </c>
      <c r="D1296" t="s">
        <v>165</v>
      </c>
      <c r="E1296" t="s">
        <v>166</v>
      </c>
      <c r="F1296" s="1">
        <v>330028096950</v>
      </c>
      <c r="G1296" t="s">
        <v>7872</v>
      </c>
      <c r="H1296" t="s">
        <v>7873</v>
      </c>
      <c r="I1296" t="s">
        <v>49</v>
      </c>
      <c r="K1296" s="10" t="s">
        <v>134</v>
      </c>
      <c r="L1296">
        <f>Tabela1[[#This Row],[vlCaptEst]]+Tabela1[[#This Row],[vlLancEstTrat]]+Tabela1[[#This Row],[vlLancEstNTrat]]+Tabela1[[#This Row],[vlConsEst]]</f>
        <v>1071.638010609375</v>
      </c>
      <c r="M1296">
        <v>0</v>
      </c>
      <c r="N1296">
        <f>Tabela1[[#This Row],[VALOR_anual]]+Tabela1[[#This Row],[AJUSTE_exerc]]</f>
        <v>1071.638010609375</v>
      </c>
      <c r="Q1296" t="s">
        <v>250</v>
      </c>
      <c r="R1296" t="s">
        <v>52</v>
      </c>
      <c r="S1296">
        <v>20805</v>
      </c>
      <c r="T1296">
        <v>0</v>
      </c>
      <c r="U1296">
        <v>0</v>
      </c>
      <c r="V1296">
        <v>10293</v>
      </c>
      <c r="W1296">
        <v>0</v>
      </c>
      <c r="X1296">
        <v>0</v>
      </c>
      <c r="Y1296">
        <v>5.7568725668020709E-2</v>
      </c>
      <c r="Z1296">
        <v>479.09026523047964</v>
      </c>
      <c r="AA1296">
        <v>0</v>
      </c>
      <c r="AB1296">
        <v>0</v>
      </c>
      <c r="AC1296">
        <v>592.54774537889534</v>
      </c>
      <c r="AD1296" t="s">
        <v>7874</v>
      </c>
      <c r="AE1296" t="s">
        <v>7875</v>
      </c>
      <c r="AF1296" s="10">
        <v>43727</v>
      </c>
      <c r="AG1296" s="10">
        <v>45554</v>
      </c>
      <c r="AH1296" t="s">
        <v>7876</v>
      </c>
      <c r="AI1296" t="s">
        <v>63</v>
      </c>
      <c r="AJ1296" t="s">
        <v>7877</v>
      </c>
      <c r="AK1296" t="s">
        <v>95</v>
      </c>
      <c r="AL1296" t="s">
        <v>47</v>
      </c>
      <c r="AM1296" t="s">
        <v>7878</v>
      </c>
      <c r="AN1296" t="s">
        <v>1451</v>
      </c>
    </row>
    <row r="1297" spans="1:40" x14ac:dyDescent="0.25">
      <c r="A1297" t="s">
        <v>7879</v>
      </c>
      <c r="B1297" t="s">
        <v>164</v>
      </c>
      <c r="C1297">
        <v>50</v>
      </c>
      <c r="D1297" t="s">
        <v>165</v>
      </c>
      <c r="E1297" t="s">
        <v>166</v>
      </c>
      <c r="F1297" s="1">
        <v>330030489734</v>
      </c>
      <c r="G1297" t="s">
        <v>7880</v>
      </c>
      <c r="H1297" t="s">
        <v>7881</v>
      </c>
      <c r="I1297" t="s">
        <v>49</v>
      </c>
      <c r="K1297" s="10" t="s">
        <v>134</v>
      </c>
      <c r="L1297">
        <f>Tabela1[[#This Row],[vlCaptEst]]+Tabela1[[#This Row],[vlLancEstTrat]]+Tabela1[[#This Row],[vlLancEstNTrat]]+Tabela1[[#This Row],[vlConsEst]]</f>
        <v>395.03879190193868</v>
      </c>
      <c r="M1297">
        <v>0</v>
      </c>
      <c r="N1297">
        <f>Tabela1[[#This Row],[VALOR_anual]]+Tabela1[[#This Row],[AJUSTE_exerc]]</f>
        <v>395.03879190193868</v>
      </c>
      <c r="Q1297" t="s">
        <v>250</v>
      </c>
      <c r="R1297" t="s">
        <v>52</v>
      </c>
      <c r="S1297">
        <v>6570</v>
      </c>
      <c r="T1297">
        <v>0</v>
      </c>
      <c r="U1297">
        <v>0</v>
      </c>
      <c r="V1297">
        <v>4234</v>
      </c>
      <c r="W1297">
        <v>0</v>
      </c>
      <c r="X1297">
        <v>0</v>
      </c>
      <c r="Y1297">
        <v>5.7568725668020709E-2</v>
      </c>
      <c r="Z1297">
        <v>151.29056349657117</v>
      </c>
      <c r="AA1297">
        <v>0</v>
      </c>
      <c r="AB1297">
        <v>0</v>
      </c>
      <c r="AC1297">
        <v>243.74822840536748</v>
      </c>
      <c r="AD1297" t="s">
        <v>7882</v>
      </c>
      <c r="AE1297" t="s">
        <v>7883</v>
      </c>
      <c r="AF1297" s="10">
        <v>43727</v>
      </c>
      <c r="AG1297" s="10">
        <v>45554</v>
      </c>
      <c r="AH1297" t="s">
        <v>7884</v>
      </c>
      <c r="AI1297" t="s">
        <v>4310</v>
      </c>
      <c r="AJ1297" t="s">
        <v>7885</v>
      </c>
      <c r="AK1297" t="s">
        <v>95</v>
      </c>
      <c r="AL1297" t="s">
        <v>47</v>
      </c>
      <c r="AM1297" t="s">
        <v>7886</v>
      </c>
      <c r="AN1297" t="s">
        <v>1819</v>
      </c>
    </row>
    <row r="1298" spans="1:40" x14ac:dyDescent="0.25">
      <c r="A1298" t="s">
        <v>7887</v>
      </c>
      <c r="B1298" t="s">
        <v>164</v>
      </c>
      <c r="C1298">
        <v>50</v>
      </c>
      <c r="D1298" t="s">
        <v>165</v>
      </c>
      <c r="E1298" t="s">
        <v>166</v>
      </c>
      <c r="F1298" s="1">
        <v>330028301553</v>
      </c>
      <c r="G1298" t="s">
        <v>7888</v>
      </c>
      <c r="H1298" t="s">
        <v>7889</v>
      </c>
      <c r="I1298" t="s">
        <v>49</v>
      </c>
      <c r="K1298" s="10" t="s">
        <v>134</v>
      </c>
      <c r="L1298">
        <f>Tabela1[[#This Row],[vlCaptEst]]+Tabela1[[#This Row],[vlLancEstTrat]]+Tabela1[[#This Row],[vlLancEstNTrat]]+Tabela1[[#This Row],[vlConsEst]]</f>
        <v>140.77499216574239</v>
      </c>
      <c r="M1298">
        <v>0</v>
      </c>
      <c r="N1298">
        <f>Tabela1[[#This Row],[VALOR_anual]]+Tabela1[[#This Row],[AJUSTE_exerc]]</f>
        <v>140.77499216574239</v>
      </c>
      <c r="Q1298" t="s">
        <v>250</v>
      </c>
      <c r="R1298" t="s">
        <v>52</v>
      </c>
      <c r="S1298">
        <v>4197.5</v>
      </c>
      <c r="T1298">
        <v>0</v>
      </c>
      <c r="U1298">
        <v>0</v>
      </c>
      <c r="V1298">
        <v>766.5</v>
      </c>
      <c r="W1298">
        <v>0</v>
      </c>
      <c r="X1298">
        <v>0</v>
      </c>
      <c r="Y1298">
        <v>5.7568725668020709E-2</v>
      </c>
      <c r="Z1298">
        <v>96.655539461917641</v>
      </c>
      <c r="AA1298">
        <v>0</v>
      </c>
      <c r="AB1298">
        <v>0</v>
      </c>
      <c r="AC1298">
        <v>44.119452703824763</v>
      </c>
      <c r="AD1298" t="s">
        <v>7890</v>
      </c>
      <c r="AE1298" t="s">
        <v>7891</v>
      </c>
      <c r="AF1298" s="10">
        <v>43727</v>
      </c>
      <c r="AG1298" s="10">
        <v>45554</v>
      </c>
      <c r="AH1298" t="s">
        <v>7892</v>
      </c>
      <c r="AI1298" t="s">
        <v>93</v>
      </c>
      <c r="AJ1298" t="s">
        <v>7893</v>
      </c>
      <c r="AK1298" t="s">
        <v>95</v>
      </c>
      <c r="AL1298" t="s">
        <v>47</v>
      </c>
      <c r="AM1298" t="s">
        <v>7886</v>
      </c>
      <c r="AN1298" t="s">
        <v>1819</v>
      </c>
    </row>
    <row r="1299" spans="1:40" x14ac:dyDescent="0.25">
      <c r="A1299" t="s">
        <v>7894</v>
      </c>
      <c r="B1299" t="s">
        <v>164</v>
      </c>
      <c r="C1299">
        <v>50</v>
      </c>
      <c r="D1299" t="s">
        <v>165</v>
      </c>
      <c r="E1299" t="s">
        <v>166</v>
      </c>
      <c r="F1299" s="1">
        <v>330030075174</v>
      </c>
      <c r="G1299" t="s">
        <v>7895</v>
      </c>
      <c r="H1299" t="s">
        <v>7896</v>
      </c>
      <c r="I1299" t="s">
        <v>62</v>
      </c>
      <c r="K1299" s="10" t="s">
        <v>134</v>
      </c>
      <c r="L1299">
        <f>Tabela1[[#This Row],[vlCaptEst]]+Tabela1[[#This Row],[vlLancEstTrat]]+Tabela1[[#This Row],[vlLancEstNTrat]]+Tabela1[[#This Row],[vlConsEst]]</f>
        <v>970.78459659433588</v>
      </c>
      <c r="M1299">
        <v>0</v>
      </c>
      <c r="N1299">
        <f>Tabela1[[#This Row],[VALOR_anual]]+Tabela1[[#This Row],[AJUSTE_exerc]]</f>
        <v>970.78459659433588</v>
      </c>
      <c r="Q1299" t="s">
        <v>7897</v>
      </c>
      <c r="R1299" t="s">
        <v>52</v>
      </c>
      <c r="S1299">
        <v>14052.5</v>
      </c>
      <c r="T1299">
        <v>0</v>
      </c>
      <c r="U1299">
        <v>0</v>
      </c>
      <c r="V1299">
        <v>11242</v>
      </c>
      <c r="W1299">
        <v>0</v>
      </c>
      <c r="X1299">
        <v>0</v>
      </c>
      <c r="Y1299">
        <v>5.7568725668020709E-2</v>
      </c>
      <c r="Z1299">
        <v>323.6018271807871</v>
      </c>
      <c r="AA1299">
        <v>0</v>
      </c>
      <c r="AB1299">
        <v>0</v>
      </c>
      <c r="AC1299">
        <v>647.18276941354873</v>
      </c>
      <c r="AD1299" t="s">
        <v>7898</v>
      </c>
      <c r="AE1299" t="s">
        <v>7899</v>
      </c>
      <c r="AF1299" s="10">
        <v>43727</v>
      </c>
      <c r="AG1299" s="10">
        <v>45554</v>
      </c>
      <c r="AH1299" t="s">
        <v>7900</v>
      </c>
      <c r="AI1299" t="s">
        <v>5770</v>
      </c>
      <c r="AJ1299" t="s">
        <v>7901</v>
      </c>
      <c r="AK1299" t="s">
        <v>7902</v>
      </c>
      <c r="AL1299" t="s">
        <v>47</v>
      </c>
      <c r="AM1299" t="s">
        <v>7903</v>
      </c>
      <c r="AN1299" t="s">
        <v>7777</v>
      </c>
    </row>
    <row r="1300" spans="1:40" x14ac:dyDescent="0.25">
      <c r="A1300" t="s">
        <v>7904</v>
      </c>
      <c r="B1300" t="s">
        <v>164</v>
      </c>
      <c r="C1300">
        <v>50</v>
      </c>
      <c r="D1300" t="s">
        <v>165</v>
      </c>
      <c r="E1300" t="s">
        <v>166</v>
      </c>
      <c r="F1300" s="1">
        <v>330028026234</v>
      </c>
      <c r="G1300" t="s">
        <v>7905</v>
      </c>
      <c r="H1300" t="s">
        <v>7906</v>
      </c>
      <c r="I1300" t="s">
        <v>62</v>
      </c>
      <c r="K1300" s="10" t="s">
        <v>134</v>
      </c>
      <c r="L1300">
        <f>Tabela1[[#This Row],[vlCaptEst]]+Tabela1[[#This Row],[vlLancEstTrat]]+Tabela1[[#This Row],[vlLancEstNTrat]]+Tabela1[[#This Row],[vlConsEst]]</f>
        <v>771.91812149572308</v>
      </c>
      <c r="M1300">
        <v>0</v>
      </c>
      <c r="N1300">
        <f>Tabela1[[#This Row],[VALOR_anual]]+Tabela1[[#This Row],[AJUSTE_exerc]]</f>
        <v>771.91812149572308</v>
      </c>
      <c r="Q1300" t="s">
        <v>2238</v>
      </c>
      <c r="R1300" t="s">
        <v>52</v>
      </c>
      <c r="S1300">
        <v>9577.6</v>
      </c>
      <c r="T1300">
        <v>0</v>
      </c>
      <c r="U1300">
        <v>7662.08</v>
      </c>
      <c r="V1300">
        <v>1915.52</v>
      </c>
      <c r="W1300">
        <v>0</v>
      </c>
      <c r="X1300">
        <v>0</v>
      </c>
      <c r="Y1300">
        <v>5.7568725668020709E-2</v>
      </c>
      <c r="Z1300">
        <v>220.5450511490601</v>
      </c>
      <c r="AA1300">
        <v>441.0901022981202</v>
      </c>
      <c r="AB1300">
        <v>0</v>
      </c>
      <c r="AC1300">
        <v>110.2829680485428</v>
      </c>
      <c r="AD1300" t="s">
        <v>7907</v>
      </c>
      <c r="AE1300" t="s">
        <v>7908</v>
      </c>
      <c r="AF1300" s="10">
        <v>43732</v>
      </c>
      <c r="AG1300" s="10">
        <v>45559</v>
      </c>
      <c r="AH1300" t="s">
        <v>7909</v>
      </c>
      <c r="AI1300" t="s">
        <v>85</v>
      </c>
      <c r="AJ1300" t="s">
        <v>7910</v>
      </c>
      <c r="AK1300" t="s">
        <v>1628</v>
      </c>
      <c r="AL1300" t="s">
        <v>47</v>
      </c>
      <c r="AM1300" t="s">
        <v>7911</v>
      </c>
      <c r="AN1300" t="s">
        <v>2645</v>
      </c>
    </row>
    <row r="1301" spans="1:40" x14ac:dyDescent="0.25">
      <c r="A1301" t="s">
        <v>7912</v>
      </c>
      <c r="B1301" t="s">
        <v>164</v>
      </c>
      <c r="C1301">
        <v>50</v>
      </c>
      <c r="D1301" t="s">
        <v>165</v>
      </c>
      <c r="E1301" t="s">
        <v>166</v>
      </c>
      <c r="F1301" s="1">
        <v>330027455492</v>
      </c>
      <c r="G1301" t="s">
        <v>7913</v>
      </c>
      <c r="H1301" t="s">
        <v>7914</v>
      </c>
      <c r="I1301" t="s">
        <v>271</v>
      </c>
      <c r="K1301" s="10" t="s">
        <v>134</v>
      </c>
      <c r="L1301">
        <f>Tabela1[[#This Row],[vlCaptEst]]+Tabela1[[#This Row],[vlLancEstTrat]]+Tabela1[[#This Row],[vlLancEstNTrat]]+Tabela1[[#This Row],[vlConsEst]]</f>
        <v>336.23722073620206</v>
      </c>
      <c r="M1301">
        <v>0</v>
      </c>
      <c r="N1301">
        <f>Tabela1[[#This Row],[VALOR_anual]]+Tabela1[[#This Row],[AJUSTE_exerc]]</f>
        <v>336.23722073620206</v>
      </c>
      <c r="Q1301" t="s">
        <v>7915</v>
      </c>
      <c r="R1301" t="s">
        <v>52</v>
      </c>
      <c r="S1301">
        <v>9734.4</v>
      </c>
      <c r="T1301">
        <v>0</v>
      </c>
      <c r="U1301">
        <v>0</v>
      </c>
      <c r="V1301">
        <v>1946.88</v>
      </c>
      <c r="W1301">
        <v>0</v>
      </c>
      <c r="X1301">
        <v>0</v>
      </c>
      <c r="Y1301">
        <v>5.7568725668020709E-2</v>
      </c>
      <c r="Z1301">
        <v>224.15814715746802</v>
      </c>
      <c r="AA1301">
        <v>0</v>
      </c>
      <c r="AB1301">
        <v>0</v>
      </c>
      <c r="AC1301">
        <v>112.07907357873401</v>
      </c>
      <c r="AD1301" t="s">
        <v>7916</v>
      </c>
      <c r="AE1301" t="s">
        <v>7917</v>
      </c>
      <c r="AF1301" s="10">
        <v>43749</v>
      </c>
      <c r="AG1301" s="10">
        <v>45576</v>
      </c>
      <c r="AH1301" t="s">
        <v>7918</v>
      </c>
      <c r="AI1301" t="s">
        <v>85</v>
      </c>
      <c r="AJ1301" t="s">
        <v>7919</v>
      </c>
      <c r="AK1301" t="s">
        <v>260</v>
      </c>
      <c r="AL1301" t="s">
        <v>47</v>
      </c>
      <c r="AM1301" t="s">
        <v>7920</v>
      </c>
      <c r="AN1301" t="s">
        <v>282</v>
      </c>
    </row>
    <row r="1302" spans="1:40" x14ac:dyDescent="0.25">
      <c r="A1302" t="s">
        <v>7921</v>
      </c>
      <c r="B1302" t="s">
        <v>164</v>
      </c>
      <c r="C1302">
        <v>50</v>
      </c>
      <c r="D1302" t="s">
        <v>165</v>
      </c>
      <c r="E1302" t="s">
        <v>166</v>
      </c>
      <c r="F1302" s="1">
        <v>330027995845</v>
      </c>
      <c r="G1302" t="s">
        <v>7922</v>
      </c>
      <c r="H1302" t="s">
        <v>7923</v>
      </c>
      <c r="I1302" t="s">
        <v>49</v>
      </c>
      <c r="K1302" s="10" t="s">
        <v>134</v>
      </c>
      <c r="L1302">
        <f>Tabela1[[#This Row],[vlCaptEst]]+Tabela1[[#This Row],[vlLancEstTrat]]+Tabela1[[#This Row],[vlLancEstNTrat]]+Tabela1[[#This Row],[vlConsEst]]</f>
        <v>68.314664991342397</v>
      </c>
      <c r="M1302">
        <v>0</v>
      </c>
      <c r="N1302">
        <f>Tabela1[[#This Row],[VALOR_anual]]+Tabela1[[#This Row],[AJUSTE_exerc]]</f>
        <v>68.314664991342397</v>
      </c>
      <c r="Q1302" t="s">
        <v>250</v>
      </c>
      <c r="R1302" t="s">
        <v>52</v>
      </c>
      <c r="S1302">
        <v>1958.4</v>
      </c>
      <c r="T1302">
        <v>0</v>
      </c>
      <c r="U1302">
        <v>0</v>
      </c>
      <c r="V1302">
        <v>403.2</v>
      </c>
      <c r="W1302">
        <v>0</v>
      </c>
      <c r="X1302">
        <v>0</v>
      </c>
      <c r="Y1302">
        <v>5.7568725668020709E-2</v>
      </c>
      <c r="Z1302">
        <v>45.101045261022286</v>
      </c>
      <c r="AA1302">
        <v>0</v>
      </c>
      <c r="AB1302">
        <v>0</v>
      </c>
      <c r="AC1302">
        <v>23.213619730320108</v>
      </c>
      <c r="AD1302" t="s">
        <v>7924</v>
      </c>
      <c r="AE1302" t="s">
        <v>7925</v>
      </c>
      <c r="AF1302" s="10">
        <v>43545</v>
      </c>
      <c r="AG1302" s="10">
        <v>45372</v>
      </c>
      <c r="AH1302" t="s">
        <v>7926</v>
      </c>
      <c r="AI1302" t="s">
        <v>7927</v>
      </c>
      <c r="AJ1302" t="s">
        <v>7928</v>
      </c>
      <c r="AK1302" t="s">
        <v>95</v>
      </c>
      <c r="AL1302" t="s">
        <v>47</v>
      </c>
      <c r="AM1302" t="s">
        <v>7929</v>
      </c>
      <c r="AN1302" t="s">
        <v>7930</v>
      </c>
    </row>
    <row r="1303" spans="1:40" x14ac:dyDescent="0.25">
      <c r="A1303" t="s">
        <v>7931</v>
      </c>
      <c r="B1303" t="s">
        <v>164</v>
      </c>
      <c r="C1303">
        <v>50</v>
      </c>
      <c r="D1303" t="s">
        <v>165</v>
      </c>
      <c r="E1303" t="s">
        <v>166</v>
      </c>
      <c r="F1303" s="1">
        <v>330005058008</v>
      </c>
      <c r="G1303" t="s">
        <v>7932</v>
      </c>
      <c r="H1303" t="s">
        <v>7933</v>
      </c>
      <c r="I1303" t="s">
        <v>42</v>
      </c>
      <c r="K1303" s="10" t="s">
        <v>486</v>
      </c>
      <c r="L1303">
        <f>Tabela1[[#This Row],[vlCaptEst]]+Tabela1[[#This Row],[vlLancEstTrat]]+Tabela1[[#This Row],[vlLancEstNTrat]]+Tabela1[[#This Row],[vlConsEst]]</f>
        <v>148264.80443900981</v>
      </c>
      <c r="M1303">
        <v>0</v>
      </c>
      <c r="N1303">
        <f>Tabela1[[#This Row],[VALOR_anual]]+Tabela1[[#This Row],[AJUSTE_exerc]]</f>
        <v>148264.80443900981</v>
      </c>
      <c r="Q1303" t="s">
        <v>7934</v>
      </c>
      <c r="R1303" t="s">
        <v>7935</v>
      </c>
      <c r="S1303">
        <v>4292400</v>
      </c>
      <c r="T1303">
        <v>0</v>
      </c>
      <c r="U1303">
        <v>0</v>
      </c>
      <c r="V1303">
        <v>858480</v>
      </c>
      <c r="W1303">
        <v>0</v>
      </c>
      <c r="X1303">
        <v>0</v>
      </c>
      <c r="Y1303">
        <v>5.7568725668020709E-2</v>
      </c>
      <c r="Z1303">
        <v>98843.195997690535</v>
      </c>
      <c r="AA1303">
        <v>0</v>
      </c>
      <c r="AB1303">
        <v>0</v>
      </c>
      <c r="AC1303">
        <v>49421.60844131928</v>
      </c>
      <c r="AD1303" t="s">
        <v>7936</v>
      </c>
      <c r="AE1303" t="s">
        <v>7937</v>
      </c>
      <c r="AF1303" s="10">
        <v>38334</v>
      </c>
      <c r="AG1303" s="10">
        <v>45639</v>
      </c>
      <c r="AH1303" t="s">
        <v>7938</v>
      </c>
      <c r="AI1303" t="s">
        <v>85</v>
      </c>
      <c r="AJ1303" t="s">
        <v>7939</v>
      </c>
      <c r="AK1303" t="s">
        <v>7940</v>
      </c>
      <c r="AL1303" t="s">
        <v>47</v>
      </c>
      <c r="AM1303" t="s">
        <v>7941</v>
      </c>
      <c r="AN1303" t="s">
        <v>7942</v>
      </c>
    </row>
    <row r="1304" spans="1:40" x14ac:dyDescent="0.25">
      <c r="A1304" t="s">
        <v>7943</v>
      </c>
      <c r="B1304" t="s">
        <v>164</v>
      </c>
      <c r="C1304">
        <v>50</v>
      </c>
      <c r="D1304" t="s">
        <v>165</v>
      </c>
      <c r="E1304" t="s">
        <v>166</v>
      </c>
      <c r="F1304" s="1">
        <v>330028865503</v>
      </c>
      <c r="G1304" t="s">
        <v>1710</v>
      </c>
      <c r="H1304" t="s">
        <v>7944</v>
      </c>
      <c r="I1304" t="s">
        <v>49</v>
      </c>
      <c r="K1304" s="10" t="s">
        <v>486</v>
      </c>
      <c r="L1304">
        <f>Tabela1[[#This Row],[vlCaptEst]]+Tabela1[[#This Row],[vlLancEstTrat]]+Tabela1[[#This Row],[vlLancEstNTrat]]+Tabela1[[#This Row],[vlConsEst]]</f>
        <v>1861.7155944132523</v>
      </c>
      <c r="M1304">
        <v>0</v>
      </c>
      <c r="N1304">
        <f>Tabela1[[#This Row],[VALOR_anual]]+Tabela1[[#This Row],[AJUSTE_exerc]]</f>
        <v>1861.7155944132523</v>
      </c>
      <c r="Q1304" t="s">
        <v>250</v>
      </c>
      <c r="R1304" t="s">
        <v>52</v>
      </c>
      <c r="S1304">
        <v>23360</v>
      </c>
      <c r="T1304">
        <v>0</v>
      </c>
      <c r="U1304">
        <v>0</v>
      </c>
      <c r="V1304">
        <v>22995</v>
      </c>
      <c r="W1304">
        <v>0</v>
      </c>
      <c r="X1304">
        <v>0</v>
      </c>
      <c r="Y1304">
        <v>5.7568725668020709E-2</v>
      </c>
      <c r="Z1304">
        <v>537.92316381825447</v>
      </c>
      <c r="AA1304">
        <v>0</v>
      </c>
      <c r="AB1304">
        <v>0</v>
      </c>
      <c r="AC1304">
        <v>1323.7924305949978</v>
      </c>
      <c r="AD1304" t="s">
        <v>7945</v>
      </c>
      <c r="AE1304" t="s">
        <v>7946</v>
      </c>
      <c r="AF1304" s="10">
        <v>43816</v>
      </c>
      <c r="AG1304" s="10">
        <v>45643</v>
      </c>
      <c r="AH1304" t="s">
        <v>7947</v>
      </c>
      <c r="AI1304" t="s">
        <v>7948</v>
      </c>
      <c r="AJ1304" t="s">
        <v>1718</v>
      </c>
      <c r="AK1304" t="s">
        <v>1719</v>
      </c>
      <c r="AL1304" t="s">
        <v>47</v>
      </c>
      <c r="AM1304" t="s">
        <v>7949</v>
      </c>
      <c r="AN1304" t="s">
        <v>1690</v>
      </c>
    </row>
    <row r="1305" spans="1:40" x14ac:dyDescent="0.25">
      <c r="A1305" t="s">
        <v>7950</v>
      </c>
      <c r="B1305" t="s">
        <v>164</v>
      </c>
      <c r="C1305">
        <v>50</v>
      </c>
      <c r="D1305" t="s">
        <v>165</v>
      </c>
      <c r="E1305" t="s">
        <v>166</v>
      </c>
      <c r="F1305" s="1">
        <v>330028301715</v>
      </c>
      <c r="G1305" t="s">
        <v>7951</v>
      </c>
      <c r="H1305" t="s">
        <v>7952</v>
      </c>
      <c r="I1305" t="s">
        <v>49</v>
      </c>
      <c r="K1305" s="10" t="s">
        <v>486</v>
      </c>
      <c r="L1305">
        <f>Tabela1[[#This Row],[vlCaptEst]]+Tabela1[[#This Row],[vlLancEstTrat]]+Tabela1[[#This Row],[vlLancEstNTrat]]+Tabela1[[#This Row],[vlConsEst]]</f>
        <v>209.28806416332685</v>
      </c>
      <c r="M1305">
        <v>0</v>
      </c>
      <c r="N1305">
        <f>Tabela1[[#This Row],[VALOR_anual]]+Tabela1[[#This Row],[AJUSTE_exerc]]</f>
        <v>209.28806416332685</v>
      </c>
      <c r="Q1305" t="s">
        <v>250</v>
      </c>
      <c r="R1305" t="s">
        <v>52</v>
      </c>
      <c r="S1305">
        <v>6789</v>
      </c>
      <c r="T1305">
        <v>0</v>
      </c>
      <c r="U1305">
        <v>0</v>
      </c>
      <c r="V1305">
        <v>919.800000000002</v>
      </c>
      <c r="W1305">
        <v>0</v>
      </c>
      <c r="X1305">
        <v>0</v>
      </c>
      <c r="Y1305">
        <v>5.7568725668020709E-2</v>
      </c>
      <c r="Z1305">
        <v>156.33427844472439</v>
      </c>
      <c r="AA1305">
        <v>0</v>
      </c>
      <c r="AB1305">
        <v>0</v>
      </c>
      <c r="AC1305">
        <v>52.953785718602454</v>
      </c>
      <c r="AD1305" t="s">
        <v>7953</v>
      </c>
      <c r="AE1305" t="s">
        <v>7954</v>
      </c>
      <c r="AF1305" s="10">
        <v>43727</v>
      </c>
      <c r="AG1305" s="10">
        <v>45554</v>
      </c>
      <c r="AH1305" t="s">
        <v>7955</v>
      </c>
      <c r="AI1305" t="s">
        <v>7956</v>
      </c>
      <c r="AJ1305" t="s">
        <v>7957</v>
      </c>
      <c r="AK1305" t="s">
        <v>95</v>
      </c>
      <c r="AL1305" t="s">
        <v>47</v>
      </c>
      <c r="AM1305" t="s">
        <v>7886</v>
      </c>
      <c r="AN1305" t="s">
        <v>1819</v>
      </c>
    </row>
    <row r="1306" spans="1:40" x14ac:dyDescent="0.25">
      <c r="A1306" t="s">
        <v>7958</v>
      </c>
      <c r="B1306" t="s">
        <v>164</v>
      </c>
      <c r="C1306">
        <v>50</v>
      </c>
      <c r="D1306" t="s">
        <v>165</v>
      </c>
      <c r="E1306" t="s">
        <v>166</v>
      </c>
      <c r="F1306" s="1">
        <v>330028943660</v>
      </c>
      <c r="G1306" t="s">
        <v>7959</v>
      </c>
      <c r="H1306" t="s">
        <v>7960</v>
      </c>
      <c r="I1306" t="s">
        <v>49</v>
      </c>
      <c r="K1306" s="10" t="s">
        <v>486</v>
      </c>
      <c r="L1306">
        <f>Tabela1[[#This Row],[vlCaptEst]]+Tabela1[[#This Row],[vlLancEstTrat]]+Tabela1[[#This Row],[vlLancEstNTrat]]+Tabela1[[#This Row],[vlConsEst]]</f>
        <v>1741.5436034746449</v>
      </c>
      <c r="M1306">
        <v>0</v>
      </c>
      <c r="N1306">
        <f>Tabela1[[#This Row],[VALOR_anual]]+Tabela1[[#This Row],[AJUSTE_exerc]]</f>
        <v>1741.5436034746449</v>
      </c>
      <c r="Q1306" t="s">
        <v>250</v>
      </c>
      <c r="R1306" t="s">
        <v>52</v>
      </c>
      <c r="S1306">
        <v>23462.400000000001</v>
      </c>
      <c r="T1306">
        <v>0</v>
      </c>
      <c r="U1306">
        <v>0</v>
      </c>
      <c r="V1306">
        <v>20866.560000000001</v>
      </c>
      <c r="W1306">
        <v>0</v>
      </c>
      <c r="X1306">
        <v>0</v>
      </c>
      <c r="Y1306">
        <v>5.7568725668020709E-2</v>
      </c>
      <c r="Z1306">
        <v>540.28316294513354</v>
      </c>
      <c r="AA1306">
        <v>0</v>
      </c>
      <c r="AB1306">
        <v>0</v>
      </c>
      <c r="AC1306">
        <v>1201.2604405295112</v>
      </c>
      <c r="AD1306" t="s">
        <v>7961</v>
      </c>
      <c r="AE1306" t="s">
        <v>7962</v>
      </c>
      <c r="AF1306" s="10">
        <v>43819</v>
      </c>
      <c r="AG1306" s="10">
        <v>45646</v>
      </c>
      <c r="AH1306" t="s">
        <v>7963</v>
      </c>
      <c r="AI1306" t="s">
        <v>7964</v>
      </c>
      <c r="AJ1306" t="s">
        <v>7965</v>
      </c>
      <c r="AK1306" t="s">
        <v>7812</v>
      </c>
      <c r="AL1306" t="s">
        <v>47</v>
      </c>
      <c r="AM1306" t="s">
        <v>7949</v>
      </c>
      <c r="AN1306" t="s">
        <v>282</v>
      </c>
    </row>
    <row r="1307" spans="1:40" x14ac:dyDescent="0.25">
      <c r="A1307" t="s">
        <v>7966</v>
      </c>
      <c r="B1307" t="s">
        <v>164</v>
      </c>
      <c r="C1307">
        <v>50</v>
      </c>
      <c r="D1307" t="s">
        <v>165</v>
      </c>
      <c r="E1307" t="s">
        <v>166</v>
      </c>
      <c r="F1307" s="1">
        <v>330031485287</v>
      </c>
      <c r="G1307" t="s">
        <v>7967</v>
      </c>
      <c r="H1307" t="s">
        <v>7968</v>
      </c>
      <c r="I1307" t="s">
        <v>271</v>
      </c>
      <c r="K1307" s="10" t="s">
        <v>486</v>
      </c>
      <c r="L1307">
        <f>Tabela1[[#This Row],[vlCaptEst]]+Tabela1[[#This Row],[vlLancEstTrat]]+Tabela1[[#This Row],[vlLancEstNTrat]]+Tabela1[[#This Row],[vlConsEst]]</f>
        <v>279.88963096345924</v>
      </c>
      <c r="M1307">
        <v>0</v>
      </c>
      <c r="N1307">
        <f>Tabela1[[#This Row],[VALOR_anual]]+Tabela1[[#This Row],[AJUSTE_exerc]]</f>
        <v>279.88963096345924</v>
      </c>
      <c r="Q1307" t="s">
        <v>250</v>
      </c>
      <c r="R1307" t="s">
        <v>52</v>
      </c>
      <c r="S1307">
        <v>8103</v>
      </c>
      <c r="T1307">
        <v>0</v>
      </c>
      <c r="U1307">
        <v>0</v>
      </c>
      <c r="V1307">
        <v>1620.6</v>
      </c>
      <c r="W1307">
        <v>0</v>
      </c>
      <c r="X1307">
        <v>0</v>
      </c>
      <c r="Y1307">
        <v>5.7568725668020709E-2</v>
      </c>
      <c r="Z1307">
        <v>186.59656813364373</v>
      </c>
      <c r="AA1307">
        <v>0</v>
      </c>
      <c r="AB1307">
        <v>0</v>
      </c>
      <c r="AC1307">
        <v>93.293062829815497</v>
      </c>
      <c r="AD1307" t="s">
        <v>7969</v>
      </c>
      <c r="AE1307" t="s">
        <v>7970</v>
      </c>
      <c r="AF1307" s="10">
        <v>43815</v>
      </c>
      <c r="AG1307" s="10">
        <v>45642</v>
      </c>
      <c r="AH1307" t="s">
        <v>7971</v>
      </c>
      <c r="AI1307" t="s">
        <v>7972</v>
      </c>
      <c r="AJ1307" t="s">
        <v>7973</v>
      </c>
      <c r="AK1307" t="s">
        <v>7244</v>
      </c>
      <c r="AL1307" t="s">
        <v>47</v>
      </c>
      <c r="AM1307" t="s">
        <v>7974</v>
      </c>
      <c r="AN1307" t="s">
        <v>1441</v>
      </c>
    </row>
    <row r="1308" spans="1:40" x14ac:dyDescent="0.25">
      <c r="A1308" t="s">
        <v>7975</v>
      </c>
      <c r="B1308" t="s">
        <v>164</v>
      </c>
      <c r="C1308">
        <v>50</v>
      </c>
      <c r="D1308" t="s">
        <v>165</v>
      </c>
      <c r="E1308" t="s">
        <v>166</v>
      </c>
      <c r="F1308" s="1">
        <v>330030552010</v>
      </c>
      <c r="G1308" t="s">
        <v>7976</v>
      </c>
      <c r="H1308" t="s">
        <v>7977</v>
      </c>
      <c r="I1308" t="s">
        <v>271</v>
      </c>
      <c r="K1308" s="10" t="s">
        <v>2900</v>
      </c>
      <c r="L1308">
        <f>Tabela1[[#This Row],[vlCaptEst]]+Tabela1[[#This Row],[vlLancEstTrat]]+Tabela1[[#This Row],[vlLancEstNTrat]]+Tabela1[[#This Row],[vlConsEst]]</f>
        <v>1834.3876399219125</v>
      </c>
      <c r="M1308">
        <v>0</v>
      </c>
      <c r="N1308">
        <f>Tabela1[[#This Row],[VALOR_anual]]+Tabela1[[#This Row],[AJUSTE_exerc]]</f>
        <v>1834.3876399219125</v>
      </c>
      <c r="Q1308" t="s">
        <v>250</v>
      </c>
      <c r="R1308" t="s">
        <v>52</v>
      </c>
      <c r="S1308">
        <v>44895</v>
      </c>
      <c r="T1308">
        <v>0</v>
      </c>
      <c r="U1308">
        <v>0</v>
      </c>
      <c r="V1308">
        <v>13906.5</v>
      </c>
      <c r="W1308">
        <v>0</v>
      </c>
      <c r="X1308">
        <v>0</v>
      </c>
      <c r="Y1308">
        <v>5.7568725668020709E-2</v>
      </c>
      <c r="Z1308">
        <v>1033.815369735232</v>
      </c>
      <c r="AA1308">
        <v>0</v>
      </c>
      <c r="AB1308">
        <v>0</v>
      </c>
      <c r="AC1308">
        <v>800.57227018668061</v>
      </c>
      <c r="AD1308" t="s">
        <v>7978</v>
      </c>
      <c r="AE1308" t="s">
        <v>7979</v>
      </c>
      <c r="AF1308" s="10">
        <v>43615</v>
      </c>
      <c r="AG1308" s="10">
        <v>45442</v>
      </c>
      <c r="AH1308" t="s">
        <v>7980</v>
      </c>
      <c r="AI1308" t="s">
        <v>7981</v>
      </c>
      <c r="AJ1308" t="s">
        <v>7982</v>
      </c>
      <c r="AK1308" t="s">
        <v>208</v>
      </c>
      <c r="AL1308" t="s">
        <v>47</v>
      </c>
      <c r="AM1308" t="s">
        <v>7983</v>
      </c>
      <c r="AN1308" t="s">
        <v>7984</v>
      </c>
    </row>
    <row r="1309" spans="1:40" x14ac:dyDescent="0.25">
      <c r="A1309" t="s">
        <v>7985</v>
      </c>
      <c r="B1309" t="s">
        <v>164</v>
      </c>
      <c r="C1309">
        <v>50</v>
      </c>
      <c r="D1309" t="s">
        <v>165</v>
      </c>
      <c r="E1309" t="s">
        <v>166</v>
      </c>
      <c r="F1309" s="1">
        <v>330027455492</v>
      </c>
      <c r="G1309" t="s">
        <v>7986</v>
      </c>
      <c r="H1309" t="s">
        <v>7987</v>
      </c>
      <c r="I1309" t="s">
        <v>271</v>
      </c>
      <c r="K1309" s="10" t="s">
        <v>486</v>
      </c>
      <c r="L1309">
        <f>Tabela1[[#This Row],[vlCaptEst]]+Tabela1[[#This Row],[vlLancEstTrat]]+Tabela1[[#This Row],[vlLancEstNTrat]]+Tabela1[[#This Row],[vlConsEst]]</f>
        <v>1697.3928233487823</v>
      </c>
      <c r="M1309">
        <v>0</v>
      </c>
      <c r="N1309">
        <f>Tabela1[[#This Row],[VALOR_anual]]+Tabela1[[#This Row],[AJUSTE_exerc]]</f>
        <v>1697.3928233487823</v>
      </c>
      <c r="Q1309" t="s">
        <v>250</v>
      </c>
      <c r="R1309" t="s">
        <v>52</v>
      </c>
      <c r="S1309">
        <v>22338</v>
      </c>
      <c r="T1309">
        <v>0</v>
      </c>
      <c r="U1309">
        <v>0</v>
      </c>
      <c r="V1309">
        <v>20549.5</v>
      </c>
      <c r="W1309">
        <v>0</v>
      </c>
      <c r="X1309">
        <v>0</v>
      </c>
      <c r="Y1309">
        <v>5.7568725668020709E-2</v>
      </c>
      <c r="Z1309">
        <v>514.38582739353944</v>
      </c>
      <c r="AA1309">
        <v>0</v>
      </c>
      <c r="AB1309">
        <v>0</v>
      </c>
      <c r="AC1309">
        <v>1183.0069959552427</v>
      </c>
      <c r="AD1309" t="s">
        <v>7916</v>
      </c>
      <c r="AE1309" t="s">
        <v>7988</v>
      </c>
      <c r="AF1309" s="10">
        <v>43732</v>
      </c>
      <c r="AG1309" s="10">
        <v>45559</v>
      </c>
      <c r="AH1309" t="s">
        <v>7989</v>
      </c>
      <c r="AI1309" t="s">
        <v>6980</v>
      </c>
      <c r="AJ1309" t="s">
        <v>7990</v>
      </c>
      <c r="AK1309" t="s">
        <v>5904</v>
      </c>
      <c r="AL1309" t="s">
        <v>47</v>
      </c>
      <c r="AM1309" t="s">
        <v>7991</v>
      </c>
      <c r="AN1309" t="s">
        <v>7628</v>
      </c>
    </row>
    <row r="1310" spans="1:40" x14ac:dyDescent="0.25">
      <c r="A1310" t="s">
        <v>7992</v>
      </c>
      <c r="B1310" t="s">
        <v>164</v>
      </c>
      <c r="C1310">
        <v>50</v>
      </c>
      <c r="D1310" t="s">
        <v>165</v>
      </c>
      <c r="E1310" t="s">
        <v>166</v>
      </c>
      <c r="F1310" s="1">
        <v>330030596905</v>
      </c>
      <c r="G1310" t="s">
        <v>7993</v>
      </c>
      <c r="H1310" t="s">
        <v>7994</v>
      </c>
      <c r="I1310" t="s">
        <v>49</v>
      </c>
      <c r="K1310" s="10" t="s">
        <v>486</v>
      </c>
      <c r="L1310">
        <f>Tabela1[[#This Row],[vlCaptEst]]+Tabela1[[#This Row],[vlLancEstTrat]]+Tabela1[[#This Row],[vlLancEstNTrat]]+Tabela1[[#This Row],[vlConsEst]]</f>
        <v>1817.7527788196185</v>
      </c>
      <c r="M1310">
        <v>0</v>
      </c>
      <c r="N1310">
        <f>Tabela1[[#This Row],[VALOR_anual]]+Tabela1[[#This Row],[AJUSTE_exerc]]</f>
        <v>1817.7527788196185</v>
      </c>
      <c r="Q1310" t="s">
        <v>250</v>
      </c>
      <c r="R1310" t="s">
        <v>52</v>
      </c>
      <c r="S1310">
        <v>52625.7</v>
      </c>
      <c r="T1310">
        <v>0</v>
      </c>
      <c r="U1310">
        <v>0</v>
      </c>
      <c r="V1310">
        <v>10525.14</v>
      </c>
      <c r="W1310">
        <v>0</v>
      </c>
      <c r="X1310">
        <v>0</v>
      </c>
      <c r="Y1310">
        <v>5.7568725668020709E-2</v>
      </c>
      <c r="Z1310">
        <v>1211.8386667044165</v>
      </c>
      <c r="AA1310">
        <v>0</v>
      </c>
      <c r="AB1310">
        <v>0</v>
      </c>
      <c r="AC1310">
        <v>605.91411211520187</v>
      </c>
      <c r="AD1310" t="s">
        <v>7995</v>
      </c>
      <c r="AE1310" t="s">
        <v>7996</v>
      </c>
      <c r="AF1310" s="10">
        <v>43815</v>
      </c>
      <c r="AG1310" s="10">
        <v>45642</v>
      </c>
      <c r="AH1310" t="s">
        <v>7997</v>
      </c>
      <c r="AI1310" t="s">
        <v>7998</v>
      </c>
      <c r="AJ1310" t="s">
        <v>3494</v>
      </c>
      <c r="AK1310" t="s">
        <v>7999</v>
      </c>
      <c r="AL1310" t="s">
        <v>47</v>
      </c>
      <c r="AM1310" t="s">
        <v>8000</v>
      </c>
      <c r="AN1310" t="s">
        <v>6038</v>
      </c>
    </row>
    <row r="1311" spans="1:40" x14ac:dyDescent="0.25">
      <c r="A1311" t="s">
        <v>8001</v>
      </c>
      <c r="B1311" t="s">
        <v>164</v>
      </c>
      <c r="C1311">
        <v>50</v>
      </c>
      <c r="D1311" t="s">
        <v>165</v>
      </c>
      <c r="E1311" t="s">
        <v>166</v>
      </c>
      <c r="F1311" s="1">
        <v>330030814236</v>
      </c>
      <c r="G1311" t="s">
        <v>6312</v>
      </c>
      <c r="H1311" t="s">
        <v>8002</v>
      </c>
      <c r="I1311" t="s">
        <v>49</v>
      </c>
      <c r="K1311" s="10" t="s">
        <v>486</v>
      </c>
      <c r="L1311">
        <f>Tabela1[[#This Row],[vlCaptEst]]+Tabela1[[#This Row],[vlLancEstTrat]]+Tabela1[[#This Row],[vlLancEstNTrat]]+Tabela1[[#This Row],[vlConsEst]]</f>
        <v>2584.5436455750864</v>
      </c>
      <c r="M1311">
        <v>0</v>
      </c>
      <c r="N1311">
        <f>Tabela1[[#This Row],[VALOR_anual]]+Tabela1[[#This Row],[AJUSTE_exerc]]</f>
        <v>2584.5436455750864</v>
      </c>
      <c r="Q1311" t="s">
        <v>250</v>
      </c>
      <c r="R1311" t="s">
        <v>52</v>
      </c>
      <c r="S1311">
        <v>74825</v>
      </c>
      <c r="T1311">
        <v>0</v>
      </c>
      <c r="U1311">
        <v>0</v>
      </c>
      <c r="V1311">
        <v>14965</v>
      </c>
      <c r="W1311">
        <v>0</v>
      </c>
      <c r="X1311">
        <v>0</v>
      </c>
      <c r="Y1311">
        <v>5.7568725668020709E-2</v>
      </c>
      <c r="Z1311">
        <v>1723.0290970500575</v>
      </c>
      <c r="AA1311">
        <v>0</v>
      </c>
      <c r="AB1311">
        <v>0</v>
      </c>
      <c r="AC1311">
        <v>861.51454852502877</v>
      </c>
      <c r="AD1311" t="s">
        <v>8003</v>
      </c>
      <c r="AE1311" t="s">
        <v>8004</v>
      </c>
      <c r="AF1311" s="10">
        <v>43816</v>
      </c>
      <c r="AG1311" s="10">
        <v>45643</v>
      </c>
      <c r="AH1311" t="s">
        <v>8005</v>
      </c>
      <c r="AI1311" t="s">
        <v>8006</v>
      </c>
      <c r="AJ1311" t="s">
        <v>8007</v>
      </c>
      <c r="AK1311" t="s">
        <v>8008</v>
      </c>
      <c r="AL1311" t="s">
        <v>235</v>
      </c>
      <c r="AM1311" t="s">
        <v>8009</v>
      </c>
      <c r="AN1311" t="s">
        <v>4037</v>
      </c>
    </row>
    <row r="1312" spans="1:40" x14ac:dyDescent="0.25">
      <c r="A1312" t="s">
        <v>8010</v>
      </c>
      <c r="B1312" t="s">
        <v>164</v>
      </c>
      <c r="C1312">
        <v>50</v>
      </c>
      <c r="D1312" t="s">
        <v>165</v>
      </c>
      <c r="E1312" t="s">
        <v>166</v>
      </c>
      <c r="F1312" s="1">
        <v>330006711147</v>
      </c>
      <c r="G1312" t="s">
        <v>8011</v>
      </c>
      <c r="H1312" t="s">
        <v>8012</v>
      </c>
      <c r="I1312" t="s">
        <v>49</v>
      </c>
      <c r="K1312" s="10" t="s">
        <v>486</v>
      </c>
      <c r="L1312">
        <f>Tabela1[[#This Row],[vlCaptEst]]+Tabela1[[#This Row],[vlLancEstTrat]]+Tabela1[[#This Row],[vlLancEstNTrat]]+Tabela1[[#This Row],[vlConsEst]]</f>
        <v>233.33708181466608</v>
      </c>
      <c r="M1312">
        <v>0</v>
      </c>
      <c r="N1312">
        <f>Tabela1[[#This Row],[VALOR_anual]]+Tabela1[[#This Row],[AJUSTE_exerc]]</f>
        <v>233.33708181466608</v>
      </c>
      <c r="Q1312" t="s">
        <v>250</v>
      </c>
      <c r="R1312" t="s">
        <v>52</v>
      </c>
      <c r="S1312">
        <v>4000.4</v>
      </c>
      <c r="T1312">
        <v>0</v>
      </c>
      <c r="U1312">
        <v>0</v>
      </c>
      <c r="V1312">
        <v>2452.8000000000002</v>
      </c>
      <c r="W1312">
        <v>0</v>
      </c>
      <c r="X1312">
        <v>0</v>
      </c>
      <c r="Y1312">
        <v>5.7568725668020709E-2</v>
      </c>
      <c r="Z1312">
        <v>92.123505740388651</v>
      </c>
      <c r="AA1312">
        <v>0</v>
      </c>
      <c r="AB1312">
        <v>0</v>
      </c>
      <c r="AC1312">
        <v>141.21357607427743</v>
      </c>
      <c r="AD1312" t="s">
        <v>8013</v>
      </c>
      <c r="AE1312" t="s">
        <v>8014</v>
      </c>
      <c r="AF1312" s="10">
        <v>43822</v>
      </c>
      <c r="AG1312" s="10">
        <v>45649</v>
      </c>
      <c r="AH1312" t="s">
        <v>8015</v>
      </c>
      <c r="AI1312" t="s">
        <v>85</v>
      </c>
      <c r="AJ1312" t="s">
        <v>8016</v>
      </c>
      <c r="AK1312" t="s">
        <v>1628</v>
      </c>
      <c r="AL1312" t="s">
        <v>47</v>
      </c>
      <c r="AM1312" t="s">
        <v>7549</v>
      </c>
      <c r="AN1312" t="s">
        <v>209</v>
      </c>
    </row>
    <row r="1313" spans="1:40" x14ac:dyDescent="0.25">
      <c r="A1313" t="s">
        <v>8017</v>
      </c>
      <c r="B1313" t="s">
        <v>164</v>
      </c>
      <c r="C1313">
        <v>50</v>
      </c>
      <c r="D1313" t="s">
        <v>165</v>
      </c>
      <c r="E1313" t="s">
        <v>166</v>
      </c>
      <c r="F1313" s="1">
        <v>330007083441</v>
      </c>
      <c r="G1313" t="s">
        <v>77</v>
      </c>
      <c r="H1313" t="s">
        <v>8018</v>
      </c>
      <c r="I1313" t="s">
        <v>42</v>
      </c>
      <c r="K1313" s="10" t="s">
        <v>1534</v>
      </c>
      <c r="L1313">
        <f>Tabela1[[#This Row],[vlCaptEst]]+Tabela1[[#This Row],[vlLancEstTrat]]+Tabela1[[#This Row],[vlLancEstNTrat]]+Tabela1[[#This Row],[vlConsEst]]</f>
        <v>550897.30078816856</v>
      </c>
      <c r="M1313">
        <v>0</v>
      </c>
      <c r="N1313">
        <f>Tabela1[[#This Row],[VALOR_anual]]+Tabela1[[#This Row],[AJUSTE_exerc]]</f>
        <v>550897.30078816856</v>
      </c>
      <c r="Q1313" t="s">
        <v>1535</v>
      </c>
      <c r="R1313" t="s">
        <v>1536</v>
      </c>
      <c r="S1313">
        <v>15948981.6</v>
      </c>
      <c r="T1313">
        <v>0</v>
      </c>
      <c r="U1313">
        <v>0</v>
      </c>
      <c r="V1313">
        <v>3189792.3</v>
      </c>
      <c r="W1313">
        <v>0</v>
      </c>
      <c r="X1313">
        <v>0</v>
      </c>
      <c r="Y1313">
        <v>5.7568725668020709E-2</v>
      </c>
      <c r="Z1313">
        <v>367265.01686757326</v>
      </c>
      <c r="AA1313">
        <v>0</v>
      </c>
      <c r="AB1313">
        <v>0</v>
      </c>
      <c r="AC1313">
        <v>183632.28392059536</v>
      </c>
      <c r="AD1313">
        <v>0</v>
      </c>
      <c r="AE1313" t="s">
        <v>8019</v>
      </c>
      <c r="AF1313" s="10">
        <v>38300</v>
      </c>
      <c r="AG1313" s="10">
        <v>49257</v>
      </c>
      <c r="AH1313" t="s">
        <v>78</v>
      </c>
      <c r="AI1313" t="s">
        <v>79</v>
      </c>
      <c r="AJ1313" t="s">
        <v>80</v>
      </c>
      <c r="AK1313" t="s">
        <v>64</v>
      </c>
      <c r="AL1313" t="s">
        <v>47</v>
      </c>
      <c r="AM1313" t="s">
        <v>81</v>
      </c>
      <c r="AN1313" t="s">
        <v>82</v>
      </c>
    </row>
    <row r="1314" spans="1:40" x14ac:dyDescent="0.25">
      <c r="A1314" t="s">
        <v>8020</v>
      </c>
      <c r="B1314" t="s">
        <v>164</v>
      </c>
      <c r="C1314">
        <v>50</v>
      </c>
      <c r="D1314" t="s">
        <v>165</v>
      </c>
      <c r="E1314" t="s">
        <v>166</v>
      </c>
      <c r="F1314" s="1">
        <v>330007083360</v>
      </c>
      <c r="G1314" t="s">
        <v>77</v>
      </c>
      <c r="H1314" t="s">
        <v>8021</v>
      </c>
      <c r="I1314" t="s">
        <v>42</v>
      </c>
      <c r="K1314" s="10" t="s">
        <v>1534</v>
      </c>
      <c r="L1314">
        <f>Tabela1[[#This Row],[vlCaptEst]]+Tabela1[[#This Row],[vlLancEstTrat]]+Tabela1[[#This Row],[vlLancEstNTrat]]+Tabela1[[#This Row],[vlConsEst]]</f>
        <v>1776418.0415457191</v>
      </c>
      <c r="M1314">
        <v>0</v>
      </c>
      <c r="N1314">
        <f>Tabela1[[#This Row],[VALOR_anual]]+Tabela1[[#This Row],[AJUSTE_exerc]]</f>
        <v>1776418.0415457191</v>
      </c>
      <c r="Q1314" t="s">
        <v>1535</v>
      </c>
      <c r="R1314" t="s">
        <v>1536</v>
      </c>
      <c r="S1314">
        <v>51428908.799999997</v>
      </c>
      <c r="T1314">
        <v>0</v>
      </c>
      <c r="U1314">
        <v>0</v>
      </c>
      <c r="V1314">
        <v>10285781.800000001</v>
      </c>
      <c r="W1314">
        <v>0</v>
      </c>
      <c r="X1314">
        <v>0</v>
      </c>
      <c r="Y1314">
        <v>5.7568725668020709E-2</v>
      </c>
      <c r="Z1314">
        <v>1184278.690882988</v>
      </c>
      <c r="AA1314">
        <v>0</v>
      </c>
      <c r="AB1314">
        <v>0</v>
      </c>
      <c r="AC1314">
        <v>592139.3506627311</v>
      </c>
      <c r="AD1314">
        <v>0</v>
      </c>
      <c r="AE1314" t="s">
        <v>8022</v>
      </c>
      <c r="AF1314" s="10">
        <v>42429</v>
      </c>
      <c r="AG1314" s="10">
        <v>49198</v>
      </c>
      <c r="AH1314" t="s">
        <v>78</v>
      </c>
      <c r="AI1314" t="s">
        <v>79</v>
      </c>
      <c r="AJ1314" t="s">
        <v>80</v>
      </c>
      <c r="AK1314" t="s">
        <v>64</v>
      </c>
      <c r="AL1314" t="s">
        <v>47</v>
      </c>
      <c r="AM1314" t="s">
        <v>81</v>
      </c>
      <c r="AN1314" t="s">
        <v>82</v>
      </c>
    </row>
    <row r="1315" spans="1:40" x14ac:dyDescent="0.25">
      <c r="A1315" t="s">
        <v>8023</v>
      </c>
      <c r="B1315" t="s">
        <v>164</v>
      </c>
      <c r="C1315">
        <v>50</v>
      </c>
      <c r="D1315" t="s">
        <v>165</v>
      </c>
      <c r="E1315" t="s">
        <v>166</v>
      </c>
      <c r="F1315" s="1">
        <v>330007083522</v>
      </c>
      <c r="G1315" t="s">
        <v>77</v>
      </c>
      <c r="H1315" t="s">
        <v>8024</v>
      </c>
      <c r="I1315" t="s">
        <v>42</v>
      </c>
      <c r="K1315" s="10" t="s">
        <v>1534</v>
      </c>
      <c r="L1315">
        <f>Tabela1[[#This Row],[vlCaptEst]]+Tabela1[[#This Row],[vlLancEstTrat]]+Tabela1[[#This Row],[vlLancEstNTrat]]+Tabela1[[#This Row],[vlConsEst]]</f>
        <v>21894.766589933137</v>
      </c>
      <c r="M1315">
        <v>0</v>
      </c>
      <c r="N1315">
        <f>Tabela1[[#This Row],[VALOR_anual]]+Tabela1[[#This Row],[AJUSTE_exerc]]</f>
        <v>21894.766589933137</v>
      </c>
      <c r="Q1315" t="s">
        <v>1541</v>
      </c>
      <c r="R1315" t="s">
        <v>1536</v>
      </c>
      <c r="S1315">
        <v>633873.6</v>
      </c>
      <c r="T1315">
        <v>0</v>
      </c>
      <c r="U1315">
        <v>0</v>
      </c>
      <c r="V1315">
        <v>126774.7</v>
      </c>
      <c r="W1315">
        <v>0</v>
      </c>
      <c r="X1315">
        <v>0</v>
      </c>
      <c r="Y1315">
        <v>5.7568725668020709E-2</v>
      </c>
      <c r="Z1315">
        <v>14596.511059955425</v>
      </c>
      <c r="AA1315">
        <v>0</v>
      </c>
      <c r="AB1315">
        <v>0</v>
      </c>
      <c r="AC1315">
        <v>7298.2555299777123</v>
      </c>
      <c r="AD1315" t="s">
        <v>1537</v>
      </c>
      <c r="AE1315" t="s">
        <v>1538</v>
      </c>
      <c r="AF1315" s="10">
        <v>39099</v>
      </c>
      <c r="AG1315" s="10">
        <v>42752</v>
      </c>
      <c r="AH1315" t="s">
        <v>78</v>
      </c>
      <c r="AI1315" t="s">
        <v>79</v>
      </c>
      <c r="AJ1315" t="s">
        <v>80</v>
      </c>
      <c r="AK1315" t="s">
        <v>64</v>
      </c>
      <c r="AL1315" t="s">
        <v>47</v>
      </c>
      <c r="AM1315" t="s">
        <v>81</v>
      </c>
      <c r="AN1315" t="s">
        <v>82</v>
      </c>
    </row>
    <row r="1316" spans="1:40" x14ac:dyDescent="0.25">
      <c r="A1316" t="s">
        <v>8025</v>
      </c>
      <c r="B1316" t="s">
        <v>164</v>
      </c>
      <c r="C1316">
        <v>50</v>
      </c>
      <c r="D1316" t="s">
        <v>165</v>
      </c>
      <c r="E1316" t="s">
        <v>166</v>
      </c>
      <c r="F1316" s="1">
        <v>330028025262</v>
      </c>
      <c r="G1316" t="s">
        <v>8026</v>
      </c>
      <c r="H1316" t="s">
        <v>8027</v>
      </c>
      <c r="I1316" t="s">
        <v>62</v>
      </c>
      <c r="K1316" s="10" t="s">
        <v>3214</v>
      </c>
      <c r="L1316">
        <f>Tabela1[[#This Row],[vlCaptEst]]+Tabela1[[#This Row],[vlLancEstTrat]]+Tabela1[[#This Row],[vlLancEstNTrat]]+Tabela1[[#This Row],[vlConsEst]]</f>
        <v>242.06699008931645</v>
      </c>
      <c r="M1316">
        <v>0</v>
      </c>
      <c r="N1316">
        <f>Tabela1[[#This Row],[VALOR_anual]]+Tabela1[[#This Row],[AJUSTE_exerc]]</f>
        <v>242.06699008931645</v>
      </c>
      <c r="Q1316" t="s">
        <v>250</v>
      </c>
      <c r="R1316" t="s">
        <v>52</v>
      </c>
      <c r="S1316">
        <v>3577</v>
      </c>
      <c r="T1316">
        <v>0</v>
      </c>
      <c r="U1316">
        <v>0</v>
      </c>
      <c r="V1316">
        <v>2774</v>
      </c>
      <c r="W1316">
        <v>0</v>
      </c>
      <c r="X1316">
        <v>0</v>
      </c>
      <c r="Y1316">
        <v>5.7568725668020709E-2</v>
      </c>
      <c r="Z1316">
        <v>82.370235012489886</v>
      </c>
      <c r="AA1316">
        <v>0</v>
      </c>
      <c r="AB1316">
        <v>0</v>
      </c>
      <c r="AC1316">
        <v>159.69675507682655</v>
      </c>
      <c r="AD1316" t="s">
        <v>8028</v>
      </c>
      <c r="AE1316" t="s">
        <v>8029</v>
      </c>
      <c r="AF1316" s="10">
        <v>43852</v>
      </c>
      <c r="AG1316" s="10">
        <v>45679</v>
      </c>
      <c r="AH1316" t="s">
        <v>8030</v>
      </c>
      <c r="AI1316" t="s">
        <v>190</v>
      </c>
      <c r="AJ1316" t="s">
        <v>8031</v>
      </c>
      <c r="AK1316" t="s">
        <v>95</v>
      </c>
      <c r="AL1316" t="s">
        <v>47</v>
      </c>
      <c r="AM1316" t="s">
        <v>8032</v>
      </c>
      <c r="AN1316" t="s">
        <v>8033</v>
      </c>
    </row>
    <row r="1317" spans="1:40" x14ac:dyDescent="0.25">
      <c r="A1317" t="s">
        <v>8034</v>
      </c>
      <c r="B1317" t="s">
        <v>164</v>
      </c>
      <c r="C1317">
        <v>50</v>
      </c>
      <c r="D1317" t="s">
        <v>165</v>
      </c>
      <c r="E1317" t="s">
        <v>166</v>
      </c>
      <c r="F1317" s="1">
        <v>330031923306</v>
      </c>
      <c r="G1317" t="s">
        <v>8035</v>
      </c>
      <c r="H1317" t="s">
        <v>8036</v>
      </c>
      <c r="I1317" t="s">
        <v>92</v>
      </c>
      <c r="K1317" s="10" t="s">
        <v>3214</v>
      </c>
      <c r="L1317">
        <f>Tabela1[[#This Row],[vlCaptEst]]+Tabela1[[#This Row],[vlLancEstTrat]]+Tabela1[[#This Row],[vlLancEstNTrat]]+Tabela1[[#This Row],[vlConsEst]]</f>
        <v>3064.479751200598</v>
      </c>
      <c r="M1317">
        <v>0</v>
      </c>
      <c r="N1317">
        <f>Tabela1[[#This Row],[VALOR_anual]]+Tabela1[[#This Row],[AJUSTE_exerc]]</f>
        <v>3064.479751200598</v>
      </c>
      <c r="Q1317" t="s">
        <v>250</v>
      </c>
      <c r="R1317" t="s">
        <v>52</v>
      </c>
      <c r="S1317">
        <v>38544</v>
      </c>
      <c r="T1317">
        <v>0</v>
      </c>
      <c r="U1317">
        <v>0</v>
      </c>
      <c r="V1317">
        <v>37814</v>
      </c>
      <c r="W1317">
        <v>0</v>
      </c>
      <c r="X1317">
        <v>0</v>
      </c>
      <c r="Y1317">
        <v>5.7568725668020709E-2</v>
      </c>
      <c r="Z1317">
        <v>887.56852118681422</v>
      </c>
      <c r="AA1317">
        <v>0</v>
      </c>
      <c r="AB1317">
        <v>0</v>
      </c>
      <c r="AC1317">
        <v>2176.911230013784</v>
      </c>
      <c r="AD1317" t="s">
        <v>8037</v>
      </c>
      <c r="AE1317" t="s">
        <v>8038</v>
      </c>
      <c r="AF1317" s="10">
        <v>43861</v>
      </c>
      <c r="AG1317" s="10">
        <v>45688</v>
      </c>
      <c r="AH1317" t="s">
        <v>8039</v>
      </c>
      <c r="AI1317" t="s">
        <v>8040</v>
      </c>
      <c r="AJ1317" t="s">
        <v>8041</v>
      </c>
      <c r="AK1317" t="s">
        <v>244</v>
      </c>
      <c r="AL1317" t="s">
        <v>47</v>
      </c>
      <c r="AM1317" t="s">
        <v>8042</v>
      </c>
      <c r="AN1317" t="s">
        <v>282</v>
      </c>
    </row>
    <row r="1318" spans="1:40" x14ac:dyDescent="0.25">
      <c r="A1318" t="s">
        <v>8043</v>
      </c>
      <c r="B1318" t="s">
        <v>164</v>
      </c>
      <c r="C1318">
        <v>50</v>
      </c>
      <c r="D1318" t="s">
        <v>165</v>
      </c>
      <c r="E1318" t="s">
        <v>166</v>
      </c>
      <c r="F1318" s="1">
        <v>330030965870</v>
      </c>
      <c r="G1318" t="s">
        <v>8044</v>
      </c>
      <c r="H1318" t="s">
        <v>8045</v>
      </c>
      <c r="I1318" t="s">
        <v>62</v>
      </c>
      <c r="K1318" s="10" t="s">
        <v>3214</v>
      </c>
      <c r="L1318">
        <f>Tabela1[[#This Row],[vlCaptEst]]+Tabela1[[#This Row],[vlLancEstTrat]]+Tabela1[[#This Row],[vlLancEstNTrat]]+Tabela1[[#This Row],[vlConsEst]]</f>
        <v>1987.7875831690571</v>
      </c>
      <c r="M1318">
        <v>0</v>
      </c>
      <c r="N1318">
        <f>Tabela1[[#This Row],[VALOR_anual]]+Tabela1[[#This Row],[AJUSTE_exerc]]</f>
        <v>1987.7875831690571</v>
      </c>
      <c r="Q1318" t="s">
        <v>250</v>
      </c>
      <c r="R1318" t="s">
        <v>52</v>
      </c>
      <c r="S1318">
        <v>28470</v>
      </c>
      <c r="T1318">
        <v>0</v>
      </c>
      <c r="U1318">
        <v>0</v>
      </c>
      <c r="V1318">
        <v>23141</v>
      </c>
      <c r="W1318">
        <v>0</v>
      </c>
      <c r="X1318">
        <v>0</v>
      </c>
      <c r="Y1318">
        <v>5.7568725668020709E-2</v>
      </c>
      <c r="Z1318">
        <v>655.58896099380411</v>
      </c>
      <c r="AA1318">
        <v>0</v>
      </c>
      <c r="AB1318">
        <v>0</v>
      </c>
      <c r="AC1318">
        <v>1332.1986221752529</v>
      </c>
      <c r="AD1318" t="s">
        <v>8046</v>
      </c>
      <c r="AE1318" t="s">
        <v>8047</v>
      </c>
      <c r="AF1318" s="10">
        <v>43703</v>
      </c>
      <c r="AG1318" s="10">
        <v>45530</v>
      </c>
      <c r="AH1318" t="s">
        <v>8048</v>
      </c>
      <c r="AI1318" t="s">
        <v>8049</v>
      </c>
      <c r="AJ1318" t="s">
        <v>7720</v>
      </c>
      <c r="AK1318" t="s">
        <v>244</v>
      </c>
      <c r="AL1318" t="s">
        <v>47</v>
      </c>
      <c r="AM1318" t="s">
        <v>8050</v>
      </c>
      <c r="AN1318" t="s">
        <v>8051</v>
      </c>
    </row>
    <row r="1319" spans="1:40" x14ac:dyDescent="0.25">
      <c r="A1319" t="s">
        <v>8052</v>
      </c>
      <c r="B1319" t="s">
        <v>164</v>
      </c>
      <c r="C1319">
        <v>50</v>
      </c>
      <c r="D1319" t="s">
        <v>165</v>
      </c>
      <c r="E1319" t="s">
        <v>166</v>
      </c>
      <c r="F1319" s="1">
        <v>330026402409</v>
      </c>
      <c r="G1319" t="s">
        <v>224</v>
      </c>
      <c r="H1319" t="s">
        <v>8053</v>
      </c>
      <c r="I1319" t="s">
        <v>92</v>
      </c>
      <c r="K1319" s="10" t="s">
        <v>3214</v>
      </c>
      <c r="L1319">
        <f>Tabela1[[#This Row],[vlCaptEst]]+Tabela1[[#This Row],[vlLancEstTrat]]+Tabela1[[#This Row],[vlLancEstNTrat]]+Tabela1[[#This Row],[vlConsEst]]</f>
        <v>5338.1613878904391</v>
      </c>
      <c r="M1319">
        <v>0</v>
      </c>
      <c r="N1319">
        <f>Tabela1[[#This Row],[VALOR_anual]]+Tabela1[[#This Row],[AJUSTE_exerc]]</f>
        <v>5338.1613878904391</v>
      </c>
      <c r="Q1319" t="s">
        <v>250</v>
      </c>
      <c r="R1319" t="s">
        <v>52</v>
      </c>
      <c r="S1319">
        <v>23958.6</v>
      </c>
      <c r="T1319">
        <v>0</v>
      </c>
      <c r="U1319">
        <v>0</v>
      </c>
      <c r="V1319">
        <v>83143.350000000006</v>
      </c>
      <c r="W1319">
        <v>0</v>
      </c>
      <c r="X1319">
        <v>0</v>
      </c>
      <c r="Y1319">
        <v>5.7568725668020709E-2</v>
      </c>
      <c r="Z1319">
        <v>551.69678704105809</v>
      </c>
      <c r="AA1319">
        <v>0</v>
      </c>
      <c r="AB1319">
        <v>0</v>
      </c>
      <c r="AC1319">
        <v>4786.464600849381</v>
      </c>
      <c r="AD1319" t="s">
        <v>8054</v>
      </c>
      <c r="AE1319" t="s">
        <v>8055</v>
      </c>
      <c r="AF1319" s="10">
        <v>43859</v>
      </c>
      <c r="AG1319" s="10">
        <v>45990</v>
      </c>
      <c r="AH1319" t="s">
        <v>8056</v>
      </c>
      <c r="AI1319" t="s">
        <v>8057</v>
      </c>
      <c r="AJ1319" t="s">
        <v>8058</v>
      </c>
      <c r="AK1319" t="s">
        <v>168</v>
      </c>
      <c r="AL1319" t="s">
        <v>47</v>
      </c>
      <c r="AM1319" t="s">
        <v>8059</v>
      </c>
      <c r="AN1319" t="s">
        <v>99</v>
      </c>
    </row>
    <row r="1320" spans="1:40" x14ac:dyDescent="0.25">
      <c r="A1320" t="s">
        <v>8060</v>
      </c>
      <c r="B1320" t="s">
        <v>164</v>
      </c>
      <c r="C1320">
        <v>50</v>
      </c>
      <c r="D1320" t="s">
        <v>165</v>
      </c>
      <c r="E1320" t="s">
        <v>166</v>
      </c>
      <c r="F1320" s="1">
        <v>330028097255</v>
      </c>
      <c r="G1320" t="s">
        <v>8061</v>
      </c>
      <c r="H1320" t="s">
        <v>8062</v>
      </c>
      <c r="I1320" t="s">
        <v>49</v>
      </c>
      <c r="K1320" s="10" t="s">
        <v>8063</v>
      </c>
      <c r="L1320">
        <f>Tabela1[[#This Row],[vlCaptEst]]+Tabela1[[#This Row],[vlLancEstTrat]]+Tabela1[[#This Row],[vlLancEstNTrat]]+Tabela1[[#This Row],[vlConsEst]]</f>
        <v>540.09519841290421</v>
      </c>
      <c r="M1320">
        <v>0</v>
      </c>
      <c r="N1320">
        <f>Tabela1[[#This Row],[VALOR_anual]]+Tabela1[[#This Row],[AJUSTE_exerc]]</f>
        <v>540.09519841290421</v>
      </c>
      <c r="Q1320" t="s">
        <v>250</v>
      </c>
      <c r="R1320" t="s">
        <v>1544</v>
      </c>
      <c r="S1320">
        <v>10351.4</v>
      </c>
      <c r="T1320">
        <v>0</v>
      </c>
      <c r="U1320">
        <v>0</v>
      </c>
      <c r="V1320">
        <v>5241.3999999999996</v>
      </c>
      <c r="W1320">
        <v>0</v>
      </c>
      <c r="X1320">
        <v>0</v>
      </c>
      <c r="Y1320">
        <v>5.7568725668020709E-2</v>
      </c>
      <c r="Z1320">
        <v>238.35991181479383</v>
      </c>
      <c r="AA1320">
        <v>0</v>
      </c>
      <c r="AB1320">
        <v>0</v>
      </c>
      <c r="AC1320">
        <v>301.73528659811041</v>
      </c>
      <c r="AD1320" t="s">
        <v>8064</v>
      </c>
      <c r="AE1320" t="s">
        <v>8065</v>
      </c>
      <c r="AF1320" s="10">
        <v>43880</v>
      </c>
      <c r="AG1320" s="10">
        <v>45707</v>
      </c>
      <c r="AH1320" t="s">
        <v>8066</v>
      </c>
      <c r="AI1320" t="s">
        <v>519</v>
      </c>
      <c r="AJ1320" t="s">
        <v>8067</v>
      </c>
      <c r="AK1320" t="s">
        <v>244</v>
      </c>
      <c r="AL1320" t="s">
        <v>47</v>
      </c>
      <c r="AM1320" t="s">
        <v>7842</v>
      </c>
      <c r="AN1320" t="s">
        <v>1668</v>
      </c>
    </row>
    <row r="1321" spans="1:40" x14ac:dyDescent="0.25">
      <c r="A1321" t="s">
        <v>8068</v>
      </c>
      <c r="B1321" t="s">
        <v>164</v>
      </c>
      <c r="C1321">
        <v>50</v>
      </c>
      <c r="D1321" t="s">
        <v>165</v>
      </c>
      <c r="E1321" t="s">
        <v>166</v>
      </c>
      <c r="F1321" s="1">
        <v>330031234012</v>
      </c>
      <c r="G1321" t="s">
        <v>8069</v>
      </c>
      <c r="H1321" t="s">
        <v>8070</v>
      </c>
      <c r="I1321" t="s">
        <v>92</v>
      </c>
      <c r="K1321" s="10" t="s">
        <v>8063</v>
      </c>
      <c r="L1321">
        <f>Tabela1[[#This Row],[vlCaptEst]]+Tabela1[[#This Row],[vlLancEstTrat]]+Tabela1[[#This Row],[vlLancEstNTrat]]+Tabela1[[#This Row],[vlConsEst]]</f>
        <v>4705.7651616789299</v>
      </c>
      <c r="M1321">
        <v>0</v>
      </c>
      <c r="N1321">
        <f>Tabela1[[#This Row],[VALOR_anual]]+Tabela1[[#This Row],[AJUSTE_exerc]]</f>
        <v>4705.7651616789299</v>
      </c>
      <c r="Q1321" t="s">
        <v>250</v>
      </c>
      <c r="R1321" t="s">
        <v>1544</v>
      </c>
      <c r="S1321">
        <v>58400</v>
      </c>
      <c r="T1321">
        <v>0</v>
      </c>
      <c r="U1321">
        <v>0</v>
      </c>
      <c r="V1321">
        <v>58381.75</v>
      </c>
      <c r="W1321">
        <v>0</v>
      </c>
      <c r="X1321">
        <v>0</v>
      </c>
      <c r="Y1321">
        <v>5.7568725668020709E-2</v>
      </c>
      <c r="Z1321">
        <v>1344.8026883086297</v>
      </c>
      <c r="AA1321">
        <v>0</v>
      </c>
      <c r="AB1321">
        <v>0</v>
      </c>
      <c r="AC1321">
        <v>3360.9624733703004</v>
      </c>
      <c r="AD1321" t="s">
        <v>8071</v>
      </c>
      <c r="AE1321" t="s">
        <v>8072</v>
      </c>
      <c r="AF1321" s="10">
        <v>43867</v>
      </c>
      <c r="AG1321" s="10">
        <v>45694</v>
      </c>
      <c r="AH1321" t="s">
        <v>8073</v>
      </c>
      <c r="AI1321" t="s">
        <v>4784</v>
      </c>
      <c r="AJ1321" t="s">
        <v>8074</v>
      </c>
      <c r="AK1321" t="s">
        <v>255</v>
      </c>
      <c r="AL1321" t="s">
        <v>47</v>
      </c>
      <c r="AM1321" t="s">
        <v>8075</v>
      </c>
      <c r="AN1321" t="s">
        <v>8076</v>
      </c>
    </row>
    <row r="1322" spans="1:40" x14ac:dyDescent="0.25">
      <c r="A1322" t="s">
        <v>8077</v>
      </c>
      <c r="B1322" t="s">
        <v>164</v>
      </c>
      <c r="C1322">
        <v>50</v>
      </c>
      <c r="D1322" t="s">
        <v>165</v>
      </c>
      <c r="E1322" t="s">
        <v>166</v>
      </c>
      <c r="F1322" s="1">
        <v>330026618762</v>
      </c>
      <c r="G1322" t="s">
        <v>8078</v>
      </c>
      <c r="H1322" t="s">
        <v>8079</v>
      </c>
      <c r="I1322" t="s">
        <v>92</v>
      </c>
      <c r="K1322" s="10" t="s">
        <v>2854</v>
      </c>
      <c r="L1322">
        <f>Tabela1[[#This Row],[vlCaptEst]]+Tabela1[[#This Row],[vlLancEstTrat]]+Tabela1[[#This Row],[vlLancEstNTrat]]+Tabela1[[#This Row],[vlConsEst]]</f>
        <v>780.6271448223481</v>
      </c>
      <c r="M1322">
        <v>0</v>
      </c>
      <c r="N1322">
        <f>Tabela1[[#This Row],[VALOR_anual]]+Tabela1[[#This Row],[AJUSTE_exerc]]</f>
        <v>780.6271448223481</v>
      </c>
      <c r="Q1322" t="s">
        <v>250</v>
      </c>
      <c r="R1322" t="s">
        <v>2855</v>
      </c>
      <c r="S1322">
        <v>9900</v>
      </c>
      <c r="T1322">
        <v>0</v>
      </c>
      <c r="U1322">
        <v>0</v>
      </c>
      <c r="V1322">
        <v>9600</v>
      </c>
      <c r="W1322">
        <v>0</v>
      </c>
      <c r="X1322">
        <v>0</v>
      </c>
      <c r="Y1322">
        <v>5.7568725668020709E-2</v>
      </c>
      <c r="Z1322">
        <v>227.96965017211798</v>
      </c>
      <c r="AA1322">
        <v>0</v>
      </c>
      <c r="AB1322">
        <v>0</v>
      </c>
      <c r="AC1322">
        <v>552.65749465023009</v>
      </c>
      <c r="AD1322" t="s">
        <v>8080</v>
      </c>
      <c r="AE1322" t="s">
        <v>8081</v>
      </c>
      <c r="AF1322" s="10">
        <v>43921</v>
      </c>
      <c r="AG1322" s="10">
        <v>45747</v>
      </c>
      <c r="AH1322" t="s">
        <v>8082</v>
      </c>
      <c r="AI1322" t="s">
        <v>8083</v>
      </c>
      <c r="AJ1322" t="s">
        <v>8084</v>
      </c>
      <c r="AK1322" t="s">
        <v>244</v>
      </c>
      <c r="AL1322" t="s">
        <v>47</v>
      </c>
      <c r="AM1322" t="s">
        <v>8085</v>
      </c>
      <c r="AN1322" t="s">
        <v>2645</v>
      </c>
    </row>
    <row r="1323" spans="1:40" x14ac:dyDescent="0.25">
      <c r="A1323" t="s">
        <v>8086</v>
      </c>
      <c r="B1323" t="s">
        <v>164</v>
      </c>
      <c r="C1323">
        <v>50</v>
      </c>
      <c r="D1323" t="s">
        <v>165</v>
      </c>
      <c r="E1323" t="s">
        <v>166</v>
      </c>
      <c r="F1323" s="1">
        <v>330029512620</v>
      </c>
      <c r="G1323" t="s">
        <v>8087</v>
      </c>
      <c r="H1323" t="s">
        <v>8088</v>
      </c>
      <c r="I1323" t="s">
        <v>62</v>
      </c>
      <c r="K1323" s="10" t="s">
        <v>2854</v>
      </c>
      <c r="L1323">
        <f>Tabela1[[#This Row],[vlCaptEst]]+Tabela1[[#This Row],[vlLancEstTrat]]+Tabela1[[#This Row],[vlLancEstNTrat]]+Tabela1[[#This Row],[vlConsEst]]</f>
        <v>79.383687444846359</v>
      </c>
      <c r="M1323">
        <v>0</v>
      </c>
      <c r="N1323">
        <f>Tabela1[[#This Row],[VALOR_anual]]+Tabela1[[#This Row],[AJUSTE_exerc]]</f>
        <v>79.383687444846359</v>
      </c>
      <c r="Q1323" t="s">
        <v>250</v>
      </c>
      <c r="R1323" t="s">
        <v>2855</v>
      </c>
      <c r="S1323">
        <v>2298.2399999999998</v>
      </c>
      <c r="T1323">
        <v>0</v>
      </c>
      <c r="U1323">
        <v>0</v>
      </c>
      <c r="V1323">
        <v>459.64800000000002</v>
      </c>
      <c r="W1323">
        <v>0</v>
      </c>
      <c r="X1323">
        <v>0</v>
      </c>
      <c r="Y1323">
        <v>5.7568725668020709E-2</v>
      </c>
      <c r="Z1323">
        <v>52.922458296564237</v>
      </c>
      <c r="AA1323">
        <v>0</v>
      </c>
      <c r="AB1323">
        <v>0</v>
      </c>
      <c r="AC1323">
        <v>26.461229148282118</v>
      </c>
      <c r="AD1323" t="s">
        <v>8089</v>
      </c>
      <c r="AE1323" t="s">
        <v>8090</v>
      </c>
      <c r="AF1323" s="10">
        <v>43921</v>
      </c>
      <c r="AG1323" s="10">
        <v>45747</v>
      </c>
      <c r="AH1323" t="s">
        <v>8091</v>
      </c>
      <c r="AI1323" t="s">
        <v>732</v>
      </c>
      <c r="AJ1323" t="s">
        <v>8092</v>
      </c>
      <c r="AK1323" t="s">
        <v>244</v>
      </c>
      <c r="AL1323" t="s">
        <v>47</v>
      </c>
      <c r="AM1323" t="s">
        <v>8093</v>
      </c>
      <c r="AN1323" t="s">
        <v>8094</v>
      </c>
    </row>
    <row r="1324" spans="1:40" x14ac:dyDescent="0.25">
      <c r="A1324" t="s">
        <v>8095</v>
      </c>
      <c r="B1324" t="s">
        <v>164</v>
      </c>
      <c r="C1324">
        <v>50</v>
      </c>
      <c r="D1324" t="s">
        <v>165</v>
      </c>
      <c r="E1324" t="s">
        <v>166</v>
      </c>
      <c r="F1324" s="1">
        <v>330026619572</v>
      </c>
      <c r="G1324" t="s">
        <v>8096</v>
      </c>
      <c r="H1324" t="s">
        <v>8097</v>
      </c>
      <c r="I1324" t="s">
        <v>49</v>
      </c>
      <c r="K1324" s="10" t="s">
        <v>3560</v>
      </c>
      <c r="L1324">
        <f>Tabela1[[#This Row],[vlCaptEst]]+Tabela1[[#This Row],[vlLancEstTrat]]+Tabela1[[#This Row],[vlLancEstNTrat]]+Tabela1[[#This Row],[vlConsEst]]</f>
        <v>482.67203381684925</v>
      </c>
      <c r="M1324">
        <v>0</v>
      </c>
      <c r="N1324">
        <f>Tabela1[[#This Row],[VALOR_anual]]+Tabela1[[#This Row],[AJUSTE_exerc]]</f>
        <v>482.67203381684925</v>
      </c>
      <c r="Q1324" t="s">
        <v>250</v>
      </c>
      <c r="R1324" t="s">
        <v>3561</v>
      </c>
      <c r="S1324">
        <v>6205</v>
      </c>
      <c r="T1324">
        <v>0</v>
      </c>
      <c r="U1324">
        <v>0</v>
      </c>
      <c r="V1324">
        <v>5902.05</v>
      </c>
      <c r="W1324">
        <v>0</v>
      </c>
      <c r="X1324">
        <v>0</v>
      </c>
      <c r="Y1324">
        <v>5.7568725668020709E-2</v>
      </c>
      <c r="Z1324">
        <v>142.89481439032852</v>
      </c>
      <c r="AA1324">
        <v>0</v>
      </c>
      <c r="AB1324">
        <v>0</v>
      </c>
      <c r="AC1324">
        <v>339.77721942652073</v>
      </c>
      <c r="AD1324" t="s">
        <v>8098</v>
      </c>
      <c r="AE1324" t="s">
        <v>8099</v>
      </c>
      <c r="AF1324" s="10">
        <v>43959</v>
      </c>
      <c r="AG1324" s="10">
        <v>45785</v>
      </c>
      <c r="AH1324" t="s">
        <v>8100</v>
      </c>
      <c r="AI1324" t="s">
        <v>8101</v>
      </c>
      <c r="AJ1324" t="s">
        <v>8102</v>
      </c>
      <c r="AK1324" t="s">
        <v>244</v>
      </c>
      <c r="AL1324" t="s">
        <v>47</v>
      </c>
      <c r="AM1324" t="s">
        <v>8103</v>
      </c>
      <c r="AN1324" t="s">
        <v>3617</v>
      </c>
    </row>
    <row r="1325" spans="1:40" x14ac:dyDescent="0.25">
      <c r="A1325" t="s">
        <v>8104</v>
      </c>
      <c r="B1325" t="s">
        <v>164</v>
      </c>
      <c r="C1325">
        <v>50</v>
      </c>
      <c r="D1325" t="s">
        <v>165</v>
      </c>
      <c r="E1325" t="s">
        <v>166</v>
      </c>
      <c r="F1325" s="1">
        <v>330030979588</v>
      </c>
      <c r="G1325" t="s">
        <v>8105</v>
      </c>
      <c r="H1325" t="s">
        <v>8106</v>
      </c>
      <c r="I1325" t="s">
        <v>49</v>
      </c>
      <c r="K1325" s="10" t="s">
        <v>2867</v>
      </c>
      <c r="L1325">
        <f>Tabela1[[#This Row],[vlCaptEst]]+Tabela1[[#This Row],[vlLancEstTrat]]+Tabela1[[#This Row],[vlLancEstNTrat]]+Tabela1[[#This Row],[vlConsEst]]</f>
        <v>5211.1182490514502</v>
      </c>
      <c r="M1325">
        <v>0</v>
      </c>
      <c r="N1325">
        <f>Tabela1[[#This Row],[VALOR_anual]]+Tabela1[[#This Row],[AJUSTE_exerc]]</f>
        <v>5211.1182490514502</v>
      </c>
      <c r="Q1325" t="s">
        <v>250</v>
      </c>
      <c r="R1325" t="s">
        <v>2868</v>
      </c>
      <c r="S1325">
        <v>65700</v>
      </c>
      <c r="T1325">
        <v>0</v>
      </c>
      <c r="U1325">
        <v>0</v>
      </c>
      <c r="V1325">
        <v>64240</v>
      </c>
      <c r="W1325">
        <v>0</v>
      </c>
      <c r="X1325">
        <v>0</v>
      </c>
      <c r="Y1325">
        <v>5.7568725668020709E-2</v>
      </c>
      <c r="Z1325">
        <v>1512.9056349657114</v>
      </c>
      <c r="AA1325">
        <v>0</v>
      </c>
      <c r="AB1325">
        <v>0</v>
      </c>
      <c r="AC1325">
        <v>3698.2126140857386</v>
      </c>
      <c r="AD1325" t="s">
        <v>8107</v>
      </c>
      <c r="AE1325" t="s">
        <v>8108</v>
      </c>
      <c r="AF1325" s="10">
        <v>43972</v>
      </c>
      <c r="AG1325" s="10">
        <v>45798</v>
      </c>
      <c r="AH1325" t="s">
        <v>8109</v>
      </c>
      <c r="AI1325" t="s">
        <v>8110</v>
      </c>
      <c r="AJ1325" t="s">
        <v>8111</v>
      </c>
      <c r="AK1325" t="s">
        <v>3446</v>
      </c>
      <c r="AL1325" t="s">
        <v>47</v>
      </c>
      <c r="AM1325" t="s">
        <v>8112</v>
      </c>
      <c r="AN1325" t="s">
        <v>7568</v>
      </c>
    </row>
    <row r="1326" spans="1:40" x14ac:dyDescent="0.25">
      <c r="A1326" t="s">
        <v>8113</v>
      </c>
      <c r="B1326" t="s">
        <v>164</v>
      </c>
      <c r="C1326">
        <v>50</v>
      </c>
      <c r="D1326" t="s">
        <v>165</v>
      </c>
      <c r="E1326" t="s">
        <v>166</v>
      </c>
      <c r="F1326" s="1">
        <v>330026554691</v>
      </c>
      <c r="G1326" t="s">
        <v>8114</v>
      </c>
      <c r="H1326" t="s">
        <v>8115</v>
      </c>
      <c r="I1326" t="s">
        <v>62</v>
      </c>
      <c r="K1326" s="10" t="s">
        <v>7041</v>
      </c>
      <c r="L1326">
        <f>Tabela1[[#This Row],[vlCaptEst]]+Tabela1[[#This Row],[vlLancEstTrat]]+Tabela1[[#This Row],[vlLancEstNTrat]]+Tabela1[[#This Row],[vlConsEst]]</f>
        <v>642.14949693940832</v>
      </c>
      <c r="M1326">
        <v>0</v>
      </c>
      <c r="N1326">
        <f>Tabela1[[#This Row],[VALOR_anual]]+Tabela1[[#This Row],[AJUSTE_exerc]]</f>
        <v>642.14949693940832</v>
      </c>
      <c r="Q1326" t="s">
        <v>250</v>
      </c>
      <c r="R1326" t="s">
        <v>8116</v>
      </c>
      <c r="S1326">
        <v>18396</v>
      </c>
      <c r="T1326">
        <v>0</v>
      </c>
      <c r="U1326">
        <v>0</v>
      </c>
      <c r="V1326">
        <v>3796</v>
      </c>
      <c r="W1326">
        <v>0</v>
      </c>
      <c r="X1326">
        <v>0</v>
      </c>
      <c r="Y1326">
        <v>5.7568725668020709E-2</v>
      </c>
      <c r="Z1326">
        <v>423.61984327480695</v>
      </c>
      <c r="AA1326">
        <v>0</v>
      </c>
      <c r="AB1326">
        <v>0</v>
      </c>
      <c r="AC1326">
        <v>218.5296536646014</v>
      </c>
      <c r="AD1326" t="s">
        <v>8117</v>
      </c>
      <c r="AE1326" t="s">
        <v>8118</v>
      </c>
      <c r="AF1326" s="10">
        <v>44026</v>
      </c>
      <c r="AG1326" s="10">
        <v>45852</v>
      </c>
      <c r="AH1326" t="s">
        <v>8119</v>
      </c>
      <c r="AI1326" t="s">
        <v>8120</v>
      </c>
      <c r="AJ1326" t="s">
        <v>8121</v>
      </c>
      <c r="AK1326" t="s">
        <v>255</v>
      </c>
      <c r="AL1326" t="s">
        <v>47</v>
      </c>
      <c r="AM1326" t="s">
        <v>8122</v>
      </c>
      <c r="AN1326" t="s">
        <v>7568</v>
      </c>
    </row>
    <row r="1327" spans="1:40" x14ac:dyDescent="0.25">
      <c r="A1327" t="s">
        <v>8123</v>
      </c>
      <c r="B1327" t="s">
        <v>164</v>
      </c>
      <c r="C1327">
        <v>50</v>
      </c>
      <c r="D1327" t="s">
        <v>165</v>
      </c>
      <c r="E1327" t="s">
        <v>166</v>
      </c>
      <c r="F1327" s="1">
        <v>330031831703</v>
      </c>
      <c r="G1327" t="s">
        <v>8124</v>
      </c>
      <c r="H1327" t="s">
        <v>8125</v>
      </c>
      <c r="I1327" t="s">
        <v>271</v>
      </c>
      <c r="K1327" s="10" t="s">
        <v>7041</v>
      </c>
      <c r="L1327">
        <f>Tabela1[[#This Row],[vlCaptEst]]+Tabela1[[#This Row],[vlLancEstTrat]]+Tabela1[[#This Row],[vlLancEstNTrat]]+Tabela1[[#This Row],[vlConsEst]]</f>
        <v>580.95659922475443</v>
      </c>
      <c r="M1327">
        <v>0</v>
      </c>
      <c r="N1327">
        <f>Tabela1[[#This Row],[VALOR_anual]]+Tabela1[[#This Row],[AJUSTE_exerc]]</f>
        <v>580.95659922475443</v>
      </c>
      <c r="Q1327" t="s">
        <v>250</v>
      </c>
      <c r="R1327" t="s">
        <v>8116</v>
      </c>
      <c r="S1327">
        <v>0</v>
      </c>
      <c r="T1327">
        <v>67276.800000000003</v>
      </c>
      <c r="U1327">
        <v>0</v>
      </c>
      <c r="V1327">
        <v>0</v>
      </c>
      <c r="W1327">
        <v>1234</v>
      </c>
      <c r="X1327">
        <v>85</v>
      </c>
      <c r="Y1327">
        <v>5.7568725668020709E-2</v>
      </c>
      <c r="Z1327">
        <v>0</v>
      </c>
      <c r="AA1327">
        <v>580.95659922475443</v>
      </c>
      <c r="AB1327">
        <v>0</v>
      </c>
      <c r="AC1327">
        <v>0</v>
      </c>
      <c r="AD1327" t="s">
        <v>8126</v>
      </c>
      <c r="AE1327" t="s">
        <v>8127</v>
      </c>
      <c r="AF1327" s="10">
        <v>44011</v>
      </c>
      <c r="AG1327" s="10">
        <v>45837</v>
      </c>
      <c r="AH1327" t="s">
        <v>8128</v>
      </c>
      <c r="AI1327" t="s">
        <v>8129</v>
      </c>
      <c r="AJ1327" t="s">
        <v>8130</v>
      </c>
      <c r="AK1327" t="s">
        <v>1959</v>
      </c>
      <c r="AL1327" t="s">
        <v>235</v>
      </c>
      <c r="AM1327" t="s">
        <v>8131</v>
      </c>
      <c r="AN1327" t="s">
        <v>7833</v>
      </c>
    </row>
    <row r="1328" spans="1:40" x14ac:dyDescent="0.25">
      <c r="A1328" t="s">
        <v>8132</v>
      </c>
      <c r="B1328" t="s">
        <v>164</v>
      </c>
      <c r="C1328">
        <v>50</v>
      </c>
      <c r="D1328" t="s">
        <v>165</v>
      </c>
      <c r="E1328" t="s">
        <v>166</v>
      </c>
      <c r="F1328" s="1">
        <v>330030278520</v>
      </c>
      <c r="G1328" t="s">
        <v>8133</v>
      </c>
      <c r="H1328" t="s">
        <v>8134</v>
      </c>
      <c r="I1328" t="s">
        <v>271</v>
      </c>
      <c r="K1328" s="10" t="s">
        <v>8135</v>
      </c>
      <c r="L1328">
        <f>Tabela1[[#This Row],[vlCaptEst]]+Tabela1[[#This Row],[vlLancEstTrat]]+Tabela1[[#This Row],[vlLancEstNTrat]]+Tabela1[[#This Row],[vlConsEst]]</f>
        <v>12363.972770875775</v>
      </c>
      <c r="M1328">
        <v>0</v>
      </c>
      <c r="N1328">
        <f>Tabela1[[#This Row],[VALOR_anual]]+Tabela1[[#This Row],[AJUSTE_exerc]]</f>
        <v>12363.972770875775</v>
      </c>
      <c r="Q1328" t="s">
        <v>5344</v>
      </c>
      <c r="R1328" t="s">
        <v>8136</v>
      </c>
      <c r="S1328">
        <v>194253</v>
      </c>
      <c r="T1328">
        <v>67276.800000000003</v>
      </c>
      <c r="U1328">
        <v>0</v>
      </c>
      <c r="V1328">
        <v>126976.2</v>
      </c>
      <c r="W1328">
        <v>1234</v>
      </c>
      <c r="X1328">
        <v>85</v>
      </c>
      <c r="Y1328">
        <v>5.7568725668020709E-2</v>
      </c>
      <c r="Z1328">
        <v>4473.1590530451558</v>
      </c>
      <c r="AA1328">
        <v>580.95659922475443</v>
      </c>
      <c r="AB1328">
        <v>0</v>
      </c>
      <c r="AC1328">
        <v>7309.8571186058653</v>
      </c>
      <c r="AD1328" t="s">
        <v>8137</v>
      </c>
      <c r="AE1328" t="s">
        <v>8138</v>
      </c>
      <c r="AF1328" s="10">
        <v>44001</v>
      </c>
      <c r="AG1328" s="10">
        <v>45827</v>
      </c>
      <c r="AH1328" t="s">
        <v>8139</v>
      </c>
      <c r="AI1328" t="s">
        <v>85</v>
      </c>
      <c r="AJ1328" t="s">
        <v>8140</v>
      </c>
      <c r="AK1328" t="s">
        <v>244</v>
      </c>
      <c r="AL1328" t="s">
        <v>47</v>
      </c>
      <c r="AM1328" t="s">
        <v>8141</v>
      </c>
      <c r="AN1328" t="s">
        <v>8142</v>
      </c>
    </row>
    <row r="1329" spans="1:40" x14ac:dyDescent="0.25">
      <c r="A1329" t="s">
        <v>8143</v>
      </c>
      <c r="B1329" t="s">
        <v>164</v>
      </c>
      <c r="C1329">
        <v>50</v>
      </c>
      <c r="D1329" t="s">
        <v>165</v>
      </c>
      <c r="E1329" t="s">
        <v>166</v>
      </c>
      <c r="F1329" s="1">
        <v>330028974035</v>
      </c>
      <c r="G1329" t="s">
        <v>8144</v>
      </c>
      <c r="H1329" t="s">
        <v>8145</v>
      </c>
      <c r="I1329" t="s">
        <v>49</v>
      </c>
      <c r="K1329" s="10" t="s">
        <v>7041</v>
      </c>
      <c r="L1329">
        <f>Tabela1[[#This Row],[vlCaptEst]]+Tabela1[[#This Row],[vlLancEstTrat]]+Tabela1[[#This Row],[vlLancEstNTrat]]+Tabela1[[#This Row],[vlConsEst]]</f>
        <v>118.0103988179701</v>
      </c>
      <c r="M1329">
        <v>0</v>
      </c>
      <c r="N1329">
        <f>Tabela1[[#This Row],[VALOR_anual]]+Tabela1[[#This Row],[AJUSTE_exerc]]</f>
        <v>118.0103988179701</v>
      </c>
      <c r="Q1329" t="s">
        <v>250</v>
      </c>
      <c r="R1329" t="s">
        <v>8116</v>
      </c>
      <c r="S1329">
        <v>0</v>
      </c>
      <c r="T1329">
        <v>40996.800000000003</v>
      </c>
      <c r="U1329">
        <v>0</v>
      </c>
      <c r="V1329">
        <v>0</v>
      </c>
      <c r="W1329">
        <v>1234</v>
      </c>
      <c r="X1329">
        <v>95</v>
      </c>
      <c r="Y1329">
        <v>5.7568725668020709E-2</v>
      </c>
      <c r="Z1329">
        <v>0</v>
      </c>
      <c r="AA1329">
        <v>118.0103988179701</v>
      </c>
      <c r="AB1329">
        <v>0</v>
      </c>
      <c r="AC1329">
        <v>0</v>
      </c>
      <c r="AD1329" t="s">
        <v>8146</v>
      </c>
      <c r="AE1329" t="s">
        <v>8147</v>
      </c>
      <c r="AF1329" s="10">
        <v>44011</v>
      </c>
      <c r="AG1329" s="10">
        <v>45837</v>
      </c>
      <c r="AH1329" t="s">
        <v>8148</v>
      </c>
      <c r="AI1329" t="s">
        <v>8149</v>
      </c>
      <c r="AJ1329" t="s">
        <v>8150</v>
      </c>
      <c r="AK1329" t="s">
        <v>1386</v>
      </c>
      <c r="AL1329" t="s">
        <v>47</v>
      </c>
      <c r="AM1329" t="s">
        <v>8151</v>
      </c>
      <c r="AN1329" t="s">
        <v>8152</v>
      </c>
    </row>
    <row r="1330" spans="1:40" x14ac:dyDescent="0.25">
      <c r="A1330" t="s">
        <v>8153</v>
      </c>
      <c r="B1330" t="s">
        <v>164</v>
      </c>
      <c r="C1330">
        <v>50</v>
      </c>
      <c r="D1330" t="s">
        <v>165</v>
      </c>
      <c r="E1330" t="s">
        <v>166</v>
      </c>
      <c r="F1330" s="1">
        <v>330028286732</v>
      </c>
      <c r="G1330" t="s">
        <v>8154</v>
      </c>
      <c r="H1330" t="s">
        <v>8155</v>
      </c>
      <c r="I1330" t="s">
        <v>92</v>
      </c>
      <c r="K1330" s="10" t="s">
        <v>7041</v>
      </c>
      <c r="L1330">
        <f>Tabela1[[#This Row],[vlCaptEst]]+Tabela1[[#This Row],[vlLancEstTrat]]+Tabela1[[#This Row],[vlLancEstNTrat]]+Tabela1[[#This Row],[vlConsEst]]</f>
        <v>4149.3066064880632</v>
      </c>
      <c r="M1330">
        <v>0</v>
      </c>
      <c r="N1330">
        <f>Tabela1[[#This Row],[VALOR_anual]]+Tabela1[[#This Row],[AJUSTE_exerc]]</f>
        <v>4149.3066064880632</v>
      </c>
      <c r="Q1330" t="s">
        <v>250</v>
      </c>
      <c r="R1330" t="s">
        <v>8116</v>
      </c>
      <c r="S1330">
        <v>51508.800000000003</v>
      </c>
      <c r="T1330">
        <v>0</v>
      </c>
      <c r="U1330">
        <v>0</v>
      </c>
      <c r="V1330">
        <v>51472.3</v>
      </c>
      <c r="W1330">
        <v>0</v>
      </c>
      <c r="X1330">
        <v>0</v>
      </c>
      <c r="Y1330">
        <v>5.7568725668020709E-2</v>
      </c>
      <c r="Z1330">
        <v>1186.1188532110389</v>
      </c>
      <c r="AA1330">
        <v>0</v>
      </c>
      <c r="AB1330">
        <v>0</v>
      </c>
      <c r="AC1330">
        <v>2963.1877532770241</v>
      </c>
      <c r="AD1330" t="s">
        <v>8156</v>
      </c>
      <c r="AE1330" t="s">
        <v>8157</v>
      </c>
      <c r="AF1330" s="10">
        <v>44028</v>
      </c>
      <c r="AG1330" s="10">
        <v>45854</v>
      </c>
      <c r="AH1330" t="s">
        <v>8158</v>
      </c>
      <c r="AI1330" t="s">
        <v>8159</v>
      </c>
      <c r="AJ1330" t="s">
        <v>8160</v>
      </c>
      <c r="AK1330" t="s">
        <v>5904</v>
      </c>
      <c r="AL1330" t="s">
        <v>47</v>
      </c>
      <c r="AM1330" t="s">
        <v>8161</v>
      </c>
      <c r="AN1330" t="s">
        <v>268</v>
      </c>
    </row>
    <row r="1331" spans="1:40" x14ac:dyDescent="0.25">
      <c r="A1331" t="s">
        <v>8162</v>
      </c>
      <c r="B1331" t="s">
        <v>164</v>
      </c>
      <c r="C1331">
        <v>50</v>
      </c>
      <c r="D1331" t="s">
        <v>165</v>
      </c>
      <c r="E1331" t="s">
        <v>166</v>
      </c>
      <c r="F1331" s="1">
        <v>330030650020</v>
      </c>
      <c r="G1331" t="s">
        <v>8163</v>
      </c>
      <c r="H1331" t="s">
        <v>8164</v>
      </c>
      <c r="I1331" t="s">
        <v>1933</v>
      </c>
      <c r="K1331" s="10" t="s">
        <v>2083</v>
      </c>
      <c r="L1331">
        <f>Tabela1[[#This Row],[vlCaptEst]]+Tabela1[[#This Row],[vlLancEstTrat]]+Tabela1[[#This Row],[vlLancEstNTrat]]+Tabela1[[#This Row],[vlConsEst]]</f>
        <v>700.30363471635508</v>
      </c>
      <c r="M1331">
        <v>0</v>
      </c>
      <c r="N1331">
        <f>Tabela1[[#This Row],[VALOR_anual]]+Tabela1[[#This Row],[AJUSTE_exerc]]</f>
        <v>700.30363471635508</v>
      </c>
      <c r="Q1331" t="s">
        <v>8165</v>
      </c>
      <c r="R1331" t="s">
        <v>8166</v>
      </c>
      <c r="S1331">
        <v>0</v>
      </c>
      <c r="T1331">
        <v>121647.2</v>
      </c>
      <c r="U1331">
        <v>0</v>
      </c>
      <c r="V1331">
        <v>0</v>
      </c>
      <c r="W1331">
        <v>1234</v>
      </c>
      <c r="X1331">
        <v>90</v>
      </c>
      <c r="Y1331">
        <v>5.7568725668020709E-2</v>
      </c>
      <c r="Z1331">
        <v>0</v>
      </c>
      <c r="AA1331">
        <v>700.30363471635508</v>
      </c>
      <c r="AB1331">
        <v>0</v>
      </c>
      <c r="AC1331">
        <v>0</v>
      </c>
      <c r="AD1331" t="s">
        <v>8167</v>
      </c>
      <c r="AE1331" t="s">
        <v>8168</v>
      </c>
      <c r="AF1331" s="10">
        <v>44049</v>
      </c>
      <c r="AG1331" s="10">
        <v>45875</v>
      </c>
      <c r="AH1331" t="s">
        <v>8169</v>
      </c>
      <c r="AI1331" t="s">
        <v>8170</v>
      </c>
      <c r="AJ1331" t="s">
        <v>7398</v>
      </c>
      <c r="AK1331" t="s">
        <v>8171</v>
      </c>
      <c r="AL1331" t="s">
        <v>47</v>
      </c>
      <c r="AM1331" t="s">
        <v>8172</v>
      </c>
      <c r="AN1331" t="s">
        <v>8173</v>
      </c>
    </row>
    <row r="1332" spans="1:40" x14ac:dyDescent="0.25">
      <c r="A1332" t="s">
        <v>8174</v>
      </c>
      <c r="B1332" t="s">
        <v>164</v>
      </c>
      <c r="C1332">
        <v>50</v>
      </c>
      <c r="D1332" t="s">
        <v>165</v>
      </c>
      <c r="E1332" t="s">
        <v>166</v>
      </c>
      <c r="F1332" s="1">
        <v>330030137463</v>
      </c>
      <c r="G1332" t="s">
        <v>8175</v>
      </c>
      <c r="H1332" t="s">
        <v>8176</v>
      </c>
      <c r="I1332" t="s">
        <v>62</v>
      </c>
      <c r="K1332" s="10" t="s">
        <v>2083</v>
      </c>
      <c r="L1332">
        <f>Tabela1[[#This Row],[vlCaptEst]]+Tabela1[[#This Row],[vlLancEstTrat]]+Tabela1[[#This Row],[vlLancEstNTrat]]+Tabela1[[#This Row],[vlConsEst]]</f>
        <v>12523.492003894386</v>
      </c>
      <c r="M1332">
        <v>0</v>
      </c>
      <c r="N1332">
        <f>Tabela1[[#This Row],[VALOR_anual]]+Tabela1[[#This Row],[AJUSTE_exerc]]</f>
        <v>12523.492003894386</v>
      </c>
      <c r="Q1332" t="s">
        <v>250</v>
      </c>
      <c r="R1332" t="s">
        <v>8166</v>
      </c>
      <c r="S1332">
        <v>167900</v>
      </c>
      <c r="T1332">
        <v>0</v>
      </c>
      <c r="U1332">
        <v>0</v>
      </c>
      <c r="V1332">
        <v>150380</v>
      </c>
      <c r="W1332">
        <v>0</v>
      </c>
      <c r="X1332">
        <v>0</v>
      </c>
      <c r="Y1332">
        <v>5.7568725668020709E-2</v>
      </c>
      <c r="Z1332">
        <v>3866.3155607428198</v>
      </c>
      <c r="AA1332">
        <v>0</v>
      </c>
      <c r="AB1332">
        <v>0</v>
      </c>
      <c r="AC1332">
        <v>8657.1764431515658</v>
      </c>
      <c r="AD1332" t="s">
        <v>8177</v>
      </c>
      <c r="AE1332" t="s">
        <v>8178</v>
      </c>
      <c r="AF1332" s="10">
        <v>44041</v>
      </c>
      <c r="AG1332" s="10">
        <v>45867</v>
      </c>
      <c r="AH1332" t="s">
        <v>8179</v>
      </c>
      <c r="AI1332" t="s">
        <v>8180</v>
      </c>
      <c r="AJ1332" t="s">
        <v>8181</v>
      </c>
      <c r="AK1332" t="s">
        <v>95</v>
      </c>
      <c r="AL1332" t="s">
        <v>47</v>
      </c>
      <c r="AM1332" t="s">
        <v>8182</v>
      </c>
      <c r="AN1332" t="s">
        <v>8183</v>
      </c>
    </row>
    <row r="1333" spans="1:40" x14ac:dyDescent="0.25">
      <c r="A1333" t="s">
        <v>8184</v>
      </c>
      <c r="B1333" t="s">
        <v>164</v>
      </c>
      <c r="C1333">
        <v>50</v>
      </c>
      <c r="D1333" t="s">
        <v>165</v>
      </c>
      <c r="E1333" t="s">
        <v>166</v>
      </c>
      <c r="F1333" s="1">
        <v>330030464073</v>
      </c>
      <c r="G1333" t="s">
        <v>8185</v>
      </c>
      <c r="H1333" t="s">
        <v>8186</v>
      </c>
      <c r="I1333" t="s">
        <v>62</v>
      </c>
      <c r="K1333" s="10" t="s">
        <v>2900</v>
      </c>
      <c r="L1333">
        <f>Tabela1[[#This Row],[vlCaptEst]]+Tabela1[[#This Row],[vlLancEstTrat]]+Tabela1[[#This Row],[vlLancEstNTrat]]+Tabela1[[#This Row],[vlConsEst]]</f>
        <v>2265.2971165502404</v>
      </c>
      <c r="M1333">
        <v>1748.25</v>
      </c>
      <c r="N1333">
        <f>Tabela1[[#This Row],[VALOR_anual]]+Tabela1[[#This Row],[AJUSTE_exerc]]</f>
        <v>4013.5471165502404</v>
      </c>
      <c r="Q1333" t="s">
        <v>250</v>
      </c>
      <c r="R1333" t="s">
        <v>2901</v>
      </c>
      <c r="S1333">
        <v>31449.599999999999</v>
      </c>
      <c r="T1333">
        <v>0</v>
      </c>
      <c r="U1333">
        <v>0</v>
      </c>
      <c r="V1333">
        <v>26769.599999999999</v>
      </c>
      <c r="W1333">
        <v>0</v>
      </c>
      <c r="X1333">
        <v>0</v>
      </c>
      <c r="Y1333">
        <v>5.7568725668020709E-2</v>
      </c>
      <c r="Z1333">
        <v>724.20535790759345</v>
      </c>
      <c r="AA1333">
        <v>0</v>
      </c>
      <c r="AB1333">
        <v>0</v>
      </c>
      <c r="AC1333">
        <v>1541.0917586426469</v>
      </c>
      <c r="AD1333" t="s">
        <v>8187</v>
      </c>
      <c r="AE1333" t="s">
        <v>8188</v>
      </c>
      <c r="AF1333" s="10">
        <v>44071</v>
      </c>
      <c r="AG1333" s="10">
        <v>45897</v>
      </c>
      <c r="AH1333" t="s">
        <v>8189</v>
      </c>
      <c r="AI1333" t="s">
        <v>1548</v>
      </c>
      <c r="AJ1333" t="s">
        <v>8190</v>
      </c>
      <c r="AK1333" t="s">
        <v>95</v>
      </c>
      <c r="AL1333" t="s">
        <v>47</v>
      </c>
      <c r="AM1333" t="s">
        <v>8191</v>
      </c>
      <c r="AN1333" t="s">
        <v>99</v>
      </c>
    </row>
    <row r="1334" spans="1:40" x14ac:dyDescent="0.25">
      <c r="A1334" t="s">
        <v>8192</v>
      </c>
      <c r="B1334" t="s">
        <v>164</v>
      </c>
      <c r="C1334">
        <v>50</v>
      </c>
      <c r="D1334" t="s">
        <v>165</v>
      </c>
      <c r="E1334" t="s">
        <v>166</v>
      </c>
      <c r="F1334" s="1">
        <v>330031315284</v>
      </c>
      <c r="G1334" t="s">
        <v>8193</v>
      </c>
      <c r="H1334" t="s">
        <v>8194</v>
      </c>
      <c r="I1334" t="s">
        <v>62</v>
      </c>
      <c r="K1334" s="10" t="s">
        <v>2900</v>
      </c>
      <c r="L1334">
        <f>Tabela1[[#This Row],[vlCaptEst]]+Tabela1[[#This Row],[vlLancEstTrat]]+Tabela1[[#This Row],[vlLancEstNTrat]]+Tabela1[[#This Row],[vlConsEst]]</f>
        <v>1492.2295364204872</v>
      </c>
      <c r="M1334">
        <v>0</v>
      </c>
      <c r="N1334">
        <f>Tabela1[[#This Row],[VALOR_anual]]+Tabela1[[#This Row],[AJUSTE_exerc]]</f>
        <v>1492.2295364204872</v>
      </c>
      <c r="Q1334" t="s">
        <v>250</v>
      </c>
      <c r="R1334" t="s">
        <v>2901</v>
      </c>
      <c r="S1334">
        <v>20235.599999999999</v>
      </c>
      <c r="T1334">
        <v>0</v>
      </c>
      <c r="U1334">
        <v>0</v>
      </c>
      <c r="V1334">
        <v>17826.599999999999</v>
      </c>
      <c r="W1334">
        <v>0</v>
      </c>
      <c r="X1334">
        <v>0</v>
      </c>
      <c r="Y1334">
        <v>5.7568725668020709E-2</v>
      </c>
      <c r="Z1334">
        <v>465.97451787047868</v>
      </c>
      <c r="AA1334">
        <v>0</v>
      </c>
      <c r="AB1334">
        <v>0</v>
      </c>
      <c r="AC1334">
        <v>1026.2550185500086</v>
      </c>
      <c r="AD1334" t="s">
        <v>8195</v>
      </c>
      <c r="AE1334" t="s">
        <v>8196</v>
      </c>
      <c r="AF1334" s="10">
        <v>44088</v>
      </c>
      <c r="AG1334" s="10">
        <v>45914</v>
      </c>
      <c r="AH1334" t="s">
        <v>8197</v>
      </c>
      <c r="AI1334" t="s">
        <v>8198</v>
      </c>
      <c r="AJ1334" t="s">
        <v>8199</v>
      </c>
      <c r="AK1334" t="s">
        <v>260</v>
      </c>
      <c r="AL1334" t="s">
        <v>47</v>
      </c>
      <c r="AM1334" t="s">
        <v>8200</v>
      </c>
      <c r="AN1334" t="s">
        <v>8201</v>
      </c>
    </row>
    <row r="1335" spans="1:40" x14ac:dyDescent="0.25">
      <c r="A1335" t="s">
        <v>8202</v>
      </c>
      <c r="B1335" t="s">
        <v>164</v>
      </c>
      <c r="C1335">
        <v>50</v>
      </c>
      <c r="D1335" t="s">
        <v>165</v>
      </c>
      <c r="E1335" t="s">
        <v>166</v>
      </c>
      <c r="F1335" s="1">
        <v>330029083916</v>
      </c>
      <c r="G1335" t="s">
        <v>8203</v>
      </c>
      <c r="H1335" t="s">
        <v>8204</v>
      </c>
      <c r="I1335" t="s">
        <v>92</v>
      </c>
      <c r="K1335" s="10" t="s">
        <v>2900</v>
      </c>
      <c r="L1335">
        <f>Tabela1[[#This Row],[vlCaptEst]]+Tabela1[[#This Row],[vlLancEstTrat]]+Tabela1[[#This Row],[vlLancEstNTrat]]+Tabela1[[#This Row],[vlConsEst]]</f>
        <v>1302.6150932971618</v>
      </c>
      <c r="M1335">
        <v>0</v>
      </c>
      <c r="N1335">
        <f>Tabela1[[#This Row],[VALOR_anual]]+Tabela1[[#This Row],[AJUSTE_exerc]]</f>
        <v>1302.6150932971618</v>
      </c>
      <c r="Q1335" t="s">
        <v>250</v>
      </c>
      <c r="R1335" t="s">
        <v>2901</v>
      </c>
      <c r="S1335">
        <v>16162.2</v>
      </c>
      <c r="T1335">
        <v>0</v>
      </c>
      <c r="U1335">
        <v>0</v>
      </c>
      <c r="V1335">
        <v>16162.2</v>
      </c>
      <c r="W1335">
        <v>0</v>
      </c>
      <c r="X1335">
        <v>0</v>
      </c>
      <c r="Y1335">
        <v>5.7568725668020709E-2</v>
      </c>
      <c r="Z1335">
        <v>372.18021628805172</v>
      </c>
      <c r="AA1335">
        <v>0</v>
      </c>
      <c r="AB1335">
        <v>0</v>
      </c>
      <c r="AC1335">
        <v>930.4348770091101</v>
      </c>
      <c r="AD1335" t="s">
        <v>8205</v>
      </c>
      <c r="AE1335" t="s">
        <v>8206</v>
      </c>
      <c r="AF1335" s="10">
        <v>44074</v>
      </c>
      <c r="AG1335" s="10">
        <v>45900</v>
      </c>
      <c r="AH1335" t="s">
        <v>8207</v>
      </c>
      <c r="AI1335" t="s">
        <v>8208</v>
      </c>
      <c r="AJ1335" t="s">
        <v>8209</v>
      </c>
      <c r="AK1335" t="s">
        <v>7636</v>
      </c>
      <c r="AL1335" t="s">
        <v>47</v>
      </c>
      <c r="AM1335" t="s">
        <v>8210</v>
      </c>
      <c r="AN1335" t="s">
        <v>2645</v>
      </c>
    </row>
    <row r="1336" spans="1:40" x14ac:dyDescent="0.25">
      <c r="A1336" t="s">
        <v>8211</v>
      </c>
      <c r="B1336" t="s">
        <v>164</v>
      </c>
      <c r="C1336">
        <v>50</v>
      </c>
      <c r="D1336" t="s">
        <v>165</v>
      </c>
      <c r="E1336" t="s">
        <v>166</v>
      </c>
      <c r="F1336" s="1">
        <v>330005742839</v>
      </c>
      <c r="G1336" t="s">
        <v>8212</v>
      </c>
      <c r="H1336" t="s">
        <v>8213</v>
      </c>
      <c r="I1336" t="s">
        <v>62</v>
      </c>
      <c r="K1336" s="10" t="s">
        <v>2900</v>
      </c>
      <c r="L1336">
        <f>Tabela1[[#This Row],[vlCaptEst]]+Tabela1[[#This Row],[vlLancEstTrat]]+Tabela1[[#This Row],[vlLancEstNTrat]]+Tabela1[[#This Row],[vlConsEst]]</f>
        <v>343.05615626652093</v>
      </c>
      <c r="M1336">
        <v>0</v>
      </c>
      <c r="N1336">
        <f>Tabela1[[#This Row],[VALOR_anual]]+Tabela1[[#This Row],[AJUSTE_exerc]]</f>
        <v>343.05615626652093</v>
      </c>
      <c r="Q1336" t="s">
        <v>250</v>
      </c>
      <c r="R1336" t="s">
        <v>2901</v>
      </c>
      <c r="S1336">
        <v>9828</v>
      </c>
      <c r="T1336">
        <v>0</v>
      </c>
      <c r="U1336">
        <v>0</v>
      </c>
      <c r="V1336">
        <v>2028</v>
      </c>
      <c r="W1336">
        <v>0</v>
      </c>
      <c r="X1336">
        <v>0</v>
      </c>
      <c r="Y1336">
        <v>5.7568725668020709E-2</v>
      </c>
      <c r="Z1336">
        <v>226.30929680409236</v>
      </c>
      <c r="AA1336">
        <v>0</v>
      </c>
      <c r="AB1336">
        <v>0</v>
      </c>
      <c r="AC1336">
        <v>116.7468594624286</v>
      </c>
      <c r="AD1336" t="s">
        <v>8214</v>
      </c>
      <c r="AE1336" t="s">
        <v>8215</v>
      </c>
      <c r="AF1336" s="10">
        <v>44074</v>
      </c>
      <c r="AG1336" s="10">
        <v>45900</v>
      </c>
      <c r="AH1336" t="s">
        <v>8216</v>
      </c>
      <c r="AI1336" t="s">
        <v>8217</v>
      </c>
      <c r="AJ1336" t="s">
        <v>8218</v>
      </c>
      <c r="AK1336" t="s">
        <v>1699</v>
      </c>
      <c r="AL1336" t="s">
        <v>47</v>
      </c>
      <c r="AM1336" t="s">
        <v>8219</v>
      </c>
      <c r="AN1336" t="s">
        <v>8220</v>
      </c>
    </row>
    <row r="1337" spans="1:40" x14ac:dyDescent="0.25">
      <c r="A1337" t="s">
        <v>8221</v>
      </c>
      <c r="B1337" t="s">
        <v>164</v>
      </c>
      <c r="C1337">
        <v>50</v>
      </c>
      <c r="D1337" t="s">
        <v>165</v>
      </c>
      <c r="E1337" t="s">
        <v>166</v>
      </c>
      <c r="F1337" s="1">
        <v>330030820473</v>
      </c>
      <c r="G1337" t="s">
        <v>8222</v>
      </c>
      <c r="H1337" t="s">
        <v>8223</v>
      </c>
      <c r="I1337" t="s">
        <v>49</v>
      </c>
      <c r="K1337" s="10" t="s">
        <v>2900</v>
      </c>
      <c r="L1337">
        <f>Tabela1[[#This Row],[vlCaptEst]]+Tabela1[[#This Row],[vlLancEstTrat]]+Tabela1[[#This Row],[vlLancEstNTrat]]+Tabela1[[#This Row],[vlConsEst]]</f>
        <v>282.82396616103904</v>
      </c>
      <c r="M1337">
        <v>0</v>
      </c>
      <c r="N1337">
        <f>Tabela1[[#This Row],[VALOR_anual]]+Tabela1[[#This Row],[AJUSTE_exerc]]</f>
        <v>282.82396616103904</v>
      </c>
      <c r="Q1337" t="s">
        <v>250</v>
      </c>
      <c r="R1337" t="s">
        <v>2901</v>
      </c>
      <c r="S1337">
        <v>6898.5</v>
      </c>
      <c r="T1337">
        <v>0</v>
      </c>
      <c r="U1337">
        <v>0</v>
      </c>
      <c r="V1337">
        <v>2153.5</v>
      </c>
      <c r="W1337">
        <v>0</v>
      </c>
      <c r="X1337">
        <v>0</v>
      </c>
      <c r="Y1337">
        <v>5.7568725668020709E-2</v>
      </c>
      <c r="Z1337">
        <v>158.85091468179462</v>
      </c>
      <c r="AA1337">
        <v>0</v>
      </c>
      <c r="AB1337">
        <v>0</v>
      </c>
      <c r="AC1337">
        <v>123.97305147924439</v>
      </c>
      <c r="AD1337" t="s">
        <v>8224</v>
      </c>
      <c r="AE1337" t="s">
        <v>8225</v>
      </c>
      <c r="AF1337" s="10">
        <v>44088</v>
      </c>
      <c r="AG1337" s="10">
        <v>45914</v>
      </c>
      <c r="AH1337" t="s">
        <v>8226</v>
      </c>
      <c r="AI1337" t="s">
        <v>1492</v>
      </c>
      <c r="AJ1337" t="s">
        <v>8227</v>
      </c>
      <c r="AK1337" t="s">
        <v>95</v>
      </c>
      <c r="AL1337" t="s">
        <v>47</v>
      </c>
      <c r="AM1337" t="s">
        <v>8228</v>
      </c>
      <c r="AN1337" t="s">
        <v>1668</v>
      </c>
    </row>
    <row r="1338" spans="1:40" x14ac:dyDescent="0.25">
      <c r="A1338" t="s">
        <v>8229</v>
      </c>
      <c r="B1338" t="s">
        <v>164</v>
      </c>
      <c r="C1338">
        <v>50</v>
      </c>
      <c r="D1338" t="s">
        <v>165</v>
      </c>
      <c r="E1338" t="s">
        <v>166</v>
      </c>
      <c r="F1338" s="1">
        <v>330028971443</v>
      </c>
      <c r="G1338" t="s">
        <v>8230</v>
      </c>
      <c r="H1338" t="s">
        <v>8231</v>
      </c>
      <c r="I1338" t="s">
        <v>49</v>
      </c>
      <c r="K1338" s="10" t="s">
        <v>2900</v>
      </c>
      <c r="L1338">
        <f>Tabela1[[#This Row],[vlCaptEst]]+Tabela1[[#This Row],[vlLancEstTrat]]+Tabela1[[#This Row],[vlLancEstNTrat]]+Tabela1[[#This Row],[vlConsEst]]</f>
        <v>307.62484194129553</v>
      </c>
      <c r="M1338">
        <v>0</v>
      </c>
      <c r="N1338">
        <f>Tabela1[[#This Row],[VALOR_anual]]+Tabela1[[#This Row],[AJUSTE_exerc]]</f>
        <v>307.62484194129553</v>
      </c>
      <c r="Q1338" t="s">
        <v>250</v>
      </c>
      <c r="R1338" t="s">
        <v>2901</v>
      </c>
      <c r="S1338">
        <v>4818</v>
      </c>
      <c r="T1338">
        <v>0</v>
      </c>
      <c r="U1338">
        <v>0</v>
      </c>
      <c r="V1338">
        <v>3416.4</v>
      </c>
      <c r="W1338">
        <v>0</v>
      </c>
      <c r="X1338">
        <v>0</v>
      </c>
      <c r="Y1338">
        <v>5.7568725668020709E-2</v>
      </c>
      <c r="Z1338">
        <v>110.95128638535813</v>
      </c>
      <c r="AA1338">
        <v>0</v>
      </c>
      <c r="AB1338">
        <v>0</v>
      </c>
      <c r="AC1338">
        <v>196.67355555593741</v>
      </c>
      <c r="AD1338" t="s">
        <v>8232</v>
      </c>
      <c r="AE1338" t="s">
        <v>8233</v>
      </c>
      <c r="AF1338" s="10">
        <v>44075</v>
      </c>
      <c r="AG1338" s="10">
        <v>45901</v>
      </c>
      <c r="AH1338" t="s">
        <v>8234</v>
      </c>
      <c r="AI1338" t="s">
        <v>8235</v>
      </c>
      <c r="AJ1338" t="s">
        <v>8236</v>
      </c>
      <c r="AK1338" t="s">
        <v>95</v>
      </c>
      <c r="AL1338" t="s">
        <v>47</v>
      </c>
      <c r="AM1338" t="s">
        <v>8237</v>
      </c>
      <c r="AN1338" t="s">
        <v>7550</v>
      </c>
    </row>
    <row r="1339" spans="1:40" x14ac:dyDescent="0.25">
      <c r="A1339" t="s">
        <v>8238</v>
      </c>
      <c r="B1339" t="s">
        <v>164</v>
      </c>
      <c r="C1339">
        <v>50</v>
      </c>
      <c r="D1339" t="s">
        <v>165</v>
      </c>
      <c r="E1339" t="s">
        <v>166</v>
      </c>
      <c r="F1339" s="1">
        <v>330031368566</v>
      </c>
      <c r="G1339" t="s">
        <v>5451</v>
      </c>
      <c r="H1339" t="s">
        <v>8239</v>
      </c>
      <c r="I1339" t="s">
        <v>62</v>
      </c>
      <c r="K1339" s="10" t="s">
        <v>8240</v>
      </c>
      <c r="L1339">
        <f>Tabela1[[#This Row],[vlCaptEst]]+Tabela1[[#This Row],[vlLancEstTrat]]+Tabela1[[#This Row],[vlLancEstNTrat]]+Tabela1[[#This Row],[vlConsEst]]</f>
        <v>14881.110246698629</v>
      </c>
      <c r="M1339">
        <v>0</v>
      </c>
      <c r="N1339">
        <f>Tabela1[[#This Row],[VALOR_anual]]+Tabela1[[#This Row],[AJUSTE_exerc]]</f>
        <v>14881.110246698629</v>
      </c>
      <c r="Q1339" t="s">
        <v>250</v>
      </c>
      <c r="R1339" t="s">
        <v>8241</v>
      </c>
      <c r="S1339">
        <v>185055</v>
      </c>
      <c r="T1339">
        <v>0</v>
      </c>
      <c r="U1339">
        <v>0</v>
      </c>
      <c r="V1339">
        <v>184471</v>
      </c>
      <c r="W1339">
        <v>0</v>
      </c>
      <c r="X1339">
        <v>0</v>
      </c>
      <c r="Y1339">
        <v>5.7568725668020709E-2</v>
      </c>
      <c r="Z1339">
        <v>4261.3543526447593</v>
      </c>
      <c r="AA1339">
        <v>0</v>
      </c>
      <c r="AB1339">
        <v>0</v>
      </c>
      <c r="AC1339">
        <v>10619.755894053869</v>
      </c>
      <c r="AD1339" t="s">
        <v>8242</v>
      </c>
      <c r="AE1339" t="s">
        <v>8243</v>
      </c>
      <c r="AF1339" s="10">
        <v>44091</v>
      </c>
      <c r="AG1339" s="10">
        <v>45917</v>
      </c>
      <c r="AH1339" t="s">
        <v>8244</v>
      </c>
      <c r="AI1339" t="s">
        <v>5456</v>
      </c>
      <c r="AJ1339" t="s">
        <v>8245</v>
      </c>
      <c r="AK1339" t="s">
        <v>5904</v>
      </c>
      <c r="AL1339" t="s">
        <v>47</v>
      </c>
      <c r="AM1339" t="s">
        <v>8246</v>
      </c>
      <c r="AN1339" t="s">
        <v>5457</v>
      </c>
    </row>
    <row r="1340" spans="1:40" x14ac:dyDescent="0.25">
      <c r="A1340" t="s">
        <v>8247</v>
      </c>
      <c r="B1340" t="s">
        <v>164</v>
      </c>
      <c r="C1340">
        <v>50</v>
      </c>
      <c r="D1340" t="s">
        <v>165</v>
      </c>
      <c r="E1340" t="s">
        <v>166</v>
      </c>
      <c r="F1340" s="1">
        <v>330033265667</v>
      </c>
      <c r="G1340" t="s">
        <v>8248</v>
      </c>
      <c r="H1340" t="s">
        <v>8249</v>
      </c>
      <c r="I1340" t="s">
        <v>49</v>
      </c>
      <c r="K1340" s="10" t="s">
        <v>259</v>
      </c>
      <c r="L1340">
        <f>Tabela1[[#This Row],[vlCaptEst]]+Tabela1[[#This Row],[vlLancEstTrat]]+Tabela1[[#This Row],[vlLancEstNTrat]]+Tabela1[[#This Row],[vlConsEst]]</f>
        <v>959.94530856911229</v>
      </c>
      <c r="M1340">
        <v>0</v>
      </c>
      <c r="N1340">
        <f>Tabela1[[#This Row],[VALOR_anual]]+Tabela1[[#This Row],[AJUSTE_exerc]]</f>
        <v>959.94530856911229</v>
      </c>
      <c r="Q1340" t="s">
        <v>250</v>
      </c>
      <c r="R1340" t="s">
        <v>8241</v>
      </c>
      <c r="S1340">
        <v>27791.1</v>
      </c>
      <c r="T1340">
        <v>0</v>
      </c>
      <c r="U1340">
        <v>0</v>
      </c>
      <c r="V1340">
        <v>5558.22</v>
      </c>
      <c r="W1340">
        <v>0</v>
      </c>
      <c r="X1340">
        <v>0</v>
      </c>
      <c r="Y1340">
        <v>5.7568725668020709E-2</v>
      </c>
      <c r="Z1340">
        <v>639.956577396733</v>
      </c>
      <c r="AA1340">
        <v>0</v>
      </c>
      <c r="AB1340">
        <v>0</v>
      </c>
      <c r="AC1340">
        <v>319.98873117237923</v>
      </c>
      <c r="AD1340" t="s">
        <v>8250</v>
      </c>
      <c r="AE1340" t="s">
        <v>8251</v>
      </c>
      <c r="AF1340" s="10">
        <v>44104</v>
      </c>
      <c r="AG1340" s="10">
        <v>45930</v>
      </c>
      <c r="AH1340" t="s">
        <v>8252</v>
      </c>
      <c r="AI1340" t="s">
        <v>167</v>
      </c>
      <c r="AJ1340" t="s">
        <v>8253</v>
      </c>
      <c r="AK1340" t="s">
        <v>95</v>
      </c>
      <c r="AL1340" t="s">
        <v>47</v>
      </c>
      <c r="AM1340" t="s">
        <v>8254</v>
      </c>
      <c r="AN1340" t="s">
        <v>1961</v>
      </c>
    </row>
    <row r="1341" spans="1:40" x14ac:dyDescent="0.25">
      <c r="A1341" t="s">
        <v>8255</v>
      </c>
      <c r="B1341" t="s">
        <v>164</v>
      </c>
      <c r="C1341">
        <v>50</v>
      </c>
      <c r="D1341" t="s">
        <v>165</v>
      </c>
      <c r="E1341" t="s">
        <v>166</v>
      </c>
      <c r="F1341" s="1">
        <v>330030861900</v>
      </c>
      <c r="G1341" t="s">
        <v>8256</v>
      </c>
      <c r="H1341" t="s">
        <v>8257</v>
      </c>
      <c r="I1341" t="s">
        <v>1933</v>
      </c>
      <c r="K1341" s="10" t="s">
        <v>149</v>
      </c>
      <c r="L1341">
        <f>Tabela1[[#This Row],[vlCaptEst]]+Tabela1[[#This Row],[vlLancEstTrat]]+Tabela1[[#This Row],[vlLancEstNTrat]]+Tabela1[[#This Row],[vlConsEst]]</f>
        <v>443.78426059340711</v>
      </c>
      <c r="M1341">
        <v>0</v>
      </c>
      <c r="N1341">
        <f>Tabela1[[#This Row],[VALOR_anual]]+Tabela1[[#This Row],[AJUSTE_exerc]]</f>
        <v>443.78426059340711</v>
      </c>
      <c r="Q1341" t="s">
        <v>51</v>
      </c>
      <c r="R1341" t="s">
        <v>8258</v>
      </c>
      <c r="S1341">
        <v>0</v>
      </c>
      <c r="T1341">
        <v>77088</v>
      </c>
      <c r="U1341">
        <v>0</v>
      </c>
      <c r="V1341">
        <v>0</v>
      </c>
      <c r="W1341">
        <v>1234</v>
      </c>
      <c r="X1341">
        <v>90</v>
      </c>
      <c r="Y1341">
        <v>5.7568725668020709E-2</v>
      </c>
      <c r="Z1341">
        <v>0</v>
      </c>
      <c r="AA1341">
        <v>443.78426059340711</v>
      </c>
      <c r="AB1341">
        <v>0</v>
      </c>
      <c r="AC1341">
        <v>0</v>
      </c>
      <c r="AD1341" t="s">
        <v>8259</v>
      </c>
      <c r="AE1341" t="s">
        <v>8260</v>
      </c>
      <c r="AF1341" s="10">
        <v>44118</v>
      </c>
      <c r="AG1341" s="10">
        <v>45944</v>
      </c>
      <c r="AH1341" t="s">
        <v>8261</v>
      </c>
      <c r="AI1341" t="s">
        <v>85</v>
      </c>
      <c r="AJ1341" t="s">
        <v>8262</v>
      </c>
      <c r="AK1341" t="s">
        <v>217</v>
      </c>
      <c r="AL1341" t="s">
        <v>218</v>
      </c>
      <c r="AM1341" t="s">
        <v>8263</v>
      </c>
      <c r="AN1341" t="s">
        <v>8264</v>
      </c>
    </row>
    <row r="1342" spans="1:40" x14ac:dyDescent="0.25">
      <c r="A1342" t="s">
        <v>8265</v>
      </c>
      <c r="B1342" t="s">
        <v>164</v>
      </c>
      <c r="C1342">
        <v>50</v>
      </c>
      <c r="D1342" t="s">
        <v>165</v>
      </c>
      <c r="E1342" t="s">
        <v>166</v>
      </c>
      <c r="F1342" s="1">
        <v>330027966829</v>
      </c>
      <c r="G1342" t="s">
        <v>8266</v>
      </c>
      <c r="H1342" t="s">
        <v>8267</v>
      </c>
      <c r="I1342" t="s">
        <v>62</v>
      </c>
      <c r="K1342" s="10" t="s">
        <v>141</v>
      </c>
      <c r="L1342">
        <f>Tabela1[[#This Row],[vlCaptEst]]+Tabela1[[#This Row],[vlLancEstTrat]]+Tabela1[[#This Row],[vlLancEstNTrat]]+Tabela1[[#This Row],[vlConsEst]]</f>
        <v>17561.212971964294</v>
      </c>
      <c r="M1342">
        <v>0</v>
      </c>
      <c r="N1342">
        <f>Tabela1[[#This Row],[VALOR_anual]]+Tabela1[[#This Row],[AJUSTE_exerc]]</f>
        <v>17561.212971964294</v>
      </c>
      <c r="Q1342" t="s">
        <v>51</v>
      </c>
      <c r="R1342" t="s">
        <v>2931</v>
      </c>
      <c r="S1342">
        <v>219876</v>
      </c>
      <c r="T1342">
        <v>3175.5</v>
      </c>
      <c r="U1342">
        <v>0</v>
      </c>
      <c r="V1342">
        <v>216700.5</v>
      </c>
      <c r="W1342">
        <v>1234</v>
      </c>
      <c r="X1342">
        <v>88</v>
      </c>
      <c r="Y1342">
        <v>5.7568725668020709E-2</v>
      </c>
      <c r="Z1342">
        <v>5063.1901621869811</v>
      </c>
      <c r="AA1342">
        <v>22.848133139874221</v>
      </c>
      <c r="AB1342">
        <v>0</v>
      </c>
      <c r="AC1342">
        <v>12475.17467663744</v>
      </c>
      <c r="AD1342" t="s">
        <v>8268</v>
      </c>
      <c r="AE1342" t="s">
        <v>8269</v>
      </c>
      <c r="AF1342" s="10">
        <v>44109</v>
      </c>
      <c r="AG1342" s="10">
        <v>45935</v>
      </c>
      <c r="AH1342" t="s">
        <v>8270</v>
      </c>
      <c r="AI1342" t="s">
        <v>8271</v>
      </c>
      <c r="AJ1342" t="s">
        <v>8272</v>
      </c>
      <c r="AK1342" t="s">
        <v>7940</v>
      </c>
      <c r="AL1342" t="s">
        <v>47</v>
      </c>
      <c r="AM1342" t="s">
        <v>8273</v>
      </c>
      <c r="AN1342" t="s">
        <v>8274</v>
      </c>
    </row>
    <row r="1343" spans="1:40" x14ac:dyDescent="0.25">
      <c r="A1343" t="s">
        <v>8275</v>
      </c>
      <c r="B1343" t="s">
        <v>164</v>
      </c>
      <c r="C1343">
        <v>50</v>
      </c>
      <c r="D1343" t="s">
        <v>165</v>
      </c>
      <c r="E1343" t="s">
        <v>166</v>
      </c>
      <c r="F1343" s="1">
        <v>330031532382</v>
      </c>
      <c r="G1343" t="s">
        <v>8276</v>
      </c>
      <c r="H1343" t="s">
        <v>8277</v>
      </c>
      <c r="I1343" t="s">
        <v>49</v>
      </c>
      <c r="K1343" s="10" t="s">
        <v>141</v>
      </c>
      <c r="L1343">
        <f>Tabela1[[#This Row],[vlCaptEst]]+Tabela1[[#This Row],[vlLancEstTrat]]+Tabela1[[#This Row],[vlLancEstNTrat]]+Tabela1[[#This Row],[vlConsEst]]</f>
        <v>2288.5203922619448</v>
      </c>
      <c r="M1343">
        <v>0</v>
      </c>
      <c r="N1343">
        <f>Tabela1[[#This Row],[VALOR_anual]]+Tabela1[[#This Row],[AJUSTE_exerc]]</f>
        <v>2288.5203922619448</v>
      </c>
      <c r="Q1343" t="s">
        <v>51</v>
      </c>
      <c r="R1343" t="s">
        <v>2931</v>
      </c>
      <c r="S1343">
        <v>28499.200000000001</v>
      </c>
      <c r="T1343">
        <v>0</v>
      </c>
      <c r="U1343">
        <v>0</v>
      </c>
      <c r="V1343">
        <v>28353.200000000001</v>
      </c>
      <c r="W1343">
        <v>0</v>
      </c>
      <c r="X1343">
        <v>0</v>
      </c>
      <c r="Y1343">
        <v>5.7568725668020709E-2</v>
      </c>
      <c r="Z1343">
        <v>656.26772180463217</v>
      </c>
      <c r="AA1343">
        <v>0</v>
      </c>
      <c r="AB1343">
        <v>0</v>
      </c>
      <c r="AC1343">
        <v>1632.2526704573124</v>
      </c>
      <c r="AD1343" t="s">
        <v>8278</v>
      </c>
      <c r="AE1343" t="s">
        <v>8279</v>
      </c>
      <c r="AF1343" s="10">
        <v>44179</v>
      </c>
      <c r="AG1343" s="10">
        <v>46005</v>
      </c>
      <c r="AH1343" t="s">
        <v>8280</v>
      </c>
      <c r="AI1343" t="s">
        <v>8281</v>
      </c>
      <c r="AJ1343" t="s">
        <v>8282</v>
      </c>
      <c r="AK1343" t="s">
        <v>95</v>
      </c>
      <c r="AL1343" t="s">
        <v>47</v>
      </c>
      <c r="AM1343" t="s">
        <v>8283</v>
      </c>
      <c r="AN1343" t="s">
        <v>1531</v>
      </c>
    </row>
    <row r="1344" spans="1:40" x14ac:dyDescent="0.25">
      <c r="A1344" t="s">
        <v>8284</v>
      </c>
      <c r="B1344" t="s">
        <v>164</v>
      </c>
      <c r="C1344">
        <v>50</v>
      </c>
      <c r="D1344" t="s">
        <v>165</v>
      </c>
      <c r="E1344" t="s">
        <v>166</v>
      </c>
      <c r="F1344" s="1">
        <v>330031405860</v>
      </c>
      <c r="G1344" t="s">
        <v>8285</v>
      </c>
      <c r="H1344" t="s">
        <v>8286</v>
      </c>
      <c r="I1344" t="s">
        <v>271</v>
      </c>
      <c r="K1344" s="10" t="s">
        <v>141</v>
      </c>
      <c r="L1344">
        <f>Tabela1[[#This Row],[vlCaptEst]]+Tabela1[[#This Row],[vlLancEstTrat]]+Tabela1[[#This Row],[vlLancEstNTrat]]+Tabela1[[#This Row],[vlConsEst]]</f>
        <v>141.94454925516925</v>
      </c>
      <c r="M1344">
        <v>0</v>
      </c>
      <c r="N1344">
        <f>Tabela1[[#This Row],[VALOR_anual]]+Tabela1[[#This Row],[AJUSTE_exerc]]</f>
        <v>141.94454925516925</v>
      </c>
      <c r="Q1344" t="s">
        <v>51</v>
      </c>
      <c r="R1344" t="s">
        <v>2931</v>
      </c>
      <c r="S1344">
        <v>2376</v>
      </c>
      <c r="T1344">
        <v>0</v>
      </c>
      <c r="U1344">
        <v>0</v>
      </c>
      <c r="V1344">
        <v>1515.36</v>
      </c>
      <c r="W1344">
        <v>0</v>
      </c>
      <c r="X1344">
        <v>0</v>
      </c>
      <c r="Y1344">
        <v>5.7568725668020709E-2</v>
      </c>
      <c r="Z1344">
        <v>54.708121352742708</v>
      </c>
      <c r="AA1344">
        <v>0</v>
      </c>
      <c r="AB1344">
        <v>0</v>
      </c>
      <c r="AC1344">
        <v>87.236427902426541</v>
      </c>
      <c r="AD1344" t="s">
        <v>8287</v>
      </c>
      <c r="AE1344" t="s">
        <v>8288</v>
      </c>
      <c r="AF1344" s="10">
        <v>44151</v>
      </c>
      <c r="AG1344" s="10">
        <v>45977</v>
      </c>
      <c r="AH1344" t="s">
        <v>8289</v>
      </c>
      <c r="AI1344" t="s">
        <v>8290</v>
      </c>
      <c r="AJ1344" t="s">
        <v>8291</v>
      </c>
      <c r="AK1344" t="s">
        <v>5904</v>
      </c>
      <c r="AL1344" t="s">
        <v>47</v>
      </c>
      <c r="AM1344" t="s">
        <v>8292</v>
      </c>
      <c r="AN1344" t="s">
        <v>8293</v>
      </c>
    </row>
    <row r="1345" spans="1:40" x14ac:dyDescent="0.25">
      <c r="A1345" t="s">
        <v>8294</v>
      </c>
      <c r="B1345" t="s">
        <v>164</v>
      </c>
      <c r="C1345">
        <v>50</v>
      </c>
      <c r="D1345" t="s">
        <v>165</v>
      </c>
      <c r="E1345" t="s">
        <v>166</v>
      </c>
      <c r="F1345" s="1">
        <v>330038813140</v>
      </c>
      <c r="G1345" t="s">
        <v>8295</v>
      </c>
      <c r="H1345" t="s">
        <v>8296</v>
      </c>
      <c r="I1345" t="s">
        <v>49</v>
      </c>
      <c r="K1345" s="10" t="s">
        <v>141</v>
      </c>
      <c r="L1345">
        <f>Tabela1[[#This Row],[vlCaptEst]]+Tabela1[[#This Row],[vlLancEstTrat]]+Tabela1[[#This Row],[vlLancEstNTrat]]+Tabela1[[#This Row],[vlConsEst]]</f>
        <v>588.36031329978664</v>
      </c>
      <c r="M1345">
        <v>0</v>
      </c>
      <c r="N1345">
        <f>Tabela1[[#This Row],[VALOR_anual]]+Tabela1[[#This Row],[AJUSTE_exerc]]</f>
        <v>588.36031329978664</v>
      </c>
      <c r="Q1345" t="s">
        <v>51</v>
      </c>
      <c r="R1345" t="s">
        <v>2931</v>
      </c>
      <c r="S1345">
        <v>16425</v>
      </c>
      <c r="T1345">
        <v>0</v>
      </c>
      <c r="U1345">
        <v>0</v>
      </c>
      <c r="V1345">
        <v>3650</v>
      </c>
      <c r="W1345">
        <v>0</v>
      </c>
      <c r="X1345">
        <v>0</v>
      </c>
      <c r="Y1345">
        <v>5.7568725668020709E-2</v>
      </c>
      <c r="Z1345">
        <v>378.23685121544065</v>
      </c>
      <c r="AA1345">
        <v>0</v>
      </c>
      <c r="AB1345">
        <v>0</v>
      </c>
      <c r="AC1345">
        <v>210.12346208434602</v>
      </c>
      <c r="AD1345" t="s">
        <v>8297</v>
      </c>
      <c r="AE1345" t="s">
        <v>8298</v>
      </c>
      <c r="AF1345" s="10">
        <v>44151</v>
      </c>
      <c r="AG1345" s="10">
        <v>45977</v>
      </c>
      <c r="AH1345" t="s">
        <v>8299</v>
      </c>
      <c r="AI1345" t="s">
        <v>8300</v>
      </c>
      <c r="AJ1345" t="s">
        <v>8301</v>
      </c>
      <c r="AK1345" t="s">
        <v>95</v>
      </c>
      <c r="AL1345" t="s">
        <v>47</v>
      </c>
      <c r="AM1345" t="s">
        <v>8302</v>
      </c>
      <c r="AN1345" t="s">
        <v>3849</v>
      </c>
    </row>
    <row r="1346" spans="1:40" x14ac:dyDescent="0.25">
      <c r="A1346" t="s">
        <v>8303</v>
      </c>
      <c r="B1346" t="s">
        <v>164</v>
      </c>
      <c r="C1346">
        <v>50</v>
      </c>
      <c r="D1346" t="s">
        <v>165</v>
      </c>
      <c r="E1346" t="s">
        <v>166</v>
      </c>
      <c r="F1346" s="1">
        <v>330030829004</v>
      </c>
      <c r="G1346" t="s">
        <v>8304</v>
      </c>
      <c r="H1346" t="s">
        <v>8305</v>
      </c>
      <c r="I1346" t="s">
        <v>62</v>
      </c>
      <c r="K1346" s="10" t="s">
        <v>220</v>
      </c>
      <c r="L1346">
        <f>Tabela1[[#This Row],[vlCaptEst]]+Tabela1[[#This Row],[vlLancEstTrat]]+Tabela1[[#This Row],[vlLancEstNTrat]]+Tabela1[[#This Row],[vlConsEst]]</f>
        <v>597.42438074284462</v>
      </c>
      <c r="M1346">
        <v>0</v>
      </c>
      <c r="N1346">
        <f>Tabela1[[#This Row],[VALOR_anual]]+Tabela1[[#This Row],[AJUSTE_exerc]]</f>
        <v>597.42438074284462</v>
      </c>
      <c r="Q1346" t="s">
        <v>51</v>
      </c>
      <c r="R1346" t="s">
        <v>2942</v>
      </c>
      <c r="S1346">
        <v>7584</v>
      </c>
      <c r="T1346">
        <v>0</v>
      </c>
      <c r="U1346">
        <v>0</v>
      </c>
      <c r="V1346">
        <v>7344</v>
      </c>
      <c r="W1346">
        <v>0</v>
      </c>
      <c r="X1346">
        <v>0</v>
      </c>
      <c r="Y1346">
        <v>5.7568725668020709E-2</v>
      </c>
      <c r="Z1346">
        <v>174.63993538905689</v>
      </c>
      <c r="AA1346">
        <v>0</v>
      </c>
      <c r="AB1346">
        <v>0</v>
      </c>
      <c r="AC1346">
        <v>422.78444535378776</v>
      </c>
      <c r="AD1346" t="s">
        <v>8306</v>
      </c>
      <c r="AE1346" t="s">
        <v>8307</v>
      </c>
      <c r="AF1346" s="10">
        <v>44148</v>
      </c>
      <c r="AG1346" s="10">
        <v>45974</v>
      </c>
      <c r="AH1346" t="s">
        <v>8308</v>
      </c>
      <c r="AI1346" t="s">
        <v>8309</v>
      </c>
      <c r="AJ1346" t="s">
        <v>8310</v>
      </c>
      <c r="AK1346" t="s">
        <v>7244</v>
      </c>
      <c r="AL1346" t="s">
        <v>47</v>
      </c>
      <c r="AM1346" t="s">
        <v>8311</v>
      </c>
      <c r="AN1346" t="s">
        <v>8312</v>
      </c>
    </row>
    <row r="1347" spans="1:40" x14ac:dyDescent="0.25">
      <c r="A1347" t="s">
        <v>8313</v>
      </c>
      <c r="B1347" t="s">
        <v>164</v>
      </c>
      <c r="C1347">
        <v>50</v>
      </c>
      <c r="D1347" t="s">
        <v>165</v>
      </c>
      <c r="E1347" t="s">
        <v>166</v>
      </c>
      <c r="F1347" s="1">
        <v>330027501435</v>
      </c>
      <c r="G1347" t="s">
        <v>8314</v>
      </c>
      <c r="H1347" t="s">
        <v>8315</v>
      </c>
      <c r="I1347" t="s">
        <v>271</v>
      </c>
      <c r="K1347" s="10" t="s">
        <v>220</v>
      </c>
      <c r="L1347">
        <f>Tabela1[[#This Row],[vlCaptEst]]+Tabela1[[#This Row],[vlLancEstTrat]]+Tabela1[[#This Row],[vlLancEstNTrat]]+Tabela1[[#This Row],[vlConsEst]]</f>
        <v>176.49869576332455</v>
      </c>
      <c r="M1347">
        <v>0</v>
      </c>
      <c r="N1347">
        <f>Tabela1[[#This Row],[VALOR_anual]]+Tabela1[[#This Row],[AJUSTE_exerc]]</f>
        <v>176.49869576332455</v>
      </c>
      <c r="Q1347" t="s">
        <v>51</v>
      </c>
      <c r="R1347" t="s">
        <v>2942</v>
      </c>
      <c r="S1347">
        <v>5110</v>
      </c>
      <c r="T1347">
        <v>0</v>
      </c>
      <c r="U1347">
        <v>0</v>
      </c>
      <c r="V1347">
        <v>1022</v>
      </c>
      <c r="W1347">
        <v>0</v>
      </c>
      <c r="X1347">
        <v>0</v>
      </c>
      <c r="Y1347">
        <v>5.7568725668020709E-2</v>
      </c>
      <c r="Z1347">
        <v>117.6657971755497</v>
      </c>
      <c r="AA1347">
        <v>0</v>
      </c>
      <c r="AB1347">
        <v>0</v>
      </c>
      <c r="AC1347">
        <v>58.832898587774849</v>
      </c>
      <c r="AD1347" t="s">
        <v>8316</v>
      </c>
      <c r="AE1347" t="s">
        <v>8317</v>
      </c>
      <c r="AF1347" s="10">
        <v>44148</v>
      </c>
      <c r="AG1347" s="10">
        <v>45974</v>
      </c>
      <c r="AH1347" t="s">
        <v>8318</v>
      </c>
      <c r="AI1347" t="s">
        <v>8319</v>
      </c>
      <c r="AJ1347" t="s">
        <v>8320</v>
      </c>
      <c r="AK1347" t="s">
        <v>5904</v>
      </c>
      <c r="AL1347" t="s">
        <v>47</v>
      </c>
      <c r="AM1347" t="s">
        <v>8321</v>
      </c>
      <c r="AN1347" t="s">
        <v>1970</v>
      </c>
    </row>
    <row r="1348" spans="1:40" x14ac:dyDescent="0.25">
      <c r="A1348" t="s">
        <v>8322</v>
      </c>
      <c r="B1348" t="s">
        <v>164</v>
      </c>
      <c r="C1348">
        <v>50</v>
      </c>
      <c r="D1348" t="s">
        <v>165</v>
      </c>
      <c r="E1348" t="s">
        <v>166</v>
      </c>
      <c r="F1348" s="1">
        <v>330028997400</v>
      </c>
      <c r="G1348" t="s">
        <v>8323</v>
      </c>
      <c r="H1348" t="s">
        <v>8324</v>
      </c>
      <c r="I1348" t="s">
        <v>92</v>
      </c>
      <c r="K1348" s="10" t="s">
        <v>220</v>
      </c>
      <c r="L1348">
        <f>Tabela1[[#This Row],[vlCaptEst]]+Tabela1[[#This Row],[vlLancEstTrat]]+Tabela1[[#This Row],[vlLancEstNTrat]]+Tabela1[[#This Row],[vlConsEst]]</f>
        <v>2701.4053722516555</v>
      </c>
      <c r="M1348">
        <v>0</v>
      </c>
      <c r="N1348">
        <f>Tabela1[[#This Row],[VALOR_anual]]+Tabela1[[#This Row],[AJUSTE_exerc]]</f>
        <v>2701.4053722516555</v>
      </c>
      <c r="Q1348" t="s">
        <v>51</v>
      </c>
      <c r="R1348" t="s">
        <v>2942</v>
      </c>
      <c r="S1348">
        <v>42432</v>
      </c>
      <c r="T1348">
        <v>0</v>
      </c>
      <c r="U1348">
        <v>0</v>
      </c>
      <c r="V1348">
        <v>29952</v>
      </c>
      <c r="W1348">
        <v>0</v>
      </c>
      <c r="X1348">
        <v>0</v>
      </c>
      <c r="Y1348">
        <v>5.7568725668020709E-2</v>
      </c>
      <c r="Z1348">
        <v>977.1022933720435</v>
      </c>
      <c r="AA1348">
        <v>0</v>
      </c>
      <c r="AB1348">
        <v>0</v>
      </c>
      <c r="AC1348">
        <v>1724.3030788796118</v>
      </c>
      <c r="AD1348" t="s">
        <v>8325</v>
      </c>
      <c r="AE1348" t="s">
        <v>8326</v>
      </c>
      <c r="AF1348" s="10">
        <v>44148</v>
      </c>
      <c r="AG1348" s="10">
        <v>45974</v>
      </c>
      <c r="AH1348" t="s">
        <v>8327</v>
      </c>
      <c r="AI1348" t="s">
        <v>7242</v>
      </c>
      <c r="AJ1348" t="s">
        <v>8328</v>
      </c>
      <c r="AK1348" t="s">
        <v>7244</v>
      </c>
      <c r="AL1348" t="s">
        <v>47</v>
      </c>
      <c r="AM1348" t="s">
        <v>8329</v>
      </c>
      <c r="AN1348" t="s">
        <v>8330</v>
      </c>
    </row>
    <row r="1349" spans="1:40" x14ac:dyDescent="0.25">
      <c r="A1349" t="s">
        <v>8331</v>
      </c>
      <c r="B1349" t="s">
        <v>164</v>
      </c>
      <c r="C1349">
        <v>50</v>
      </c>
      <c r="D1349" t="s">
        <v>165</v>
      </c>
      <c r="E1349" t="s">
        <v>166</v>
      </c>
      <c r="F1349" s="1">
        <v>330005141754</v>
      </c>
      <c r="G1349" t="s">
        <v>8332</v>
      </c>
      <c r="H1349" t="s">
        <v>8333</v>
      </c>
      <c r="I1349" t="s">
        <v>49</v>
      </c>
      <c r="K1349" s="10" t="s">
        <v>1565</v>
      </c>
      <c r="L1349">
        <f>Tabela1[[#This Row],[vlCaptEst]]+Tabela1[[#This Row],[vlLancEstTrat]]+Tabela1[[#This Row],[vlLancEstNTrat]]+Tabela1[[#This Row],[vlConsEst]]</f>
        <v>295.64732424868328</v>
      </c>
      <c r="M1349">
        <v>0</v>
      </c>
      <c r="N1349">
        <f>Tabela1[[#This Row],[VALOR_anual]]+Tabela1[[#This Row],[AJUSTE_exerc]]</f>
        <v>295.64732424868328</v>
      </c>
      <c r="Q1349" t="s">
        <v>51</v>
      </c>
      <c r="R1349" t="s">
        <v>1566</v>
      </c>
      <c r="S1349">
        <v>8048.25</v>
      </c>
      <c r="T1349">
        <v>0</v>
      </c>
      <c r="U1349">
        <v>0</v>
      </c>
      <c r="V1349">
        <v>1916.25</v>
      </c>
      <c r="W1349">
        <v>0</v>
      </c>
      <c r="X1349">
        <v>0</v>
      </c>
      <c r="Y1349">
        <v>5.7568725668020709E-2</v>
      </c>
      <c r="Z1349">
        <v>185.33302877810223</v>
      </c>
      <c r="AA1349">
        <v>0</v>
      </c>
      <c r="AB1349">
        <v>0</v>
      </c>
      <c r="AC1349">
        <v>110.31429547058102</v>
      </c>
      <c r="AD1349" t="s">
        <v>8334</v>
      </c>
      <c r="AE1349" t="s">
        <v>8335</v>
      </c>
      <c r="AF1349" s="10">
        <v>44214</v>
      </c>
      <c r="AG1349" s="10">
        <v>46040</v>
      </c>
      <c r="AH1349" t="s">
        <v>8336</v>
      </c>
      <c r="AI1349" t="s">
        <v>7927</v>
      </c>
      <c r="AJ1349" t="s">
        <v>8337</v>
      </c>
      <c r="AK1349" t="s">
        <v>95</v>
      </c>
      <c r="AL1349" t="s">
        <v>47</v>
      </c>
      <c r="AM1349" t="s">
        <v>8338</v>
      </c>
      <c r="AN1349" t="s">
        <v>8339</v>
      </c>
    </row>
    <row r="1350" spans="1:40" x14ac:dyDescent="0.25">
      <c r="A1350" t="s">
        <v>8340</v>
      </c>
      <c r="B1350" t="s">
        <v>164</v>
      </c>
      <c r="C1350">
        <v>50</v>
      </c>
      <c r="D1350" t="s">
        <v>165</v>
      </c>
      <c r="E1350" t="s">
        <v>166</v>
      </c>
      <c r="F1350" s="1">
        <v>330027967124</v>
      </c>
      <c r="G1350" t="s">
        <v>8341</v>
      </c>
      <c r="H1350" t="s">
        <v>1593</v>
      </c>
      <c r="I1350" t="s">
        <v>1933</v>
      </c>
      <c r="K1350" s="10" t="s">
        <v>1565</v>
      </c>
      <c r="L1350">
        <f>Tabela1[[#This Row],[vlCaptEst]]+Tabela1[[#This Row],[vlLancEstTrat]]+Tabela1[[#This Row],[vlLancEstNTrat]]+Tabela1[[#This Row],[vlConsEst]]</f>
        <v>32.956447984206136</v>
      </c>
      <c r="M1350">
        <v>0</v>
      </c>
      <c r="N1350">
        <f>Tabela1[[#This Row],[VALOR_anual]]+Tabela1[[#This Row],[AJUSTE_exerc]]</f>
        <v>32.956447984206136</v>
      </c>
      <c r="Q1350" t="s">
        <v>51</v>
      </c>
      <c r="R1350" t="s">
        <v>1566</v>
      </c>
      <c r="S1350">
        <v>0</v>
      </c>
      <c r="T1350">
        <v>5110</v>
      </c>
      <c r="U1350">
        <v>0</v>
      </c>
      <c r="V1350">
        <v>0</v>
      </c>
      <c r="W1350">
        <v>1234</v>
      </c>
      <c r="X1350">
        <v>89</v>
      </c>
      <c r="Y1350">
        <v>5.7568725668020709E-2</v>
      </c>
      <c r="Z1350">
        <v>0</v>
      </c>
      <c r="AA1350">
        <v>32.956447984206136</v>
      </c>
      <c r="AB1350">
        <v>0</v>
      </c>
      <c r="AC1350">
        <v>0</v>
      </c>
      <c r="AD1350" t="s">
        <v>8342</v>
      </c>
      <c r="AE1350" t="s">
        <v>8343</v>
      </c>
      <c r="AF1350" s="10">
        <v>44237</v>
      </c>
      <c r="AG1350" s="10">
        <v>46063</v>
      </c>
      <c r="AH1350" t="s">
        <v>8344</v>
      </c>
      <c r="AI1350" t="s">
        <v>6622</v>
      </c>
      <c r="AJ1350" t="s">
        <v>8345</v>
      </c>
      <c r="AK1350" t="s">
        <v>255</v>
      </c>
      <c r="AL1350" t="s">
        <v>47</v>
      </c>
      <c r="AM1350" t="s">
        <v>8346</v>
      </c>
      <c r="AN1350" t="s">
        <v>8347</v>
      </c>
    </row>
    <row r="1351" spans="1:40" x14ac:dyDescent="0.25">
      <c r="A1351" t="s">
        <v>8348</v>
      </c>
      <c r="B1351" t="s">
        <v>164</v>
      </c>
      <c r="C1351">
        <v>50</v>
      </c>
      <c r="D1351" t="s">
        <v>165</v>
      </c>
      <c r="E1351" t="s">
        <v>166</v>
      </c>
      <c r="F1351" s="1">
        <v>330028874677</v>
      </c>
      <c r="G1351" t="s">
        <v>8349</v>
      </c>
      <c r="H1351" t="s">
        <v>8350</v>
      </c>
      <c r="I1351" t="s">
        <v>49</v>
      </c>
      <c r="K1351" s="10" t="s">
        <v>1565</v>
      </c>
      <c r="L1351">
        <f>Tabela1[[#This Row],[vlCaptEst]]+Tabela1[[#This Row],[vlLancEstTrat]]+Tabela1[[#This Row],[vlLancEstNTrat]]+Tabela1[[#This Row],[vlConsEst]]</f>
        <v>211.81514287440979</v>
      </c>
      <c r="M1351">
        <v>0</v>
      </c>
      <c r="N1351">
        <f>Tabela1[[#This Row],[VALOR_anual]]+Tabela1[[#This Row],[AJUSTE_exerc]]</f>
        <v>211.81514287440979</v>
      </c>
      <c r="Q1351" t="s">
        <v>51</v>
      </c>
      <c r="R1351" t="s">
        <v>1566</v>
      </c>
      <c r="S1351">
        <v>6132</v>
      </c>
      <c r="T1351">
        <v>0</v>
      </c>
      <c r="U1351">
        <v>0</v>
      </c>
      <c r="V1351">
        <v>1226.4000000000001</v>
      </c>
      <c r="W1351">
        <v>0</v>
      </c>
      <c r="X1351">
        <v>0</v>
      </c>
      <c r="Y1351">
        <v>5.7568725668020709E-2</v>
      </c>
      <c r="Z1351">
        <v>141.21357607427743</v>
      </c>
      <c r="AA1351">
        <v>0</v>
      </c>
      <c r="AB1351">
        <v>0</v>
      </c>
      <c r="AC1351">
        <v>70.60156680013236</v>
      </c>
      <c r="AD1351" t="s">
        <v>8351</v>
      </c>
      <c r="AE1351" t="s">
        <v>8352</v>
      </c>
      <c r="AF1351" s="10">
        <v>44239</v>
      </c>
      <c r="AG1351" s="10">
        <v>46065</v>
      </c>
      <c r="AH1351" t="s">
        <v>8353</v>
      </c>
      <c r="AI1351" t="s">
        <v>8354</v>
      </c>
      <c r="AJ1351" t="s">
        <v>8355</v>
      </c>
      <c r="AK1351" t="s">
        <v>95</v>
      </c>
      <c r="AL1351" t="s">
        <v>47</v>
      </c>
      <c r="AM1351" t="s">
        <v>8356</v>
      </c>
      <c r="AN1351" t="s">
        <v>1678</v>
      </c>
    </row>
    <row r="1352" spans="1:40" x14ac:dyDescent="0.25">
      <c r="A1352" t="s">
        <v>8357</v>
      </c>
      <c r="B1352" t="s">
        <v>164</v>
      </c>
      <c r="C1352">
        <v>50</v>
      </c>
      <c r="D1352" t="s">
        <v>165</v>
      </c>
      <c r="E1352" t="s">
        <v>166</v>
      </c>
      <c r="F1352" s="1">
        <v>330031317902</v>
      </c>
      <c r="G1352" t="s">
        <v>8358</v>
      </c>
      <c r="H1352" t="s">
        <v>8359</v>
      </c>
      <c r="I1352" t="s">
        <v>49</v>
      </c>
      <c r="K1352" s="10" t="s">
        <v>1565</v>
      </c>
      <c r="L1352">
        <f>Tabela1[[#This Row],[vlCaptEst]]+Tabela1[[#This Row],[vlLancEstTrat]]+Tabela1[[#This Row],[vlLancEstNTrat]]+Tabela1[[#This Row],[vlConsEst]]</f>
        <v>807.39120571699959</v>
      </c>
      <c r="M1352">
        <v>0</v>
      </c>
      <c r="N1352">
        <f>Tabela1[[#This Row],[VALOR_anual]]+Tabela1[[#This Row],[AJUSTE_exerc]]</f>
        <v>807.39120571699959</v>
      </c>
      <c r="Q1352" t="s">
        <v>51</v>
      </c>
      <c r="R1352" t="s">
        <v>1566</v>
      </c>
      <c r="S1352">
        <v>11190.9</v>
      </c>
      <c r="T1352">
        <v>0</v>
      </c>
      <c r="U1352">
        <v>0</v>
      </c>
      <c r="V1352">
        <v>9548.4</v>
      </c>
      <c r="W1352">
        <v>0</v>
      </c>
      <c r="X1352">
        <v>0</v>
      </c>
      <c r="Y1352">
        <v>5.7568725668020709E-2</v>
      </c>
      <c r="Z1352">
        <v>257.69937368638756</v>
      </c>
      <c r="AA1352">
        <v>0</v>
      </c>
      <c r="AB1352">
        <v>0</v>
      </c>
      <c r="AC1352">
        <v>549.69183203061198</v>
      </c>
      <c r="AD1352" t="s">
        <v>8360</v>
      </c>
      <c r="AE1352" t="s">
        <v>8361</v>
      </c>
      <c r="AF1352" s="10">
        <v>44214</v>
      </c>
      <c r="AG1352" s="10">
        <v>46040</v>
      </c>
      <c r="AH1352" t="s">
        <v>8362</v>
      </c>
      <c r="AI1352" t="s">
        <v>8363</v>
      </c>
      <c r="AJ1352" t="s">
        <v>8364</v>
      </c>
      <c r="AK1352" t="s">
        <v>95</v>
      </c>
      <c r="AL1352" t="s">
        <v>47</v>
      </c>
      <c r="AM1352" t="s">
        <v>8365</v>
      </c>
      <c r="AN1352" t="s">
        <v>8366</v>
      </c>
    </row>
    <row r="1353" spans="1:40" s="4" customFormat="1" x14ac:dyDescent="0.25">
      <c r="A1353" t="s">
        <v>8367</v>
      </c>
      <c r="B1353" t="s">
        <v>164</v>
      </c>
      <c r="C1353">
        <v>50</v>
      </c>
      <c r="D1353" t="s">
        <v>165</v>
      </c>
      <c r="E1353" t="s">
        <v>166</v>
      </c>
      <c r="F1353" s="1">
        <v>330027967396</v>
      </c>
      <c r="G1353" t="s">
        <v>8368</v>
      </c>
      <c r="H1353" t="s">
        <v>8369</v>
      </c>
      <c r="I1353" t="s">
        <v>1933</v>
      </c>
      <c r="J1353"/>
      <c r="K1353" s="10" t="s">
        <v>1565</v>
      </c>
      <c r="L1353">
        <f>Tabela1[[#This Row],[vlCaptEst]]+Tabela1[[#This Row],[vlLancEstTrat]]+Tabela1[[#This Row],[vlLancEstNTrat]]+Tabela1[[#This Row],[vlConsEst]]</f>
        <v>113.68721457669592</v>
      </c>
      <c r="M1353">
        <v>0</v>
      </c>
      <c r="N1353">
        <f>Tabela1[[#This Row],[VALOR_anual]]+Tabela1[[#This Row],[AJUSTE_exerc]]</f>
        <v>113.68721457669592</v>
      </c>
      <c r="O1353"/>
      <c r="P1353"/>
      <c r="Q1353" t="s">
        <v>51</v>
      </c>
      <c r="R1353" t="s">
        <v>1566</v>
      </c>
      <c r="S1353">
        <v>0</v>
      </c>
      <c r="T1353">
        <v>69291.600000000006</v>
      </c>
      <c r="U1353">
        <v>0</v>
      </c>
      <c r="V1353">
        <v>0</v>
      </c>
      <c r="W1353">
        <v>1234</v>
      </c>
      <c r="X1353">
        <v>97</v>
      </c>
      <c r="Y1353">
        <v>5.7568725668020709E-2</v>
      </c>
      <c r="Z1353">
        <v>0</v>
      </c>
      <c r="AA1353">
        <v>113.68721457669592</v>
      </c>
      <c r="AB1353">
        <v>0</v>
      </c>
      <c r="AC1353">
        <v>0</v>
      </c>
      <c r="AD1353" t="s">
        <v>8370</v>
      </c>
      <c r="AE1353" t="s">
        <v>8371</v>
      </c>
      <c r="AF1353" s="10">
        <v>44237</v>
      </c>
      <c r="AG1353" s="10">
        <v>46063</v>
      </c>
      <c r="AH1353" t="s">
        <v>8372</v>
      </c>
      <c r="AI1353" t="s">
        <v>6622</v>
      </c>
      <c r="AJ1353" t="s">
        <v>8373</v>
      </c>
      <c r="AK1353" t="s">
        <v>255</v>
      </c>
      <c r="AL1353" t="s">
        <v>47</v>
      </c>
      <c r="AM1353" t="s">
        <v>8374</v>
      </c>
      <c r="AN1353" t="s">
        <v>8375</v>
      </c>
    </row>
    <row r="1354" spans="1:40" x14ac:dyDescent="0.25">
      <c r="A1354" t="s">
        <v>8376</v>
      </c>
      <c r="B1354" t="s">
        <v>164</v>
      </c>
      <c r="C1354">
        <v>50</v>
      </c>
      <c r="D1354" t="s">
        <v>165</v>
      </c>
      <c r="E1354" t="s">
        <v>166</v>
      </c>
      <c r="F1354" s="1">
        <v>330030420530</v>
      </c>
      <c r="G1354" t="s">
        <v>8377</v>
      </c>
      <c r="H1354" t="s">
        <v>8378</v>
      </c>
      <c r="I1354" t="s">
        <v>49</v>
      </c>
      <c r="K1354" s="10" t="s">
        <v>261</v>
      </c>
      <c r="L1354">
        <f>Tabela1[[#This Row],[vlCaptEst]]+Tabela1[[#This Row],[vlLancEstTrat]]+Tabela1[[#This Row],[vlLancEstNTrat]]+Tabela1[[#This Row],[vlConsEst]]</f>
        <v>503.03485814169147</v>
      </c>
      <c r="M1354">
        <v>0</v>
      </c>
      <c r="N1354">
        <f>Tabela1[[#This Row],[VALOR_anual]]+Tabela1[[#This Row],[AJUSTE_exerc]]</f>
        <v>503.03485814169147</v>
      </c>
      <c r="Q1354" t="s">
        <v>51</v>
      </c>
      <c r="R1354" t="s">
        <v>262</v>
      </c>
      <c r="S1354">
        <v>14673</v>
      </c>
      <c r="T1354">
        <v>0</v>
      </c>
      <c r="U1354">
        <v>0</v>
      </c>
      <c r="V1354">
        <v>2868.9</v>
      </c>
      <c r="W1354">
        <v>0</v>
      </c>
      <c r="X1354">
        <v>0</v>
      </c>
      <c r="Y1354">
        <v>5.7568725668020709E-2</v>
      </c>
      <c r="Z1354">
        <v>337.87668915620213</v>
      </c>
      <c r="AA1354">
        <v>0</v>
      </c>
      <c r="AB1354">
        <v>0</v>
      </c>
      <c r="AC1354">
        <v>165.15816898548934</v>
      </c>
      <c r="AD1354" t="s">
        <v>8379</v>
      </c>
      <c r="AE1354" t="s">
        <v>8380</v>
      </c>
      <c r="AF1354" s="10">
        <v>44252</v>
      </c>
      <c r="AG1354" s="10">
        <v>46078</v>
      </c>
      <c r="AH1354" t="s">
        <v>8381</v>
      </c>
      <c r="AI1354" t="s">
        <v>8382</v>
      </c>
      <c r="AJ1354" t="s">
        <v>8383</v>
      </c>
      <c r="AK1354" t="s">
        <v>95</v>
      </c>
      <c r="AL1354" t="s">
        <v>47</v>
      </c>
      <c r="AM1354" t="s">
        <v>8384</v>
      </c>
      <c r="AN1354" t="s">
        <v>6038</v>
      </c>
    </row>
    <row r="1355" spans="1:40" x14ac:dyDescent="0.25">
      <c r="A1355" t="s">
        <v>8385</v>
      </c>
      <c r="B1355" t="s">
        <v>164</v>
      </c>
      <c r="C1355">
        <v>50</v>
      </c>
      <c r="D1355" t="s">
        <v>165</v>
      </c>
      <c r="E1355" t="s">
        <v>166</v>
      </c>
      <c r="F1355" s="1">
        <v>330001259181</v>
      </c>
      <c r="G1355" t="s">
        <v>1198</v>
      </c>
      <c r="H1355" t="s">
        <v>8386</v>
      </c>
      <c r="I1355" t="s">
        <v>49</v>
      </c>
      <c r="K1355" s="10" t="s">
        <v>261</v>
      </c>
      <c r="L1355">
        <f>Tabela1[[#This Row],[vlCaptEst]]+Tabela1[[#This Row],[vlLancEstTrat]]+Tabela1[[#This Row],[vlLancEstNTrat]]+Tabela1[[#This Row],[vlConsEst]]</f>
        <v>12209.993110880881</v>
      </c>
      <c r="M1355">
        <v>0</v>
      </c>
      <c r="N1355">
        <f>Tabela1[[#This Row],[VALOR_anual]]+Tabela1[[#This Row],[AJUSTE_exerc]]</f>
        <v>12209.993110880881</v>
      </c>
      <c r="Q1355" t="s">
        <v>51</v>
      </c>
      <c r="R1355" t="s">
        <v>262</v>
      </c>
      <c r="S1355">
        <v>151548</v>
      </c>
      <c r="T1355">
        <v>0</v>
      </c>
      <c r="U1355">
        <v>0</v>
      </c>
      <c r="V1355">
        <v>151475</v>
      </c>
      <c r="W1355">
        <v>0</v>
      </c>
      <c r="X1355">
        <v>0</v>
      </c>
      <c r="Y1355">
        <v>5.7568725668020709E-2</v>
      </c>
      <c r="Z1355">
        <v>3489.7703903174433</v>
      </c>
      <c r="AA1355">
        <v>0</v>
      </c>
      <c r="AB1355">
        <v>0</v>
      </c>
      <c r="AC1355">
        <v>8720.2227205634372</v>
      </c>
      <c r="AD1355" t="s">
        <v>8387</v>
      </c>
      <c r="AE1355" t="s">
        <v>8388</v>
      </c>
      <c r="AF1355" s="10">
        <v>44179</v>
      </c>
      <c r="AG1355" s="10">
        <v>46005</v>
      </c>
      <c r="AH1355" t="s">
        <v>8389</v>
      </c>
      <c r="AI1355" t="s">
        <v>1203</v>
      </c>
      <c r="AJ1355" t="s">
        <v>8390</v>
      </c>
      <c r="AK1355" t="s">
        <v>95</v>
      </c>
      <c r="AL1355" t="s">
        <v>47</v>
      </c>
      <c r="AM1355" t="s">
        <v>8391</v>
      </c>
      <c r="AN1355" t="s">
        <v>1183</v>
      </c>
    </row>
    <row r="1356" spans="1:40" x14ac:dyDescent="0.25">
      <c r="A1356" t="s">
        <v>8392</v>
      </c>
      <c r="B1356" t="s">
        <v>164</v>
      </c>
      <c r="C1356">
        <v>50</v>
      </c>
      <c r="D1356" t="s">
        <v>165</v>
      </c>
      <c r="E1356" t="s">
        <v>166</v>
      </c>
      <c r="F1356" s="1">
        <v>330027760961</v>
      </c>
      <c r="G1356" t="s">
        <v>8393</v>
      </c>
      <c r="H1356" t="s">
        <v>8394</v>
      </c>
      <c r="I1356" t="s">
        <v>1933</v>
      </c>
      <c r="K1356" s="10" t="s">
        <v>261</v>
      </c>
      <c r="L1356">
        <f>Tabela1[[#This Row],[vlCaptEst]]+Tabela1[[#This Row],[vlLancEstTrat]]+Tabela1[[#This Row],[vlLancEstNTrat]]+Tabela1[[#This Row],[vlConsEst]]</f>
        <v>53.287944887010127</v>
      </c>
      <c r="M1356">
        <v>0</v>
      </c>
      <c r="N1356">
        <f>Tabela1[[#This Row],[VALOR_anual]]+Tabela1[[#This Row],[AJUSTE_exerc]]</f>
        <v>53.287944887010127</v>
      </c>
      <c r="Q1356" t="s">
        <v>51</v>
      </c>
      <c r="R1356" t="s">
        <v>262</v>
      </c>
      <c r="S1356">
        <v>0</v>
      </c>
      <c r="T1356">
        <v>18512.8</v>
      </c>
      <c r="U1356">
        <v>0</v>
      </c>
      <c r="V1356">
        <v>0</v>
      </c>
      <c r="W1356">
        <v>1234</v>
      </c>
      <c r="X1356">
        <v>95</v>
      </c>
      <c r="Y1356">
        <v>5.7568725668020709E-2</v>
      </c>
      <c r="Z1356">
        <v>0</v>
      </c>
      <c r="AA1356">
        <v>53.287944887010127</v>
      </c>
      <c r="AB1356">
        <v>0</v>
      </c>
      <c r="AC1356">
        <v>0</v>
      </c>
      <c r="AD1356" t="s">
        <v>8395</v>
      </c>
      <c r="AE1356" t="s">
        <v>8396</v>
      </c>
      <c r="AF1356" s="10">
        <v>44235</v>
      </c>
      <c r="AG1356" s="10">
        <v>46061</v>
      </c>
      <c r="AH1356" t="s">
        <v>8397</v>
      </c>
      <c r="AI1356" t="s">
        <v>8398</v>
      </c>
      <c r="AJ1356" t="s">
        <v>8399</v>
      </c>
      <c r="AK1356" t="s">
        <v>5904</v>
      </c>
      <c r="AL1356" t="s">
        <v>47</v>
      </c>
      <c r="AM1356" t="s">
        <v>8400</v>
      </c>
      <c r="AN1356" t="s">
        <v>8401</v>
      </c>
    </row>
    <row r="1357" spans="1:40" x14ac:dyDescent="0.25">
      <c r="A1357" t="s">
        <v>8402</v>
      </c>
      <c r="B1357" t="s">
        <v>164</v>
      </c>
      <c r="C1357">
        <v>50</v>
      </c>
      <c r="D1357" t="s">
        <v>165</v>
      </c>
      <c r="E1357" t="s">
        <v>166</v>
      </c>
      <c r="F1357" s="1">
        <v>330031062130</v>
      </c>
      <c r="G1357" t="s">
        <v>8403</v>
      </c>
      <c r="H1357" t="s">
        <v>8404</v>
      </c>
      <c r="I1357" t="s">
        <v>1933</v>
      </c>
      <c r="K1357" s="10" t="s">
        <v>261</v>
      </c>
      <c r="L1357">
        <f>Tabela1[[#This Row],[vlCaptEst]]+Tabela1[[#This Row],[vlLancEstTrat]]+Tabela1[[#This Row],[vlLancEstNTrat]]+Tabela1[[#This Row],[vlConsEst]]</f>
        <v>258.20061243899903</v>
      </c>
      <c r="M1357">
        <v>0</v>
      </c>
      <c r="N1357">
        <f>Tabela1[[#This Row],[VALOR_anual]]+Tabela1[[#This Row],[AJUSTE_exerc]]</f>
        <v>258.20061243899903</v>
      </c>
      <c r="Q1357" t="s">
        <v>51</v>
      </c>
      <c r="R1357" t="s">
        <v>262</v>
      </c>
      <c r="S1357">
        <v>0</v>
      </c>
      <c r="T1357">
        <v>44851.199999999997</v>
      </c>
      <c r="U1357">
        <v>0</v>
      </c>
      <c r="V1357">
        <v>0</v>
      </c>
      <c r="W1357">
        <v>1234</v>
      </c>
      <c r="X1357">
        <v>90</v>
      </c>
      <c r="Y1357">
        <v>5.7568725668020709E-2</v>
      </c>
      <c r="Z1357">
        <v>0</v>
      </c>
      <c r="AA1357">
        <v>258.20061243899903</v>
      </c>
      <c r="AB1357">
        <v>0</v>
      </c>
      <c r="AC1357">
        <v>0</v>
      </c>
      <c r="AD1357" t="s">
        <v>8405</v>
      </c>
      <c r="AE1357" t="s">
        <v>8406</v>
      </c>
      <c r="AF1357" s="10">
        <v>44235</v>
      </c>
      <c r="AG1357" s="10">
        <v>46061</v>
      </c>
      <c r="AH1357" t="s">
        <v>8407</v>
      </c>
      <c r="AI1357" t="s">
        <v>6071</v>
      </c>
      <c r="AJ1357" t="s">
        <v>8408</v>
      </c>
      <c r="AK1357" t="s">
        <v>7244</v>
      </c>
      <c r="AL1357" t="s">
        <v>47</v>
      </c>
      <c r="AM1357" t="s">
        <v>8409</v>
      </c>
      <c r="AN1357" t="s">
        <v>8410</v>
      </c>
    </row>
    <row r="1358" spans="1:40" x14ac:dyDescent="0.25">
      <c r="A1358" t="s">
        <v>8411</v>
      </c>
      <c r="B1358" t="s">
        <v>164</v>
      </c>
      <c r="C1358">
        <v>50</v>
      </c>
      <c r="D1358" t="s">
        <v>165</v>
      </c>
      <c r="E1358" t="s">
        <v>166</v>
      </c>
      <c r="F1358" s="1">
        <v>330031835954</v>
      </c>
      <c r="G1358" t="s">
        <v>6312</v>
      </c>
      <c r="H1358" t="s">
        <v>8412</v>
      </c>
      <c r="I1358" t="s">
        <v>271</v>
      </c>
      <c r="K1358" s="10" t="s">
        <v>261</v>
      </c>
      <c r="L1358">
        <f>Tabela1[[#This Row],[vlCaptEst]]+Tabela1[[#This Row],[vlLancEstTrat]]+Tabela1[[#This Row],[vlLancEstNTrat]]+Tabela1[[#This Row],[vlConsEst]]</f>
        <v>2862.5431887422396</v>
      </c>
      <c r="M1358">
        <v>0</v>
      </c>
      <c r="N1358">
        <f>Tabela1[[#This Row],[VALOR_anual]]+Tabela1[[#This Row],[AJUSTE_exerc]]</f>
        <v>2862.5431887422396</v>
      </c>
      <c r="Q1358" t="s">
        <v>8413</v>
      </c>
      <c r="R1358" t="s">
        <v>262</v>
      </c>
      <c r="S1358">
        <v>82873.25</v>
      </c>
      <c r="T1358">
        <v>0</v>
      </c>
      <c r="U1358">
        <v>0</v>
      </c>
      <c r="V1358">
        <v>16574.650000000001</v>
      </c>
      <c r="W1358">
        <v>0</v>
      </c>
      <c r="X1358">
        <v>0</v>
      </c>
      <c r="Y1358">
        <v>5.7568725668020709E-2</v>
      </c>
      <c r="Z1358">
        <v>1908.3621258281598</v>
      </c>
      <c r="AA1358">
        <v>0</v>
      </c>
      <c r="AB1358">
        <v>0</v>
      </c>
      <c r="AC1358">
        <v>954.18106291407992</v>
      </c>
      <c r="AD1358" t="s">
        <v>8414</v>
      </c>
      <c r="AE1358" t="s">
        <v>8415</v>
      </c>
      <c r="AF1358" s="10">
        <v>44209</v>
      </c>
      <c r="AG1358" s="10">
        <v>46035</v>
      </c>
      <c r="AH1358" t="s">
        <v>8416</v>
      </c>
      <c r="AI1358" t="s">
        <v>419</v>
      </c>
      <c r="AJ1358" t="s">
        <v>8417</v>
      </c>
      <c r="AK1358" t="s">
        <v>95</v>
      </c>
      <c r="AL1358" t="s">
        <v>47</v>
      </c>
      <c r="AM1358" t="s">
        <v>3524</v>
      </c>
      <c r="AN1358" t="s">
        <v>4037</v>
      </c>
    </row>
    <row r="1359" spans="1:40" x14ac:dyDescent="0.25">
      <c r="A1359" t="s">
        <v>8418</v>
      </c>
      <c r="B1359" t="s">
        <v>164</v>
      </c>
      <c r="C1359">
        <v>50</v>
      </c>
      <c r="D1359" t="s">
        <v>165</v>
      </c>
      <c r="E1359" t="s">
        <v>166</v>
      </c>
      <c r="F1359" s="1">
        <v>330032800780</v>
      </c>
      <c r="G1359" t="s">
        <v>7189</v>
      </c>
      <c r="H1359" t="s">
        <v>7190</v>
      </c>
      <c r="I1359" t="s">
        <v>271</v>
      </c>
      <c r="K1359" s="10" t="s">
        <v>1603</v>
      </c>
      <c r="L1359">
        <f>Tabela1[[#This Row],[vlCaptEst]]+Tabela1[[#This Row],[vlLancEstTrat]]+Tabela1[[#This Row],[vlLancEstNTrat]]+Tabela1[[#This Row],[vlConsEst]]</f>
        <v>2965.2971330275977</v>
      </c>
      <c r="M1359">
        <v>0</v>
      </c>
      <c r="N1359">
        <f>Tabela1[[#This Row],[VALOR_anual]]+Tabela1[[#This Row],[AJUSTE_exerc]]</f>
        <v>2965.2971330275977</v>
      </c>
      <c r="Q1359" t="s">
        <v>51</v>
      </c>
      <c r="R1359" t="s">
        <v>1604</v>
      </c>
      <c r="S1359">
        <v>73000</v>
      </c>
      <c r="T1359">
        <v>77088</v>
      </c>
      <c r="U1359">
        <v>0</v>
      </c>
      <c r="V1359">
        <v>14600</v>
      </c>
      <c r="W1359">
        <v>1234</v>
      </c>
      <c r="X1359">
        <v>90</v>
      </c>
      <c r="Y1359">
        <v>5.7568725668020709E-2</v>
      </c>
      <c r="Z1359">
        <v>1681.0085816227936</v>
      </c>
      <c r="AA1359">
        <v>443.78426059340711</v>
      </c>
      <c r="AB1359">
        <v>0</v>
      </c>
      <c r="AC1359">
        <v>840.5042908113968</v>
      </c>
      <c r="AD1359" t="s">
        <v>8419</v>
      </c>
      <c r="AE1359" t="s">
        <v>8420</v>
      </c>
      <c r="AF1359" s="10">
        <v>44328</v>
      </c>
      <c r="AG1359" s="10">
        <v>46154</v>
      </c>
      <c r="AH1359" t="s">
        <v>8421</v>
      </c>
      <c r="AI1359" t="s">
        <v>69</v>
      </c>
      <c r="AJ1359" t="s">
        <v>8422</v>
      </c>
      <c r="AK1359" t="s">
        <v>236</v>
      </c>
      <c r="AL1359" t="s">
        <v>47</v>
      </c>
      <c r="AM1359" t="s">
        <v>8423</v>
      </c>
      <c r="AN1359" t="s">
        <v>8424</v>
      </c>
    </row>
    <row r="1360" spans="1:40" x14ac:dyDescent="0.25">
      <c r="A1360" t="s">
        <v>8425</v>
      </c>
      <c r="B1360" t="s">
        <v>164</v>
      </c>
      <c r="C1360">
        <v>50</v>
      </c>
      <c r="D1360" t="s">
        <v>165</v>
      </c>
      <c r="E1360" t="s">
        <v>166</v>
      </c>
      <c r="F1360" s="1">
        <v>330032203935</v>
      </c>
      <c r="G1360" t="s">
        <v>8426</v>
      </c>
      <c r="H1360" t="s">
        <v>8427</v>
      </c>
      <c r="I1360" t="s">
        <v>49</v>
      </c>
      <c r="K1360" s="10" t="s">
        <v>1603</v>
      </c>
      <c r="L1360">
        <f>Tabela1[[#This Row],[vlCaptEst]]+Tabela1[[#This Row],[vlLancEstTrat]]+Tabela1[[#This Row],[vlLancEstNTrat]]+Tabela1[[#This Row],[vlConsEst]]</f>
        <v>199.61833322752997</v>
      </c>
      <c r="M1360">
        <v>0</v>
      </c>
      <c r="N1360">
        <f>Tabela1[[#This Row],[VALOR_anual]]+Tabela1[[#This Row],[AJUSTE_exerc]]</f>
        <v>199.61833322752997</v>
      </c>
      <c r="Q1360" t="s">
        <v>51</v>
      </c>
      <c r="R1360" t="s">
        <v>1604</v>
      </c>
      <c r="S1360">
        <v>4562.5</v>
      </c>
      <c r="T1360">
        <v>0</v>
      </c>
      <c r="U1360">
        <v>0</v>
      </c>
      <c r="V1360">
        <v>1642.5</v>
      </c>
      <c r="W1360">
        <v>0</v>
      </c>
      <c r="X1360">
        <v>0</v>
      </c>
      <c r="Y1360">
        <v>5.7568725668020709E-2</v>
      </c>
      <c r="Z1360">
        <v>105.06173104217301</v>
      </c>
      <c r="AA1360">
        <v>0</v>
      </c>
      <c r="AB1360">
        <v>0</v>
      </c>
      <c r="AC1360">
        <v>94.556602185356965</v>
      </c>
      <c r="AD1360" t="s">
        <v>8428</v>
      </c>
      <c r="AE1360" t="s">
        <v>8429</v>
      </c>
      <c r="AF1360" s="10">
        <v>44321</v>
      </c>
      <c r="AG1360" s="10">
        <v>46147</v>
      </c>
      <c r="AH1360" t="s">
        <v>8430</v>
      </c>
      <c r="AI1360" t="s">
        <v>8431</v>
      </c>
      <c r="AJ1360" t="s">
        <v>8432</v>
      </c>
      <c r="AK1360" t="s">
        <v>64</v>
      </c>
      <c r="AL1360" t="s">
        <v>47</v>
      </c>
      <c r="AM1360" t="s">
        <v>8433</v>
      </c>
      <c r="AN1360" t="s">
        <v>1795</v>
      </c>
    </row>
    <row r="1361" spans="1:40" x14ac:dyDescent="0.25">
      <c r="A1361" t="s">
        <v>8434</v>
      </c>
      <c r="B1361" t="s">
        <v>164</v>
      </c>
      <c r="C1361">
        <v>50</v>
      </c>
      <c r="D1361" t="s">
        <v>165</v>
      </c>
      <c r="E1361" t="s">
        <v>166</v>
      </c>
      <c r="F1361" s="1">
        <v>330031054383</v>
      </c>
      <c r="G1361" t="s">
        <v>8435</v>
      </c>
      <c r="H1361" t="s">
        <v>8436</v>
      </c>
      <c r="I1361" t="s">
        <v>49</v>
      </c>
      <c r="K1361" s="10" t="s">
        <v>1105</v>
      </c>
      <c r="L1361">
        <f>Tabela1[[#This Row],[vlCaptEst]]+Tabela1[[#This Row],[vlLancEstTrat]]+Tabela1[[#This Row],[vlLancEstNTrat]]+Tabela1[[#This Row],[vlConsEst]]</f>
        <v>542.12103837137579</v>
      </c>
      <c r="M1361">
        <v>0</v>
      </c>
      <c r="N1361">
        <f>Tabela1[[#This Row],[VALOR_anual]]+Tabela1[[#This Row],[AJUSTE_exerc]]</f>
        <v>542.12103837137579</v>
      </c>
      <c r="Q1361" t="s">
        <v>51</v>
      </c>
      <c r="R1361" t="s">
        <v>3601</v>
      </c>
      <c r="S1361">
        <v>15695</v>
      </c>
      <c r="T1361">
        <v>0</v>
      </c>
      <c r="U1361">
        <v>0</v>
      </c>
      <c r="V1361">
        <v>3139</v>
      </c>
      <c r="W1361">
        <v>0</v>
      </c>
      <c r="X1361">
        <v>0</v>
      </c>
      <c r="Y1361">
        <v>5.7568725668020709E-2</v>
      </c>
      <c r="Z1361">
        <v>361.41402558091721</v>
      </c>
      <c r="AA1361">
        <v>0</v>
      </c>
      <c r="AB1361">
        <v>0</v>
      </c>
      <c r="AC1361">
        <v>180.70701279045861</v>
      </c>
      <c r="AD1361" t="s">
        <v>8437</v>
      </c>
      <c r="AE1361" t="s">
        <v>8438</v>
      </c>
      <c r="AF1361" s="10">
        <v>44362</v>
      </c>
      <c r="AG1361" s="10">
        <v>46188</v>
      </c>
      <c r="AH1361" t="s">
        <v>8439</v>
      </c>
      <c r="AI1361" t="s">
        <v>1181</v>
      </c>
      <c r="AJ1361" t="s">
        <v>8440</v>
      </c>
      <c r="AK1361" t="s">
        <v>95</v>
      </c>
      <c r="AL1361" t="s">
        <v>47</v>
      </c>
      <c r="AM1361" t="s">
        <v>8441</v>
      </c>
      <c r="AN1361" t="s">
        <v>5523</v>
      </c>
    </row>
    <row r="1362" spans="1:40" x14ac:dyDescent="0.25">
      <c r="A1362" t="s">
        <v>8442</v>
      </c>
      <c r="B1362" t="s">
        <v>164</v>
      </c>
      <c r="C1362">
        <v>50</v>
      </c>
      <c r="D1362" t="s">
        <v>165</v>
      </c>
      <c r="E1362" t="s">
        <v>166</v>
      </c>
      <c r="F1362" s="1">
        <v>330008532398</v>
      </c>
      <c r="G1362" t="s">
        <v>6276</v>
      </c>
      <c r="H1362" t="s">
        <v>8443</v>
      </c>
      <c r="I1362" t="s">
        <v>92</v>
      </c>
      <c r="K1362" s="10" t="s">
        <v>1105</v>
      </c>
      <c r="L1362">
        <f>Tabela1[[#This Row],[vlCaptEst]]+Tabela1[[#This Row],[vlLancEstTrat]]+Tabela1[[#This Row],[vlLancEstNTrat]]+Tabela1[[#This Row],[vlConsEst]]</f>
        <v>5935.8050605875524</v>
      </c>
      <c r="M1362">
        <v>0</v>
      </c>
      <c r="N1362">
        <f>Tabela1[[#This Row],[VALOR_anual]]+Tabela1[[#This Row],[AJUSTE_exerc]]</f>
        <v>5935.8050605875524</v>
      </c>
      <c r="Q1362" t="s">
        <v>51</v>
      </c>
      <c r="R1362" t="s">
        <v>3601</v>
      </c>
      <c r="S1362">
        <v>73700.800000000003</v>
      </c>
      <c r="T1362">
        <v>0</v>
      </c>
      <c r="U1362">
        <v>0</v>
      </c>
      <c r="V1362">
        <v>73627.8</v>
      </c>
      <c r="W1362">
        <v>0</v>
      </c>
      <c r="X1362">
        <v>0</v>
      </c>
      <c r="Y1362">
        <v>5.7568725668020709E-2</v>
      </c>
      <c r="Z1362">
        <v>1697.1422039724762</v>
      </c>
      <c r="AA1362">
        <v>0</v>
      </c>
      <c r="AB1362">
        <v>0</v>
      </c>
      <c r="AC1362">
        <v>4238.6628566150757</v>
      </c>
      <c r="AD1362" t="s">
        <v>8444</v>
      </c>
      <c r="AE1362" t="s">
        <v>8445</v>
      </c>
      <c r="AF1362" s="10">
        <v>44349</v>
      </c>
      <c r="AG1362" s="10">
        <v>46175</v>
      </c>
      <c r="AH1362" t="s">
        <v>8446</v>
      </c>
      <c r="AI1362" t="s">
        <v>7036</v>
      </c>
      <c r="AJ1362" t="s">
        <v>8447</v>
      </c>
      <c r="AK1362" t="s">
        <v>8448</v>
      </c>
      <c r="AL1362" t="s">
        <v>47</v>
      </c>
      <c r="AM1362" t="s">
        <v>8449</v>
      </c>
      <c r="AN1362" t="s">
        <v>6281</v>
      </c>
    </row>
    <row r="1363" spans="1:40" x14ac:dyDescent="0.25">
      <c r="A1363" t="s">
        <v>8450</v>
      </c>
      <c r="B1363" t="s">
        <v>164</v>
      </c>
      <c r="C1363">
        <v>50</v>
      </c>
      <c r="D1363" t="s">
        <v>165</v>
      </c>
      <c r="E1363" t="s">
        <v>166</v>
      </c>
      <c r="F1363" s="1">
        <v>330027962246</v>
      </c>
      <c r="G1363" t="s">
        <v>8451</v>
      </c>
      <c r="H1363" t="s">
        <v>8452</v>
      </c>
      <c r="I1363" t="s">
        <v>92</v>
      </c>
      <c r="K1363" s="10" t="s">
        <v>1105</v>
      </c>
      <c r="L1363">
        <f>Tabela1[[#This Row],[vlCaptEst]]+Tabela1[[#This Row],[vlLancEstTrat]]+Tabela1[[#This Row],[vlLancEstNTrat]]+Tabela1[[#This Row],[vlConsEst]]</f>
        <v>9489.4514274414796</v>
      </c>
      <c r="M1363">
        <v>5748.05</v>
      </c>
      <c r="N1363">
        <f>Tabela1[[#This Row],[VALOR_anual]]+Tabela1[[#This Row],[AJUSTE_exerc]]</f>
        <v>15237.501427441479</v>
      </c>
      <c r="Q1363" t="s">
        <v>51</v>
      </c>
      <c r="R1363" t="s">
        <v>3601</v>
      </c>
      <c r="S1363">
        <v>117975.30000000002</v>
      </c>
      <c r="T1363">
        <v>0</v>
      </c>
      <c r="U1363">
        <v>0</v>
      </c>
      <c r="V1363">
        <v>117646.80000000002</v>
      </c>
      <c r="W1363">
        <v>0</v>
      </c>
      <c r="X1363">
        <v>0</v>
      </c>
      <c r="Y1363">
        <v>5.7568725668020709E-2</v>
      </c>
      <c r="Z1363">
        <v>2716.6750725209786</v>
      </c>
      <c r="AA1363">
        <v>0</v>
      </c>
      <c r="AB1363">
        <v>0</v>
      </c>
      <c r="AC1363">
        <v>6772.7763549205001</v>
      </c>
      <c r="AD1363" t="s">
        <v>8453</v>
      </c>
      <c r="AE1363" t="s">
        <v>8454</v>
      </c>
      <c r="AF1363" s="10" t="s">
        <v>8455</v>
      </c>
      <c r="AG1363" s="10">
        <v>46679</v>
      </c>
      <c r="AH1363" t="s">
        <v>8456</v>
      </c>
      <c r="AI1363" t="s">
        <v>8457</v>
      </c>
      <c r="AJ1363" t="s">
        <v>8458</v>
      </c>
      <c r="AK1363" t="s">
        <v>95</v>
      </c>
      <c r="AL1363" t="s">
        <v>47</v>
      </c>
      <c r="AM1363" t="s">
        <v>8459</v>
      </c>
      <c r="AN1363" t="s">
        <v>1690</v>
      </c>
    </row>
    <row r="1364" spans="1:40" x14ac:dyDescent="0.25">
      <c r="A1364" t="s">
        <v>8460</v>
      </c>
      <c r="B1364" t="s">
        <v>164</v>
      </c>
      <c r="C1364">
        <v>50</v>
      </c>
      <c r="D1364" t="s">
        <v>165</v>
      </c>
      <c r="E1364" t="s">
        <v>166</v>
      </c>
      <c r="F1364" s="1">
        <v>330031364730</v>
      </c>
      <c r="G1364" t="s">
        <v>8461</v>
      </c>
      <c r="H1364" t="s">
        <v>8462</v>
      </c>
      <c r="I1364" t="s">
        <v>271</v>
      </c>
      <c r="K1364" s="10" t="s">
        <v>196</v>
      </c>
      <c r="L1364">
        <f>Tabela1[[#This Row],[vlCaptEst]]+Tabela1[[#This Row],[vlLancEstTrat]]+Tabela1[[#This Row],[vlLancEstNTrat]]+Tabela1[[#This Row],[vlConsEst]]</f>
        <v>287.44998214868264</v>
      </c>
      <c r="M1364">
        <v>0</v>
      </c>
      <c r="N1364">
        <f>Tabela1[[#This Row],[VALOR_anual]]+Tabela1[[#This Row],[AJUSTE_exerc]]</f>
        <v>287.44998214868264</v>
      </c>
      <c r="Q1364" t="s">
        <v>51</v>
      </c>
      <c r="R1364" t="s">
        <v>2973</v>
      </c>
      <c r="S1364">
        <v>6570</v>
      </c>
      <c r="T1364">
        <v>0</v>
      </c>
      <c r="U1364">
        <v>0</v>
      </c>
      <c r="V1364">
        <v>2365.1999999999998</v>
      </c>
      <c r="W1364">
        <v>0</v>
      </c>
      <c r="X1364">
        <v>0</v>
      </c>
      <c r="Y1364">
        <v>5.7568725668020709E-2</v>
      </c>
      <c r="Z1364">
        <v>151.29056349657117</v>
      </c>
      <c r="AA1364">
        <v>0</v>
      </c>
      <c r="AB1364">
        <v>0</v>
      </c>
      <c r="AC1364">
        <v>136.15941865211147</v>
      </c>
      <c r="AD1364" t="s">
        <v>8463</v>
      </c>
      <c r="AE1364" t="s">
        <v>8464</v>
      </c>
      <c r="AF1364" s="10">
        <v>44372</v>
      </c>
      <c r="AG1364" s="10">
        <v>46198</v>
      </c>
      <c r="AH1364" t="s">
        <v>8465</v>
      </c>
      <c r="AI1364" t="s">
        <v>8466</v>
      </c>
      <c r="AJ1364" t="s">
        <v>7539</v>
      </c>
      <c r="AK1364" t="s">
        <v>7244</v>
      </c>
      <c r="AL1364" t="s">
        <v>47</v>
      </c>
      <c r="AM1364" t="s">
        <v>8467</v>
      </c>
      <c r="AN1364" t="s">
        <v>99</v>
      </c>
    </row>
    <row r="1365" spans="1:40" x14ac:dyDescent="0.25">
      <c r="A1365" t="s">
        <v>8468</v>
      </c>
      <c r="B1365" t="s">
        <v>164</v>
      </c>
      <c r="C1365">
        <v>50</v>
      </c>
      <c r="D1365" t="s">
        <v>165</v>
      </c>
      <c r="E1365" t="s">
        <v>166</v>
      </c>
      <c r="F1365" s="1">
        <v>330034075900</v>
      </c>
      <c r="G1365" t="s">
        <v>8469</v>
      </c>
      <c r="H1365" t="s">
        <v>8470</v>
      </c>
      <c r="I1365" t="s">
        <v>62</v>
      </c>
      <c r="K1365" s="10" t="s">
        <v>87</v>
      </c>
      <c r="L1365">
        <f>Tabela1[[#This Row],[vlCaptEst]]+Tabela1[[#This Row],[vlLancEstTrat]]+Tabela1[[#This Row],[vlLancEstNTrat]]+Tabela1[[#This Row],[vlConsEst]]</f>
        <v>1409.1074432790801</v>
      </c>
      <c r="M1365">
        <v>0</v>
      </c>
      <c r="N1365">
        <f>Tabela1[[#This Row],[VALOR_anual]]+Tabela1[[#This Row],[AJUSTE_exerc]]</f>
        <v>1409.1074432790801</v>
      </c>
      <c r="Q1365" t="s">
        <v>51</v>
      </c>
      <c r="R1365" t="s">
        <v>3638</v>
      </c>
      <c r="S1365">
        <v>17483.5</v>
      </c>
      <c r="T1365">
        <v>0</v>
      </c>
      <c r="U1365">
        <v>0</v>
      </c>
      <c r="V1365">
        <v>17483.5</v>
      </c>
      <c r="W1365">
        <v>0</v>
      </c>
      <c r="X1365">
        <v>0</v>
      </c>
      <c r="Y1365">
        <v>5.7568725668020709E-2</v>
      </c>
      <c r="Z1365">
        <v>402.60958556117487</v>
      </c>
      <c r="AA1365">
        <v>0</v>
      </c>
      <c r="AB1365">
        <v>0</v>
      </c>
      <c r="AC1365">
        <v>1006.4978577179053</v>
      </c>
      <c r="AD1365" t="s">
        <v>8471</v>
      </c>
      <c r="AE1365" t="s">
        <v>8472</v>
      </c>
      <c r="AF1365" s="10">
        <v>44428</v>
      </c>
      <c r="AG1365" s="10">
        <v>46254</v>
      </c>
      <c r="AH1365" t="s">
        <v>8473</v>
      </c>
      <c r="AI1365" t="s">
        <v>8474</v>
      </c>
      <c r="AJ1365" t="s">
        <v>8475</v>
      </c>
      <c r="AK1365" t="s">
        <v>255</v>
      </c>
      <c r="AL1365" t="s">
        <v>47</v>
      </c>
      <c r="AM1365" t="s">
        <v>8476</v>
      </c>
      <c r="AN1365" t="s">
        <v>8477</v>
      </c>
    </row>
    <row r="1366" spans="1:40" x14ac:dyDescent="0.25">
      <c r="A1366" t="s">
        <v>8478</v>
      </c>
      <c r="B1366" t="s">
        <v>164</v>
      </c>
      <c r="C1366">
        <v>50</v>
      </c>
      <c r="D1366" t="s">
        <v>165</v>
      </c>
      <c r="E1366" t="s">
        <v>166</v>
      </c>
      <c r="F1366" s="1">
        <v>330031532382</v>
      </c>
      <c r="G1366" t="s">
        <v>8276</v>
      </c>
      <c r="H1366" t="s">
        <v>8479</v>
      </c>
      <c r="I1366" t="s">
        <v>92</v>
      </c>
      <c r="K1366" s="10" t="s">
        <v>184</v>
      </c>
      <c r="L1366">
        <f>Tabela1[[#This Row],[vlCaptEst]]+Tabela1[[#This Row],[vlLancEstTrat]]+Tabela1[[#This Row],[vlLancEstNTrat]]+Tabela1[[#This Row],[vlConsEst]]</f>
        <v>2312.4336577511181</v>
      </c>
      <c r="M1366">
        <v>0</v>
      </c>
      <c r="N1366">
        <f>Tabela1[[#This Row],[VALOR_anual]]+Tabela1[[#This Row],[AJUSTE_exerc]]</f>
        <v>2312.4336577511181</v>
      </c>
      <c r="Q1366" t="s">
        <v>51</v>
      </c>
      <c r="R1366" t="s">
        <v>8480</v>
      </c>
      <c r="S1366">
        <v>28732.799999999999</v>
      </c>
      <c r="T1366">
        <v>0</v>
      </c>
      <c r="U1366">
        <v>0</v>
      </c>
      <c r="V1366">
        <v>28675.200000000001</v>
      </c>
      <c r="W1366">
        <v>0</v>
      </c>
      <c r="X1366">
        <v>0</v>
      </c>
      <c r="Y1366">
        <v>5.7568725668020709E-2</v>
      </c>
      <c r="Z1366">
        <v>661.6351534471803</v>
      </c>
      <c r="AA1366">
        <v>0</v>
      </c>
      <c r="AB1366">
        <v>0</v>
      </c>
      <c r="AC1366">
        <v>1650.7985043039378</v>
      </c>
      <c r="AD1366" t="s">
        <v>8481</v>
      </c>
      <c r="AE1366" t="s">
        <v>8482</v>
      </c>
      <c r="AF1366" s="10">
        <v>44468</v>
      </c>
      <c r="AG1366" s="10">
        <v>46294</v>
      </c>
      <c r="AH1366" t="s">
        <v>8483</v>
      </c>
      <c r="AI1366" t="s">
        <v>8484</v>
      </c>
      <c r="AJ1366" t="s">
        <v>8485</v>
      </c>
      <c r="AK1366" t="s">
        <v>95</v>
      </c>
      <c r="AL1366" t="s">
        <v>47</v>
      </c>
      <c r="AM1366" t="s">
        <v>1406</v>
      </c>
      <c r="AN1366" t="s">
        <v>1531</v>
      </c>
    </row>
    <row r="1367" spans="1:40" x14ac:dyDescent="0.25">
      <c r="A1367" t="s">
        <v>8486</v>
      </c>
      <c r="B1367" t="s">
        <v>164</v>
      </c>
      <c r="C1367">
        <v>50</v>
      </c>
      <c r="D1367" t="s">
        <v>165</v>
      </c>
      <c r="E1367" t="s">
        <v>166</v>
      </c>
      <c r="F1367" s="1">
        <v>330034711407</v>
      </c>
      <c r="G1367" t="s">
        <v>8487</v>
      </c>
      <c r="H1367" t="s">
        <v>8488</v>
      </c>
      <c r="I1367" t="s">
        <v>92</v>
      </c>
      <c r="K1367" s="10" t="s">
        <v>184</v>
      </c>
      <c r="L1367">
        <f>Tabela1[[#This Row],[vlCaptEst]]+Tabela1[[#This Row],[vlLancEstTrat]]+Tabela1[[#This Row],[vlLancEstNTrat]]+Tabela1[[#This Row],[vlConsEst]]</f>
        <v>5055.4105190474893</v>
      </c>
      <c r="M1367">
        <v>0</v>
      </c>
      <c r="N1367">
        <f>Tabela1[[#This Row],[VALOR_anual]]+Tabela1[[#This Row],[AJUSTE_exerc]]</f>
        <v>5055.4105190474893</v>
      </c>
      <c r="Q1367" t="s">
        <v>51</v>
      </c>
      <c r="R1367" t="s">
        <v>8480</v>
      </c>
      <c r="S1367">
        <v>62780</v>
      </c>
      <c r="T1367">
        <v>0</v>
      </c>
      <c r="U1367">
        <v>0</v>
      </c>
      <c r="V1367">
        <v>62703.199999999997</v>
      </c>
      <c r="W1367">
        <v>0</v>
      </c>
      <c r="X1367">
        <v>0</v>
      </c>
      <c r="Y1367">
        <v>5.7568725668020709E-2</v>
      </c>
      <c r="Z1367">
        <v>1445.6665447976814</v>
      </c>
      <c r="AA1367">
        <v>0</v>
      </c>
      <c r="AB1367">
        <v>0</v>
      </c>
      <c r="AC1367">
        <v>3609.7439742498082</v>
      </c>
      <c r="AD1367" t="s">
        <v>8489</v>
      </c>
      <c r="AE1367" t="s">
        <v>8490</v>
      </c>
      <c r="AF1367" s="10">
        <v>44454</v>
      </c>
      <c r="AG1367" s="10">
        <v>46280</v>
      </c>
      <c r="AH1367" t="s">
        <v>8491</v>
      </c>
      <c r="AI1367" t="s">
        <v>202</v>
      </c>
      <c r="AJ1367" t="s">
        <v>8492</v>
      </c>
      <c r="AK1367" t="s">
        <v>1719</v>
      </c>
      <c r="AL1367" t="s">
        <v>47</v>
      </c>
      <c r="AM1367" t="s">
        <v>1720</v>
      </c>
      <c r="AN1367" t="s">
        <v>1690</v>
      </c>
    </row>
    <row r="1368" spans="1:40" x14ac:dyDescent="0.25">
      <c r="A1368" t="s">
        <v>8493</v>
      </c>
      <c r="B1368" t="s">
        <v>164</v>
      </c>
      <c r="C1368">
        <v>50</v>
      </c>
      <c r="D1368" t="s">
        <v>165</v>
      </c>
      <c r="E1368" t="s">
        <v>166</v>
      </c>
      <c r="F1368" s="1">
        <v>330032775491</v>
      </c>
      <c r="G1368" t="s">
        <v>8494</v>
      </c>
      <c r="H1368" t="s">
        <v>8495</v>
      </c>
      <c r="I1368" t="s">
        <v>92</v>
      </c>
      <c r="K1368" s="10" t="s">
        <v>1622</v>
      </c>
      <c r="L1368">
        <f>Tabela1[[#This Row],[vlCaptEst]]+Tabela1[[#This Row],[vlLancEstTrat]]+Tabela1[[#This Row],[vlLancEstNTrat]]+Tabela1[[#This Row],[vlConsEst]]</f>
        <v>2118.0678889519959</v>
      </c>
      <c r="M1368">
        <v>0</v>
      </c>
      <c r="N1368">
        <f>Tabela1[[#This Row],[VALOR_anual]]+Tabela1[[#This Row],[AJUSTE_exerc]]</f>
        <v>2118.0678889519959</v>
      </c>
      <c r="Q1368" t="s">
        <v>51</v>
      </c>
      <c r="R1368" t="s">
        <v>8496</v>
      </c>
      <c r="S1368">
        <v>26280</v>
      </c>
      <c r="T1368">
        <v>0</v>
      </c>
      <c r="U1368">
        <v>0</v>
      </c>
      <c r="V1368">
        <v>26280</v>
      </c>
      <c r="W1368">
        <v>0</v>
      </c>
      <c r="X1368">
        <v>0</v>
      </c>
      <c r="Y1368">
        <v>5.7568725668020709E-2</v>
      </c>
      <c r="Z1368">
        <v>605.16225398628467</v>
      </c>
      <c r="AA1368">
        <v>0</v>
      </c>
      <c r="AB1368">
        <v>0</v>
      </c>
      <c r="AC1368">
        <v>1512.9056349657114</v>
      </c>
      <c r="AD1368" t="s">
        <v>8497</v>
      </c>
      <c r="AE1368" t="s">
        <v>8498</v>
      </c>
      <c r="AF1368" s="10">
        <v>44510</v>
      </c>
      <c r="AG1368" s="10">
        <v>46336</v>
      </c>
      <c r="AH1368" t="s">
        <v>8499</v>
      </c>
      <c r="AI1368" t="s">
        <v>129</v>
      </c>
      <c r="AJ1368" t="s">
        <v>8500</v>
      </c>
      <c r="AK1368" t="s">
        <v>7776</v>
      </c>
      <c r="AL1368" t="s">
        <v>47</v>
      </c>
      <c r="AM1368" t="s">
        <v>8501</v>
      </c>
      <c r="AN1368" t="s">
        <v>1690</v>
      </c>
    </row>
    <row r="1369" spans="1:40" x14ac:dyDescent="0.25">
      <c r="A1369" t="s">
        <v>8502</v>
      </c>
      <c r="B1369" t="s">
        <v>164</v>
      </c>
      <c r="C1369">
        <v>50</v>
      </c>
      <c r="D1369" t="s">
        <v>165</v>
      </c>
      <c r="E1369" t="s">
        <v>166</v>
      </c>
      <c r="F1369" s="1">
        <v>330039084761</v>
      </c>
      <c r="G1369" t="s">
        <v>8503</v>
      </c>
      <c r="H1369" t="s">
        <v>8504</v>
      </c>
      <c r="I1369" t="s">
        <v>271</v>
      </c>
      <c r="K1369" s="10" t="s">
        <v>1622</v>
      </c>
      <c r="L1369">
        <f>Tabela1[[#This Row],[vlCaptEst]]+Tabela1[[#This Row],[vlLancEstTrat]]+Tabela1[[#This Row],[vlLancEstNTrat]]+Tabela1[[#This Row],[vlConsEst]]</f>
        <v>2575.0827641195442</v>
      </c>
      <c r="M1369">
        <v>0</v>
      </c>
      <c r="N1369">
        <f>Tabela1[[#This Row],[VALOR_anual]]+Tabela1[[#This Row],[AJUSTE_exerc]]</f>
        <v>2575.0827641195442</v>
      </c>
      <c r="Q1369" t="s">
        <v>8505</v>
      </c>
      <c r="R1369" t="s">
        <v>8506</v>
      </c>
      <c r="S1369">
        <v>74551.25</v>
      </c>
      <c r="T1369">
        <v>0</v>
      </c>
      <c r="U1369">
        <v>0</v>
      </c>
      <c r="V1369">
        <v>14910.25</v>
      </c>
      <c r="W1369">
        <v>0</v>
      </c>
      <c r="X1369">
        <v>0</v>
      </c>
      <c r="Y1369">
        <v>5.7568725668020709E-2</v>
      </c>
      <c r="Z1369">
        <v>1716.7218427463629</v>
      </c>
      <c r="AA1369">
        <v>0</v>
      </c>
      <c r="AB1369">
        <v>0</v>
      </c>
      <c r="AC1369">
        <v>858.36092137318144</v>
      </c>
      <c r="AD1369" t="s">
        <v>8507</v>
      </c>
      <c r="AE1369" t="s">
        <v>8508</v>
      </c>
      <c r="AF1369" s="10">
        <v>44494</v>
      </c>
      <c r="AG1369" s="10">
        <v>46320</v>
      </c>
      <c r="AH1369" t="s">
        <v>8509</v>
      </c>
      <c r="AI1369" t="s">
        <v>6242</v>
      </c>
      <c r="AJ1369" t="s">
        <v>8422</v>
      </c>
      <c r="AK1369" t="s">
        <v>236</v>
      </c>
      <c r="AL1369" t="s">
        <v>47</v>
      </c>
      <c r="AM1369" t="s">
        <v>8510</v>
      </c>
      <c r="AN1369" t="s">
        <v>8511</v>
      </c>
    </row>
    <row r="1370" spans="1:40" x14ac:dyDescent="0.25">
      <c r="A1370" t="s">
        <v>8512</v>
      </c>
      <c r="B1370" t="s">
        <v>164</v>
      </c>
      <c r="C1370">
        <v>50</v>
      </c>
      <c r="D1370" t="s">
        <v>165</v>
      </c>
      <c r="E1370" t="s">
        <v>166</v>
      </c>
      <c r="F1370" s="1">
        <v>330036894487</v>
      </c>
      <c r="G1370" t="s">
        <v>7189</v>
      </c>
      <c r="H1370" t="s">
        <v>8513</v>
      </c>
      <c r="I1370" t="s">
        <v>271</v>
      </c>
      <c r="K1370" s="10" t="s">
        <v>1622</v>
      </c>
      <c r="L1370">
        <f>Tabela1[[#This Row],[vlCaptEst]]+Tabela1[[#This Row],[vlLancEstTrat]]+Tabela1[[#This Row],[vlLancEstNTrat]]+Tabela1[[#This Row],[vlConsEst]]</f>
        <v>2871.6594685553609</v>
      </c>
      <c r="M1370">
        <v>0</v>
      </c>
      <c r="N1370">
        <f>Tabela1[[#This Row],[VALOR_anual]]+Tabela1[[#This Row],[AJUSTE_exerc]]</f>
        <v>2871.6594685553609</v>
      </c>
      <c r="Q1370" t="s">
        <v>51</v>
      </c>
      <c r="R1370" t="s">
        <v>8514</v>
      </c>
      <c r="S1370">
        <v>83132.399999999994</v>
      </c>
      <c r="T1370">
        <v>0</v>
      </c>
      <c r="U1370">
        <v>0</v>
      </c>
      <c r="V1370">
        <v>16629.400000000001</v>
      </c>
      <c r="W1370">
        <v>0</v>
      </c>
      <c r="X1370">
        <v>0</v>
      </c>
      <c r="Y1370">
        <v>5.7568725668020709E-2</v>
      </c>
      <c r="Z1370">
        <v>1914.324778489434</v>
      </c>
      <c r="AA1370">
        <v>0</v>
      </c>
      <c r="AB1370">
        <v>0</v>
      </c>
      <c r="AC1370">
        <v>957.33469006592713</v>
      </c>
      <c r="AD1370" t="s">
        <v>8515</v>
      </c>
      <c r="AE1370" t="s">
        <v>8516</v>
      </c>
      <c r="AF1370" s="10">
        <v>44505</v>
      </c>
      <c r="AG1370" s="10">
        <v>46331</v>
      </c>
      <c r="AH1370" t="s">
        <v>8517</v>
      </c>
      <c r="AI1370" t="s">
        <v>8518</v>
      </c>
      <c r="AJ1370" t="s">
        <v>8422</v>
      </c>
      <c r="AK1370" t="s">
        <v>7244</v>
      </c>
      <c r="AL1370" t="s">
        <v>47</v>
      </c>
      <c r="AM1370" t="s">
        <v>8519</v>
      </c>
      <c r="AN1370" t="s">
        <v>8520</v>
      </c>
    </row>
    <row r="1371" spans="1:40" x14ac:dyDescent="0.25">
      <c r="A1371" t="s">
        <v>8521</v>
      </c>
      <c r="B1371" t="s">
        <v>164</v>
      </c>
      <c r="C1371">
        <v>50</v>
      </c>
      <c r="D1371" t="s">
        <v>165</v>
      </c>
      <c r="E1371" t="s">
        <v>166</v>
      </c>
      <c r="F1371" s="1">
        <v>330032633514</v>
      </c>
      <c r="G1371" t="s">
        <v>8522</v>
      </c>
      <c r="H1371" t="s">
        <v>8523</v>
      </c>
      <c r="I1371" t="s">
        <v>62</v>
      </c>
      <c r="K1371" s="10" t="s">
        <v>1622</v>
      </c>
      <c r="L1371">
        <f>Tabela1[[#This Row],[vlCaptEst]]+Tabela1[[#This Row],[vlLancEstTrat]]+Tabela1[[#This Row],[vlLancEstNTrat]]+Tabela1[[#This Row],[vlConsEst]]</f>
        <v>2108.4086004902119</v>
      </c>
      <c r="M1371">
        <v>0</v>
      </c>
      <c r="N1371">
        <f>Tabela1[[#This Row],[VALOR_anual]]+Tabela1[[#This Row],[AJUSTE_exerc]]</f>
        <v>2108.4086004902119</v>
      </c>
      <c r="Q1371" t="s">
        <v>51</v>
      </c>
      <c r="R1371" t="s">
        <v>8514</v>
      </c>
      <c r="S1371">
        <v>28820.400000000001</v>
      </c>
      <c r="T1371">
        <v>8155</v>
      </c>
      <c r="U1371">
        <v>0</v>
      </c>
      <c r="V1371">
        <v>20665.400000000001</v>
      </c>
      <c r="W1371">
        <v>1234</v>
      </c>
      <c r="X1371">
        <v>46</v>
      </c>
      <c r="Y1371">
        <v>5.7568725668020709E-2</v>
      </c>
      <c r="Z1371">
        <v>663.66099340565177</v>
      </c>
      <c r="AA1371">
        <v>255.06787023517717</v>
      </c>
      <c r="AB1371">
        <v>0</v>
      </c>
      <c r="AC1371">
        <v>1189.6797368493833</v>
      </c>
      <c r="AD1371" t="s">
        <v>8524</v>
      </c>
      <c r="AE1371" t="s">
        <v>8525</v>
      </c>
      <c r="AF1371" s="10">
        <v>44498</v>
      </c>
      <c r="AG1371" s="10">
        <v>46324</v>
      </c>
      <c r="AH1371" t="s">
        <v>8526</v>
      </c>
      <c r="AI1371" t="s">
        <v>129</v>
      </c>
      <c r="AJ1371" t="s">
        <v>7720</v>
      </c>
      <c r="AK1371" t="s">
        <v>7244</v>
      </c>
      <c r="AL1371" t="s">
        <v>47</v>
      </c>
      <c r="AM1371" t="s">
        <v>8527</v>
      </c>
      <c r="AN1371" t="s">
        <v>8528</v>
      </c>
    </row>
    <row r="1372" spans="1:40" x14ac:dyDescent="0.25">
      <c r="A1372" t="s">
        <v>8529</v>
      </c>
      <c r="B1372" t="s">
        <v>164</v>
      </c>
      <c r="C1372">
        <v>50</v>
      </c>
      <c r="D1372" t="s">
        <v>165</v>
      </c>
      <c r="E1372" t="s">
        <v>166</v>
      </c>
      <c r="F1372" s="1">
        <v>330033091146</v>
      </c>
      <c r="G1372" t="s">
        <v>8530</v>
      </c>
      <c r="H1372" t="s">
        <v>8531</v>
      </c>
      <c r="I1372" t="s">
        <v>271</v>
      </c>
      <c r="K1372" s="10" t="s">
        <v>1640</v>
      </c>
      <c r="L1372">
        <f>Tabela1[[#This Row],[vlCaptEst]]+Tabela1[[#This Row],[vlLancEstTrat]]+Tabela1[[#This Row],[vlLancEstNTrat]]+Tabela1[[#This Row],[vlConsEst]]</f>
        <v>2549.237640938014</v>
      </c>
      <c r="M1372">
        <v>0</v>
      </c>
      <c r="N1372">
        <f>Tabela1[[#This Row],[VALOR_anual]]+Tabela1[[#This Row],[AJUSTE_exerc]]</f>
        <v>2549.237640938014</v>
      </c>
      <c r="Q1372" t="s">
        <v>51</v>
      </c>
      <c r="R1372" t="s">
        <v>1641</v>
      </c>
      <c r="S1372">
        <v>31682</v>
      </c>
      <c r="T1372">
        <v>0</v>
      </c>
      <c r="U1372">
        <v>0</v>
      </c>
      <c r="V1372">
        <v>31609</v>
      </c>
      <c r="W1372">
        <v>0</v>
      </c>
      <c r="X1372">
        <v>0</v>
      </c>
      <c r="Y1372">
        <v>5.7568725668020709E-2</v>
      </c>
      <c r="Z1372">
        <v>729.55300442603857</v>
      </c>
      <c r="AA1372">
        <v>0</v>
      </c>
      <c r="AB1372">
        <v>0</v>
      </c>
      <c r="AC1372">
        <v>1819.6846365119752</v>
      </c>
      <c r="AD1372" t="s">
        <v>8532</v>
      </c>
      <c r="AE1372" t="s">
        <v>8533</v>
      </c>
      <c r="AF1372" s="10">
        <v>44551</v>
      </c>
      <c r="AG1372" s="10">
        <v>46377</v>
      </c>
      <c r="AH1372" t="s">
        <v>8534</v>
      </c>
      <c r="AI1372" t="s">
        <v>1181</v>
      </c>
      <c r="AJ1372" t="s">
        <v>8535</v>
      </c>
      <c r="AK1372" t="s">
        <v>95</v>
      </c>
      <c r="AL1372">
        <v>0</v>
      </c>
      <c r="AM1372" t="s">
        <v>8536</v>
      </c>
      <c r="AN1372" t="s">
        <v>1461</v>
      </c>
    </row>
    <row r="1373" spans="1:40" x14ac:dyDescent="0.25">
      <c r="A1373" t="s">
        <v>8537</v>
      </c>
      <c r="B1373" t="s">
        <v>164</v>
      </c>
      <c r="C1373">
        <v>50</v>
      </c>
      <c r="D1373" t="s">
        <v>165</v>
      </c>
      <c r="E1373" t="s">
        <v>166</v>
      </c>
      <c r="F1373" s="1">
        <v>330032927348</v>
      </c>
      <c r="G1373" t="s">
        <v>6312</v>
      </c>
      <c r="H1373" t="s">
        <v>8538</v>
      </c>
      <c r="I1373" t="s">
        <v>271</v>
      </c>
      <c r="K1373" s="10" t="s">
        <v>1640</v>
      </c>
      <c r="L1373">
        <f>Tabela1[[#This Row],[vlCaptEst]]+Tabela1[[#This Row],[vlLancEstTrat]]+Tabela1[[#This Row],[vlLancEstNTrat]]+Tabela1[[#This Row],[vlConsEst]]</f>
        <v>2539.1710959897332</v>
      </c>
      <c r="M1373">
        <v>0</v>
      </c>
      <c r="N1373">
        <f>Tabela1[[#This Row],[VALOR_anual]]+Tabela1[[#This Row],[AJUSTE_exerc]]</f>
        <v>2539.1710959897332</v>
      </c>
      <c r="Q1373" t="s">
        <v>51</v>
      </c>
      <c r="R1373" t="s">
        <v>1641</v>
      </c>
      <c r="S1373">
        <v>73511</v>
      </c>
      <c r="T1373">
        <v>0</v>
      </c>
      <c r="U1373">
        <v>0</v>
      </c>
      <c r="V1373">
        <v>14702.2</v>
      </c>
      <c r="W1373">
        <v>0</v>
      </c>
      <c r="X1373">
        <v>0</v>
      </c>
      <c r="Y1373">
        <v>5.7568725668020709E-2</v>
      </c>
      <c r="Z1373">
        <v>1692.7772498351512</v>
      </c>
      <c r="AA1373">
        <v>0</v>
      </c>
      <c r="AB1373">
        <v>0</v>
      </c>
      <c r="AC1373">
        <v>846.39384615458187</v>
      </c>
      <c r="AD1373" t="s">
        <v>8539</v>
      </c>
      <c r="AE1373" t="s">
        <v>8540</v>
      </c>
      <c r="AF1373" s="10">
        <v>44540</v>
      </c>
      <c r="AG1373" s="10">
        <v>46366</v>
      </c>
      <c r="AH1373" t="s">
        <v>8541</v>
      </c>
      <c r="AI1373" t="s">
        <v>419</v>
      </c>
      <c r="AJ1373" t="s">
        <v>8542</v>
      </c>
      <c r="AK1373" t="s">
        <v>244</v>
      </c>
      <c r="AL1373">
        <v>0</v>
      </c>
      <c r="AM1373" t="s">
        <v>8543</v>
      </c>
      <c r="AN1373" t="s">
        <v>4037</v>
      </c>
    </row>
    <row r="1374" spans="1:40" x14ac:dyDescent="0.25">
      <c r="A1374" t="s">
        <v>8544</v>
      </c>
      <c r="B1374" t="s">
        <v>164</v>
      </c>
      <c r="C1374">
        <v>50</v>
      </c>
      <c r="D1374" t="s">
        <v>165</v>
      </c>
      <c r="E1374" t="s">
        <v>166</v>
      </c>
      <c r="F1374" s="1">
        <v>330038790425</v>
      </c>
      <c r="G1374" t="s">
        <v>300</v>
      </c>
      <c r="H1374" t="s">
        <v>8545</v>
      </c>
      <c r="I1374" t="s">
        <v>42</v>
      </c>
      <c r="K1374" s="10" t="s">
        <v>183</v>
      </c>
      <c r="L1374">
        <f>Tabela1[[#This Row],[vlCaptEst]]+Tabela1[[#This Row],[vlLancEstTrat]]+Tabela1[[#This Row],[vlLancEstNTrat]]+Tabela1[[#This Row],[vlConsEst]]</f>
        <v>9970.046045929239</v>
      </c>
      <c r="M1374">
        <v>0</v>
      </c>
      <c r="N1374">
        <f>Tabela1[[#This Row],[VALOR_anual]]+Tabela1[[#This Row],[AJUSTE_exerc]]</f>
        <v>9970.046045929239</v>
      </c>
      <c r="Q1374" t="s">
        <v>52</v>
      </c>
      <c r="R1374" t="s">
        <v>301</v>
      </c>
      <c r="S1374">
        <v>288642</v>
      </c>
      <c r="T1374">
        <v>0</v>
      </c>
      <c r="U1374">
        <v>0</v>
      </c>
      <c r="V1374">
        <v>57728.4</v>
      </c>
      <c r="W1374">
        <v>0</v>
      </c>
      <c r="X1374">
        <v>0</v>
      </c>
      <c r="Y1374">
        <v>5.7568725668020709E-2</v>
      </c>
      <c r="Z1374">
        <v>6646.697363952826</v>
      </c>
      <c r="AA1374">
        <v>0</v>
      </c>
      <c r="AB1374">
        <v>0</v>
      </c>
      <c r="AC1374">
        <v>3323.348681976413</v>
      </c>
      <c r="AD1374">
        <v>25010044372021</v>
      </c>
      <c r="AE1374">
        <v>2313</v>
      </c>
      <c r="AF1374" s="10">
        <v>44531</v>
      </c>
      <c r="AG1374" s="10">
        <v>44916</v>
      </c>
      <c r="AH1374" t="s">
        <v>78</v>
      </c>
      <c r="AI1374" t="s">
        <v>79</v>
      </c>
      <c r="AJ1374" t="s">
        <v>80</v>
      </c>
      <c r="AK1374" t="s">
        <v>64</v>
      </c>
      <c r="AL1374" t="s">
        <v>47</v>
      </c>
      <c r="AM1374" t="s">
        <v>81</v>
      </c>
      <c r="AN1374" t="s">
        <v>82</v>
      </c>
    </row>
    <row r="1375" spans="1:40" x14ac:dyDescent="0.25">
      <c r="A1375" t="s">
        <v>8546</v>
      </c>
      <c r="B1375" t="s">
        <v>164</v>
      </c>
      <c r="C1375">
        <v>50</v>
      </c>
      <c r="D1375" t="s">
        <v>165</v>
      </c>
      <c r="E1375" t="s">
        <v>166</v>
      </c>
      <c r="F1375" s="1">
        <v>330005088330</v>
      </c>
      <c r="G1375" t="s">
        <v>300</v>
      </c>
      <c r="H1375" t="s">
        <v>8547</v>
      </c>
      <c r="I1375" t="s">
        <v>42</v>
      </c>
      <c r="K1375" s="10" t="s">
        <v>183</v>
      </c>
      <c r="L1375">
        <f>Tabela1[[#This Row],[vlCaptEst]]+Tabela1[[#This Row],[vlLancEstTrat]]+Tabela1[[#This Row],[vlLancEstNTrat]]+Tabela1[[#This Row],[vlConsEst]]</f>
        <v>6003825.3000241052</v>
      </c>
      <c r="M1375">
        <v>0</v>
      </c>
      <c r="N1375">
        <f>Tabela1[[#This Row],[VALOR_anual]]+Tabela1[[#This Row],[AJUSTE_exerc]]</f>
        <v>6003825.3000241052</v>
      </c>
      <c r="Q1375">
        <v>0</v>
      </c>
      <c r="R1375" t="s">
        <v>301</v>
      </c>
      <c r="S1375">
        <v>173621375.40000001</v>
      </c>
      <c r="T1375">
        <v>696117.78</v>
      </c>
      <c r="U1375">
        <v>0</v>
      </c>
      <c r="V1375">
        <v>34724275.079999998</v>
      </c>
      <c r="W1375">
        <v>1234</v>
      </c>
      <c r="X1375">
        <v>82.34</v>
      </c>
      <c r="Y1375">
        <v>5.7568725668020709E-2</v>
      </c>
      <c r="Z1375">
        <v>3998064.4856284373</v>
      </c>
      <c r="AA1375">
        <v>6728.5663602127033</v>
      </c>
      <c r="AB1375">
        <v>0</v>
      </c>
      <c r="AC1375">
        <v>1999032.2480354556</v>
      </c>
      <c r="AD1375" t="s">
        <v>8548</v>
      </c>
      <c r="AE1375" t="s">
        <v>8549</v>
      </c>
      <c r="AF1375" s="10">
        <v>35462</v>
      </c>
      <c r="AG1375" s="10">
        <v>47848</v>
      </c>
      <c r="AH1375" t="s">
        <v>78</v>
      </c>
      <c r="AI1375" t="s">
        <v>79</v>
      </c>
      <c r="AJ1375" t="s">
        <v>80</v>
      </c>
      <c r="AK1375" t="s">
        <v>64</v>
      </c>
      <c r="AL1375" t="s">
        <v>47</v>
      </c>
      <c r="AM1375" t="s">
        <v>81</v>
      </c>
      <c r="AN1375" t="s">
        <v>82</v>
      </c>
    </row>
    <row r="1376" spans="1:40" x14ac:dyDescent="0.25">
      <c r="A1376" t="s">
        <v>8550</v>
      </c>
      <c r="B1376" t="s">
        <v>164</v>
      </c>
      <c r="C1376">
        <v>50</v>
      </c>
      <c r="D1376" t="s">
        <v>165</v>
      </c>
      <c r="E1376" t="s">
        <v>166</v>
      </c>
      <c r="F1376" s="1">
        <v>330039675026</v>
      </c>
      <c r="G1376" t="s">
        <v>77</v>
      </c>
      <c r="H1376" t="s">
        <v>8551</v>
      </c>
      <c r="I1376" t="s">
        <v>42</v>
      </c>
      <c r="K1376" s="10" t="s">
        <v>183</v>
      </c>
      <c r="L1376">
        <f>Tabela1[[#This Row],[vlCaptEst]]+Tabela1[[#This Row],[vlLancEstTrat]]+Tabela1[[#This Row],[vlLancEstNTrat]]+Tabela1[[#This Row],[vlConsEst]]</f>
        <v>1078078.8195122234</v>
      </c>
      <c r="M1376">
        <v>-45381.575956980698</v>
      </c>
      <c r="N1376">
        <f>Tabela1[[#This Row],[VALOR_anual]]+Tabela1[[#This Row],[AJUSTE_exerc]]</f>
        <v>1032697.2435552427</v>
      </c>
      <c r="O1376">
        <v>1828.9699743611272</v>
      </c>
      <c r="P1376" t="s">
        <v>13416</v>
      </c>
      <c r="Q1376" t="s">
        <v>8552</v>
      </c>
      <c r="R1376" t="s">
        <v>301</v>
      </c>
      <c r="S1376">
        <v>0</v>
      </c>
      <c r="T1376">
        <v>151814479.19999999</v>
      </c>
      <c r="U1376">
        <v>0</v>
      </c>
      <c r="V1376">
        <v>0</v>
      </c>
      <c r="W1376">
        <v>0</v>
      </c>
      <c r="X1376">
        <v>87</v>
      </c>
      <c r="Y1376">
        <v>5.7568725668020709E-2</v>
      </c>
      <c r="Z1376">
        <v>0</v>
      </c>
      <c r="AA1376">
        <v>1078078.8195122234</v>
      </c>
      <c r="AB1376">
        <v>0</v>
      </c>
      <c r="AC1376">
        <v>0</v>
      </c>
      <c r="AD1376" t="s">
        <v>52</v>
      </c>
      <c r="AE1376" t="s">
        <v>335</v>
      </c>
      <c r="AF1376" s="10">
        <v>0</v>
      </c>
      <c r="AG1376" s="10" t="s">
        <v>424</v>
      </c>
      <c r="AH1376" t="s">
        <v>78</v>
      </c>
      <c r="AI1376" t="s">
        <v>79</v>
      </c>
      <c r="AJ1376" t="s">
        <v>80</v>
      </c>
      <c r="AK1376" t="s">
        <v>64</v>
      </c>
      <c r="AL1376" t="s">
        <v>47</v>
      </c>
      <c r="AM1376" t="s">
        <v>81</v>
      </c>
      <c r="AN1376" t="s">
        <v>82</v>
      </c>
    </row>
    <row r="1377" spans="1:40" x14ac:dyDescent="0.25">
      <c r="A1377" t="s">
        <v>8553</v>
      </c>
      <c r="B1377" t="s">
        <v>164</v>
      </c>
      <c r="C1377">
        <v>50</v>
      </c>
      <c r="D1377" t="s">
        <v>165</v>
      </c>
      <c r="E1377" t="s">
        <v>166</v>
      </c>
      <c r="F1377" s="1">
        <v>330006862439</v>
      </c>
      <c r="G1377" t="s">
        <v>77</v>
      </c>
      <c r="H1377" t="s">
        <v>8554</v>
      </c>
      <c r="I1377" t="s">
        <v>42</v>
      </c>
      <c r="K1377" s="10" t="s">
        <v>183</v>
      </c>
      <c r="L1377">
        <f>Tabela1[[#This Row],[vlCaptEst]]+Tabela1[[#This Row],[vlLancEstTrat]]+Tabela1[[#This Row],[vlLancEstNTrat]]+Tabela1[[#This Row],[vlConsEst]]</f>
        <v>94039.229810395802</v>
      </c>
      <c r="M1377">
        <v>0</v>
      </c>
      <c r="N1377">
        <f>Tabela1[[#This Row],[VALOR_anual]]+Tabela1[[#This Row],[AJUSTE_exerc]]</f>
        <v>94039.229810395802</v>
      </c>
      <c r="Q1377" t="s">
        <v>8555</v>
      </c>
      <c r="R1377" t="s">
        <v>301</v>
      </c>
      <c r="S1377">
        <v>2722521</v>
      </c>
      <c r="T1377">
        <v>0</v>
      </c>
      <c r="U1377">
        <v>0</v>
      </c>
      <c r="V1377">
        <v>544504.12</v>
      </c>
      <c r="W1377">
        <v>0</v>
      </c>
      <c r="X1377">
        <v>0</v>
      </c>
      <c r="Y1377">
        <v>5.7568725668020709E-2</v>
      </c>
      <c r="Z1377">
        <v>62692.823354421875</v>
      </c>
      <c r="AA1377">
        <v>0</v>
      </c>
      <c r="AB1377">
        <v>0</v>
      </c>
      <c r="AC1377">
        <v>31346.406455973931</v>
      </c>
      <c r="AD1377">
        <v>25010027362022</v>
      </c>
      <c r="AE1377" t="s">
        <v>8556</v>
      </c>
      <c r="AF1377" s="10">
        <v>44918</v>
      </c>
      <c r="AG1377" s="10">
        <v>57285</v>
      </c>
      <c r="AH1377" t="s">
        <v>78</v>
      </c>
      <c r="AI1377" t="s">
        <v>79</v>
      </c>
      <c r="AJ1377" t="s">
        <v>80</v>
      </c>
      <c r="AK1377" t="s">
        <v>64</v>
      </c>
      <c r="AL1377" t="s">
        <v>47</v>
      </c>
      <c r="AM1377" t="s">
        <v>81</v>
      </c>
      <c r="AN1377" t="s">
        <v>82</v>
      </c>
    </row>
    <row r="1378" spans="1:40" x14ac:dyDescent="0.25">
      <c r="A1378" t="s">
        <v>8557</v>
      </c>
      <c r="B1378" t="s">
        <v>164</v>
      </c>
      <c r="C1378">
        <v>50</v>
      </c>
      <c r="D1378" t="s">
        <v>165</v>
      </c>
      <c r="E1378" t="s">
        <v>166</v>
      </c>
      <c r="F1378" s="1">
        <v>330005088330</v>
      </c>
      <c r="G1378" t="s">
        <v>77</v>
      </c>
      <c r="H1378" t="s">
        <v>8558</v>
      </c>
      <c r="I1378" t="s">
        <v>42</v>
      </c>
      <c r="K1378" s="10" t="s">
        <v>183</v>
      </c>
      <c r="L1378">
        <f>Tabela1[[#This Row],[vlCaptEst]]+Tabela1[[#This Row],[vlLancEstTrat]]+Tabela1[[#This Row],[vlLancEstNTrat]]+Tabela1[[#This Row],[vlConsEst]]</f>
        <v>18045.430491935029</v>
      </c>
      <c r="M1378">
        <v>0</v>
      </c>
      <c r="N1378">
        <f>Tabela1[[#This Row],[VALOR_anual]]+Tabela1[[#This Row],[AJUSTE_exerc]]</f>
        <v>18045.430491935029</v>
      </c>
      <c r="Q1378" t="s">
        <v>8559</v>
      </c>
      <c r="R1378" t="s">
        <v>301</v>
      </c>
      <c r="S1378">
        <v>522431.4204</v>
      </c>
      <c r="T1378">
        <v>0</v>
      </c>
      <c r="U1378">
        <v>0</v>
      </c>
      <c r="V1378">
        <v>104486.2841</v>
      </c>
      <c r="W1378">
        <v>0</v>
      </c>
      <c r="X1378">
        <v>0</v>
      </c>
      <c r="Y1378">
        <v>5.7568725668020709E-2</v>
      </c>
      <c r="Z1378">
        <v>12030.283513798682</v>
      </c>
      <c r="AA1378">
        <v>0</v>
      </c>
      <c r="AB1378">
        <v>0</v>
      </c>
      <c r="AC1378">
        <v>6015.1469781363476</v>
      </c>
      <c r="AD1378" t="s">
        <v>8548</v>
      </c>
      <c r="AE1378" t="s">
        <v>6613</v>
      </c>
      <c r="AF1378" s="10">
        <v>35462</v>
      </c>
      <c r="AG1378" s="10">
        <v>47848</v>
      </c>
      <c r="AH1378" t="s">
        <v>78</v>
      </c>
      <c r="AI1378" t="s">
        <v>79</v>
      </c>
      <c r="AJ1378" t="s">
        <v>80</v>
      </c>
      <c r="AK1378" t="s">
        <v>64</v>
      </c>
      <c r="AL1378" t="s">
        <v>47</v>
      </c>
      <c r="AM1378" t="s">
        <v>81</v>
      </c>
      <c r="AN1378" t="s">
        <v>82</v>
      </c>
    </row>
    <row r="1379" spans="1:40" x14ac:dyDescent="0.25">
      <c r="A1379" t="s">
        <v>8560</v>
      </c>
      <c r="B1379" t="s">
        <v>164</v>
      </c>
      <c r="C1379">
        <v>50</v>
      </c>
      <c r="D1379" t="s">
        <v>165</v>
      </c>
      <c r="E1379" t="s">
        <v>166</v>
      </c>
      <c r="F1379" s="1">
        <v>330031964843</v>
      </c>
      <c r="G1379" t="s">
        <v>1563</v>
      </c>
      <c r="H1379" t="s">
        <v>8561</v>
      </c>
      <c r="I1379" t="s">
        <v>42</v>
      </c>
      <c r="K1379" s="10" t="s">
        <v>1648</v>
      </c>
      <c r="L1379">
        <f>Tabela1[[#This Row],[vlCaptEst]]+Tabela1[[#This Row],[vlLancEstTrat]]+Tabela1[[#This Row],[vlLancEstNTrat]]+Tabela1[[#This Row],[vlConsEst]]</f>
        <v>90774.366633335012</v>
      </c>
      <c r="M1379">
        <v>-65196.017005293266</v>
      </c>
      <c r="N1379">
        <f>Tabela1[[#This Row],[VALOR_anual]]+Tabela1[[#This Row],[AJUSTE_exerc]]</f>
        <v>25578.349628041746</v>
      </c>
      <c r="Q1379" t="s">
        <v>51</v>
      </c>
      <c r="R1379" t="s">
        <v>1649</v>
      </c>
      <c r="S1379">
        <v>0</v>
      </c>
      <c r="T1379">
        <v>7884000</v>
      </c>
      <c r="U1379">
        <v>0</v>
      </c>
      <c r="V1379">
        <v>0</v>
      </c>
      <c r="W1379">
        <v>0</v>
      </c>
      <c r="X1379">
        <v>80</v>
      </c>
      <c r="Y1379">
        <v>5.7568725668020709E-2</v>
      </c>
      <c r="Z1379">
        <v>0</v>
      </c>
      <c r="AA1379">
        <v>90774.366633335012</v>
      </c>
      <c r="AB1379">
        <v>0</v>
      </c>
      <c r="AC1379">
        <v>0</v>
      </c>
      <c r="AD1379" t="s">
        <v>8562</v>
      </c>
      <c r="AE1379" t="s">
        <v>8563</v>
      </c>
      <c r="AF1379" s="10">
        <v>44490</v>
      </c>
      <c r="AG1379" s="10">
        <v>52252</v>
      </c>
      <c r="AH1379" t="s">
        <v>1644</v>
      </c>
      <c r="AI1379" t="s">
        <v>237</v>
      </c>
      <c r="AJ1379" t="s">
        <v>1570</v>
      </c>
      <c r="AK1379" t="s">
        <v>95</v>
      </c>
      <c r="AL1379" t="s">
        <v>47</v>
      </c>
      <c r="AM1379" t="s">
        <v>8564</v>
      </c>
      <c r="AN1379" t="s">
        <v>1572</v>
      </c>
    </row>
    <row r="1380" spans="1:40" x14ac:dyDescent="0.25">
      <c r="A1380" t="s">
        <v>8565</v>
      </c>
      <c r="B1380" t="s">
        <v>164</v>
      </c>
      <c r="C1380">
        <v>50</v>
      </c>
      <c r="D1380" t="s">
        <v>165</v>
      </c>
      <c r="E1380" t="s">
        <v>166</v>
      </c>
      <c r="F1380" s="1">
        <v>330030560978</v>
      </c>
      <c r="G1380" t="s">
        <v>8566</v>
      </c>
      <c r="H1380" t="s">
        <v>8567</v>
      </c>
      <c r="I1380" t="s">
        <v>92</v>
      </c>
      <c r="K1380" s="10" t="s">
        <v>1648</v>
      </c>
      <c r="L1380">
        <f>Tabela1[[#This Row],[vlCaptEst]]+Tabela1[[#This Row],[vlLancEstTrat]]+Tabela1[[#This Row],[vlLancEstNTrat]]+Tabela1[[#This Row],[vlConsEst]]</f>
        <v>3824.2846028415424</v>
      </c>
      <c r="M1380">
        <v>0</v>
      </c>
      <c r="N1380">
        <f>Tabela1[[#This Row],[VALOR_anual]]+Tabela1[[#This Row],[AJUSTE_exerc]]</f>
        <v>3824.2846028415424</v>
      </c>
      <c r="Q1380" t="s">
        <v>51</v>
      </c>
      <c r="R1380" t="s">
        <v>1649</v>
      </c>
      <c r="S1380">
        <v>47450</v>
      </c>
      <c r="T1380">
        <v>0</v>
      </c>
      <c r="U1380">
        <v>0</v>
      </c>
      <c r="V1380">
        <v>47450</v>
      </c>
      <c r="W1380">
        <v>0</v>
      </c>
      <c r="X1380">
        <v>0</v>
      </c>
      <c r="Y1380">
        <v>5.7568725668020709E-2</v>
      </c>
      <c r="Z1380">
        <v>1092.6482683230067</v>
      </c>
      <c r="AA1380">
        <v>0</v>
      </c>
      <c r="AB1380">
        <v>0</v>
      </c>
      <c r="AC1380">
        <v>2731.6363345185359</v>
      </c>
      <c r="AD1380" t="s">
        <v>8568</v>
      </c>
      <c r="AE1380" t="s">
        <v>8569</v>
      </c>
      <c r="AF1380" s="10">
        <v>44596</v>
      </c>
      <c r="AG1380" s="10">
        <v>46422</v>
      </c>
      <c r="AH1380" t="s">
        <v>8570</v>
      </c>
      <c r="AI1380" t="s">
        <v>8571</v>
      </c>
      <c r="AJ1380" t="s">
        <v>8572</v>
      </c>
      <c r="AK1380" t="s">
        <v>95</v>
      </c>
      <c r="AL1380" t="s">
        <v>47</v>
      </c>
      <c r="AM1380" t="s">
        <v>8573</v>
      </c>
      <c r="AN1380" t="s">
        <v>8574</v>
      </c>
    </row>
    <row r="1381" spans="1:40" x14ac:dyDescent="0.25">
      <c r="A1381" t="s">
        <v>8575</v>
      </c>
      <c r="B1381" t="s">
        <v>164</v>
      </c>
      <c r="C1381">
        <v>50</v>
      </c>
      <c r="D1381" t="s">
        <v>165</v>
      </c>
      <c r="E1381" t="s">
        <v>166</v>
      </c>
      <c r="F1381" s="1">
        <v>330038417899</v>
      </c>
      <c r="G1381" t="s">
        <v>8576</v>
      </c>
      <c r="H1381" t="s">
        <v>8577</v>
      </c>
      <c r="I1381" t="s">
        <v>49</v>
      </c>
      <c r="K1381" s="10" t="s">
        <v>1648</v>
      </c>
      <c r="L1381">
        <f>Tabela1[[#This Row],[vlCaptEst]]+Tabela1[[#This Row],[vlLancEstTrat]]+Tabela1[[#This Row],[vlLancEstNTrat]]+Tabela1[[#This Row],[vlConsEst]]</f>
        <v>4265.8132890481984</v>
      </c>
      <c r="M1381">
        <v>0</v>
      </c>
      <c r="N1381">
        <f>Tabela1[[#This Row],[VALOR_anual]]+Tabela1[[#This Row],[AJUSTE_exerc]]</f>
        <v>4265.8132890481984</v>
      </c>
      <c r="Q1381" t="s">
        <v>51</v>
      </c>
      <c r="R1381" t="s">
        <v>1649</v>
      </c>
      <c r="S1381">
        <v>60436.7</v>
      </c>
      <c r="T1381">
        <v>0</v>
      </c>
      <c r="U1381">
        <v>0</v>
      </c>
      <c r="V1381">
        <v>49924.7</v>
      </c>
      <c r="W1381">
        <v>0</v>
      </c>
      <c r="X1381">
        <v>0</v>
      </c>
      <c r="Y1381">
        <v>5.7568725668020709E-2</v>
      </c>
      <c r="Z1381">
        <v>1391.710281573856</v>
      </c>
      <c r="AA1381">
        <v>0</v>
      </c>
      <c r="AB1381">
        <v>0</v>
      </c>
      <c r="AC1381">
        <v>2874.1030074743426</v>
      </c>
      <c r="AD1381" t="s">
        <v>8578</v>
      </c>
      <c r="AE1381" t="s">
        <v>8579</v>
      </c>
      <c r="AF1381" s="10">
        <v>44580</v>
      </c>
      <c r="AG1381" s="10">
        <v>46406</v>
      </c>
      <c r="AH1381" t="s">
        <v>8580</v>
      </c>
      <c r="AI1381" t="s">
        <v>8581</v>
      </c>
      <c r="AJ1381" t="s">
        <v>8582</v>
      </c>
      <c r="AK1381" t="s">
        <v>255</v>
      </c>
      <c r="AL1381" t="s">
        <v>47</v>
      </c>
      <c r="AM1381" t="s">
        <v>1406</v>
      </c>
      <c r="AN1381" t="s">
        <v>268</v>
      </c>
    </row>
    <row r="1382" spans="1:40" x14ac:dyDescent="0.25">
      <c r="A1382" t="s">
        <v>8583</v>
      </c>
      <c r="B1382" t="s">
        <v>164</v>
      </c>
      <c r="C1382">
        <v>50</v>
      </c>
      <c r="D1382" t="s">
        <v>165</v>
      </c>
      <c r="E1382" t="s">
        <v>166</v>
      </c>
      <c r="F1382" s="1">
        <v>330036892433</v>
      </c>
      <c r="G1382" t="s">
        <v>7189</v>
      </c>
      <c r="H1382" t="s">
        <v>8584</v>
      </c>
      <c r="I1382" t="s">
        <v>49</v>
      </c>
      <c r="K1382" s="10" t="s">
        <v>1648</v>
      </c>
      <c r="L1382">
        <f>Tabela1[[#This Row],[vlCaptEst]]+Tabela1[[#This Row],[vlLancEstTrat]]+Tabela1[[#This Row],[vlLancEstNTrat]]+Tabela1[[#This Row],[vlConsEst]]</f>
        <v>3124.9103483123217</v>
      </c>
      <c r="M1382">
        <v>0</v>
      </c>
      <c r="N1382">
        <f>Tabela1[[#This Row],[VALOR_anual]]+Tabela1[[#This Row],[AJUSTE_exerc]]</f>
        <v>3124.9103483123217</v>
      </c>
      <c r="Q1382" t="s">
        <v>51</v>
      </c>
      <c r="R1382" t="s">
        <v>1649</v>
      </c>
      <c r="S1382">
        <v>90468.9</v>
      </c>
      <c r="T1382">
        <v>0</v>
      </c>
      <c r="U1382">
        <v>0</v>
      </c>
      <c r="V1382">
        <v>18093.78</v>
      </c>
      <c r="W1382">
        <v>0</v>
      </c>
      <c r="X1382">
        <v>0</v>
      </c>
      <c r="Y1382">
        <v>5.7568725668020709E-2</v>
      </c>
      <c r="Z1382">
        <v>2083.2735655415477</v>
      </c>
      <c r="AA1382">
        <v>0</v>
      </c>
      <c r="AB1382">
        <v>0</v>
      </c>
      <c r="AC1382">
        <v>1041.6367827707738</v>
      </c>
      <c r="AD1382" t="s">
        <v>8585</v>
      </c>
      <c r="AE1382" t="s">
        <v>8586</v>
      </c>
      <c r="AF1382" s="10">
        <v>44575</v>
      </c>
      <c r="AG1382" s="10">
        <v>46401</v>
      </c>
      <c r="AH1382" t="s">
        <v>8587</v>
      </c>
      <c r="AI1382" t="s">
        <v>6071</v>
      </c>
      <c r="AJ1382" t="s">
        <v>8588</v>
      </c>
      <c r="AK1382" t="s">
        <v>7244</v>
      </c>
      <c r="AL1382" t="s">
        <v>47</v>
      </c>
      <c r="AM1382" t="s">
        <v>8589</v>
      </c>
      <c r="AN1382" t="s">
        <v>8590</v>
      </c>
    </row>
    <row r="1383" spans="1:40" x14ac:dyDescent="0.25">
      <c r="A1383" t="s">
        <v>8591</v>
      </c>
      <c r="B1383" t="s">
        <v>164</v>
      </c>
      <c r="C1383">
        <v>50</v>
      </c>
      <c r="D1383" t="s">
        <v>165</v>
      </c>
      <c r="E1383" t="s">
        <v>166</v>
      </c>
      <c r="F1383" s="1">
        <v>330038076617</v>
      </c>
      <c r="G1383" t="s">
        <v>8592</v>
      </c>
      <c r="H1383" t="s">
        <v>8593</v>
      </c>
      <c r="I1383" t="s">
        <v>62</v>
      </c>
      <c r="K1383" s="10" t="s">
        <v>1554</v>
      </c>
      <c r="L1383">
        <f>Tabela1[[#This Row],[vlCaptEst]]+Tabela1[[#This Row],[vlLancEstTrat]]+Tabela1[[#This Row],[vlLancEstNTrat]]+Tabela1[[#This Row],[vlConsEst]]</f>
        <v>502.1159204285704</v>
      </c>
      <c r="M1383">
        <v>0</v>
      </c>
      <c r="N1383">
        <f>Tabela1[[#This Row],[VALOR_anual]]+Tabela1[[#This Row],[AJUSTE_exerc]]</f>
        <v>502.1159204285704</v>
      </c>
      <c r="Q1383" t="s">
        <v>51</v>
      </c>
      <c r="R1383" t="s">
        <v>1655</v>
      </c>
      <c r="S1383">
        <v>0</v>
      </c>
      <c r="T1383">
        <v>182470.8</v>
      </c>
      <c r="U1383">
        <v>0</v>
      </c>
      <c r="V1383">
        <v>0</v>
      </c>
      <c r="W1383">
        <v>1234</v>
      </c>
      <c r="X1383">
        <v>95</v>
      </c>
      <c r="Y1383">
        <v>5.7568725668020709E-2</v>
      </c>
      <c r="Z1383">
        <v>0</v>
      </c>
      <c r="AA1383">
        <v>502.1159204285704</v>
      </c>
      <c r="AB1383">
        <v>0</v>
      </c>
      <c r="AC1383">
        <v>0</v>
      </c>
      <c r="AD1383" t="s">
        <v>8594</v>
      </c>
      <c r="AE1383" t="s">
        <v>8595</v>
      </c>
      <c r="AF1383" s="10">
        <v>44566</v>
      </c>
      <c r="AG1383" s="10">
        <v>46392</v>
      </c>
      <c r="AH1383" t="s">
        <v>8596</v>
      </c>
      <c r="AI1383" t="s">
        <v>4492</v>
      </c>
      <c r="AJ1383" t="s">
        <v>7280</v>
      </c>
      <c r="AK1383" t="s">
        <v>1628</v>
      </c>
      <c r="AL1383" t="s">
        <v>47</v>
      </c>
      <c r="AM1383" t="s">
        <v>8597</v>
      </c>
      <c r="AN1383" t="s">
        <v>1929</v>
      </c>
    </row>
    <row r="1384" spans="1:40" x14ac:dyDescent="0.25">
      <c r="A1384" t="s">
        <v>8598</v>
      </c>
      <c r="B1384" t="s">
        <v>164</v>
      </c>
      <c r="C1384">
        <v>50</v>
      </c>
      <c r="D1384" t="s">
        <v>165</v>
      </c>
      <c r="E1384" t="s">
        <v>166</v>
      </c>
      <c r="F1384" s="1">
        <v>330009005987</v>
      </c>
      <c r="G1384" t="s">
        <v>88</v>
      </c>
      <c r="H1384" t="s">
        <v>8599</v>
      </c>
      <c r="I1384" t="s">
        <v>92</v>
      </c>
      <c r="K1384" s="10" t="s">
        <v>1554</v>
      </c>
      <c r="L1384">
        <f>Tabela1[[#This Row],[vlCaptEst]]+Tabela1[[#This Row],[vlLancEstTrat]]+Tabela1[[#This Row],[vlLancEstNTrat]]+Tabela1[[#This Row],[vlConsEst]]</f>
        <v>6109.4425184713855</v>
      </c>
      <c r="M1384">
        <v>0</v>
      </c>
      <c r="N1384">
        <f>Tabela1[[#This Row],[VALOR_anual]]+Tabela1[[#This Row],[AJUSTE_exerc]]</f>
        <v>6109.4425184713855</v>
      </c>
      <c r="Q1384" t="s">
        <v>51</v>
      </c>
      <c r="R1384" t="s">
        <v>1655</v>
      </c>
      <c r="S1384">
        <v>75803.199999999997</v>
      </c>
      <c r="T1384">
        <v>146</v>
      </c>
      <c r="U1384">
        <v>0</v>
      </c>
      <c r="V1384">
        <v>75657.2</v>
      </c>
      <c r="W1384">
        <v>0</v>
      </c>
      <c r="X1384">
        <v>0</v>
      </c>
      <c r="Y1384">
        <v>5.7568725668020709E-2</v>
      </c>
      <c r="Z1384">
        <v>1745.5535134955367</v>
      </c>
      <c r="AA1384">
        <v>8.4061915802553706</v>
      </c>
      <c r="AB1384">
        <v>0</v>
      </c>
      <c r="AC1384">
        <v>4355.4828133955934</v>
      </c>
      <c r="AD1384" t="s">
        <v>8600</v>
      </c>
      <c r="AE1384" t="s">
        <v>8601</v>
      </c>
      <c r="AF1384" s="10">
        <v>44627</v>
      </c>
      <c r="AG1384" s="10">
        <v>46453</v>
      </c>
      <c r="AH1384" t="s">
        <v>8602</v>
      </c>
      <c r="AI1384" t="s">
        <v>89</v>
      </c>
      <c r="AJ1384" t="s">
        <v>8603</v>
      </c>
      <c r="AK1384" t="s">
        <v>8604</v>
      </c>
      <c r="AL1384" t="s">
        <v>47</v>
      </c>
      <c r="AM1384" t="s">
        <v>8605</v>
      </c>
      <c r="AN1384" t="s">
        <v>268</v>
      </c>
    </row>
    <row r="1385" spans="1:40" x14ac:dyDescent="0.25">
      <c r="A1385" t="s">
        <v>8610</v>
      </c>
      <c r="B1385" t="s">
        <v>164</v>
      </c>
      <c r="C1385">
        <v>50</v>
      </c>
      <c r="D1385" t="s">
        <v>165</v>
      </c>
      <c r="E1385" t="s">
        <v>166</v>
      </c>
      <c r="F1385" s="1">
        <v>330030611637</v>
      </c>
      <c r="G1385" t="s">
        <v>1563</v>
      </c>
      <c r="H1385" t="s">
        <v>8611</v>
      </c>
      <c r="I1385" t="s">
        <v>42</v>
      </c>
      <c r="K1385" s="10" t="s">
        <v>1554</v>
      </c>
      <c r="L1385">
        <f>Tabela1[[#This Row],[vlCaptEst]]+Tabela1[[#This Row],[vlLancEstTrat]]+Tabela1[[#This Row],[vlLancEstNTrat]]+Tabela1[[#This Row],[vlConsEst]]</f>
        <v>78695.298672978533</v>
      </c>
      <c r="M1385">
        <v>0</v>
      </c>
      <c r="N1385">
        <f>Tabela1[[#This Row],[VALOR_anual]]+Tabela1[[#This Row],[AJUSTE_exerc]]</f>
        <v>78695.298672978533</v>
      </c>
      <c r="Q1385" t="s">
        <v>51</v>
      </c>
      <c r="R1385" t="s">
        <v>1655</v>
      </c>
      <c r="S1385">
        <v>0</v>
      </c>
      <c r="T1385">
        <v>14209771.199999999</v>
      </c>
      <c r="U1385">
        <v>0</v>
      </c>
      <c r="V1385">
        <v>0</v>
      </c>
      <c r="W1385">
        <v>1234</v>
      </c>
      <c r="X1385">
        <v>90</v>
      </c>
      <c r="Y1385">
        <v>5.7568725668020709E-2</v>
      </c>
      <c r="Z1385">
        <v>0</v>
      </c>
      <c r="AA1385">
        <v>78695.298672978533</v>
      </c>
      <c r="AB1385">
        <v>0</v>
      </c>
      <c r="AC1385">
        <v>0</v>
      </c>
      <c r="AD1385" t="s">
        <v>1656</v>
      </c>
      <c r="AE1385" t="s">
        <v>1657</v>
      </c>
      <c r="AF1385" s="10">
        <v>44558</v>
      </c>
      <c r="AG1385" s="10">
        <v>52014</v>
      </c>
      <c r="AH1385" t="s">
        <v>1644</v>
      </c>
      <c r="AI1385" t="s">
        <v>237</v>
      </c>
      <c r="AJ1385" t="s">
        <v>1617</v>
      </c>
      <c r="AK1385" t="s">
        <v>95</v>
      </c>
      <c r="AL1385" t="s">
        <v>47</v>
      </c>
      <c r="AM1385" t="s">
        <v>1645</v>
      </c>
      <c r="AN1385" t="s">
        <v>1572</v>
      </c>
    </row>
    <row r="1386" spans="1:40" x14ac:dyDescent="0.25">
      <c r="A1386" t="s">
        <v>8612</v>
      </c>
      <c r="B1386" t="s">
        <v>164</v>
      </c>
      <c r="C1386">
        <v>50</v>
      </c>
      <c r="D1386" t="s">
        <v>165</v>
      </c>
      <c r="E1386" t="s">
        <v>166</v>
      </c>
      <c r="F1386" s="1">
        <v>330032811552</v>
      </c>
      <c r="G1386" t="s">
        <v>8613</v>
      </c>
      <c r="H1386" t="s">
        <v>8614</v>
      </c>
      <c r="I1386" t="s">
        <v>49</v>
      </c>
      <c r="K1386" s="10" t="s">
        <v>3665</v>
      </c>
      <c r="L1386">
        <f>Tabela1[[#This Row],[vlCaptEst]]+Tabela1[[#This Row],[vlLancEstTrat]]+Tabela1[[#This Row],[vlLancEstNTrat]]+Tabela1[[#This Row],[vlConsEst]]</f>
        <v>1825.8665811275171</v>
      </c>
      <c r="M1386">
        <v>0</v>
      </c>
      <c r="N1386">
        <f>Tabela1[[#This Row],[VALOR_anual]]+Tabela1[[#This Row],[AJUSTE_exerc]]</f>
        <v>1825.8665811275171</v>
      </c>
      <c r="Q1386">
        <v>0</v>
      </c>
      <c r="R1386" t="s">
        <v>1662</v>
      </c>
      <c r="S1386">
        <v>45351.25</v>
      </c>
      <c r="T1386">
        <v>39420</v>
      </c>
      <c r="U1386">
        <v>0</v>
      </c>
      <c r="V1386">
        <v>9070.25</v>
      </c>
      <c r="W1386">
        <v>1234</v>
      </c>
      <c r="X1386">
        <v>89</v>
      </c>
      <c r="Y1386">
        <v>5.7568725668020709E-2</v>
      </c>
      <c r="Z1386">
        <v>1044.3204985920481</v>
      </c>
      <c r="AA1386">
        <v>259.38061200243862</v>
      </c>
      <c r="AB1386">
        <v>0</v>
      </c>
      <c r="AC1386">
        <v>522.16547053303043</v>
      </c>
      <c r="AD1386" t="s">
        <v>8615</v>
      </c>
      <c r="AE1386" t="s">
        <v>8616</v>
      </c>
      <c r="AF1386" s="10">
        <v>44725</v>
      </c>
      <c r="AG1386" s="10">
        <v>46551</v>
      </c>
      <c r="AH1386" t="s">
        <v>8617</v>
      </c>
      <c r="AI1386" t="s">
        <v>8618</v>
      </c>
      <c r="AJ1386" t="s">
        <v>8619</v>
      </c>
      <c r="AK1386" t="s">
        <v>7683</v>
      </c>
      <c r="AL1386" t="s">
        <v>47</v>
      </c>
      <c r="AM1386" t="s">
        <v>8254</v>
      </c>
      <c r="AN1386" t="s">
        <v>1961</v>
      </c>
    </row>
    <row r="1387" spans="1:40" x14ac:dyDescent="0.25">
      <c r="A1387" t="s">
        <v>8620</v>
      </c>
      <c r="B1387" t="s">
        <v>164</v>
      </c>
      <c r="C1387">
        <v>50</v>
      </c>
      <c r="D1387" t="s">
        <v>165</v>
      </c>
      <c r="E1387" t="s">
        <v>166</v>
      </c>
      <c r="F1387" s="1">
        <v>330029843902</v>
      </c>
      <c r="G1387" t="s">
        <v>8621</v>
      </c>
      <c r="H1387" t="s">
        <v>8622</v>
      </c>
      <c r="I1387" t="s">
        <v>1933</v>
      </c>
      <c r="K1387" s="10" t="s">
        <v>1661</v>
      </c>
      <c r="L1387">
        <f>Tabela1[[#This Row],[vlCaptEst]]+Tabela1[[#This Row],[vlLancEstTrat]]+Tabela1[[#This Row],[vlLancEstNTrat]]+Tabela1[[#This Row],[vlConsEst]]</f>
        <v>703.1231026997948</v>
      </c>
      <c r="M1387">
        <v>0</v>
      </c>
      <c r="N1387">
        <f>Tabela1[[#This Row],[VALOR_anual]]+Tabela1[[#This Row],[AJUSTE_exerc]]</f>
        <v>703.1231026997948</v>
      </c>
      <c r="Q1387" t="s">
        <v>51</v>
      </c>
      <c r="R1387" t="s">
        <v>1662</v>
      </c>
      <c r="S1387">
        <v>0</v>
      </c>
      <c r="T1387">
        <v>61068</v>
      </c>
      <c r="U1387">
        <v>0</v>
      </c>
      <c r="V1387">
        <v>0</v>
      </c>
      <c r="W1387">
        <v>1234</v>
      </c>
      <c r="X1387">
        <v>80</v>
      </c>
      <c r="Y1387">
        <v>5.7568725668020709E-2</v>
      </c>
      <c r="Z1387">
        <v>0</v>
      </c>
      <c r="AA1387">
        <v>703.1231026997948</v>
      </c>
      <c r="AB1387">
        <v>0</v>
      </c>
      <c r="AC1387">
        <v>0</v>
      </c>
      <c r="AD1387" t="s">
        <v>8623</v>
      </c>
      <c r="AE1387" t="s">
        <v>8624</v>
      </c>
      <c r="AF1387" s="10">
        <v>44594</v>
      </c>
      <c r="AG1387" s="10">
        <v>46420</v>
      </c>
      <c r="AH1387" t="s">
        <v>8625</v>
      </c>
      <c r="AI1387" t="s">
        <v>353</v>
      </c>
      <c r="AJ1387" t="s">
        <v>8626</v>
      </c>
      <c r="AK1387" t="s">
        <v>255</v>
      </c>
      <c r="AL1387" t="s">
        <v>47</v>
      </c>
      <c r="AM1387" t="s">
        <v>8627</v>
      </c>
      <c r="AN1387" t="s">
        <v>8628</v>
      </c>
    </row>
    <row r="1388" spans="1:40" x14ac:dyDescent="0.25">
      <c r="A1388" t="s">
        <v>8629</v>
      </c>
      <c r="B1388" t="s">
        <v>164</v>
      </c>
      <c r="C1388">
        <v>50</v>
      </c>
      <c r="D1388" t="s">
        <v>165</v>
      </c>
      <c r="E1388" t="s">
        <v>166</v>
      </c>
      <c r="F1388" s="1">
        <v>3300413384</v>
      </c>
      <c r="G1388" t="s">
        <v>5353</v>
      </c>
      <c r="H1388" t="s">
        <v>8630</v>
      </c>
      <c r="I1388" t="s">
        <v>271</v>
      </c>
      <c r="K1388" s="10" t="s">
        <v>1661</v>
      </c>
      <c r="L1388">
        <f>Tabela1[[#This Row],[vlCaptEst]]+Tabela1[[#This Row],[vlLancEstTrat]]+Tabela1[[#This Row],[vlLancEstNTrat]]+Tabela1[[#This Row],[vlConsEst]]</f>
        <v>1546.0291625341217</v>
      </c>
      <c r="M1388">
        <v>1859.89</v>
      </c>
      <c r="N1388">
        <f>Tabela1[[#This Row],[VALOR_anual]]+Tabela1[[#This Row],[AJUSTE_exerc]]</f>
        <v>3405.9191625341218</v>
      </c>
      <c r="Q1388" t="s">
        <v>8631</v>
      </c>
      <c r="R1388" t="s">
        <v>1662</v>
      </c>
      <c r="S1388">
        <v>28512</v>
      </c>
      <c r="T1388">
        <v>37930.800000000003</v>
      </c>
      <c r="U1388">
        <v>0</v>
      </c>
      <c r="V1388">
        <v>5702.4</v>
      </c>
      <c r="W1388">
        <v>1234</v>
      </c>
      <c r="X1388">
        <v>74</v>
      </c>
      <c r="Y1388">
        <v>5.7568725668020709E-2</v>
      </c>
      <c r="Z1388">
        <v>656.56011107698885</v>
      </c>
      <c r="AA1388">
        <v>561.18899591863828</v>
      </c>
      <c r="AB1388">
        <v>0</v>
      </c>
      <c r="AC1388">
        <v>328.28005553849442</v>
      </c>
      <c r="AD1388" t="s">
        <v>8632</v>
      </c>
      <c r="AE1388" t="s">
        <v>8633</v>
      </c>
      <c r="AF1388" s="10">
        <v>44679</v>
      </c>
      <c r="AG1388" s="10">
        <v>45383</v>
      </c>
      <c r="AH1388" t="s">
        <v>8634</v>
      </c>
      <c r="AI1388" t="s">
        <v>8635</v>
      </c>
      <c r="AJ1388" t="s">
        <v>8636</v>
      </c>
      <c r="AK1388" t="s">
        <v>255</v>
      </c>
      <c r="AL1388" t="s">
        <v>47</v>
      </c>
      <c r="AM1388" t="s">
        <v>8637</v>
      </c>
      <c r="AN1388" t="s">
        <v>256</v>
      </c>
    </row>
    <row r="1389" spans="1:40" x14ac:dyDescent="0.25">
      <c r="A1389" t="s">
        <v>8638</v>
      </c>
      <c r="B1389" t="s">
        <v>164</v>
      </c>
      <c r="C1389">
        <v>50</v>
      </c>
      <c r="D1389" t="s">
        <v>165</v>
      </c>
      <c r="E1389" t="s">
        <v>166</v>
      </c>
      <c r="F1389" s="1">
        <v>330030420963</v>
      </c>
      <c r="G1389" t="s">
        <v>8639</v>
      </c>
      <c r="H1389" t="s">
        <v>8640</v>
      </c>
      <c r="I1389" t="s">
        <v>1933</v>
      </c>
      <c r="K1389" s="10" t="s">
        <v>1661</v>
      </c>
      <c r="L1389">
        <f>Tabela1[[#This Row],[vlCaptEst]]+Tabela1[[#This Row],[vlLancEstTrat]]+Tabela1[[#This Row],[vlLancEstNTrat]]+Tabela1[[#This Row],[vlConsEst]]</f>
        <v>63.041215614908893</v>
      </c>
      <c r="M1389">
        <v>0</v>
      </c>
      <c r="N1389">
        <f>Tabela1[[#This Row],[VALOR_anual]]+Tabela1[[#This Row],[AJUSTE_exerc]]</f>
        <v>63.041215614908893</v>
      </c>
      <c r="Q1389" t="s">
        <v>51</v>
      </c>
      <c r="R1389" t="s">
        <v>1662</v>
      </c>
      <c r="S1389">
        <v>0</v>
      </c>
      <c r="T1389">
        <v>4380</v>
      </c>
      <c r="U1389">
        <v>0</v>
      </c>
      <c r="V1389">
        <v>0</v>
      </c>
      <c r="W1389">
        <v>1234</v>
      </c>
      <c r="X1389">
        <v>75</v>
      </c>
      <c r="Y1389">
        <v>5.7568725668020709E-2</v>
      </c>
      <c r="Z1389">
        <v>0</v>
      </c>
      <c r="AA1389">
        <v>63.041215614908893</v>
      </c>
      <c r="AB1389">
        <v>0</v>
      </c>
      <c r="AC1389">
        <v>0</v>
      </c>
      <c r="AD1389" t="s">
        <v>8641</v>
      </c>
      <c r="AE1389" t="s">
        <v>8642</v>
      </c>
      <c r="AF1389" s="10">
        <v>44644</v>
      </c>
      <c r="AG1389" s="10">
        <v>46470</v>
      </c>
      <c r="AH1389" t="s">
        <v>8643</v>
      </c>
      <c r="AI1389" t="s">
        <v>8235</v>
      </c>
      <c r="AJ1389" t="s">
        <v>8644</v>
      </c>
      <c r="AK1389" t="s">
        <v>95</v>
      </c>
      <c r="AL1389" t="s">
        <v>47</v>
      </c>
      <c r="AM1389" t="s">
        <v>8645</v>
      </c>
      <c r="AN1389" t="s">
        <v>2885</v>
      </c>
    </row>
    <row r="1390" spans="1:40" x14ac:dyDescent="0.25">
      <c r="A1390" t="s">
        <v>8646</v>
      </c>
      <c r="B1390" t="s">
        <v>164</v>
      </c>
      <c r="C1390">
        <v>50</v>
      </c>
      <c r="D1390" t="s">
        <v>165</v>
      </c>
      <c r="E1390" t="s">
        <v>166</v>
      </c>
      <c r="F1390" s="1">
        <v>330034710605</v>
      </c>
      <c r="G1390" t="s">
        <v>8647</v>
      </c>
      <c r="H1390" t="s">
        <v>8648</v>
      </c>
      <c r="I1390" t="s">
        <v>49</v>
      </c>
      <c r="K1390" s="10" t="s">
        <v>1661</v>
      </c>
      <c r="L1390">
        <f>Tabela1[[#This Row],[vlCaptEst]]+Tabela1[[#This Row],[vlLancEstTrat]]+Tabela1[[#This Row],[vlLancEstNTrat]]+Tabela1[[#This Row],[vlConsEst]]</f>
        <v>1821.1987952438226</v>
      </c>
      <c r="M1390">
        <v>0</v>
      </c>
      <c r="N1390">
        <f>Tabela1[[#This Row],[VALOR_anual]]+Tabela1[[#This Row],[AJUSTE_exerc]]</f>
        <v>1821.1987952438226</v>
      </c>
      <c r="Q1390" t="s">
        <v>51</v>
      </c>
      <c r="R1390" t="s">
        <v>1662</v>
      </c>
      <c r="S1390">
        <v>36773.75</v>
      </c>
      <c r="T1390">
        <v>143488.79999999999</v>
      </c>
      <c r="U1390">
        <v>0</v>
      </c>
      <c r="V1390">
        <v>7354.75</v>
      </c>
      <c r="W1390">
        <v>1234</v>
      </c>
      <c r="X1390">
        <v>93</v>
      </c>
      <c r="Y1390">
        <v>5.7568725668020709E-2</v>
      </c>
      <c r="Z1390">
        <v>846.81154511509146</v>
      </c>
      <c r="AA1390">
        <v>550.97625633417897</v>
      </c>
      <c r="AB1390">
        <v>0</v>
      </c>
      <c r="AC1390">
        <v>423.41099379455216</v>
      </c>
      <c r="AD1390" t="s">
        <v>8649</v>
      </c>
      <c r="AE1390" t="s">
        <v>8650</v>
      </c>
      <c r="AF1390" s="10">
        <v>44638</v>
      </c>
      <c r="AG1390" s="10">
        <v>46464</v>
      </c>
      <c r="AH1390" t="s">
        <v>8651</v>
      </c>
      <c r="AI1390" t="s">
        <v>6242</v>
      </c>
      <c r="AJ1390" t="s">
        <v>8422</v>
      </c>
      <c r="AK1390" t="s">
        <v>7244</v>
      </c>
      <c r="AL1390" t="s">
        <v>47</v>
      </c>
      <c r="AM1390" t="s">
        <v>7315</v>
      </c>
      <c r="AN1390" t="s">
        <v>282</v>
      </c>
    </row>
    <row r="1391" spans="1:40" x14ac:dyDescent="0.25">
      <c r="A1391" t="s">
        <v>8652</v>
      </c>
      <c r="B1391" t="s">
        <v>164</v>
      </c>
      <c r="C1391">
        <v>50</v>
      </c>
      <c r="D1391" t="s">
        <v>165</v>
      </c>
      <c r="E1391" t="s">
        <v>166</v>
      </c>
      <c r="F1391" s="1">
        <v>330022571966</v>
      </c>
      <c r="G1391" t="s">
        <v>6335</v>
      </c>
      <c r="H1391" t="s">
        <v>8653</v>
      </c>
      <c r="I1391" t="s">
        <v>92</v>
      </c>
      <c r="K1391" s="10" t="s">
        <v>1661</v>
      </c>
      <c r="L1391">
        <f>Tabela1[[#This Row],[vlCaptEst]]+Tabela1[[#This Row],[vlLancEstTrat]]+Tabela1[[#This Row],[vlLancEstNTrat]]+Tabela1[[#This Row],[vlConsEst]]</f>
        <v>8125.1532771505081</v>
      </c>
      <c r="M1391">
        <v>0</v>
      </c>
      <c r="N1391">
        <f>Tabela1[[#This Row],[VALOR_anual]]+Tabela1[[#This Row],[AJUSTE_exerc]]</f>
        <v>8125.1532771505081</v>
      </c>
      <c r="Q1391" t="s">
        <v>51</v>
      </c>
      <c r="R1391" t="s">
        <v>1662</v>
      </c>
      <c r="S1391">
        <v>101178</v>
      </c>
      <c r="T1391">
        <v>0</v>
      </c>
      <c r="U1391">
        <v>0</v>
      </c>
      <c r="V1391">
        <v>100667</v>
      </c>
      <c r="W1391">
        <v>0</v>
      </c>
      <c r="X1391">
        <v>0</v>
      </c>
      <c r="Y1391">
        <v>5.7568725668020709E-2</v>
      </c>
      <c r="Z1391">
        <v>2329.8830318264058</v>
      </c>
      <c r="AA1391">
        <v>0</v>
      </c>
      <c r="AB1391">
        <v>0</v>
      </c>
      <c r="AC1391">
        <v>5795.2702453241027</v>
      </c>
      <c r="AD1391" t="s">
        <v>8654</v>
      </c>
      <c r="AE1391" t="s">
        <v>8655</v>
      </c>
      <c r="AF1391" s="10">
        <v>43949</v>
      </c>
      <c r="AG1391" s="10">
        <v>45775</v>
      </c>
      <c r="AH1391" t="s">
        <v>8656</v>
      </c>
      <c r="AI1391" t="s">
        <v>6340</v>
      </c>
      <c r="AJ1391" t="s">
        <v>8657</v>
      </c>
      <c r="AK1391" t="s">
        <v>1719</v>
      </c>
      <c r="AL1391" t="s">
        <v>47</v>
      </c>
      <c r="AM1391" t="s">
        <v>1720</v>
      </c>
      <c r="AN1391" t="s">
        <v>1690</v>
      </c>
    </row>
    <row r="1392" spans="1:40" x14ac:dyDescent="0.25">
      <c r="A1392" t="s">
        <v>8658</v>
      </c>
      <c r="B1392" t="s">
        <v>164</v>
      </c>
      <c r="C1392">
        <v>50</v>
      </c>
      <c r="D1392" t="s">
        <v>165</v>
      </c>
      <c r="E1392" t="s">
        <v>166</v>
      </c>
      <c r="F1392" s="1">
        <v>330031512276</v>
      </c>
      <c r="G1392" t="s">
        <v>8659</v>
      </c>
      <c r="H1392" t="s">
        <v>8660</v>
      </c>
      <c r="I1392" t="s">
        <v>92</v>
      </c>
      <c r="K1392" s="10" t="s">
        <v>1682</v>
      </c>
      <c r="L1392">
        <f>Tabela1[[#This Row],[vlCaptEst]]+Tabela1[[#This Row],[vlLancEstTrat]]+Tabela1[[#This Row],[vlLancEstNTrat]]+Tabela1[[#This Row],[vlConsEst]]</f>
        <v>5685.8331176705915</v>
      </c>
      <c r="M1392">
        <v>0</v>
      </c>
      <c r="N1392">
        <f>Tabela1[[#This Row],[VALOR_anual]]+Tabela1[[#This Row],[AJUSTE_exerc]]</f>
        <v>5685.8331176705915</v>
      </c>
      <c r="Q1392" t="s">
        <v>51</v>
      </c>
      <c r="R1392" t="s">
        <v>1683</v>
      </c>
      <c r="S1392">
        <v>70547.199999999997</v>
      </c>
      <c r="T1392">
        <v>0</v>
      </c>
      <c r="U1392">
        <v>0</v>
      </c>
      <c r="V1392">
        <v>70547.199999999997</v>
      </c>
      <c r="W1392">
        <v>0</v>
      </c>
      <c r="X1392">
        <v>0</v>
      </c>
      <c r="Y1392">
        <v>5.7568725668020709E-2</v>
      </c>
      <c r="Z1392">
        <v>1624.5252396878852</v>
      </c>
      <c r="AA1392">
        <v>0</v>
      </c>
      <c r="AB1392">
        <v>0</v>
      </c>
      <c r="AC1392">
        <v>4061.307877982706</v>
      </c>
      <c r="AD1392" t="s">
        <v>8661</v>
      </c>
      <c r="AE1392" t="s">
        <v>810</v>
      </c>
      <c r="AF1392" s="10">
        <v>44568</v>
      </c>
      <c r="AG1392" s="10">
        <v>46394</v>
      </c>
      <c r="AH1392" t="s">
        <v>8662</v>
      </c>
      <c r="AI1392" t="s">
        <v>232</v>
      </c>
      <c r="AJ1392" t="s">
        <v>8663</v>
      </c>
      <c r="AK1392" t="s">
        <v>95</v>
      </c>
      <c r="AL1392" t="s">
        <v>47</v>
      </c>
      <c r="AM1392" t="s">
        <v>2703</v>
      </c>
      <c r="AN1392" t="s">
        <v>8477</v>
      </c>
    </row>
    <row r="1393" spans="1:40" x14ac:dyDescent="0.25">
      <c r="A1393" t="s">
        <v>8664</v>
      </c>
      <c r="B1393" t="s">
        <v>164</v>
      </c>
      <c r="C1393">
        <v>50</v>
      </c>
      <c r="D1393" t="s">
        <v>165</v>
      </c>
      <c r="E1393" t="s">
        <v>166</v>
      </c>
      <c r="F1393" s="1">
        <v>330035377535</v>
      </c>
      <c r="G1393" t="s">
        <v>8665</v>
      </c>
      <c r="H1393" t="s">
        <v>8666</v>
      </c>
      <c r="I1393" t="s">
        <v>1933</v>
      </c>
      <c r="K1393" s="10" t="s">
        <v>1682</v>
      </c>
      <c r="L1393">
        <f>Tabela1[[#This Row],[vlCaptEst]]+Tabela1[[#This Row],[vlLancEstTrat]]+Tabela1[[#This Row],[vlLancEstNTrat]]+Tabela1[[#This Row],[vlConsEst]]</f>
        <v>36.997685427136361</v>
      </c>
      <c r="M1393">
        <v>398</v>
      </c>
      <c r="N1393">
        <f>Tabela1[[#This Row],[VALOR_anual]]+Tabela1[[#This Row],[AJUSTE_exerc]]</f>
        <v>434.99768542713639</v>
      </c>
      <c r="Q1393" t="s">
        <v>51</v>
      </c>
      <c r="R1393" t="s">
        <v>1683</v>
      </c>
      <c r="S1393">
        <v>0</v>
      </c>
      <c r="T1393">
        <v>3570</v>
      </c>
      <c r="U1393">
        <v>0</v>
      </c>
      <c r="V1393">
        <v>0</v>
      </c>
      <c r="W1393">
        <v>1234</v>
      </c>
      <c r="X1393">
        <v>82</v>
      </c>
      <c r="Y1393">
        <v>5.7568725668020709E-2</v>
      </c>
      <c r="Z1393">
        <v>0</v>
      </c>
      <c r="AA1393">
        <v>36.997685427136361</v>
      </c>
      <c r="AB1393">
        <v>0</v>
      </c>
      <c r="AC1393">
        <v>0</v>
      </c>
      <c r="AD1393" t="s">
        <v>8667</v>
      </c>
      <c r="AE1393" t="s">
        <v>8668</v>
      </c>
      <c r="AF1393" s="10">
        <v>44648</v>
      </c>
      <c r="AG1393" s="10">
        <v>46474</v>
      </c>
      <c r="AH1393" t="s">
        <v>8669</v>
      </c>
      <c r="AI1393" t="s">
        <v>7728</v>
      </c>
      <c r="AJ1393" t="s">
        <v>8670</v>
      </c>
      <c r="AK1393" t="s">
        <v>95</v>
      </c>
      <c r="AL1393" t="s">
        <v>47</v>
      </c>
      <c r="AM1393" t="s">
        <v>8671</v>
      </c>
      <c r="AN1393" t="s">
        <v>8672</v>
      </c>
    </row>
    <row r="1394" spans="1:40" x14ac:dyDescent="0.25">
      <c r="A1394" t="s">
        <v>8673</v>
      </c>
      <c r="B1394" t="s">
        <v>164</v>
      </c>
      <c r="C1394">
        <v>50</v>
      </c>
      <c r="D1394" t="s">
        <v>165</v>
      </c>
      <c r="E1394" t="s">
        <v>166</v>
      </c>
      <c r="F1394" s="1">
        <v>330032486031</v>
      </c>
      <c r="G1394" t="s">
        <v>8674</v>
      </c>
      <c r="H1394" t="s">
        <v>8675</v>
      </c>
      <c r="I1394" t="s">
        <v>92</v>
      </c>
      <c r="K1394" s="10" t="s">
        <v>1682</v>
      </c>
      <c r="L1394">
        <f>Tabela1[[#This Row],[vlCaptEst]]+Tabela1[[#This Row],[vlLancEstTrat]]+Tabela1[[#This Row],[vlLancEstNTrat]]+Tabela1[[#This Row],[vlConsEst]]</f>
        <v>3754.9465753969525</v>
      </c>
      <c r="M1394">
        <v>0</v>
      </c>
      <c r="N1394">
        <f>Tabela1[[#This Row],[VALOR_anual]]+Tabela1[[#This Row],[AJUSTE_exerc]]</f>
        <v>3754.9465753969525</v>
      </c>
      <c r="Q1394" t="s">
        <v>51</v>
      </c>
      <c r="R1394" t="s">
        <v>1683</v>
      </c>
      <c r="S1394">
        <v>46720</v>
      </c>
      <c r="T1394">
        <v>0</v>
      </c>
      <c r="U1394">
        <v>0</v>
      </c>
      <c r="V1394">
        <v>46537.5</v>
      </c>
      <c r="W1394">
        <v>0</v>
      </c>
      <c r="X1394">
        <v>0</v>
      </c>
      <c r="Y1394">
        <v>5.7568725668020709E-2</v>
      </c>
      <c r="Z1394">
        <v>1075.8463276365089</v>
      </c>
      <c r="AA1394">
        <v>0</v>
      </c>
      <c r="AB1394">
        <v>0</v>
      </c>
      <c r="AC1394">
        <v>2679.1002477604434</v>
      </c>
      <c r="AD1394" t="s">
        <v>8676</v>
      </c>
      <c r="AE1394" t="s">
        <v>8677</v>
      </c>
      <c r="AF1394" s="10">
        <v>44700</v>
      </c>
      <c r="AG1394" s="10">
        <v>46526</v>
      </c>
      <c r="AH1394" t="s">
        <v>8678</v>
      </c>
      <c r="AI1394" t="s">
        <v>4186</v>
      </c>
      <c r="AJ1394" t="s">
        <v>8679</v>
      </c>
      <c r="AK1394" t="s">
        <v>95</v>
      </c>
      <c r="AL1394" t="s">
        <v>47</v>
      </c>
      <c r="AM1394" t="s">
        <v>2703</v>
      </c>
      <c r="AN1394" t="s">
        <v>99</v>
      </c>
    </row>
    <row r="1395" spans="1:40" x14ac:dyDescent="0.25">
      <c r="A1395" t="s">
        <v>8680</v>
      </c>
      <c r="B1395" t="s">
        <v>164</v>
      </c>
      <c r="C1395">
        <v>50</v>
      </c>
      <c r="D1395" t="s">
        <v>165</v>
      </c>
      <c r="E1395" t="s">
        <v>166</v>
      </c>
      <c r="F1395" s="1">
        <v>330022571966</v>
      </c>
      <c r="G1395" t="s">
        <v>6335</v>
      </c>
      <c r="H1395" t="s">
        <v>8681</v>
      </c>
      <c r="I1395" t="s">
        <v>92</v>
      </c>
      <c r="K1395" s="10" t="s">
        <v>1682</v>
      </c>
      <c r="L1395">
        <f>Tabela1[[#This Row],[vlCaptEst]]+Tabela1[[#This Row],[vlLancEstTrat]]+Tabela1[[#This Row],[vlLancEstNTrat]]+Tabela1[[#This Row],[vlConsEst]]</f>
        <v>6397.2788721585403</v>
      </c>
      <c r="M1395">
        <v>0</v>
      </c>
      <c r="N1395">
        <f>Tabela1[[#This Row],[VALOR_anual]]+Tabela1[[#This Row],[AJUSTE_exerc]]</f>
        <v>6397.2788721585403</v>
      </c>
      <c r="Q1395" t="s">
        <v>51</v>
      </c>
      <c r="R1395" t="s">
        <v>1683</v>
      </c>
      <c r="S1395">
        <v>79387.5</v>
      </c>
      <c r="T1395">
        <v>0</v>
      </c>
      <c r="U1395">
        <v>0</v>
      </c>
      <c r="V1395">
        <v>79369.25</v>
      </c>
      <c r="W1395">
        <v>0</v>
      </c>
      <c r="X1395">
        <v>0</v>
      </c>
      <c r="Y1395">
        <v>5.7568725668020709E-2</v>
      </c>
      <c r="Z1395">
        <v>1828.0908280922308</v>
      </c>
      <c r="AA1395">
        <v>0</v>
      </c>
      <c r="AB1395">
        <v>0</v>
      </c>
      <c r="AC1395">
        <v>4569.188044066309</v>
      </c>
      <c r="AD1395" t="s">
        <v>8682</v>
      </c>
      <c r="AE1395" t="s">
        <v>8683</v>
      </c>
      <c r="AF1395" s="10">
        <v>44692</v>
      </c>
      <c r="AG1395" s="10">
        <v>46518</v>
      </c>
      <c r="AH1395" t="s">
        <v>8684</v>
      </c>
      <c r="AI1395" t="s">
        <v>8685</v>
      </c>
      <c r="AJ1395" t="s">
        <v>8657</v>
      </c>
      <c r="AK1395" t="s">
        <v>1719</v>
      </c>
      <c r="AL1395" t="s">
        <v>47</v>
      </c>
      <c r="AM1395" t="s">
        <v>1720</v>
      </c>
      <c r="AN1395" t="s">
        <v>1690</v>
      </c>
    </row>
    <row r="1396" spans="1:40" x14ac:dyDescent="0.25">
      <c r="A1396" t="s">
        <v>8686</v>
      </c>
      <c r="B1396" t="s">
        <v>164</v>
      </c>
      <c r="C1396">
        <v>50</v>
      </c>
      <c r="D1396" t="s">
        <v>165</v>
      </c>
      <c r="E1396" t="s">
        <v>166</v>
      </c>
      <c r="F1396" s="1">
        <v>330038905265</v>
      </c>
      <c r="G1396" t="s">
        <v>8687</v>
      </c>
      <c r="H1396" t="s">
        <v>8688</v>
      </c>
      <c r="I1396" t="s">
        <v>92</v>
      </c>
      <c r="K1396" s="10" t="s">
        <v>1682</v>
      </c>
      <c r="L1396">
        <f>Tabela1[[#This Row],[vlCaptEst]]+Tabela1[[#This Row],[vlLancEstTrat]]+Tabela1[[#This Row],[vlLancEstNTrat]]+Tabela1[[#This Row],[vlConsEst]]</f>
        <v>16448.650905698993</v>
      </c>
      <c r="M1396">
        <v>0</v>
      </c>
      <c r="N1396">
        <f>Tabela1[[#This Row],[VALOR_anual]]+Tabela1[[#This Row],[AJUSTE_exerc]]</f>
        <v>16448.650905698993</v>
      </c>
      <c r="Q1396" t="s">
        <v>51</v>
      </c>
      <c r="R1396" t="s">
        <v>1683</v>
      </c>
      <c r="S1396">
        <v>204400</v>
      </c>
      <c r="T1396">
        <v>0</v>
      </c>
      <c r="U1396">
        <v>0</v>
      </c>
      <c r="V1396">
        <v>203962</v>
      </c>
      <c r="W1396">
        <v>0</v>
      </c>
      <c r="X1396">
        <v>0</v>
      </c>
      <c r="Y1396">
        <v>5.7568725668020709E-2</v>
      </c>
      <c r="Z1396">
        <v>4706.8198515542172</v>
      </c>
      <c r="AA1396">
        <v>0</v>
      </c>
      <c r="AB1396">
        <v>0</v>
      </c>
      <c r="AC1396">
        <v>11741.831054144775</v>
      </c>
      <c r="AD1396" t="s">
        <v>8689</v>
      </c>
      <c r="AE1396" t="s">
        <v>8690</v>
      </c>
      <c r="AF1396" s="10">
        <v>44657</v>
      </c>
      <c r="AG1396" s="10">
        <v>46483</v>
      </c>
      <c r="AH1396" t="s">
        <v>8691</v>
      </c>
      <c r="AI1396" t="s">
        <v>8635</v>
      </c>
      <c r="AJ1396" t="s">
        <v>8692</v>
      </c>
      <c r="AK1396" t="s">
        <v>255</v>
      </c>
      <c r="AL1396" t="s">
        <v>47</v>
      </c>
      <c r="AM1396" t="s">
        <v>8693</v>
      </c>
      <c r="AN1396" t="s">
        <v>99</v>
      </c>
    </row>
    <row r="1397" spans="1:40" x14ac:dyDescent="0.25">
      <c r="A1397" t="s">
        <v>8694</v>
      </c>
      <c r="B1397" t="s">
        <v>164</v>
      </c>
      <c r="C1397">
        <v>50</v>
      </c>
      <c r="D1397" t="s">
        <v>165</v>
      </c>
      <c r="E1397" t="s">
        <v>166</v>
      </c>
      <c r="F1397" s="1">
        <v>330028865503</v>
      </c>
      <c r="G1397" t="s">
        <v>1710</v>
      </c>
      <c r="H1397" t="s">
        <v>8695</v>
      </c>
      <c r="I1397" t="s">
        <v>92</v>
      </c>
      <c r="K1397" s="10" t="s">
        <v>1682</v>
      </c>
      <c r="L1397">
        <f>Tabela1[[#This Row],[vlCaptEst]]+Tabela1[[#This Row],[vlLancEstTrat]]+Tabela1[[#This Row],[vlLancEstNTrat]]+Tabela1[[#This Row],[vlConsEst]]</f>
        <v>2218.4618341104747</v>
      </c>
      <c r="M1397">
        <v>0</v>
      </c>
      <c r="N1397">
        <f>Tabela1[[#This Row],[VALOR_anual]]+Tabela1[[#This Row],[AJUSTE_exerc]]</f>
        <v>2218.4618341104747</v>
      </c>
      <c r="Q1397" t="s">
        <v>51</v>
      </c>
      <c r="R1397" t="s">
        <v>1683</v>
      </c>
      <c r="S1397">
        <v>27564.799999999999</v>
      </c>
      <c r="T1397">
        <v>0</v>
      </c>
      <c r="U1397">
        <v>0</v>
      </c>
      <c r="V1397">
        <v>27510.05</v>
      </c>
      <c r="W1397">
        <v>0</v>
      </c>
      <c r="X1397">
        <v>0</v>
      </c>
      <c r="Y1397">
        <v>5.7568725668020709E-2</v>
      </c>
      <c r="Z1397">
        <v>634.74578286437588</v>
      </c>
      <c r="AA1397">
        <v>0</v>
      </c>
      <c r="AB1397">
        <v>0</v>
      </c>
      <c r="AC1397">
        <v>1583.7160512460987</v>
      </c>
      <c r="AD1397" t="s">
        <v>8696</v>
      </c>
      <c r="AE1397" t="s">
        <v>8697</v>
      </c>
      <c r="AF1397" s="10">
        <v>44573</v>
      </c>
      <c r="AG1397" s="10">
        <v>46399</v>
      </c>
      <c r="AH1397" t="s">
        <v>8698</v>
      </c>
      <c r="AI1397" t="s">
        <v>7224</v>
      </c>
      <c r="AJ1397" t="s">
        <v>8699</v>
      </c>
      <c r="AK1397" t="s">
        <v>1719</v>
      </c>
      <c r="AL1397" t="s">
        <v>47</v>
      </c>
      <c r="AM1397" t="s">
        <v>3963</v>
      </c>
      <c r="AN1397" t="s">
        <v>282</v>
      </c>
    </row>
    <row r="1398" spans="1:40" x14ac:dyDescent="0.25">
      <c r="A1398" t="s">
        <v>8700</v>
      </c>
      <c r="B1398" t="s">
        <v>164</v>
      </c>
      <c r="C1398">
        <v>50</v>
      </c>
      <c r="D1398" t="s">
        <v>165</v>
      </c>
      <c r="E1398" t="s">
        <v>166</v>
      </c>
      <c r="F1398" s="1">
        <v>330038694469</v>
      </c>
      <c r="G1398" t="s">
        <v>8701</v>
      </c>
      <c r="H1398" t="s">
        <v>8702</v>
      </c>
      <c r="I1398" t="s">
        <v>92</v>
      </c>
      <c r="K1398" s="10" t="s">
        <v>1682</v>
      </c>
      <c r="L1398">
        <f>Tabela1[[#This Row],[vlCaptEst]]+Tabela1[[#This Row],[vlLancEstTrat]]+Tabela1[[#This Row],[vlLancEstNTrat]]+Tabela1[[#This Row],[vlConsEst]]</f>
        <v>2657.6827335603143</v>
      </c>
      <c r="M1398">
        <v>0</v>
      </c>
      <c r="N1398">
        <f>Tabela1[[#This Row],[VALOR_anual]]+Tabela1[[#This Row],[AJUSTE_exerc]]</f>
        <v>2657.6827335603143</v>
      </c>
      <c r="Q1398" t="s">
        <v>51</v>
      </c>
      <c r="R1398" t="s">
        <v>1683</v>
      </c>
      <c r="S1398">
        <v>33288</v>
      </c>
      <c r="T1398">
        <v>0</v>
      </c>
      <c r="U1398">
        <v>0</v>
      </c>
      <c r="V1398">
        <v>32850</v>
      </c>
      <c r="W1398">
        <v>0</v>
      </c>
      <c r="X1398">
        <v>0</v>
      </c>
      <c r="Y1398">
        <v>5.7568725668020709E-2</v>
      </c>
      <c r="Z1398">
        <v>766.54024737916222</v>
      </c>
      <c r="AA1398">
        <v>0</v>
      </c>
      <c r="AB1398">
        <v>0</v>
      </c>
      <c r="AC1398">
        <v>1891.1424861811522</v>
      </c>
      <c r="AD1398" t="s">
        <v>8703</v>
      </c>
      <c r="AE1398" t="s">
        <v>8704</v>
      </c>
      <c r="AF1398" s="10">
        <v>44698</v>
      </c>
      <c r="AG1398" s="10">
        <v>46524</v>
      </c>
      <c r="AH1398" t="s">
        <v>4463</v>
      </c>
      <c r="AI1398" t="s">
        <v>4094</v>
      </c>
      <c r="AJ1398" t="s">
        <v>8705</v>
      </c>
      <c r="AK1398" t="s">
        <v>4094</v>
      </c>
      <c r="AL1398" t="s">
        <v>47</v>
      </c>
      <c r="AM1398" t="s">
        <v>8706</v>
      </c>
      <c r="AN1398" t="s">
        <v>99</v>
      </c>
    </row>
    <row r="1399" spans="1:40" x14ac:dyDescent="0.25">
      <c r="A1399" t="s">
        <v>8707</v>
      </c>
      <c r="B1399" t="s">
        <v>164</v>
      </c>
      <c r="C1399">
        <v>50</v>
      </c>
      <c r="D1399" t="s">
        <v>165</v>
      </c>
      <c r="E1399" t="s">
        <v>166</v>
      </c>
      <c r="F1399" s="1">
        <v>330032252804</v>
      </c>
      <c r="G1399" t="s">
        <v>8708</v>
      </c>
      <c r="H1399" t="s">
        <v>8709</v>
      </c>
      <c r="I1399" t="s">
        <v>49</v>
      </c>
      <c r="K1399" s="10" t="s">
        <v>8710</v>
      </c>
      <c r="L1399">
        <f>Tabela1[[#This Row],[vlCaptEst]]+Tabela1[[#This Row],[vlLancEstTrat]]+Tabela1[[#This Row],[vlLancEstNTrat]]+Tabela1[[#This Row],[vlConsEst]]</f>
        <v>1575.0696827635502</v>
      </c>
      <c r="M1399">
        <v>0</v>
      </c>
      <c r="N1399">
        <f>Tabela1[[#This Row],[VALOR_anual]]+Tabela1[[#This Row],[AJUSTE_exerc]]</f>
        <v>1575.0696827635502</v>
      </c>
      <c r="Q1399" t="s">
        <v>51</v>
      </c>
      <c r="R1399" t="s">
        <v>8711</v>
      </c>
      <c r="S1399">
        <v>22800</v>
      </c>
      <c r="T1399">
        <v>0</v>
      </c>
      <c r="U1399">
        <v>0</v>
      </c>
      <c r="V1399">
        <v>18240</v>
      </c>
      <c r="W1399">
        <v>0</v>
      </c>
      <c r="X1399">
        <v>0</v>
      </c>
      <c r="Y1399">
        <v>5.7568725668020709E-2</v>
      </c>
      <c r="Z1399">
        <v>525.01626593850835</v>
      </c>
      <c r="AA1399">
        <v>0</v>
      </c>
      <c r="AB1399">
        <v>0</v>
      </c>
      <c r="AC1399">
        <v>1050.0534168250419</v>
      </c>
      <c r="AD1399" t="s">
        <v>8712</v>
      </c>
      <c r="AE1399" t="s">
        <v>8713</v>
      </c>
      <c r="AF1399" s="10">
        <v>44721</v>
      </c>
      <c r="AG1399" s="10">
        <v>46577</v>
      </c>
      <c r="AH1399" t="s">
        <v>8714</v>
      </c>
      <c r="AI1399" t="s">
        <v>174</v>
      </c>
      <c r="AJ1399" t="s">
        <v>7398</v>
      </c>
      <c r="AK1399" t="s">
        <v>8171</v>
      </c>
      <c r="AL1399" t="s">
        <v>47</v>
      </c>
      <c r="AM1399" t="s">
        <v>8715</v>
      </c>
      <c r="AN1399" t="s">
        <v>275</v>
      </c>
    </row>
    <row r="1400" spans="1:40" x14ac:dyDescent="0.25">
      <c r="A1400" t="s">
        <v>8716</v>
      </c>
      <c r="B1400" t="s">
        <v>164</v>
      </c>
      <c r="C1400">
        <v>50</v>
      </c>
      <c r="D1400" t="s">
        <v>165</v>
      </c>
      <c r="E1400" t="s">
        <v>166</v>
      </c>
      <c r="F1400" s="1">
        <v>330032917890</v>
      </c>
      <c r="G1400" t="s">
        <v>8717</v>
      </c>
      <c r="H1400" t="s">
        <v>6976</v>
      </c>
      <c r="I1400" t="s">
        <v>49</v>
      </c>
      <c r="K1400" s="10" t="s">
        <v>1026</v>
      </c>
      <c r="L1400">
        <f>Tabela1[[#This Row],[vlCaptEst]]+Tabela1[[#This Row],[vlLancEstTrat]]+Tabela1[[#This Row],[vlLancEstNTrat]]+Tabela1[[#This Row],[vlConsEst]]</f>
        <v>48.724583743442921</v>
      </c>
      <c r="M1400">
        <v>0</v>
      </c>
      <c r="N1400">
        <f>Tabela1[[#This Row],[VALOR_anual]]+Tabela1[[#This Row],[AJUSTE_exerc]]</f>
        <v>48.724583743442921</v>
      </c>
      <c r="Q1400" t="s">
        <v>51</v>
      </c>
      <c r="R1400" t="s">
        <v>8718</v>
      </c>
      <c r="S1400">
        <v>0</v>
      </c>
      <c r="T1400">
        <v>19914.400000000001</v>
      </c>
      <c r="U1400">
        <v>0</v>
      </c>
      <c r="V1400">
        <v>0</v>
      </c>
      <c r="W1400">
        <v>1234</v>
      </c>
      <c r="X1400">
        <v>96</v>
      </c>
      <c r="Y1400">
        <v>5.7568725668020709E-2</v>
      </c>
      <c r="Z1400">
        <v>0</v>
      </c>
      <c r="AA1400">
        <v>48.724583743442921</v>
      </c>
      <c r="AB1400">
        <v>0</v>
      </c>
      <c r="AC1400">
        <v>0</v>
      </c>
      <c r="AD1400" t="s">
        <v>8719</v>
      </c>
      <c r="AE1400" t="s">
        <v>8720</v>
      </c>
      <c r="AF1400" s="10">
        <v>44760</v>
      </c>
      <c r="AG1400" s="10">
        <v>46586</v>
      </c>
      <c r="AH1400" t="s">
        <v>8721</v>
      </c>
      <c r="AI1400" t="s">
        <v>8722</v>
      </c>
      <c r="AJ1400" t="s">
        <v>8723</v>
      </c>
      <c r="AK1400" t="s">
        <v>7244</v>
      </c>
      <c r="AL1400">
        <v>0</v>
      </c>
      <c r="AM1400" t="s">
        <v>8724</v>
      </c>
      <c r="AN1400" t="s">
        <v>268</v>
      </c>
    </row>
    <row r="1401" spans="1:40" x14ac:dyDescent="0.25">
      <c r="A1401" t="s">
        <v>8725</v>
      </c>
      <c r="B1401" t="s">
        <v>164</v>
      </c>
      <c r="C1401">
        <v>50</v>
      </c>
      <c r="D1401" t="s">
        <v>165</v>
      </c>
      <c r="E1401" t="s">
        <v>166</v>
      </c>
      <c r="F1401" s="1">
        <v>330035185032</v>
      </c>
      <c r="G1401" t="s">
        <v>8726</v>
      </c>
      <c r="H1401" t="s">
        <v>8727</v>
      </c>
      <c r="I1401" t="s">
        <v>62</v>
      </c>
      <c r="K1401" s="10" t="s">
        <v>1026</v>
      </c>
      <c r="L1401">
        <f>Tabela1[[#This Row],[vlCaptEst]]+Tabela1[[#This Row],[vlLancEstTrat]]+Tabela1[[#This Row],[vlLancEstNTrat]]+Tabela1[[#This Row],[vlConsEst]]</f>
        <v>5975.789293582332</v>
      </c>
      <c r="M1401">
        <v>0</v>
      </c>
      <c r="N1401">
        <f>Tabela1[[#This Row],[VALOR_anual]]+Tabela1[[#This Row],[AJUSTE_exerc]]</f>
        <v>5975.789293582332</v>
      </c>
      <c r="Q1401" t="s">
        <v>51</v>
      </c>
      <c r="R1401" t="s">
        <v>8718</v>
      </c>
      <c r="S1401">
        <v>76752</v>
      </c>
      <c r="T1401">
        <v>0</v>
      </c>
      <c r="U1401">
        <v>0</v>
      </c>
      <c r="V1401">
        <v>73102</v>
      </c>
      <c r="W1401">
        <v>0</v>
      </c>
      <c r="X1401">
        <v>0</v>
      </c>
      <c r="Y1401">
        <v>5.7568725668020709E-2</v>
      </c>
      <c r="Z1401">
        <v>1767.3991691301883</v>
      </c>
      <c r="AA1401">
        <v>0</v>
      </c>
      <c r="AB1401">
        <v>0</v>
      </c>
      <c r="AC1401">
        <v>4208.3901244521439</v>
      </c>
      <c r="AD1401" t="s">
        <v>8728</v>
      </c>
      <c r="AE1401" t="s">
        <v>8729</v>
      </c>
      <c r="AF1401" s="10">
        <v>44763</v>
      </c>
      <c r="AG1401" s="10">
        <v>46589</v>
      </c>
      <c r="AH1401" t="s">
        <v>8730</v>
      </c>
      <c r="AI1401" t="s">
        <v>8474</v>
      </c>
      <c r="AJ1401" t="s">
        <v>8475</v>
      </c>
      <c r="AK1401" t="s">
        <v>255</v>
      </c>
      <c r="AL1401">
        <v>0</v>
      </c>
      <c r="AM1401" t="s">
        <v>8731</v>
      </c>
      <c r="AN1401" t="s">
        <v>99</v>
      </c>
    </row>
    <row r="1402" spans="1:40" x14ac:dyDescent="0.25">
      <c r="A1402" t="s">
        <v>8732</v>
      </c>
      <c r="B1402" t="s">
        <v>164</v>
      </c>
      <c r="C1402">
        <v>50</v>
      </c>
      <c r="D1402" t="s">
        <v>165</v>
      </c>
      <c r="E1402" t="s">
        <v>166</v>
      </c>
      <c r="F1402" s="1">
        <v>330036234479</v>
      </c>
      <c r="G1402" t="s">
        <v>8733</v>
      </c>
      <c r="H1402" t="s">
        <v>8734</v>
      </c>
      <c r="I1402" t="s">
        <v>49</v>
      </c>
      <c r="K1402" s="10" t="s">
        <v>1026</v>
      </c>
      <c r="L1402">
        <f>Tabela1[[#This Row],[vlCaptEst]]+Tabela1[[#This Row],[vlLancEstTrat]]+Tabela1[[#This Row],[vlLancEstNTrat]]+Tabela1[[#This Row],[vlConsEst]]</f>
        <v>403.44498348219406</v>
      </c>
      <c r="M1402">
        <v>0</v>
      </c>
      <c r="N1402">
        <f>Tabela1[[#This Row],[VALOR_anual]]+Tabela1[[#This Row],[AJUSTE_exerc]]</f>
        <v>403.44498348219406</v>
      </c>
      <c r="Q1402" t="s">
        <v>51</v>
      </c>
      <c r="R1402" t="s">
        <v>8718</v>
      </c>
      <c r="S1402">
        <v>11680</v>
      </c>
      <c r="T1402">
        <v>0</v>
      </c>
      <c r="U1402">
        <v>0</v>
      </c>
      <c r="V1402">
        <v>2336</v>
      </c>
      <c r="W1402">
        <v>0</v>
      </c>
      <c r="X1402">
        <v>0</v>
      </c>
      <c r="Y1402">
        <v>5.7568725668020709E-2</v>
      </c>
      <c r="Z1402">
        <v>268.9668031461336</v>
      </c>
      <c r="AA1402">
        <v>0</v>
      </c>
      <c r="AB1402">
        <v>0</v>
      </c>
      <c r="AC1402">
        <v>134.47818033606043</v>
      </c>
      <c r="AD1402" t="s">
        <v>8735</v>
      </c>
      <c r="AE1402" t="s">
        <v>8736</v>
      </c>
      <c r="AF1402" s="10">
        <v>44762</v>
      </c>
      <c r="AG1402" s="10">
        <v>46588</v>
      </c>
      <c r="AH1402" t="s">
        <v>8737</v>
      </c>
      <c r="AI1402" t="s">
        <v>8235</v>
      </c>
      <c r="AJ1402" t="s">
        <v>8738</v>
      </c>
      <c r="AK1402" t="s">
        <v>95</v>
      </c>
      <c r="AL1402">
        <v>0</v>
      </c>
      <c r="AM1402" t="s">
        <v>2377</v>
      </c>
      <c r="AN1402" t="s">
        <v>1421</v>
      </c>
    </row>
    <row r="1403" spans="1:40" x14ac:dyDescent="0.25">
      <c r="A1403" t="s">
        <v>8739</v>
      </c>
      <c r="B1403" t="s">
        <v>164</v>
      </c>
      <c r="C1403">
        <v>50</v>
      </c>
      <c r="D1403" t="s">
        <v>165</v>
      </c>
      <c r="E1403" t="s">
        <v>166</v>
      </c>
      <c r="F1403" s="1">
        <v>330028289324</v>
      </c>
      <c r="G1403" t="s">
        <v>8740</v>
      </c>
      <c r="H1403" t="s">
        <v>8741</v>
      </c>
      <c r="I1403" t="s">
        <v>49</v>
      </c>
      <c r="K1403" s="10" t="s">
        <v>1026</v>
      </c>
      <c r="L1403">
        <f>Tabela1[[#This Row],[vlCaptEst]]+Tabela1[[#This Row],[vlLancEstTrat]]+Tabela1[[#This Row],[vlLancEstNTrat]]+Tabela1[[#This Row],[vlConsEst]]</f>
        <v>204.24434921517363</v>
      </c>
      <c r="M1403">
        <v>0</v>
      </c>
      <c r="N1403">
        <f>Tabela1[[#This Row],[VALOR_anual]]+Tabela1[[#This Row],[AJUSTE_exerc]]</f>
        <v>204.24434921517363</v>
      </c>
      <c r="Q1403" t="s">
        <v>51</v>
      </c>
      <c r="R1403" t="s">
        <v>8718</v>
      </c>
      <c r="S1403">
        <v>0</v>
      </c>
      <c r="T1403">
        <v>47304</v>
      </c>
      <c r="U1403">
        <v>0</v>
      </c>
      <c r="V1403">
        <v>0</v>
      </c>
      <c r="W1403">
        <v>1234</v>
      </c>
      <c r="X1403">
        <v>93</v>
      </c>
      <c r="Y1403">
        <v>5.7568725668020709E-2</v>
      </c>
      <c r="Z1403">
        <v>0</v>
      </c>
      <c r="AA1403">
        <v>204.24434921517363</v>
      </c>
      <c r="AB1403">
        <v>0</v>
      </c>
      <c r="AC1403">
        <v>0</v>
      </c>
      <c r="AD1403" t="s">
        <v>8742</v>
      </c>
      <c r="AE1403" t="s">
        <v>8743</v>
      </c>
      <c r="AF1403" s="10">
        <v>44760</v>
      </c>
      <c r="AG1403" s="10">
        <v>46586</v>
      </c>
      <c r="AH1403" t="s">
        <v>8744</v>
      </c>
      <c r="AI1403" t="s">
        <v>129</v>
      </c>
      <c r="AJ1403" t="s">
        <v>8745</v>
      </c>
      <c r="AK1403" t="s">
        <v>7636</v>
      </c>
      <c r="AL1403">
        <v>0</v>
      </c>
      <c r="AM1403" t="s">
        <v>8645</v>
      </c>
      <c r="AN1403" t="s">
        <v>2885</v>
      </c>
    </row>
    <row r="1404" spans="1:40" x14ac:dyDescent="0.25">
      <c r="A1404" t="s">
        <v>8746</v>
      </c>
      <c r="B1404" t="s">
        <v>164</v>
      </c>
      <c r="C1404">
        <v>50</v>
      </c>
      <c r="D1404" t="s">
        <v>165</v>
      </c>
      <c r="E1404" t="s">
        <v>166</v>
      </c>
      <c r="F1404" s="1">
        <v>330003578780</v>
      </c>
      <c r="G1404" t="s">
        <v>8747</v>
      </c>
      <c r="H1404" t="s">
        <v>8748</v>
      </c>
      <c r="I1404" t="s">
        <v>271</v>
      </c>
      <c r="K1404" s="10" t="s">
        <v>1026</v>
      </c>
      <c r="L1404">
        <f>Tabela1[[#This Row],[vlCaptEst]]+Tabela1[[#This Row],[vlLancEstTrat]]+Tabela1[[#This Row],[vlLancEstNTrat]]+Tabela1[[#This Row],[vlConsEst]]</f>
        <v>324.06129603734769</v>
      </c>
      <c r="M1404">
        <v>0</v>
      </c>
      <c r="N1404">
        <f>Tabela1[[#This Row],[VALOR_anual]]+Tabela1[[#This Row],[AJUSTE_exerc]]</f>
        <v>324.06129603734769</v>
      </c>
      <c r="Q1404" t="s">
        <v>51</v>
      </c>
      <c r="R1404" t="s">
        <v>8718</v>
      </c>
      <c r="S1404">
        <v>0</v>
      </c>
      <c r="T1404">
        <v>0</v>
      </c>
      <c r="U1404">
        <v>0</v>
      </c>
      <c r="V1404">
        <v>5629.03</v>
      </c>
      <c r="W1404">
        <v>0</v>
      </c>
      <c r="X1404">
        <v>0</v>
      </c>
      <c r="Y1404">
        <v>5.7568725668020709E-2</v>
      </c>
      <c r="Z1404">
        <v>0</v>
      </c>
      <c r="AA1404">
        <v>0</v>
      </c>
      <c r="AB1404">
        <v>0</v>
      </c>
      <c r="AC1404">
        <v>324.06129603734769</v>
      </c>
      <c r="AD1404" t="s">
        <v>8749</v>
      </c>
      <c r="AE1404" t="s">
        <v>8750</v>
      </c>
      <c r="AF1404" s="10">
        <v>44777</v>
      </c>
      <c r="AG1404" s="10">
        <v>46603</v>
      </c>
      <c r="AH1404" t="s">
        <v>8751</v>
      </c>
      <c r="AI1404" t="s">
        <v>8752</v>
      </c>
      <c r="AJ1404" t="s">
        <v>8753</v>
      </c>
      <c r="AK1404" t="s">
        <v>7812</v>
      </c>
      <c r="AL1404">
        <v>0</v>
      </c>
      <c r="AM1404" t="s">
        <v>8754</v>
      </c>
      <c r="AN1404" t="s">
        <v>6030</v>
      </c>
    </row>
    <row r="1405" spans="1:40" x14ac:dyDescent="0.25">
      <c r="A1405" t="s">
        <v>8755</v>
      </c>
      <c r="B1405" t="s">
        <v>164</v>
      </c>
      <c r="C1405">
        <v>50</v>
      </c>
      <c r="D1405" t="s">
        <v>165</v>
      </c>
      <c r="E1405" t="s">
        <v>166</v>
      </c>
      <c r="F1405" s="1">
        <v>330039277802</v>
      </c>
      <c r="G1405" t="s">
        <v>2104</v>
      </c>
      <c r="H1405" t="s">
        <v>8756</v>
      </c>
      <c r="I1405" t="s">
        <v>42</v>
      </c>
      <c r="K1405" s="10" t="s">
        <v>1712</v>
      </c>
      <c r="L1405">
        <f>Tabela1[[#This Row],[vlCaptEst]]+Tabela1[[#This Row],[vlLancEstTrat]]+Tabela1[[#This Row],[vlLancEstNTrat]]+Tabela1[[#This Row],[vlConsEst]]</f>
        <v>16752.704421527931</v>
      </c>
      <c r="M1405">
        <v>0</v>
      </c>
      <c r="N1405">
        <f>Tabela1[[#This Row],[VALOR_anual]]+Tabela1[[#This Row],[AJUSTE_exerc]]</f>
        <v>16752.704421527931</v>
      </c>
      <c r="Q1405" t="s">
        <v>51</v>
      </c>
      <c r="R1405" t="s">
        <v>2107</v>
      </c>
      <c r="S1405">
        <v>0</v>
      </c>
      <c r="T1405">
        <v>2226442</v>
      </c>
      <c r="U1405">
        <v>0</v>
      </c>
      <c r="V1405">
        <v>0</v>
      </c>
      <c r="W1405">
        <v>12225</v>
      </c>
      <c r="X1405">
        <v>86.93</v>
      </c>
      <c r="Y1405">
        <v>5.7568725668020709E-2</v>
      </c>
      <c r="Z1405">
        <v>0</v>
      </c>
      <c r="AA1405">
        <v>16752.704421527931</v>
      </c>
      <c r="AB1405">
        <v>0</v>
      </c>
      <c r="AC1405">
        <v>0</v>
      </c>
      <c r="AD1405" t="s">
        <v>8757</v>
      </c>
      <c r="AE1405" t="s">
        <v>8758</v>
      </c>
      <c r="AF1405" s="10">
        <v>45107</v>
      </c>
      <c r="AG1405" s="10">
        <v>57204</v>
      </c>
      <c r="AH1405" t="s">
        <v>1558</v>
      </c>
      <c r="AI1405" t="s">
        <v>419</v>
      </c>
      <c r="AJ1405" t="s">
        <v>1559</v>
      </c>
      <c r="AK1405" t="s">
        <v>64</v>
      </c>
      <c r="AL1405" t="s">
        <v>47</v>
      </c>
      <c r="AM1405" t="s">
        <v>2108</v>
      </c>
      <c r="AN1405" t="s">
        <v>1561</v>
      </c>
    </row>
    <row r="1406" spans="1:40" x14ac:dyDescent="0.25">
      <c r="A1406" t="s">
        <v>8759</v>
      </c>
      <c r="B1406" t="s">
        <v>164</v>
      </c>
      <c r="C1406">
        <v>50</v>
      </c>
      <c r="D1406" t="s">
        <v>165</v>
      </c>
      <c r="E1406" t="s">
        <v>166</v>
      </c>
      <c r="F1406" s="1">
        <v>330039278370</v>
      </c>
      <c r="G1406" t="s">
        <v>2104</v>
      </c>
      <c r="H1406" t="s">
        <v>8760</v>
      </c>
      <c r="I1406" t="s">
        <v>42</v>
      </c>
      <c r="K1406" s="10" t="s">
        <v>1712</v>
      </c>
      <c r="L1406">
        <f>Tabela1[[#This Row],[vlCaptEst]]+Tabela1[[#This Row],[vlLancEstTrat]]+Tabela1[[#This Row],[vlLancEstNTrat]]+Tabela1[[#This Row],[vlConsEst]]</f>
        <v>62089.666055446025</v>
      </c>
      <c r="M1406">
        <v>0</v>
      </c>
      <c r="N1406">
        <f>Tabela1[[#This Row],[VALOR_anual]]+Tabela1[[#This Row],[AJUSTE_exerc]]</f>
        <v>62089.666055446025</v>
      </c>
      <c r="Q1406" t="s">
        <v>8761</v>
      </c>
      <c r="R1406" t="s">
        <v>2107</v>
      </c>
      <c r="S1406">
        <v>1797552</v>
      </c>
      <c r="T1406">
        <v>0</v>
      </c>
      <c r="U1406">
        <v>0</v>
      </c>
      <c r="V1406">
        <v>359510.4</v>
      </c>
      <c r="W1406">
        <v>0</v>
      </c>
      <c r="X1406">
        <v>0</v>
      </c>
      <c r="Y1406">
        <v>5.7568725668020709E-2</v>
      </c>
      <c r="Z1406">
        <v>41393.110703630686</v>
      </c>
      <c r="AA1406">
        <v>0</v>
      </c>
      <c r="AB1406">
        <v>0</v>
      </c>
      <c r="AC1406">
        <v>20696.555351815343</v>
      </c>
      <c r="AD1406" t="s">
        <v>424</v>
      </c>
      <c r="AE1406" t="s">
        <v>335</v>
      </c>
      <c r="AF1406" s="10" t="s">
        <v>424</v>
      </c>
      <c r="AG1406" s="10" t="s">
        <v>424</v>
      </c>
      <c r="AH1406" t="s">
        <v>1558</v>
      </c>
      <c r="AI1406" t="s">
        <v>419</v>
      </c>
      <c r="AJ1406" t="s">
        <v>1559</v>
      </c>
      <c r="AK1406" t="s">
        <v>64</v>
      </c>
      <c r="AL1406" t="s">
        <v>47</v>
      </c>
      <c r="AM1406" t="s">
        <v>2108</v>
      </c>
      <c r="AN1406" t="s">
        <v>1561</v>
      </c>
    </row>
    <row r="1407" spans="1:40" x14ac:dyDescent="0.25">
      <c r="A1407" t="s">
        <v>8762</v>
      </c>
      <c r="B1407" t="s">
        <v>164</v>
      </c>
      <c r="C1407">
        <v>50</v>
      </c>
      <c r="D1407" t="s">
        <v>165</v>
      </c>
      <c r="E1407" t="s">
        <v>166</v>
      </c>
      <c r="F1407" s="1">
        <v>330034288652</v>
      </c>
      <c r="G1407" t="s">
        <v>8763</v>
      </c>
      <c r="H1407" t="s">
        <v>8764</v>
      </c>
      <c r="I1407" t="s">
        <v>92</v>
      </c>
      <c r="K1407" s="10" t="s">
        <v>1712</v>
      </c>
      <c r="L1407">
        <f>Tabela1[[#This Row],[vlCaptEst]]+Tabela1[[#This Row],[vlLancEstTrat]]+Tabela1[[#This Row],[vlLancEstNTrat]]+Tabela1[[#This Row],[vlConsEst]]</f>
        <v>1565.3477394576898</v>
      </c>
      <c r="M1407">
        <v>0</v>
      </c>
      <c r="N1407">
        <f>Tabela1[[#This Row],[VALOR_anual]]+Tabela1[[#This Row],[AJUSTE_exerc]]</f>
        <v>1565.3477394576898</v>
      </c>
      <c r="Q1407" t="s">
        <v>51</v>
      </c>
      <c r="R1407" t="s">
        <v>1713</v>
      </c>
      <c r="S1407">
        <v>19505.599999999999</v>
      </c>
      <c r="T1407">
        <v>0</v>
      </c>
      <c r="U1407">
        <v>0</v>
      </c>
      <c r="V1407">
        <v>19388.8</v>
      </c>
      <c r="W1407">
        <v>0</v>
      </c>
      <c r="X1407">
        <v>0</v>
      </c>
      <c r="Y1407">
        <v>5.7568725668020709E-2</v>
      </c>
      <c r="Z1407">
        <v>449.16213470996792</v>
      </c>
      <c r="AA1407">
        <v>0</v>
      </c>
      <c r="AB1407">
        <v>0</v>
      </c>
      <c r="AC1407">
        <v>1116.185604747722</v>
      </c>
      <c r="AD1407" t="s">
        <v>8765</v>
      </c>
      <c r="AE1407" t="s">
        <v>8766</v>
      </c>
      <c r="AF1407" s="10">
        <v>44540</v>
      </c>
      <c r="AG1407" s="10">
        <v>46366</v>
      </c>
      <c r="AH1407" t="s">
        <v>8767</v>
      </c>
      <c r="AI1407" t="s">
        <v>2351</v>
      </c>
      <c r="AJ1407" t="s">
        <v>7990</v>
      </c>
      <c r="AK1407" t="s">
        <v>5904</v>
      </c>
      <c r="AL1407" t="s">
        <v>47</v>
      </c>
      <c r="AM1407" t="s">
        <v>8768</v>
      </c>
      <c r="AN1407" t="s">
        <v>268</v>
      </c>
    </row>
    <row r="1408" spans="1:40" x14ac:dyDescent="0.25">
      <c r="A1408" t="s">
        <v>8769</v>
      </c>
      <c r="B1408" t="s">
        <v>164</v>
      </c>
      <c r="C1408">
        <v>50</v>
      </c>
      <c r="D1408" t="s">
        <v>165</v>
      </c>
      <c r="E1408" t="s">
        <v>166</v>
      </c>
      <c r="F1408" s="1">
        <v>330033920460</v>
      </c>
      <c r="G1408" t="s">
        <v>8770</v>
      </c>
      <c r="H1408" t="s">
        <v>8771</v>
      </c>
      <c r="I1408" t="s">
        <v>49</v>
      </c>
      <c r="K1408" s="10" t="s">
        <v>1712</v>
      </c>
      <c r="L1408">
        <f>Tabela1[[#This Row],[vlCaptEst]]+Tabela1[[#This Row],[vlLancEstTrat]]+Tabela1[[#This Row],[vlLancEstNTrat]]+Tabela1[[#This Row],[vlConsEst]]</f>
        <v>1109.4710939575302</v>
      </c>
      <c r="M1408">
        <v>0</v>
      </c>
      <c r="N1408">
        <f>Tabela1[[#This Row],[VALOR_anual]]+Tabela1[[#This Row],[AJUSTE_exerc]]</f>
        <v>1109.4710939575302</v>
      </c>
      <c r="Q1408" t="s">
        <v>51</v>
      </c>
      <c r="R1408" t="s">
        <v>1713</v>
      </c>
      <c r="S1408">
        <v>32120</v>
      </c>
      <c r="T1408">
        <v>0</v>
      </c>
      <c r="U1408">
        <v>0</v>
      </c>
      <c r="V1408">
        <v>6424</v>
      </c>
      <c r="W1408">
        <v>0</v>
      </c>
      <c r="X1408">
        <v>0</v>
      </c>
      <c r="Y1408">
        <v>5.7568725668020709E-2</v>
      </c>
      <c r="Z1408">
        <v>739.65087679635781</v>
      </c>
      <c r="AA1408">
        <v>0</v>
      </c>
      <c r="AB1408">
        <v>0</v>
      </c>
      <c r="AC1408">
        <v>369.82021716117248</v>
      </c>
      <c r="AD1408" t="s">
        <v>8772</v>
      </c>
      <c r="AE1408" t="s">
        <v>8773</v>
      </c>
      <c r="AF1408" s="10">
        <v>44568</v>
      </c>
      <c r="AG1408" s="10">
        <v>46394</v>
      </c>
      <c r="AH1408" t="s">
        <v>8774</v>
      </c>
      <c r="AI1408" t="s">
        <v>419</v>
      </c>
      <c r="AJ1408" t="s">
        <v>7644</v>
      </c>
      <c r="AK1408" t="s">
        <v>95</v>
      </c>
      <c r="AL1408" t="s">
        <v>47</v>
      </c>
      <c r="AM1408" t="s">
        <v>1450</v>
      </c>
      <c r="AN1408" t="s">
        <v>1668</v>
      </c>
    </row>
    <row r="1409" spans="1:40" x14ac:dyDescent="0.25">
      <c r="A1409" t="s">
        <v>8775</v>
      </c>
      <c r="B1409" t="s">
        <v>164</v>
      </c>
      <c r="C1409">
        <v>50</v>
      </c>
      <c r="D1409" t="s">
        <v>165</v>
      </c>
      <c r="E1409" t="s">
        <v>166</v>
      </c>
      <c r="F1409" s="1">
        <v>330030520240</v>
      </c>
      <c r="G1409" t="s">
        <v>8776</v>
      </c>
      <c r="H1409" t="s">
        <v>8777</v>
      </c>
      <c r="I1409" t="s">
        <v>49</v>
      </c>
      <c r="K1409" s="10" t="s">
        <v>1712</v>
      </c>
      <c r="L1409">
        <f>Tabela1[[#This Row],[vlCaptEst]]+Tabela1[[#This Row],[vlLancEstTrat]]+Tabela1[[#This Row],[vlLancEstNTrat]]+Tabela1[[#This Row],[vlConsEst]]</f>
        <v>319.60235963390784</v>
      </c>
      <c r="M1409">
        <v>0</v>
      </c>
      <c r="N1409">
        <f>Tabela1[[#This Row],[VALOR_anual]]+Tabela1[[#This Row],[AJUSTE_exerc]]</f>
        <v>319.60235963390784</v>
      </c>
      <c r="Q1409" t="s">
        <v>51</v>
      </c>
      <c r="R1409" t="s">
        <v>1713</v>
      </c>
      <c r="S1409">
        <v>9252.75</v>
      </c>
      <c r="T1409">
        <v>0</v>
      </c>
      <c r="U1409">
        <v>0</v>
      </c>
      <c r="V1409">
        <v>1850.55</v>
      </c>
      <c r="W1409">
        <v>0</v>
      </c>
      <c r="X1409">
        <v>0</v>
      </c>
      <c r="Y1409">
        <v>5.7568725668020709E-2</v>
      </c>
      <c r="Z1409">
        <v>213.06823975593855</v>
      </c>
      <c r="AA1409">
        <v>0</v>
      </c>
      <c r="AB1409">
        <v>0</v>
      </c>
      <c r="AC1409">
        <v>106.53411987796927</v>
      </c>
      <c r="AD1409" t="s">
        <v>8778</v>
      </c>
      <c r="AE1409" t="s">
        <v>8779</v>
      </c>
      <c r="AF1409" s="10">
        <v>44644</v>
      </c>
      <c r="AG1409" s="10">
        <v>46470</v>
      </c>
      <c r="AH1409" t="s">
        <v>8780</v>
      </c>
      <c r="AI1409" t="s">
        <v>1181</v>
      </c>
      <c r="AJ1409" t="s">
        <v>8781</v>
      </c>
      <c r="AK1409" t="s">
        <v>95</v>
      </c>
      <c r="AL1409" t="s">
        <v>47</v>
      </c>
      <c r="AM1409" t="s">
        <v>1450</v>
      </c>
      <c r="AN1409" t="s">
        <v>1668</v>
      </c>
    </row>
    <row r="1410" spans="1:40" x14ac:dyDescent="0.25">
      <c r="A1410" t="s">
        <v>8782</v>
      </c>
      <c r="B1410" t="s">
        <v>164</v>
      </c>
      <c r="C1410">
        <v>50</v>
      </c>
      <c r="D1410" t="s">
        <v>165</v>
      </c>
      <c r="E1410" t="s">
        <v>166</v>
      </c>
      <c r="F1410" s="1">
        <v>330034932179</v>
      </c>
      <c r="G1410" t="s">
        <v>8783</v>
      </c>
      <c r="H1410" t="s">
        <v>8784</v>
      </c>
      <c r="I1410" t="s">
        <v>49</v>
      </c>
      <c r="K1410" s="10" t="s">
        <v>1712</v>
      </c>
      <c r="L1410">
        <f>Tabela1[[#This Row],[vlCaptEst]]+Tabela1[[#This Row],[vlLancEstTrat]]+Tabela1[[#This Row],[vlLancEstNTrat]]+Tabela1[[#This Row],[vlConsEst]]</f>
        <v>1935.2619388849771</v>
      </c>
      <c r="M1410">
        <v>0</v>
      </c>
      <c r="N1410">
        <f>Tabela1[[#This Row],[VALOR_anual]]+Tabela1[[#This Row],[AJUSTE_exerc]]</f>
        <v>1935.2619388849771</v>
      </c>
      <c r="Q1410" t="s">
        <v>51</v>
      </c>
      <c r="R1410" t="s">
        <v>1713</v>
      </c>
      <c r="S1410">
        <v>46172.5</v>
      </c>
      <c r="T1410">
        <v>0</v>
      </c>
      <c r="U1410">
        <v>0</v>
      </c>
      <c r="V1410">
        <v>15147.5</v>
      </c>
      <c r="W1410">
        <v>0</v>
      </c>
      <c r="X1410">
        <v>0</v>
      </c>
      <c r="Y1410">
        <v>5.7568725668020709E-2</v>
      </c>
      <c r="Z1410">
        <v>1063.2318190291196</v>
      </c>
      <c r="AA1410">
        <v>0</v>
      </c>
      <c r="AB1410">
        <v>0</v>
      </c>
      <c r="AC1410">
        <v>872.03011985585761</v>
      </c>
      <c r="AD1410" t="s">
        <v>8785</v>
      </c>
      <c r="AE1410" t="s">
        <v>8786</v>
      </c>
      <c r="AF1410" s="10">
        <v>44699</v>
      </c>
      <c r="AG1410" s="10">
        <v>46525</v>
      </c>
      <c r="AH1410" t="s">
        <v>8787</v>
      </c>
      <c r="AI1410" t="s">
        <v>204</v>
      </c>
      <c r="AJ1410" t="s">
        <v>8788</v>
      </c>
      <c r="AK1410" t="s">
        <v>95</v>
      </c>
      <c r="AL1410" t="s">
        <v>47</v>
      </c>
      <c r="AM1410" t="s">
        <v>7558</v>
      </c>
      <c r="AN1410" t="s">
        <v>1690</v>
      </c>
    </row>
    <row r="1411" spans="1:40" x14ac:dyDescent="0.25">
      <c r="A1411" t="s">
        <v>8789</v>
      </c>
      <c r="B1411" t="s">
        <v>164</v>
      </c>
      <c r="C1411">
        <v>50</v>
      </c>
      <c r="D1411" t="s">
        <v>165</v>
      </c>
      <c r="E1411" t="s">
        <v>166</v>
      </c>
      <c r="F1411" s="1">
        <v>330028865503</v>
      </c>
      <c r="G1411" t="s">
        <v>1710</v>
      </c>
      <c r="H1411" t="s">
        <v>8790</v>
      </c>
      <c r="I1411" t="s">
        <v>92</v>
      </c>
      <c r="K1411" s="10" t="s">
        <v>1712</v>
      </c>
      <c r="L1411">
        <f>Tabela1[[#This Row],[vlCaptEst]]+Tabela1[[#This Row],[vlLancEstTrat]]+Tabela1[[#This Row],[vlLancEstNTrat]]+Tabela1[[#This Row],[vlConsEst]]</f>
        <v>2123.2891259583662</v>
      </c>
      <c r="M1411">
        <v>0</v>
      </c>
      <c r="N1411">
        <f>Tabela1[[#This Row],[VALOR_anual]]+Tabela1[[#This Row],[AJUSTE_exerc]]</f>
        <v>2123.2891259583662</v>
      </c>
      <c r="Q1411" t="s">
        <v>51</v>
      </c>
      <c r="R1411" t="s">
        <v>1713</v>
      </c>
      <c r="S1411">
        <v>26396.799999999999</v>
      </c>
      <c r="T1411">
        <v>0</v>
      </c>
      <c r="U1411">
        <v>0</v>
      </c>
      <c r="V1411">
        <v>26323.8</v>
      </c>
      <c r="W1411">
        <v>0</v>
      </c>
      <c r="X1411">
        <v>0</v>
      </c>
      <c r="Y1411">
        <v>5.7568725668020709E-2</v>
      </c>
      <c r="Z1411">
        <v>607.85641228157147</v>
      </c>
      <c r="AA1411">
        <v>0</v>
      </c>
      <c r="AB1411">
        <v>0</v>
      </c>
      <c r="AC1411">
        <v>1515.4327136767947</v>
      </c>
      <c r="AD1411" t="s">
        <v>8791</v>
      </c>
      <c r="AE1411" t="s">
        <v>8792</v>
      </c>
      <c r="AF1411" s="10">
        <v>44706</v>
      </c>
      <c r="AG1411" s="10">
        <v>46532</v>
      </c>
      <c r="AH1411" t="s">
        <v>1716</v>
      </c>
      <c r="AI1411" t="s">
        <v>1717</v>
      </c>
      <c r="AJ1411" t="s">
        <v>1718</v>
      </c>
      <c r="AK1411" t="s">
        <v>1719</v>
      </c>
      <c r="AL1411" t="s">
        <v>47</v>
      </c>
      <c r="AM1411" t="s">
        <v>1720</v>
      </c>
      <c r="AN1411" t="s">
        <v>282</v>
      </c>
    </row>
    <row r="1412" spans="1:40" x14ac:dyDescent="0.25">
      <c r="A1412" t="s">
        <v>8793</v>
      </c>
      <c r="B1412" t="s">
        <v>164</v>
      </c>
      <c r="C1412">
        <v>50</v>
      </c>
      <c r="D1412" t="s">
        <v>165</v>
      </c>
      <c r="E1412" t="s">
        <v>166</v>
      </c>
      <c r="F1412" s="1">
        <v>330032869127</v>
      </c>
      <c r="G1412" t="s">
        <v>8794</v>
      </c>
      <c r="H1412" t="s">
        <v>8795</v>
      </c>
      <c r="I1412" t="s">
        <v>92</v>
      </c>
      <c r="K1412" s="10" t="s">
        <v>1712</v>
      </c>
      <c r="L1412">
        <f>Tabela1[[#This Row],[vlCaptEst]]+Tabela1[[#This Row],[vlLancEstTrat]]+Tabela1[[#This Row],[vlLancEstNTrat]]+Tabela1[[#This Row],[vlConsEst]]</f>
        <v>5798.7893590663953</v>
      </c>
      <c r="M1412">
        <v>0</v>
      </c>
      <c r="N1412">
        <f>Tabela1[[#This Row],[VALOR_anual]]+Tabela1[[#This Row],[AJUSTE_exerc]]</f>
        <v>5798.7893590663953</v>
      </c>
      <c r="Q1412" t="s">
        <v>51</v>
      </c>
      <c r="R1412" t="s">
        <v>1713</v>
      </c>
      <c r="S1412">
        <v>71948.800000000003</v>
      </c>
      <c r="T1412">
        <v>0</v>
      </c>
      <c r="U1412">
        <v>0</v>
      </c>
      <c r="V1412">
        <v>71948.800000000003</v>
      </c>
      <c r="W1412">
        <v>0</v>
      </c>
      <c r="X1412">
        <v>0</v>
      </c>
      <c r="Y1412">
        <v>5.7568725668020709E-2</v>
      </c>
      <c r="Z1412">
        <v>1656.7924843872504</v>
      </c>
      <c r="AA1412">
        <v>0</v>
      </c>
      <c r="AB1412">
        <v>0</v>
      </c>
      <c r="AC1412">
        <v>4141.9968746791446</v>
      </c>
      <c r="AD1412" t="s">
        <v>8796</v>
      </c>
      <c r="AE1412" t="s">
        <v>8797</v>
      </c>
      <c r="AF1412" s="10">
        <v>44701</v>
      </c>
      <c r="AG1412" s="10">
        <v>46527</v>
      </c>
      <c r="AH1412" t="s">
        <v>8798</v>
      </c>
      <c r="AI1412" t="s">
        <v>5820</v>
      </c>
      <c r="AJ1412" t="s">
        <v>8799</v>
      </c>
      <c r="AK1412" t="s">
        <v>5904</v>
      </c>
      <c r="AL1412" t="s">
        <v>47</v>
      </c>
      <c r="AM1412" t="s">
        <v>1406</v>
      </c>
      <c r="AN1412" t="s">
        <v>8800</v>
      </c>
    </row>
    <row r="1413" spans="1:40" x14ac:dyDescent="0.25">
      <c r="A1413" t="s">
        <v>8801</v>
      </c>
      <c r="B1413" t="s">
        <v>164</v>
      </c>
      <c r="C1413">
        <v>50</v>
      </c>
      <c r="D1413" t="s">
        <v>165</v>
      </c>
      <c r="E1413" t="s">
        <v>166</v>
      </c>
      <c r="F1413" s="1">
        <v>330031676708</v>
      </c>
      <c r="G1413" t="s">
        <v>8802</v>
      </c>
      <c r="H1413" t="s">
        <v>8803</v>
      </c>
      <c r="I1413" t="s">
        <v>271</v>
      </c>
      <c r="K1413" s="10" t="s">
        <v>1712</v>
      </c>
      <c r="L1413">
        <f>Tabela1[[#This Row],[vlCaptEst]]+Tabela1[[#This Row],[vlLancEstTrat]]+Tabela1[[#This Row],[vlLancEstNTrat]]+Tabela1[[#This Row],[vlConsEst]]</f>
        <v>351.53544516486551</v>
      </c>
      <c r="M1413">
        <v>0</v>
      </c>
      <c r="N1413">
        <f>Tabela1[[#This Row],[VALOR_anual]]+Tabela1[[#This Row],[AJUSTE_exerc]]</f>
        <v>351.53544516486551</v>
      </c>
      <c r="Q1413" t="s">
        <v>51</v>
      </c>
      <c r="R1413" t="s">
        <v>1713</v>
      </c>
      <c r="S1413">
        <v>8760</v>
      </c>
      <c r="T1413">
        <v>0</v>
      </c>
      <c r="U1413">
        <v>0</v>
      </c>
      <c r="V1413">
        <v>2602.4499999999998</v>
      </c>
      <c r="W1413">
        <v>0</v>
      </c>
      <c r="X1413">
        <v>0</v>
      </c>
      <c r="Y1413">
        <v>5.7568725668020709E-2</v>
      </c>
      <c r="Z1413">
        <v>201.71727050409064</v>
      </c>
      <c r="AA1413">
        <v>0</v>
      </c>
      <c r="AB1413">
        <v>0</v>
      </c>
      <c r="AC1413">
        <v>149.81817466077487</v>
      </c>
      <c r="AD1413" t="s">
        <v>8804</v>
      </c>
      <c r="AE1413" t="s">
        <v>8805</v>
      </c>
      <c r="AF1413" s="10">
        <v>44748</v>
      </c>
      <c r="AG1413" s="10">
        <v>46574</v>
      </c>
      <c r="AH1413" t="s">
        <v>8806</v>
      </c>
      <c r="AI1413" t="s">
        <v>8309</v>
      </c>
      <c r="AJ1413" t="s">
        <v>8807</v>
      </c>
      <c r="AK1413" t="s">
        <v>7244</v>
      </c>
      <c r="AL1413" t="s">
        <v>47</v>
      </c>
      <c r="AM1413" t="s">
        <v>8808</v>
      </c>
      <c r="AN1413" t="s">
        <v>8809</v>
      </c>
    </row>
    <row r="1414" spans="1:40" x14ac:dyDescent="0.25">
      <c r="A1414" t="s">
        <v>8810</v>
      </c>
      <c r="B1414" t="s">
        <v>164</v>
      </c>
      <c r="C1414">
        <v>50</v>
      </c>
      <c r="D1414" t="s">
        <v>165</v>
      </c>
      <c r="E1414" t="s">
        <v>166</v>
      </c>
      <c r="F1414" s="1">
        <v>330040135706</v>
      </c>
      <c r="G1414" t="s">
        <v>8811</v>
      </c>
      <c r="H1414" t="s">
        <v>8812</v>
      </c>
      <c r="I1414" t="s">
        <v>92</v>
      </c>
      <c r="K1414" s="10" t="s">
        <v>1712</v>
      </c>
      <c r="L1414">
        <f>Tabela1[[#This Row],[vlCaptEst]]+Tabela1[[#This Row],[vlLancEstTrat]]+Tabela1[[#This Row],[vlLancEstNTrat]]+Tabela1[[#This Row],[vlConsEst]]</f>
        <v>7529.859161106262</v>
      </c>
      <c r="M1414">
        <v>0</v>
      </c>
      <c r="N1414">
        <f>Tabela1[[#This Row],[VALOR_anual]]+Tabela1[[#This Row],[AJUSTE_exerc]]</f>
        <v>7529.859161106262</v>
      </c>
      <c r="Q1414" t="s">
        <v>51</v>
      </c>
      <c r="R1414" t="s">
        <v>1713</v>
      </c>
      <c r="S1414">
        <v>93440</v>
      </c>
      <c r="T1414">
        <v>0</v>
      </c>
      <c r="U1414">
        <v>0</v>
      </c>
      <c r="V1414">
        <v>93421.75</v>
      </c>
      <c r="W1414">
        <v>0</v>
      </c>
      <c r="X1414">
        <v>0</v>
      </c>
      <c r="Y1414">
        <v>5.7568725668020709E-2</v>
      </c>
      <c r="Z1414">
        <v>2151.6926552730179</v>
      </c>
      <c r="AA1414">
        <v>0</v>
      </c>
      <c r="AB1414">
        <v>0</v>
      </c>
      <c r="AC1414">
        <v>5378.1665058332446</v>
      </c>
      <c r="AD1414" t="s">
        <v>8813</v>
      </c>
      <c r="AE1414" t="s">
        <v>8814</v>
      </c>
      <c r="AF1414" s="10">
        <v>44792</v>
      </c>
      <c r="AG1414" s="10">
        <v>46618</v>
      </c>
      <c r="AH1414" t="s">
        <v>8815</v>
      </c>
      <c r="AI1414" t="s">
        <v>8816</v>
      </c>
      <c r="AJ1414" t="s">
        <v>8817</v>
      </c>
      <c r="AK1414" t="s">
        <v>1719</v>
      </c>
      <c r="AL1414" t="s">
        <v>47</v>
      </c>
      <c r="AM1414" t="s">
        <v>1720</v>
      </c>
      <c r="AN1414" t="s">
        <v>1690</v>
      </c>
    </row>
    <row r="1415" spans="1:40" x14ac:dyDescent="0.25">
      <c r="A1415" t="s">
        <v>8818</v>
      </c>
      <c r="B1415" t="s">
        <v>164</v>
      </c>
      <c r="C1415">
        <v>50</v>
      </c>
      <c r="D1415" t="s">
        <v>165</v>
      </c>
      <c r="E1415" t="s">
        <v>166</v>
      </c>
      <c r="F1415" s="1">
        <v>330032823305</v>
      </c>
      <c r="G1415" t="s">
        <v>8811</v>
      </c>
      <c r="H1415" t="s">
        <v>8819</v>
      </c>
      <c r="I1415" t="s">
        <v>92</v>
      </c>
      <c r="K1415" s="10" t="s">
        <v>3665</v>
      </c>
      <c r="L1415">
        <f>Tabela1[[#This Row],[vlCaptEst]]+Tabela1[[#This Row],[vlLancEstTrat]]+Tabela1[[#This Row],[vlLancEstNTrat]]+Tabela1[[#This Row],[vlConsEst]]</f>
        <v>15098.345033585649</v>
      </c>
      <c r="M1415">
        <v>0</v>
      </c>
      <c r="N1415">
        <f>Tabela1[[#This Row],[VALOR_anual]]+Tabela1[[#This Row],[AJUSTE_exerc]]</f>
        <v>15098.345033585649</v>
      </c>
      <c r="Q1415" t="s">
        <v>51</v>
      </c>
      <c r="R1415" t="s">
        <v>3666</v>
      </c>
      <c r="S1415">
        <v>194271.25</v>
      </c>
      <c r="T1415">
        <v>0</v>
      </c>
      <c r="U1415">
        <v>0</v>
      </c>
      <c r="V1415">
        <v>184557.6875</v>
      </c>
      <c r="W1415">
        <v>0</v>
      </c>
      <c r="X1415">
        <v>0</v>
      </c>
      <c r="Y1415">
        <v>5.7568725668020709E-2</v>
      </c>
      <c r="Z1415">
        <v>4473.5871944796781</v>
      </c>
      <c r="AA1415">
        <v>0</v>
      </c>
      <c r="AB1415">
        <v>0</v>
      </c>
      <c r="AC1415">
        <v>10624.757839105971</v>
      </c>
      <c r="AD1415" t="s">
        <v>8820</v>
      </c>
      <c r="AE1415" t="s">
        <v>8821</v>
      </c>
      <c r="AF1415" s="10">
        <v>44741</v>
      </c>
      <c r="AG1415" s="10">
        <v>46567</v>
      </c>
      <c r="AH1415" t="s">
        <v>8815</v>
      </c>
      <c r="AI1415" t="s">
        <v>8816</v>
      </c>
      <c r="AJ1415" t="s">
        <v>8817</v>
      </c>
      <c r="AK1415" t="s">
        <v>1719</v>
      </c>
      <c r="AL1415" t="s">
        <v>47</v>
      </c>
      <c r="AM1415" t="s">
        <v>8822</v>
      </c>
      <c r="AN1415" t="s">
        <v>1690</v>
      </c>
    </row>
    <row r="1416" spans="1:40" x14ac:dyDescent="0.25">
      <c r="A1416" t="s">
        <v>8823</v>
      </c>
      <c r="B1416" t="s">
        <v>164</v>
      </c>
      <c r="C1416">
        <v>50</v>
      </c>
      <c r="D1416" t="s">
        <v>165</v>
      </c>
      <c r="E1416" t="s">
        <v>166</v>
      </c>
      <c r="F1416" s="1">
        <v>330039911951</v>
      </c>
      <c r="G1416" t="s">
        <v>8824</v>
      </c>
      <c r="H1416" t="s">
        <v>8825</v>
      </c>
      <c r="I1416" t="s">
        <v>92</v>
      </c>
      <c r="K1416" s="10" t="s">
        <v>247</v>
      </c>
      <c r="L1416">
        <f>Tabela1[[#This Row],[vlCaptEst]]+Tabela1[[#This Row],[vlLancEstTrat]]+Tabela1[[#This Row],[vlLancEstNTrat]]+Tabela1[[#This Row],[vlConsEst]]</f>
        <v>3679.6354528170741</v>
      </c>
      <c r="M1416">
        <v>0</v>
      </c>
      <c r="N1416">
        <f>Tabela1[[#This Row],[VALOR_anual]]+Tabela1[[#This Row],[AJUSTE_exerc]]</f>
        <v>3679.6354528170741</v>
      </c>
      <c r="Q1416" t="s">
        <v>51</v>
      </c>
      <c r="R1416" t="s">
        <v>1724</v>
      </c>
      <c r="S1416">
        <v>45785.599999999999</v>
      </c>
      <c r="T1416">
        <v>0</v>
      </c>
      <c r="U1416">
        <v>0</v>
      </c>
      <c r="V1416">
        <v>45603.1</v>
      </c>
      <c r="W1416">
        <v>0</v>
      </c>
      <c r="X1416">
        <v>0</v>
      </c>
      <c r="Y1416">
        <v>5.7568725668020709E-2</v>
      </c>
      <c r="Z1416">
        <v>1054.3243886962525</v>
      </c>
      <c r="AA1416">
        <v>0</v>
      </c>
      <c r="AB1416">
        <v>0</v>
      </c>
      <c r="AC1416">
        <v>2625.3110641208218</v>
      </c>
      <c r="AD1416" t="s">
        <v>8826</v>
      </c>
      <c r="AE1416" t="s">
        <v>8827</v>
      </c>
      <c r="AF1416" s="10">
        <v>44750</v>
      </c>
      <c r="AG1416" s="10">
        <v>46576</v>
      </c>
      <c r="AH1416" t="s">
        <v>8828</v>
      </c>
      <c r="AI1416" t="s">
        <v>8829</v>
      </c>
      <c r="AJ1416" t="s">
        <v>8830</v>
      </c>
      <c r="AK1416" t="s">
        <v>95</v>
      </c>
      <c r="AL1416">
        <v>2083.9499999999998</v>
      </c>
      <c r="AM1416" t="s">
        <v>8831</v>
      </c>
      <c r="AN1416" t="s">
        <v>268</v>
      </c>
    </row>
    <row r="1417" spans="1:40" x14ac:dyDescent="0.25">
      <c r="A1417" t="s">
        <v>8832</v>
      </c>
      <c r="B1417" t="s">
        <v>164</v>
      </c>
      <c r="C1417">
        <v>50</v>
      </c>
      <c r="D1417" t="s">
        <v>165</v>
      </c>
      <c r="E1417" t="s">
        <v>166</v>
      </c>
      <c r="F1417" s="1">
        <v>330037998391</v>
      </c>
      <c r="G1417" t="s">
        <v>8833</v>
      </c>
      <c r="H1417" t="s">
        <v>8834</v>
      </c>
      <c r="I1417" t="s">
        <v>49</v>
      </c>
      <c r="K1417" s="10" t="s">
        <v>247</v>
      </c>
      <c r="L1417">
        <f>Tabela1[[#This Row],[vlCaptEst]]+Tabela1[[#This Row],[vlLancEstTrat]]+Tabela1[[#This Row],[vlLancEstNTrat]]+Tabela1[[#This Row],[vlConsEst]]</f>
        <v>144.98330919287645</v>
      </c>
      <c r="M1417">
        <v>0</v>
      </c>
      <c r="N1417">
        <f>Tabela1[[#This Row],[VALOR_anual]]+Tabela1[[#This Row],[AJUSTE_exerc]]</f>
        <v>144.98330919287645</v>
      </c>
      <c r="Q1417" t="s">
        <v>51</v>
      </c>
      <c r="R1417" t="s">
        <v>1724</v>
      </c>
      <c r="S1417">
        <v>4197.5</v>
      </c>
      <c r="T1417">
        <v>0</v>
      </c>
      <c r="U1417">
        <v>0</v>
      </c>
      <c r="V1417">
        <v>839.5</v>
      </c>
      <c r="W1417">
        <v>0</v>
      </c>
      <c r="X1417">
        <v>0</v>
      </c>
      <c r="Y1417">
        <v>5.7568725668020709E-2</v>
      </c>
      <c r="Z1417">
        <v>96.655539461917641</v>
      </c>
      <c r="AA1417">
        <v>0</v>
      </c>
      <c r="AB1417">
        <v>0</v>
      </c>
      <c r="AC1417">
        <v>48.327769730958821</v>
      </c>
      <c r="AD1417" t="s">
        <v>8835</v>
      </c>
      <c r="AE1417" t="s">
        <v>8836</v>
      </c>
      <c r="AF1417" s="10">
        <v>44851</v>
      </c>
      <c r="AG1417" s="10">
        <v>46677</v>
      </c>
      <c r="AH1417" t="s">
        <v>8837</v>
      </c>
      <c r="AI1417" t="s">
        <v>8484</v>
      </c>
      <c r="AJ1417" t="s">
        <v>8838</v>
      </c>
      <c r="AK1417" t="s">
        <v>95</v>
      </c>
      <c r="AL1417">
        <v>20.528234269082901</v>
      </c>
      <c r="AM1417" t="s">
        <v>8839</v>
      </c>
      <c r="AN1417" t="s">
        <v>1795</v>
      </c>
    </row>
    <row r="1418" spans="1:40" x14ac:dyDescent="0.25">
      <c r="A1418" t="s">
        <v>8840</v>
      </c>
      <c r="B1418" t="s">
        <v>164</v>
      </c>
      <c r="C1418">
        <v>50</v>
      </c>
      <c r="D1418" t="s">
        <v>165</v>
      </c>
      <c r="E1418" t="s">
        <v>166</v>
      </c>
      <c r="F1418" s="1">
        <v>330032565250</v>
      </c>
      <c r="G1418" t="s">
        <v>8841</v>
      </c>
      <c r="H1418" t="s">
        <v>8842</v>
      </c>
      <c r="I1418" t="s">
        <v>271</v>
      </c>
      <c r="K1418" s="10" t="s">
        <v>247</v>
      </c>
      <c r="L1418">
        <f>Tabela1[[#This Row],[vlCaptEst]]+Tabela1[[#This Row],[vlLancEstTrat]]+Tabela1[[#This Row],[vlLancEstNTrat]]+Tabela1[[#This Row],[vlConsEst]]</f>
        <v>147.09268894344984</v>
      </c>
      <c r="M1418">
        <v>0</v>
      </c>
      <c r="N1418">
        <f>Tabela1[[#This Row],[VALOR_anual]]+Tabela1[[#This Row],[AJUSTE_exerc]]</f>
        <v>147.09268894344984</v>
      </c>
      <c r="Q1418" t="s">
        <v>51</v>
      </c>
      <c r="R1418" t="s">
        <v>1724</v>
      </c>
      <c r="S1418">
        <v>3650</v>
      </c>
      <c r="T1418">
        <v>0</v>
      </c>
      <c r="U1418">
        <v>0</v>
      </c>
      <c r="V1418">
        <v>1095</v>
      </c>
      <c r="W1418">
        <v>0</v>
      </c>
      <c r="X1418">
        <v>0</v>
      </c>
      <c r="Y1418">
        <v>5.7568725668020709E-2</v>
      </c>
      <c r="Z1418">
        <v>84.051473328540936</v>
      </c>
      <c r="AA1418">
        <v>0</v>
      </c>
      <c r="AB1418">
        <v>0</v>
      </c>
      <c r="AC1418">
        <v>63.041215614908893</v>
      </c>
      <c r="AD1418" t="s">
        <v>8843</v>
      </c>
      <c r="AE1418" t="s">
        <v>8844</v>
      </c>
      <c r="AF1418" s="10">
        <v>44852</v>
      </c>
      <c r="AG1418" s="10">
        <v>46678</v>
      </c>
      <c r="AH1418" t="s">
        <v>8845</v>
      </c>
      <c r="AI1418" t="s">
        <v>3329</v>
      </c>
      <c r="AJ1418" t="s">
        <v>8846</v>
      </c>
      <c r="AK1418" t="s">
        <v>3446</v>
      </c>
      <c r="AL1418">
        <v>20.825744910663801</v>
      </c>
      <c r="AM1418" t="s">
        <v>3963</v>
      </c>
      <c r="AN1418" t="s">
        <v>1690</v>
      </c>
    </row>
    <row r="1419" spans="1:40" x14ac:dyDescent="0.25">
      <c r="A1419" t="s">
        <v>8847</v>
      </c>
      <c r="B1419" t="s">
        <v>164</v>
      </c>
      <c r="C1419">
        <v>50</v>
      </c>
      <c r="D1419" t="s">
        <v>165</v>
      </c>
      <c r="E1419" t="s">
        <v>166</v>
      </c>
      <c r="F1419" s="1">
        <v>330035377101</v>
      </c>
      <c r="G1419" t="s">
        <v>8848</v>
      </c>
      <c r="H1419" t="s">
        <v>8849</v>
      </c>
      <c r="I1419" t="s">
        <v>92</v>
      </c>
      <c r="K1419" s="10" t="s">
        <v>247</v>
      </c>
      <c r="L1419">
        <f>Tabela1[[#This Row],[vlCaptEst]]+Tabela1[[#This Row],[vlLancEstTrat]]+Tabela1[[#This Row],[vlLancEstNTrat]]+Tabela1[[#This Row],[vlConsEst]]</f>
        <v>5968.4064644553255</v>
      </c>
      <c r="M1419">
        <v>0</v>
      </c>
      <c r="N1419">
        <f>Tabela1[[#This Row],[VALOR_anual]]+Tabela1[[#This Row],[AJUSTE_exerc]]</f>
        <v>5968.4064644553255</v>
      </c>
      <c r="Q1419" t="s">
        <v>51</v>
      </c>
      <c r="R1419" t="s">
        <v>1724</v>
      </c>
      <c r="S1419">
        <v>76796</v>
      </c>
      <c r="T1419">
        <v>0</v>
      </c>
      <c r="U1419">
        <v>0</v>
      </c>
      <c r="V1419">
        <v>72956.2</v>
      </c>
      <c r="W1419">
        <v>0</v>
      </c>
      <c r="X1419">
        <v>0</v>
      </c>
      <c r="Y1419">
        <v>5.7568725668020709E-2</v>
      </c>
      <c r="Z1419">
        <v>1768.412089109424</v>
      </c>
      <c r="AA1419">
        <v>0</v>
      </c>
      <c r="AB1419">
        <v>0</v>
      </c>
      <c r="AC1419">
        <v>4199.9943753459011</v>
      </c>
      <c r="AD1419" t="s">
        <v>8850</v>
      </c>
      <c r="AE1419" t="s">
        <v>8851</v>
      </c>
      <c r="AF1419" s="10">
        <v>44833</v>
      </c>
      <c r="AG1419" s="10">
        <v>46659</v>
      </c>
      <c r="AH1419" t="s">
        <v>8852</v>
      </c>
      <c r="AI1419" t="s">
        <v>8853</v>
      </c>
      <c r="AJ1419" t="s">
        <v>8854</v>
      </c>
      <c r="AK1419" t="s">
        <v>1719</v>
      </c>
      <c r="AL1419">
        <v>1267.5738395196299</v>
      </c>
      <c r="AM1419" t="s">
        <v>8855</v>
      </c>
      <c r="AN1419" t="s">
        <v>282</v>
      </c>
    </row>
    <row r="1420" spans="1:40" x14ac:dyDescent="0.25">
      <c r="A1420" t="s">
        <v>8856</v>
      </c>
      <c r="B1420" t="s">
        <v>164</v>
      </c>
      <c r="C1420">
        <v>50</v>
      </c>
      <c r="D1420" t="s">
        <v>165</v>
      </c>
      <c r="E1420" t="s">
        <v>166</v>
      </c>
      <c r="F1420" s="1">
        <v>330040081428</v>
      </c>
      <c r="G1420" t="s">
        <v>300</v>
      </c>
      <c r="H1420" t="s">
        <v>8857</v>
      </c>
      <c r="I1420" t="s">
        <v>42</v>
      </c>
      <c r="K1420" s="10" t="s">
        <v>114</v>
      </c>
      <c r="L1420">
        <f>Tabela1[[#This Row],[vlCaptEst]]+Tabela1[[#This Row],[vlLancEstTrat]]+Tabela1[[#This Row],[vlLancEstNTrat]]+Tabela1[[#This Row],[vlConsEst]]</f>
        <v>16291.64671938006</v>
      </c>
      <c r="M1420">
        <v>189.96338761857623</v>
      </c>
      <c r="N1420">
        <v>16466.52</v>
      </c>
      <c r="O1420">
        <v>15.13</v>
      </c>
      <c r="P1420" t="s">
        <v>13224</v>
      </c>
      <c r="Q1420">
        <v>0</v>
      </c>
      <c r="R1420" t="s">
        <v>1724</v>
      </c>
      <c r="S1420">
        <v>409384</v>
      </c>
      <c r="T1420">
        <v>504576.00000000012</v>
      </c>
      <c r="U1420">
        <v>0</v>
      </c>
      <c r="V1420">
        <v>81876.800000000003</v>
      </c>
      <c r="X1420">
        <v>93</v>
      </c>
      <c r="Y1420">
        <v>5.7568725668020709E-2</v>
      </c>
      <c r="Z1420">
        <v>9427.0860755507965</v>
      </c>
      <c r="AA1420">
        <v>2151.0176060538643</v>
      </c>
      <c r="AB1420">
        <v>0</v>
      </c>
      <c r="AC1420">
        <v>4713.5430377753983</v>
      </c>
      <c r="AD1420" t="s">
        <v>52</v>
      </c>
      <c r="AE1420" t="s">
        <v>13223</v>
      </c>
      <c r="AF1420" s="10" t="s">
        <v>424</v>
      </c>
      <c r="AG1420" s="10" t="s">
        <v>424</v>
      </c>
      <c r="AH1420" t="s">
        <v>78</v>
      </c>
      <c r="AI1420" t="s">
        <v>79</v>
      </c>
      <c r="AJ1420" t="s">
        <v>80</v>
      </c>
      <c r="AK1420" t="s">
        <v>64</v>
      </c>
      <c r="AL1420" t="s">
        <v>47</v>
      </c>
      <c r="AM1420" t="s">
        <v>81</v>
      </c>
      <c r="AN1420" t="s">
        <v>82</v>
      </c>
    </row>
    <row r="1421" spans="1:40" x14ac:dyDescent="0.25">
      <c r="A1421" t="s">
        <v>8858</v>
      </c>
      <c r="B1421" t="s">
        <v>164</v>
      </c>
      <c r="C1421">
        <v>50</v>
      </c>
      <c r="D1421" t="s">
        <v>165</v>
      </c>
      <c r="E1421" t="s">
        <v>166</v>
      </c>
      <c r="F1421" s="1">
        <v>330040122396</v>
      </c>
      <c r="G1421" t="s">
        <v>300</v>
      </c>
      <c r="H1421" t="s">
        <v>8859</v>
      </c>
      <c r="I1421" t="s">
        <v>42</v>
      </c>
      <c r="K1421" s="10" t="s">
        <v>114</v>
      </c>
      <c r="L1421">
        <f>Tabela1[[#This Row],[vlCaptEst]]+Tabela1[[#This Row],[vlLancEstTrat]]+Tabela1[[#This Row],[vlLancEstNTrat]]+Tabela1[[#This Row],[vlConsEst]]</f>
        <v>106009.64733223374</v>
      </c>
      <c r="M1421">
        <v>-11802.460641027996</v>
      </c>
      <c r="N1421">
        <f>Tabela1[[#This Row],[VALOR_anual]]+Tabela1[[#This Row],[AJUSTE_exerc]]</f>
        <v>94207.186691205745</v>
      </c>
      <c r="Q1421">
        <v>0</v>
      </c>
      <c r="R1421" t="s">
        <v>1724</v>
      </c>
      <c r="S1421">
        <v>2281.25</v>
      </c>
      <c r="T1421">
        <v>8325504</v>
      </c>
      <c r="U1421">
        <v>0</v>
      </c>
      <c r="V1421">
        <v>456.25</v>
      </c>
      <c r="W1421">
        <v>0</v>
      </c>
      <c r="X1421">
        <v>74</v>
      </c>
      <c r="Y1421">
        <v>5.7568725668020709E-2</v>
      </c>
      <c r="Z1421">
        <v>52.536086758092871</v>
      </c>
      <c r="AA1421">
        <v>105930.84842333361</v>
      </c>
      <c r="AB1421">
        <v>0</v>
      </c>
      <c r="AC1421">
        <v>26.262822142040065</v>
      </c>
      <c r="AD1421" t="s">
        <v>52</v>
      </c>
      <c r="AE1421" t="s">
        <v>335</v>
      </c>
      <c r="AF1421" s="10" t="s">
        <v>424</v>
      </c>
      <c r="AG1421" s="10" t="s">
        <v>424</v>
      </c>
      <c r="AH1421" t="s">
        <v>78</v>
      </c>
      <c r="AI1421" t="s">
        <v>79</v>
      </c>
      <c r="AJ1421" t="s">
        <v>80</v>
      </c>
      <c r="AK1421" t="s">
        <v>64</v>
      </c>
      <c r="AL1421" t="s">
        <v>47</v>
      </c>
      <c r="AM1421" t="s">
        <v>81</v>
      </c>
      <c r="AN1421" t="s">
        <v>82</v>
      </c>
    </row>
    <row r="1422" spans="1:40" x14ac:dyDescent="0.25">
      <c r="A1422" t="s">
        <v>8860</v>
      </c>
      <c r="B1422" t="s">
        <v>164</v>
      </c>
      <c r="C1422">
        <v>50</v>
      </c>
      <c r="D1422" t="s">
        <v>165</v>
      </c>
      <c r="E1422" t="s">
        <v>166</v>
      </c>
      <c r="F1422" s="1">
        <v>330028254105</v>
      </c>
      <c r="G1422" t="s">
        <v>8861</v>
      </c>
      <c r="H1422" t="s">
        <v>8862</v>
      </c>
      <c r="I1422" t="s">
        <v>49</v>
      </c>
      <c r="K1422" s="10" t="s">
        <v>160</v>
      </c>
      <c r="L1422">
        <f>Tabela1[[#This Row],[vlCaptEst]]+Tabela1[[#This Row],[vlLancEstTrat]]+Tabela1[[#This Row],[vlLancEstNTrat]]+Tabela1[[#This Row],[vlConsEst]]</f>
        <v>2544.6220674243832</v>
      </c>
      <c r="M1422">
        <v>0</v>
      </c>
      <c r="N1422">
        <f>Tabela1[[#This Row],[VALOR_anual]]+Tabela1[[#This Row],[AJUSTE_exerc]]</f>
        <v>2544.6220674243832</v>
      </c>
      <c r="Q1422" t="s">
        <v>51</v>
      </c>
      <c r="R1422" t="s">
        <v>161</v>
      </c>
      <c r="S1422">
        <v>63145</v>
      </c>
      <c r="T1422">
        <v>0</v>
      </c>
      <c r="U1422">
        <v>0</v>
      </c>
      <c r="V1422">
        <v>18943.5</v>
      </c>
      <c r="W1422">
        <v>0</v>
      </c>
      <c r="X1422">
        <v>0</v>
      </c>
      <c r="Y1422">
        <v>5.7568725668020709E-2</v>
      </c>
      <c r="Z1422">
        <v>1454.072736377937</v>
      </c>
      <c r="AA1422">
        <v>0</v>
      </c>
      <c r="AB1422">
        <v>0</v>
      </c>
      <c r="AC1422">
        <v>1090.5493310464462</v>
      </c>
      <c r="AD1422" t="s">
        <v>8863</v>
      </c>
      <c r="AE1422" t="s">
        <v>8864</v>
      </c>
      <c r="AF1422" s="10">
        <v>44740</v>
      </c>
      <c r="AG1422" s="10">
        <v>46566</v>
      </c>
      <c r="AH1422" t="s">
        <v>8865</v>
      </c>
      <c r="AI1422" t="s">
        <v>419</v>
      </c>
      <c r="AJ1422" t="s">
        <v>8866</v>
      </c>
      <c r="AK1422" t="s">
        <v>95</v>
      </c>
      <c r="AL1422" t="s">
        <v>47</v>
      </c>
      <c r="AM1422" t="s">
        <v>8867</v>
      </c>
      <c r="AN1422" t="s">
        <v>7541</v>
      </c>
    </row>
    <row r="1423" spans="1:40" x14ac:dyDescent="0.25">
      <c r="A1423" t="s">
        <v>8868</v>
      </c>
      <c r="B1423" t="s">
        <v>164</v>
      </c>
      <c r="C1423">
        <v>50</v>
      </c>
      <c r="D1423" t="s">
        <v>165</v>
      </c>
      <c r="E1423" t="s">
        <v>166</v>
      </c>
      <c r="F1423" s="1">
        <v>330027346871</v>
      </c>
      <c r="G1423" t="s">
        <v>8869</v>
      </c>
      <c r="H1423" t="s">
        <v>8870</v>
      </c>
      <c r="I1423" t="s">
        <v>49</v>
      </c>
      <c r="K1423" s="10" t="s">
        <v>160</v>
      </c>
      <c r="L1423">
        <f>Tabela1[[#This Row],[vlCaptEst]]+Tabela1[[#This Row],[vlLancEstTrat]]+Tabela1[[#This Row],[vlLancEstNTrat]]+Tabela1[[#This Row],[vlConsEst]]</f>
        <v>430.33435406499842</v>
      </c>
      <c r="M1423">
        <v>0</v>
      </c>
      <c r="N1423">
        <f>Tabela1[[#This Row],[VALOR_anual]]+Tabela1[[#This Row],[AJUSTE_exerc]]</f>
        <v>430.33435406499842</v>
      </c>
      <c r="Q1423" t="s">
        <v>51</v>
      </c>
      <c r="R1423" t="s">
        <v>161</v>
      </c>
      <c r="S1423">
        <v>15768</v>
      </c>
      <c r="T1423">
        <v>0</v>
      </c>
      <c r="U1423">
        <v>0</v>
      </c>
      <c r="V1423">
        <v>1168</v>
      </c>
      <c r="W1423">
        <v>0</v>
      </c>
      <c r="X1423">
        <v>0</v>
      </c>
      <c r="Y1423">
        <v>5.7568725668020709E-2</v>
      </c>
      <c r="Z1423">
        <v>363.09526389696822</v>
      </c>
      <c r="AA1423">
        <v>0</v>
      </c>
      <c r="AB1423">
        <v>0</v>
      </c>
      <c r="AC1423">
        <v>67.239090168030216</v>
      </c>
      <c r="AD1423" t="s">
        <v>8871</v>
      </c>
      <c r="AE1423" t="s">
        <v>8872</v>
      </c>
      <c r="AF1423" s="10">
        <v>44858</v>
      </c>
      <c r="AG1423" s="10">
        <v>46684</v>
      </c>
      <c r="AH1423" t="s">
        <v>8873</v>
      </c>
      <c r="AI1423" t="s">
        <v>8874</v>
      </c>
      <c r="AJ1423" t="s">
        <v>8875</v>
      </c>
      <c r="AK1423" t="s">
        <v>260</v>
      </c>
      <c r="AL1423" t="s">
        <v>47</v>
      </c>
      <c r="AM1423" t="s">
        <v>8876</v>
      </c>
      <c r="AN1423" t="s">
        <v>96</v>
      </c>
    </row>
    <row r="1424" spans="1:40" x14ac:dyDescent="0.25">
      <c r="A1424" t="s">
        <v>8877</v>
      </c>
      <c r="B1424" t="s">
        <v>164</v>
      </c>
      <c r="C1424">
        <v>50</v>
      </c>
      <c r="D1424" t="s">
        <v>165</v>
      </c>
      <c r="E1424" t="s">
        <v>166</v>
      </c>
      <c r="F1424" s="1">
        <v>330005694095</v>
      </c>
      <c r="G1424" t="s">
        <v>7762</v>
      </c>
      <c r="H1424" t="s">
        <v>8878</v>
      </c>
      <c r="I1424" t="s">
        <v>49</v>
      </c>
      <c r="K1424" s="10" t="s">
        <v>160</v>
      </c>
      <c r="L1424">
        <f>Tabela1[[#This Row],[vlCaptEst]]+Tabela1[[#This Row],[vlLancEstTrat]]+Tabela1[[#This Row],[vlLancEstNTrat]]+Tabela1[[#This Row],[vlConsEst]]</f>
        <v>704.27177484119602</v>
      </c>
      <c r="M1424">
        <v>0</v>
      </c>
      <c r="N1424">
        <f>Tabela1[[#This Row],[VALOR_anual]]+Tabela1[[#This Row],[AJUSTE_exerc]]</f>
        <v>704.27177484119602</v>
      </c>
      <c r="Q1424" t="s">
        <v>51</v>
      </c>
      <c r="R1424" t="s">
        <v>161</v>
      </c>
      <c r="S1424">
        <v>19187.68</v>
      </c>
      <c r="T1424">
        <v>0</v>
      </c>
      <c r="U1424">
        <v>0</v>
      </c>
      <c r="V1424">
        <v>4558.4799999999996</v>
      </c>
      <c r="W1424">
        <v>0</v>
      </c>
      <c r="X1424">
        <v>0</v>
      </c>
      <c r="Y1424">
        <v>5.7568725668020709E-2</v>
      </c>
      <c r="Z1424">
        <v>441.84196042703746</v>
      </c>
      <c r="AA1424">
        <v>0</v>
      </c>
      <c r="AB1424">
        <v>0</v>
      </c>
      <c r="AC1424">
        <v>262.42981441415861</v>
      </c>
      <c r="AD1424" t="s">
        <v>8879</v>
      </c>
      <c r="AE1424" t="s">
        <v>8880</v>
      </c>
      <c r="AF1424" s="10">
        <v>44852</v>
      </c>
      <c r="AG1424" s="10">
        <v>46678</v>
      </c>
      <c r="AH1424" t="s">
        <v>8881</v>
      </c>
      <c r="AI1424" t="s">
        <v>180</v>
      </c>
      <c r="AJ1424" t="s">
        <v>8882</v>
      </c>
      <c r="AK1424" t="s">
        <v>95</v>
      </c>
      <c r="AL1424" t="s">
        <v>47</v>
      </c>
      <c r="AM1424" t="s">
        <v>7768</v>
      </c>
      <c r="AN1424" t="s">
        <v>4000</v>
      </c>
    </row>
    <row r="1425" spans="1:40" x14ac:dyDescent="0.25">
      <c r="A1425" t="s">
        <v>8883</v>
      </c>
      <c r="B1425" t="s">
        <v>164</v>
      </c>
      <c r="C1425">
        <v>50</v>
      </c>
      <c r="D1425" t="s">
        <v>165</v>
      </c>
      <c r="E1425" t="s">
        <v>166</v>
      </c>
      <c r="F1425" s="1">
        <v>330028978375</v>
      </c>
      <c r="G1425" t="s">
        <v>8884</v>
      </c>
      <c r="H1425" t="s">
        <v>8885</v>
      </c>
      <c r="I1425" t="s">
        <v>92</v>
      </c>
      <c r="K1425" s="10" t="s">
        <v>90</v>
      </c>
      <c r="L1425">
        <f>Tabela1[[#This Row],[vlCaptEst]]+Tabela1[[#This Row],[vlLancEstTrat]]+Tabela1[[#This Row],[vlLancEstNTrat]]+Tabela1[[#This Row],[vlConsEst]]</f>
        <v>1557.9544678566704</v>
      </c>
      <c r="M1425">
        <v>0</v>
      </c>
      <c r="N1425">
        <f>Tabela1[[#This Row],[VALOR_anual]]+Tabela1[[#This Row],[AJUSTE_exerc]]</f>
        <v>1557.9544678566704</v>
      </c>
      <c r="Q1425" t="s">
        <v>531</v>
      </c>
      <c r="R1425" t="s">
        <v>1759</v>
      </c>
      <c r="S1425">
        <v>19330.400000000001</v>
      </c>
      <c r="T1425">
        <v>0</v>
      </c>
      <c r="U1425">
        <v>0</v>
      </c>
      <c r="V1425">
        <v>19330.400000000001</v>
      </c>
      <c r="W1425">
        <v>0</v>
      </c>
      <c r="X1425">
        <v>0</v>
      </c>
      <c r="Y1425">
        <v>5.7568725668020709E-2</v>
      </c>
      <c r="Z1425">
        <v>445.13133974105045</v>
      </c>
      <c r="AA1425">
        <v>0</v>
      </c>
      <c r="AB1425">
        <v>0</v>
      </c>
      <c r="AC1425">
        <v>1112.82312811562</v>
      </c>
      <c r="AD1425" t="s">
        <v>8886</v>
      </c>
      <c r="AE1425" t="s">
        <v>8887</v>
      </c>
      <c r="AF1425" s="10">
        <v>44861</v>
      </c>
      <c r="AG1425" s="10">
        <v>46687</v>
      </c>
      <c r="AH1425" t="s">
        <v>8888</v>
      </c>
      <c r="AI1425" t="s">
        <v>7981</v>
      </c>
      <c r="AJ1425" t="s">
        <v>8889</v>
      </c>
      <c r="AK1425" t="s">
        <v>7812</v>
      </c>
      <c r="AL1425" t="s">
        <v>47</v>
      </c>
      <c r="AM1425" t="s">
        <v>8890</v>
      </c>
      <c r="AN1425" t="s">
        <v>1421</v>
      </c>
    </row>
    <row r="1426" spans="1:40" x14ac:dyDescent="0.25">
      <c r="A1426" t="s">
        <v>8891</v>
      </c>
      <c r="B1426" t="s">
        <v>164</v>
      </c>
      <c r="C1426">
        <v>50</v>
      </c>
      <c r="D1426" t="s">
        <v>165</v>
      </c>
      <c r="E1426" t="s">
        <v>166</v>
      </c>
      <c r="F1426" s="1">
        <v>330032190779</v>
      </c>
      <c r="G1426" t="s">
        <v>8892</v>
      </c>
      <c r="H1426" t="s">
        <v>8893</v>
      </c>
      <c r="I1426" t="s">
        <v>49</v>
      </c>
      <c r="K1426" s="10" t="s">
        <v>90</v>
      </c>
      <c r="L1426">
        <f>Tabela1[[#This Row],[vlCaptEst]]+Tabela1[[#This Row],[vlLancEstTrat]]+Tabela1[[#This Row],[vlLancEstNTrat]]+Tabela1[[#This Row],[vlConsEst]]</f>
        <v>244.29123705402992</v>
      </c>
      <c r="M1426">
        <v>0</v>
      </c>
      <c r="N1426">
        <f>Tabela1[[#This Row],[VALOR_anual]]+Tabela1[[#This Row],[AJUSTE_exerc]]</f>
        <v>244.29123705402992</v>
      </c>
      <c r="Q1426">
        <v>0</v>
      </c>
      <c r="R1426" t="s">
        <v>1759</v>
      </c>
      <c r="S1426">
        <v>4672.8</v>
      </c>
      <c r="T1426">
        <v>9600</v>
      </c>
      <c r="U1426">
        <v>0</v>
      </c>
      <c r="V1426">
        <v>934.56</v>
      </c>
      <c r="W1426">
        <v>1234</v>
      </c>
      <c r="X1426">
        <v>85</v>
      </c>
      <c r="Y1426">
        <v>5.7568725668020709E-2</v>
      </c>
      <c r="Z1426">
        <v>107.59925222726872</v>
      </c>
      <c r="AA1426">
        <v>82.892358713126853</v>
      </c>
      <c r="AB1426">
        <v>0</v>
      </c>
      <c r="AC1426">
        <v>53.799626113634361</v>
      </c>
      <c r="AD1426" t="s">
        <v>8894</v>
      </c>
      <c r="AE1426" t="s">
        <v>8895</v>
      </c>
      <c r="AF1426" s="10">
        <v>44768</v>
      </c>
      <c r="AG1426" s="10">
        <v>46594</v>
      </c>
      <c r="AH1426" t="s">
        <v>8896</v>
      </c>
      <c r="AI1426" t="s">
        <v>7748</v>
      </c>
      <c r="AJ1426" t="s">
        <v>8897</v>
      </c>
      <c r="AK1426" t="s">
        <v>5904</v>
      </c>
      <c r="AL1426" t="s">
        <v>47</v>
      </c>
      <c r="AM1426" t="s">
        <v>8898</v>
      </c>
      <c r="AN1426" t="s">
        <v>8477</v>
      </c>
    </row>
    <row r="1427" spans="1:40" x14ac:dyDescent="0.25">
      <c r="A1427" t="s">
        <v>8899</v>
      </c>
      <c r="B1427" t="s">
        <v>164</v>
      </c>
      <c r="C1427">
        <v>50</v>
      </c>
      <c r="D1427" t="s">
        <v>165</v>
      </c>
      <c r="E1427" t="s">
        <v>166</v>
      </c>
      <c r="F1427" s="1">
        <v>330006559680</v>
      </c>
      <c r="G1427" t="s">
        <v>8900</v>
      </c>
      <c r="H1427" t="s">
        <v>8901</v>
      </c>
      <c r="I1427" t="s">
        <v>49</v>
      </c>
      <c r="K1427" s="10" t="s">
        <v>405</v>
      </c>
      <c r="L1427">
        <f>Tabela1[[#This Row],[vlCaptEst]]+Tabela1[[#This Row],[vlLancEstTrat]]+Tabela1[[#This Row],[vlLancEstNTrat]]+Tabela1[[#This Row],[vlConsEst]]</f>
        <v>773.44272270158319</v>
      </c>
      <c r="M1427">
        <v>0</v>
      </c>
      <c r="N1427">
        <f>Tabela1[[#This Row],[VALOR_anual]]+Tabela1[[#This Row],[AJUSTE_exerc]]</f>
        <v>773.44272270158319</v>
      </c>
      <c r="Q1427" t="s">
        <v>531</v>
      </c>
      <c r="R1427" t="s">
        <v>515</v>
      </c>
      <c r="S1427">
        <v>14148</v>
      </c>
      <c r="T1427">
        <v>0</v>
      </c>
      <c r="U1427">
        <v>0</v>
      </c>
      <c r="V1427">
        <v>7776</v>
      </c>
      <c r="W1427">
        <v>0</v>
      </c>
      <c r="X1427">
        <v>0</v>
      </c>
      <c r="Y1427">
        <v>5.7568725668020709E-2</v>
      </c>
      <c r="Z1427">
        <v>325.79474672346248</v>
      </c>
      <c r="AA1427">
        <v>0</v>
      </c>
      <c r="AB1427">
        <v>0</v>
      </c>
      <c r="AC1427">
        <v>447.64797597812071</v>
      </c>
      <c r="AD1427" t="s">
        <v>8902</v>
      </c>
      <c r="AE1427" t="s">
        <v>8903</v>
      </c>
      <c r="AF1427" s="10">
        <v>44749</v>
      </c>
      <c r="AG1427" s="10">
        <v>46575</v>
      </c>
      <c r="AH1427" t="s">
        <v>8904</v>
      </c>
      <c r="AI1427" t="s">
        <v>85</v>
      </c>
      <c r="AJ1427" t="s">
        <v>8905</v>
      </c>
      <c r="AK1427" t="s">
        <v>95</v>
      </c>
      <c r="AL1427" t="s">
        <v>47</v>
      </c>
      <c r="AM1427" t="s">
        <v>8906</v>
      </c>
      <c r="AN1427" t="s">
        <v>1678</v>
      </c>
    </row>
    <row r="1428" spans="1:40" x14ac:dyDescent="0.25">
      <c r="A1428" t="s">
        <v>8907</v>
      </c>
      <c r="B1428" t="s">
        <v>164</v>
      </c>
      <c r="C1428">
        <v>50</v>
      </c>
      <c r="D1428" t="s">
        <v>165</v>
      </c>
      <c r="E1428" t="s">
        <v>166</v>
      </c>
      <c r="F1428" s="1">
        <v>330038028728</v>
      </c>
      <c r="G1428" t="s">
        <v>8908</v>
      </c>
      <c r="H1428" t="s">
        <v>8909</v>
      </c>
      <c r="I1428" t="s">
        <v>49</v>
      </c>
      <c r="K1428" s="10" t="s">
        <v>405</v>
      </c>
      <c r="L1428">
        <f>Tabela1[[#This Row],[vlCaptEst]]+Tabela1[[#This Row],[vlLancEstTrat]]+Tabela1[[#This Row],[vlLancEstNTrat]]+Tabela1[[#This Row],[vlConsEst]]</f>
        <v>245.59654630562241</v>
      </c>
      <c r="M1428">
        <v>0</v>
      </c>
      <c r="N1428">
        <f>Tabela1[[#This Row],[VALOR_anual]]+Tabela1[[#This Row],[AJUSTE_exerc]]</f>
        <v>245.59654630562241</v>
      </c>
      <c r="Q1428" t="s">
        <v>531</v>
      </c>
      <c r="R1428" t="s">
        <v>515</v>
      </c>
      <c r="S1428">
        <v>5860.8</v>
      </c>
      <c r="T1428">
        <v>0</v>
      </c>
      <c r="U1428">
        <v>0</v>
      </c>
      <c r="V1428">
        <v>1921.92</v>
      </c>
      <c r="W1428">
        <v>0</v>
      </c>
      <c r="X1428">
        <v>0</v>
      </c>
      <c r="Y1428">
        <v>5.7568725668020709E-2</v>
      </c>
      <c r="Z1428">
        <v>134.95853414064646</v>
      </c>
      <c r="AA1428">
        <v>0</v>
      </c>
      <c r="AB1428">
        <v>0</v>
      </c>
      <c r="AC1428">
        <v>110.63801216497595</v>
      </c>
      <c r="AD1428" t="s">
        <v>8910</v>
      </c>
      <c r="AE1428" t="s">
        <v>8911</v>
      </c>
      <c r="AF1428" s="10">
        <v>44746</v>
      </c>
      <c r="AG1428" s="10">
        <v>46572</v>
      </c>
      <c r="AH1428" t="s">
        <v>8912</v>
      </c>
      <c r="AI1428" t="s">
        <v>7738</v>
      </c>
      <c r="AJ1428" t="s">
        <v>8913</v>
      </c>
      <c r="AK1428" t="s">
        <v>260</v>
      </c>
      <c r="AL1428" t="s">
        <v>47</v>
      </c>
      <c r="AM1428" t="s">
        <v>8914</v>
      </c>
      <c r="AN1428" t="s">
        <v>1929</v>
      </c>
    </row>
    <row r="1429" spans="1:40" x14ac:dyDescent="0.25">
      <c r="A1429" t="s">
        <v>8915</v>
      </c>
      <c r="B1429" t="s">
        <v>164</v>
      </c>
      <c r="C1429">
        <v>50</v>
      </c>
      <c r="D1429" t="s">
        <v>165</v>
      </c>
      <c r="E1429" t="s">
        <v>166</v>
      </c>
      <c r="F1429" s="1">
        <v>330034290800</v>
      </c>
      <c r="G1429" t="s">
        <v>8916</v>
      </c>
      <c r="H1429" t="s">
        <v>8917</v>
      </c>
      <c r="I1429" t="s">
        <v>49</v>
      </c>
      <c r="K1429" s="10" t="s">
        <v>405</v>
      </c>
      <c r="L1429">
        <f>Tabela1[[#This Row],[vlCaptEst]]+Tabela1[[#This Row],[vlLancEstTrat]]+Tabela1[[#This Row],[vlLancEstNTrat]]+Tabela1[[#This Row],[vlConsEst]]</f>
        <v>321.30448289798437</v>
      </c>
      <c r="M1429">
        <v>0</v>
      </c>
      <c r="N1429">
        <f>Tabela1[[#This Row],[VALOR_anual]]+Tabela1[[#This Row],[AJUSTE_exerc]]</f>
        <v>321.30448289798437</v>
      </c>
      <c r="Q1429" t="s">
        <v>531</v>
      </c>
      <c r="R1429" t="s">
        <v>515</v>
      </c>
      <c r="S1429">
        <v>5632.2</v>
      </c>
      <c r="T1429">
        <v>0</v>
      </c>
      <c r="U1429">
        <v>0</v>
      </c>
      <c r="V1429">
        <v>3328.2</v>
      </c>
      <c r="W1429">
        <v>0</v>
      </c>
      <c r="X1429">
        <v>0</v>
      </c>
      <c r="Y1429">
        <v>5.7568725668020709E-2</v>
      </c>
      <c r="Z1429">
        <v>129.69552723822568</v>
      </c>
      <c r="AA1429">
        <v>0</v>
      </c>
      <c r="AB1429">
        <v>0</v>
      </c>
      <c r="AC1429">
        <v>191.60895565975872</v>
      </c>
      <c r="AD1429" t="s">
        <v>8918</v>
      </c>
      <c r="AE1429" t="s">
        <v>8919</v>
      </c>
      <c r="AF1429" s="10">
        <v>44851</v>
      </c>
      <c r="AG1429" s="10">
        <v>46677</v>
      </c>
      <c r="AH1429" t="s">
        <v>8920</v>
      </c>
      <c r="AI1429" t="s">
        <v>6868</v>
      </c>
      <c r="AJ1429" t="s">
        <v>8921</v>
      </c>
      <c r="AK1429" t="s">
        <v>8922</v>
      </c>
      <c r="AL1429" t="s">
        <v>47</v>
      </c>
      <c r="AM1429" t="s">
        <v>8923</v>
      </c>
      <c r="AN1429" t="s">
        <v>8924</v>
      </c>
    </row>
    <row r="1430" spans="1:40" x14ac:dyDescent="0.25">
      <c r="A1430" t="s">
        <v>8925</v>
      </c>
      <c r="B1430" t="s">
        <v>164</v>
      </c>
      <c r="C1430">
        <v>50</v>
      </c>
      <c r="D1430" t="s">
        <v>165</v>
      </c>
      <c r="E1430" t="s">
        <v>166</v>
      </c>
      <c r="F1430" s="1">
        <v>330030378312</v>
      </c>
      <c r="G1430" t="s">
        <v>8926</v>
      </c>
      <c r="H1430" t="s">
        <v>8927</v>
      </c>
      <c r="I1430" t="s">
        <v>49</v>
      </c>
      <c r="K1430" s="10" t="s">
        <v>405</v>
      </c>
      <c r="L1430">
        <f>Tabela1[[#This Row],[vlCaptEst]]+Tabela1[[#This Row],[vlLancEstTrat]]+Tabela1[[#This Row],[vlLancEstNTrat]]+Tabela1[[#This Row],[vlConsEst]]</f>
        <v>131.86756183287554</v>
      </c>
      <c r="M1430">
        <v>0</v>
      </c>
      <c r="N1430">
        <f>Tabela1[[#This Row],[VALOR_anual]]+Tabela1[[#This Row],[AJUSTE_exerc]]</f>
        <v>131.86756183287554</v>
      </c>
      <c r="Q1430" t="s">
        <v>531</v>
      </c>
      <c r="R1430" t="s">
        <v>515</v>
      </c>
      <c r="S1430">
        <v>3810.6</v>
      </c>
      <c r="T1430">
        <v>0</v>
      </c>
      <c r="U1430">
        <v>0</v>
      </c>
      <c r="V1430">
        <v>766.5</v>
      </c>
      <c r="W1430">
        <v>0</v>
      </c>
      <c r="X1430">
        <v>0</v>
      </c>
      <c r="Y1430">
        <v>5.7568725668020709E-2</v>
      </c>
      <c r="Z1430">
        <v>87.748109129050761</v>
      </c>
      <c r="AA1430">
        <v>0</v>
      </c>
      <c r="AB1430">
        <v>0</v>
      </c>
      <c r="AC1430">
        <v>44.119452703824763</v>
      </c>
      <c r="AD1430" t="s">
        <v>8928</v>
      </c>
      <c r="AE1430" t="s">
        <v>8929</v>
      </c>
      <c r="AF1430" s="10">
        <v>44851</v>
      </c>
      <c r="AG1430" s="10">
        <v>46677</v>
      </c>
      <c r="AH1430" t="s">
        <v>8930</v>
      </c>
      <c r="AI1430" t="s">
        <v>8853</v>
      </c>
      <c r="AJ1430" t="s">
        <v>8931</v>
      </c>
      <c r="AK1430" t="s">
        <v>1719</v>
      </c>
      <c r="AL1430" t="s">
        <v>47</v>
      </c>
      <c r="AM1430" t="s">
        <v>8932</v>
      </c>
      <c r="AN1430" t="s">
        <v>8933</v>
      </c>
    </row>
    <row r="1431" spans="1:40" x14ac:dyDescent="0.25">
      <c r="A1431" t="s">
        <v>8934</v>
      </c>
      <c r="B1431" t="s">
        <v>164</v>
      </c>
      <c r="C1431">
        <v>50</v>
      </c>
      <c r="D1431" t="s">
        <v>165</v>
      </c>
      <c r="E1431" t="s">
        <v>166</v>
      </c>
      <c r="F1431" s="1">
        <v>330028779410</v>
      </c>
      <c r="G1431" t="s">
        <v>8935</v>
      </c>
      <c r="H1431" t="s">
        <v>8936</v>
      </c>
      <c r="I1431" t="s">
        <v>49</v>
      </c>
      <c r="K1431" s="10" t="s">
        <v>405</v>
      </c>
      <c r="L1431">
        <f>Tabela1[[#This Row],[vlCaptEst]]+Tabela1[[#This Row],[vlLancEstTrat]]+Tabela1[[#This Row],[vlLancEstNTrat]]+Tabela1[[#This Row],[vlConsEst]]</f>
        <v>197.31054647071451</v>
      </c>
      <c r="M1431">
        <v>0</v>
      </c>
      <c r="N1431">
        <f>Tabela1[[#This Row],[VALOR_anual]]+Tabela1[[#This Row],[AJUSTE_exerc]]</f>
        <v>197.31054647071451</v>
      </c>
      <c r="Q1431" t="s">
        <v>51</v>
      </c>
      <c r="R1431" t="s">
        <v>515</v>
      </c>
      <c r="S1431">
        <v>5712.25</v>
      </c>
      <c r="T1431">
        <v>0</v>
      </c>
      <c r="U1431">
        <v>0</v>
      </c>
      <c r="V1431">
        <v>1142.45</v>
      </c>
      <c r="W1431">
        <v>0</v>
      </c>
      <c r="X1431">
        <v>0</v>
      </c>
      <c r="Y1431">
        <v>5.7568725668020709E-2</v>
      </c>
      <c r="Z1431">
        <v>131.54384513848058</v>
      </c>
      <c r="AA1431">
        <v>0</v>
      </c>
      <c r="AB1431">
        <v>0</v>
      </c>
      <c r="AC1431">
        <v>65.766701332233936</v>
      </c>
      <c r="AD1431" t="s">
        <v>8937</v>
      </c>
      <c r="AE1431" t="s">
        <v>8938</v>
      </c>
      <c r="AF1431" s="10">
        <v>44984</v>
      </c>
      <c r="AG1431" s="10">
        <v>46810</v>
      </c>
      <c r="AH1431" t="s">
        <v>8939</v>
      </c>
      <c r="AI1431" t="s">
        <v>8940</v>
      </c>
      <c r="AJ1431" t="s">
        <v>4776</v>
      </c>
      <c r="AK1431" t="s">
        <v>95</v>
      </c>
      <c r="AL1431" t="s">
        <v>47</v>
      </c>
      <c r="AM1431" t="s">
        <v>8941</v>
      </c>
      <c r="AN1431" t="s">
        <v>4778</v>
      </c>
    </row>
    <row r="1432" spans="1:40" x14ac:dyDescent="0.25">
      <c r="A1432" t="s">
        <v>8942</v>
      </c>
      <c r="B1432" t="s">
        <v>164</v>
      </c>
      <c r="C1432">
        <v>50</v>
      </c>
      <c r="D1432" t="s">
        <v>165</v>
      </c>
      <c r="E1432" t="s">
        <v>166</v>
      </c>
      <c r="F1432" s="1">
        <v>330034578499</v>
      </c>
      <c r="G1432" t="s">
        <v>8943</v>
      </c>
      <c r="H1432" t="s">
        <v>8944</v>
      </c>
      <c r="I1432" t="s">
        <v>49</v>
      </c>
      <c r="K1432" s="10" t="s">
        <v>405</v>
      </c>
      <c r="L1432">
        <f>Tabela1[[#This Row],[vlCaptEst]]+Tabela1[[#This Row],[vlLancEstTrat]]+Tabela1[[#This Row],[vlLancEstNTrat]]+Tabela1[[#This Row],[vlConsEst]]</f>
        <v>232.61655110778707</v>
      </c>
      <c r="M1432">
        <v>0</v>
      </c>
      <c r="N1432">
        <f>Tabela1[[#This Row],[VALOR_anual]]+Tabela1[[#This Row],[AJUSTE_exerc]]</f>
        <v>232.61655110778707</v>
      </c>
      <c r="Q1432" t="s">
        <v>51</v>
      </c>
      <c r="R1432" t="s">
        <v>515</v>
      </c>
      <c r="S1432">
        <v>5037</v>
      </c>
      <c r="T1432">
        <v>0</v>
      </c>
      <c r="U1432">
        <v>0</v>
      </c>
      <c r="V1432">
        <v>2025.75</v>
      </c>
      <c r="W1432">
        <v>0</v>
      </c>
      <c r="X1432">
        <v>0</v>
      </c>
      <c r="Y1432">
        <v>5.7568725668020709E-2</v>
      </c>
      <c r="Z1432">
        <v>115.99500133351135</v>
      </c>
      <c r="AA1432">
        <v>0</v>
      </c>
      <c r="AB1432">
        <v>0</v>
      </c>
      <c r="AC1432">
        <v>116.62154977427573</v>
      </c>
      <c r="AD1432" t="s">
        <v>8945</v>
      </c>
      <c r="AE1432" t="s">
        <v>8946</v>
      </c>
      <c r="AF1432" s="10">
        <v>44980</v>
      </c>
      <c r="AG1432" s="10">
        <v>46806</v>
      </c>
      <c r="AH1432" t="s">
        <v>8947</v>
      </c>
      <c r="AI1432" t="s">
        <v>5481</v>
      </c>
      <c r="AJ1432" t="s">
        <v>8948</v>
      </c>
      <c r="AK1432" t="s">
        <v>260</v>
      </c>
      <c r="AL1432" t="s">
        <v>47</v>
      </c>
      <c r="AM1432" t="s">
        <v>8949</v>
      </c>
      <c r="AN1432" t="s">
        <v>297</v>
      </c>
    </row>
    <row r="1433" spans="1:40" x14ac:dyDescent="0.25">
      <c r="A1433" t="s">
        <v>8950</v>
      </c>
      <c r="B1433" t="s">
        <v>164</v>
      </c>
      <c r="C1433">
        <v>50</v>
      </c>
      <c r="D1433" t="s">
        <v>165</v>
      </c>
      <c r="E1433" t="s">
        <v>166</v>
      </c>
      <c r="F1433" s="1">
        <v>330038339561</v>
      </c>
      <c r="G1433" t="s">
        <v>8951</v>
      </c>
      <c r="H1433" t="s">
        <v>8952</v>
      </c>
      <c r="I1433" t="s">
        <v>49</v>
      </c>
      <c r="K1433" s="10" t="s">
        <v>405</v>
      </c>
      <c r="L1433">
        <f>Tabela1[[#This Row],[vlCaptEst]]+Tabela1[[#This Row],[vlLancEstTrat]]+Tabela1[[#This Row],[vlLancEstNTrat]]+Tabela1[[#This Row],[vlConsEst]]</f>
        <v>7246.1997970242046</v>
      </c>
      <c r="M1433">
        <v>0</v>
      </c>
      <c r="N1433">
        <f>Tabela1[[#This Row],[VALOR_anual]]+Tabela1[[#This Row],[AJUSTE_exerc]]</f>
        <v>7246.1997970242046</v>
      </c>
      <c r="Q1433" t="s">
        <v>51</v>
      </c>
      <c r="R1433" t="s">
        <v>515</v>
      </c>
      <c r="S1433">
        <v>95338</v>
      </c>
      <c r="T1433">
        <v>0</v>
      </c>
      <c r="U1433">
        <v>0</v>
      </c>
      <c r="V1433">
        <v>87735.05</v>
      </c>
      <c r="W1433">
        <v>0</v>
      </c>
      <c r="X1433">
        <v>0</v>
      </c>
      <c r="Y1433">
        <v>5.7568725668020709E-2</v>
      </c>
      <c r="Z1433">
        <v>2195.3944090163332</v>
      </c>
      <c r="AA1433">
        <v>0</v>
      </c>
      <c r="AB1433">
        <v>0</v>
      </c>
      <c r="AC1433">
        <v>5050.8053880078714</v>
      </c>
      <c r="AD1433" t="s">
        <v>8953</v>
      </c>
      <c r="AE1433" t="s">
        <v>8954</v>
      </c>
      <c r="AF1433" s="10">
        <v>44980</v>
      </c>
      <c r="AG1433" s="10">
        <v>46806</v>
      </c>
      <c r="AH1433" t="s">
        <v>8955</v>
      </c>
      <c r="AI1433" t="s">
        <v>8956</v>
      </c>
      <c r="AJ1433" t="s">
        <v>8957</v>
      </c>
      <c r="AK1433" t="s">
        <v>260</v>
      </c>
      <c r="AL1433" t="s">
        <v>47</v>
      </c>
      <c r="AM1433" t="s">
        <v>8958</v>
      </c>
      <c r="AN1433" t="s">
        <v>8959</v>
      </c>
    </row>
    <row r="1434" spans="1:40" x14ac:dyDescent="0.25">
      <c r="A1434" t="s">
        <v>8960</v>
      </c>
      <c r="B1434" t="s">
        <v>164</v>
      </c>
      <c r="C1434">
        <v>50</v>
      </c>
      <c r="D1434" t="s">
        <v>165</v>
      </c>
      <c r="E1434" t="s">
        <v>166</v>
      </c>
      <c r="F1434" s="1">
        <v>330038132460</v>
      </c>
      <c r="G1434" t="s">
        <v>8961</v>
      </c>
      <c r="H1434" t="s">
        <v>8962</v>
      </c>
      <c r="I1434" t="s">
        <v>271</v>
      </c>
      <c r="K1434" s="10" t="s">
        <v>405</v>
      </c>
      <c r="L1434">
        <f>Tabela1[[#This Row],[vlCaptEst]]+Tabela1[[#This Row],[vlLancEstTrat]]+Tabela1[[#This Row],[vlLancEstNTrat]]+Tabela1[[#This Row],[vlConsEst]]</f>
        <v>996.00317133510191</v>
      </c>
      <c r="M1434">
        <v>0</v>
      </c>
      <c r="N1434">
        <f>Tabela1[[#This Row],[VALOR_anual]]+Tabela1[[#This Row],[AJUSTE_exerc]]</f>
        <v>996.00317133510191</v>
      </c>
      <c r="Q1434" t="s">
        <v>51</v>
      </c>
      <c r="R1434" t="s">
        <v>515</v>
      </c>
      <c r="S1434">
        <v>18615</v>
      </c>
      <c r="T1434">
        <v>0</v>
      </c>
      <c r="U1434">
        <v>0</v>
      </c>
      <c r="V1434">
        <v>9855</v>
      </c>
      <c r="W1434">
        <v>0</v>
      </c>
      <c r="X1434">
        <v>0</v>
      </c>
      <c r="Y1434">
        <v>5.7568725668020709E-2</v>
      </c>
      <c r="Z1434">
        <v>428.66355822296009</v>
      </c>
      <c r="AA1434">
        <v>0</v>
      </c>
      <c r="AB1434">
        <v>0</v>
      </c>
      <c r="AC1434">
        <v>567.33961311214182</v>
      </c>
      <c r="AD1434" t="s">
        <v>8963</v>
      </c>
      <c r="AE1434" t="s">
        <v>8964</v>
      </c>
      <c r="AF1434" s="10">
        <v>44972</v>
      </c>
      <c r="AG1434" s="10">
        <v>46798</v>
      </c>
      <c r="AH1434" t="s">
        <v>8965</v>
      </c>
      <c r="AI1434" t="s">
        <v>6144</v>
      </c>
      <c r="AJ1434" t="s">
        <v>8966</v>
      </c>
      <c r="AK1434" t="s">
        <v>7244</v>
      </c>
      <c r="AL1434" t="s">
        <v>47</v>
      </c>
      <c r="AM1434" t="s">
        <v>8967</v>
      </c>
      <c r="AN1434" t="s">
        <v>8968</v>
      </c>
    </row>
    <row r="1435" spans="1:40" x14ac:dyDescent="0.25">
      <c r="A1435" t="s">
        <v>8969</v>
      </c>
      <c r="B1435" t="s">
        <v>164</v>
      </c>
      <c r="C1435">
        <v>50</v>
      </c>
      <c r="D1435" t="s">
        <v>165</v>
      </c>
      <c r="E1435" t="s">
        <v>166</v>
      </c>
      <c r="F1435" s="1">
        <v>330028865503</v>
      </c>
      <c r="G1435" t="s">
        <v>1710</v>
      </c>
      <c r="H1435" t="s">
        <v>8970</v>
      </c>
      <c r="I1435" t="s">
        <v>92</v>
      </c>
      <c r="K1435" s="10" t="s">
        <v>405</v>
      </c>
      <c r="L1435">
        <f>Tabela1[[#This Row],[vlCaptEst]]+Tabela1[[#This Row],[vlLancEstTrat]]+Tabela1[[#This Row],[vlLancEstNTrat]]+Tabela1[[#This Row],[vlConsEst]]</f>
        <v>2097.0576312383646</v>
      </c>
      <c r="M1435">
        <v>0</v>
      </c>
      <c r="N1435">
        <f>Tabela1[[#This Row],[VALOR_anual]]+Tabela1[[#This Row],[AJUSTE_exerc]]</f>
        <v>2097.0576312383646</v>
      </c>
      <c r="Q1435" t="s">
        <v>531</v>
      </c>
      <c r="R1435" t="s">
        <v>515</v>
      </c>
      <c r="S1435">
        <v>26280</v>
      </c>
      <c r="T1435">
        <v>0</v>
      </c>
      <c r="U1435">
        <v>0</v>
      </c>
      <c r="V1435">
        <v>25915</v>
      </c>
      <c r="W1435">
        <v>0</v>
      </c>
      <c r="X1435">
        <v>0</v>
      </c>
      <c r="Y1435">
        <v>5.7568725668020709E-2</v>
      </c>
      <c r="Z1435">
        <v>605.16225398628467</v>
      </c>
      <c r="AA1435">
        <v>0</v>
      </c>
      <c r="AB1435">
        <v>0</v>
      </c>
      <c r="AC1435">
        <v>1491.8953772520797</v>
      </c>
      <c r="AD1435" t="s">
        <v>8971</v>
      </c>
      <c r="AE1435" t="s">
        <v>8972</v>
      </c>
      <c r="AF1435" s="10">
        <v>43866</v>
      </c>
      <c r="AG1435" s="10">
        <v>45693</v>
      </c>
      <c r="AH1435" t="s">
        <v>8973</v>
      </c>
      <c r="AI1435" t="s">
        <v>1717</v>
      </c>
      <c r="AJ1435" t="s">
        <v>1718</v>
      </c>
      <c r="AK1435" t="s">
        <v>1719</v>
      </c>
      <c r="AL1435" t="s">
        <v>47</v>
      </c>
      <c r="AM1435" t="s">
        <v>7949</v>
      </c>
      <c r="AN1435" t="s">
        <v>1690</v>
      </c>
    </row>
    <row r="1436" spans="1:40" x14ac:dyDescent="0.25">
      <c r="A1436" t="s">
        <v>8974</v>
      </c>
      <c r="B1436" t="s">
        <v>164</v>
      </c>
      <c r="C1436">
        <v>50</v>
      </c>
      <c r="D1436" t="s">
        <v>165</v>
      </c>
      <c r="E1436" t="s">
        <v>166</v>
      </c>
      <c r="F1436" s="1">
        <v>330038035937</v>
      </c>
      <c r="G1436" t="s">
        <v>8975</v>
      </c>
      <c r="H1436" t="s">
        <v>8976</v>
      </c>
      <c r="I1436" t="s">
        <v>92</v>
      </c>
      <c r="K1436" s="10" t="s">
        <v>2209</v>
      </c>
      <c r="L1436">
        <f>Tabela1[[#This Row],[vlCaptEst]]+Tabela1[[#This Row],[vlLancEstTrat]]+Tabela1[[#This Row],[vlLancEstNTrat]]+Tabela1[[#This Row],[vlConsEst]]</f>
        <v>2278.6000419498419</v>
      </c>
      <c r="M1436">
        <v>0</v>
      </c>
      <c r="N1436">
        <f>Tabela1[[#This Row],[VALOR_anual]]+Tabela1[[#This Row],[AJUSTE_exerc]]</f>
        <v>2278.6000419498419</v>
      </c>
      <c r="Q1436" t="s">
        <v>51</v>
      </c>
      <c r="R1436" t="s">
        <v>3750</v>
      </c>
      <c r="S1436">
        <v>28324</v>
      </c>
      <c r="T1436">
        <v>0</v>
      </c>
      <c r="U1436">
        <v>0</v>
      </c>
      <c r="V1436">
        <v>28251</v>
      </c>
      <c r="W1436">
        <v>0</v>
      </c>
      <c r="X1436">
        <v>0</v>
      </c>
      <c r="Y1436">
        <v>5.7568725668020709E-2</v>
      </c>
      <c r="Z1436">
        <v>652.22648436170198</v>
      </c>
      <c r="AA1436">
        <v>0</v>
      </c>
      <c r="AB1436">
        <v>0</v>
      </c>
      <c r="AC1436">
        <v>1626.3735575881399</v>
      </c>
      <c r="AD1436" t="s">
        <v>8977</v>
      </c>
      <c r="AE1436" t="s">
        <v>8978</v>
      </c>
      <c r="AF1436" s="10">
        <v>44950</v>
      </c>
      <c r="AG1436" s="10">
        <v>46776</v>
      </c>
      <c r="AH1436" t="s">
        <v>8979</v>
      </c>
      <c r="AI1436" t="s">
        <v>1181</v>
      </c>
      <c r="AJ1436">
        <v>22730150</v>
      </c>
      <c r="AK1436" t="s">
        <v>95</v>
      </c>
      <c r="AL1436" t="s">
        <v>47</v>
      </c>
      <c r="AM1436">
        <v>970278817</v>
      </c>
      <c r="AN1436" t="s">
        <v>268</v>
      </c>
    </row>
    <row r="1437" spans="1:40" x14ac:dyDescent="0.25">
      <c r="A1437" t="s">
        <v>8980</v>
      </c>
      <c r="B1437" t="s">
        <v>164</v>
      </c>
      <c r="C1437">
        <v>50</v>
      </c>
      <c r="D1437" t="s">
        <v>165</v>
      </c>
      <c r="E1437" t="s">
        <v>166</v>
      </c>
      <c r="F1437" s="1">
        <v>330033992291</v>
      </c>
      <c r="G1437" t="s">
        <v>8981</v>
      </c>
      <c r="H1437" t="s">
        <v>8982</v>
      </c>
      <c r="I1437" t="s">
        <v>49</v>
      </c>
      <c r="K1437" s="10" t="s">
        <v>2209</v>
      </c>
      <c r="L1437">
        <f>Tabela1[[#This Row],[vlCaptEst]]+Tabela1[[#This Row],[vlLancEstTrat]]+Tabela1[[#This Row],[vlLancEstNTrat]]+Tabela1[[#This Row],[vlConsEst]]</f>
        <v>1633.9339087733633</v>
      </c>
      <c r="M1437">
        <v>0</v>
      </c>
      <c r="N1437">
        <f>Tabela1[[#This Row],[VALOR_anual]]+Tabela1[[#This Row],[AJUSTE_exerc]]</f>
        <v>1633.9339087733633</v>
      </c>
      <c r="Q1437" t="s">
        <v>51</v>
      </c>
      <c r="R1437" t="s">
        <v>3750</v>
      </c>
      <c r="S1437">
        <v>23652</v>
      </c>
      <c r="T1437">
        <v>0</v>
      </c>
      <c r="U1437">
        <v>0</v>
      </c>
      <c r="V1437">
        <v>18921.599999999999</v>
      </c>
      <c r="W1437">
        <v>0</v>
      </c>
      <c r="X1437">
        <v>0</v>
      </c>
      <c r="Y1437">
        <v>5.7568725668020709E-2</v>
      </c>
      <c r="Z1437">
        <v>544.64811708245873</v>
      </c>
      <c r="AA1437">
        <v>0</v>
      </c>
      <c r="AB1437">
        <v>0</v>
      </c>
      <c r="AC1437">
        <v>1089.2857916909047</v>
      </c>
      <c r="AD1437" t="s">
        <v>8983</v>
      </c>
      <c r="AE1437" t="s">
        <v>8984</v>
      </c>
      <c r="AF1437" s="10">
        <v>44967</v>
      </c>
      <c r="AG1437" s="10">
        <v>46793</v>
      </c>
      <c r="AH1437" t="s">
        <v>8985</v>
      </c>
      <c r="AI1437" t="s">
        <v>205</v>
      </c>
      <c r="AJ1437">
        <v>22793311</v>
      </c>
      <c r="AK1437" t="s">
        <v>95</v>
      </c>
      <c r="AL1437" t="s">
        <v>47</v>
      </c>
      <c r="AM1437" t="s">
        <v>8986</v>
      </c>
      <c r="AN1437" t="s">
        <v>268</v>
      </c>
    </row>
    <row r="1438" spans="1:40" x14ac:dyDescent="0.25">
      <c r="A1438" t="s">
        <v>8987</v>
      </c>
      <c r="B1438" t="s">
        <v>164</v>
      </c>
      <c r="C1438">
        <v>50</v>
      </c>
      <c r="D1438" t="s">
        <v>165</v>
      </c>
      <c r="E1438" t="s">
        <v>166</v>
      </c>
      <c r="F1438" s="1">
        <v>330039107567</v>
      </c>
      <c r="G1438" t="s">
        <v>8988</v>
      </c>
      <c r="H1438" t="s">
        <v>8989</v>
      </c>
      <c r="I1438" t="s">
        <v>92</v>
      </c>
      <c r="K1438" s="10" t="s">
        <v>2209</v>
      </c>
      <c r="L1438">
        <f>Tabela1[[#This Row],[vlCaptEst]]+Tabela1[[#This Row],[vlLancEstTrat]]+Tabela1[[#This Row],[vlLancEstNTrat]]+Tabela1[[#This Row],[vlConsEst]]</f>
        <v>3802.0108057723701</v>
      </c>
      <c r="M1438">
        <v>0</v>
      </c>
      <c r="N1438">
        <f>Tabela1[[#This Row],[VALOR_anual]]+Tabela1[[#This Row],[AJUSTE_exerc]]</f>
        <v>3802.0108057723701</v>
      </c>
      <c r="Q1438" t="s">
        <v>51</v>
      </c>
      <c r="R1438" t="s">
        <v>3750</v>
      </c>
      <c r="S1438">
        <v>47304</v>
      </c>
      <c r="T1438">
        <v>0</v>
      </c>
      <c r="U1438">
        <v>0</v>
      </c>
      <c r="V1438">
        <v>47121.5</v>
      </c>
      <c r="W1438">
        <v>0</v>
      </c>
      <c r="X1438">
        <v>0</v>
      </c>
      <c r="Y1438">
        <v>5.7568725668020709E-2</v>
      </c>
      <c r="Z1438">
        <v>1089.2857916909047</v>
      </c>
      <c r="AA1438">
        <v>0</v>
      </c>
      <c r="AB1438">
        <v>0</v>
      </c>
      <c r="AC1438">
        <v>2712.7250140814654</v>
      </c>
      <c r="AD1438" t="s">
        <v>8990</v>
      </c>
      <c r="AE1438" t="s">
        <v>8991</v>
      </c>
      <c r="AF1438" s="10">
        <v>44973</v>
      </c>
      <c r="AG1438" s="10">
        <v>46799</v>
      </c>
      <c r="AH1438" t="s">
        <v>8992</v>
      </c>
      <c r="AI1438" t="s">
        <v>202</v>
      </c>
      <c r="AJ1438">
        <v>25555181</v>
      </c>
      <c r="AK1438" t="s">
        <v>1719</v>
      </c>
      <c r="AL1438" t="s">
        <v>47</v>
      </c>
      <c r="AM1438">
        <v>999328829</v>
      </c>
      <c r="AN1438" t="s">
        <v>1690</v>
      </c>
    </row>
    <row r="1439" spans="1:40" x14ac:dyDescent="0.25">
      <c r="A1439" t="s">
        <v>8993</v>
      </c>
      <c r="B1439" t="s">
        <v>164</v>
      </c>
      <c r="C1439">
        <v>50</v>
      </c>
      <c r="D1439" t="s">
        <v>165</v>
      </c>
      <c r="E1439" t="s">
        <v>166</v>
      </c>
      <c r="F1439" s="1">
        <v>330039537731</v>
      </c>
      <c r="G1439" t="s">
        <v>7189</v>
      </c>
      <c r="H1439" t="s">
        <v>8994</v>
      </c>
      <c r="I1439" t="s">
        <v>1933</v>
      </c>
      <c r="K1439" s="10" t="s">
        <v>2209</v>
      </c>
      <c r="L1439">
        <f>Tabela1[[#This Row],[vlCaptEst]]+Tabela1[[#This Row],[vlLancEstTrat]]+Tabela1[[#This Row],[vlLancEstNTrat]]+Tabela1[[#This Row],[vlConsEst]]</f>
        <v>299.55280952944787</v>
      </c>
      <c r="M1439">
        <v>0</v>
      </c>
      <c r="N1439">
        <f>Tabela1[[#This Row],[VALOR_anual]]+Tabela1[[#This Row],[AJUSTE_exerc]]</f>
        <v>299.55280952944787</v>
      </c>
      <c r="Q1439" t="s">
        <v>51</v>
      </c>
      <c r="R1439" t="s">
        <v>3750</v>
      </c>
      <c r="S1439">
        <v>0</v>
      </c>
      <c r="T1439">
        <v>52034.400000000001</v>
      </c>
      <c r="U1439">
        <v>0</v>
      </c>
      <c r="V1439">
        <v>0</v>
      </c>
      <c r="W1439">
        <v>1234</v>
      </c>
      <c r="X1439">
        <v>90</v>
      </c>
      <c r="Y1439">
        <v>5.7568725668020709E-2</v>
      </c>
      <c r="Z1439">
        <v>0</v>
      </c>
      <c r="AA1439">
        <v>299.55280952944787</v>
      </c>
      <c r="AB1439">
        <v>0</v>
      </c>
      <c r="AC1439">
        <v>0</v>
      </c>
      <c r="AD1439" t="s">
        <v>8995</v>
      </c>
      <c r="AE1439" t="s">
        <v>8996</v>
      </c>
      <c r="AF1439" s="10">
        <v>44984</v>
      </c>
      <c r="AG1439" s="10">
        <v>46810</v>
      </c>
      <c r="AH1439" t="s">
        <v>8997</v>
      </c>
      <c r="AI1439" t="s">
        <v>8998</v>
      </c>
      <c r="AJ1439">
        <v>24812226</v>
      </c>
      <c r="AK1439" t="s">
        <v>7244</v>
      </c>
      <c r="AL1439" t="s">
        <v>47</v>
      </c>
      <c r="AM1439">
        <v>964412059</v>
      </c>
      <c r="AN1439" t="s">
        <v>8999</v>
      </c>
    </row>
    <row r="1440" spans="1:40" x14ac:dyDescent="0.25">
      <c r="A1440" t="s">
        <v>9000</v>
      </c>
      <c r="B1440" t="s">
        <v>164</v>
      </c>
      <c r="C1440">
        <v>50</v>
      </c>
      <c r="D1440" t="s">
        <v>165</v>
      </c>
      <c r="E1440" t="s">
        <v>166</v>
      </c>
      <c r="F1440" s="1">
        <v>330040706703</v>
      </c>
      <c r="G1440" t="s">
        <v>9001</v>
      </c>
      <c r="H1440" t="s">
        <v>9002</v>
      </c>
      <c r="I1440" t="s">
        <v>92</v>
      </c>
      <c r="K1440" s="10" t="s">
        <v>2209</v>
      </c>
      <c r="L1440">
        <f>Tabela1[[#This Row],[vlCaptEst]]+Tabela1[[#This Row],[vlLancEstTrat]]+Tabela1[[#This Row],[vlLancEstNTrat]]+Tabela1[[#This Row],[vlConsEst]]</f>
        <v>3198.5297901021368</v>
      </c>
      <c r="M1440">
        <v>0</v>
      </c>
      <c r="N1440">
        <f>Tabela1[[#This Row],[VALOR_anual]]+Tabela1[[#This Row],[AJUSTE_exerc]]</f>
        <v>3198.5297901021368</v>
      </c>
      <c r="Q1440" t="s">
        <v>51</v>
      </c>
      <c r="R1440" t="s">
        <v>3750</v>
      </c>
      <c r="S1440">
        <v>39712</v>
      </c>
      <c r="T1440">
        <v>0</v>
      </c>
      <c r="U1440">
        <v>0</v>
      </c>
      <c r="V1440">
        <v>39675.5</v>
      </c>
      <c r="W1440">
        <v>0</v>
      </c>
      <c r="X1440">
        <v>0</v>
      </c>
      <c r="Y1440">
        <v>5.7568725668020709E-2</v>
      </c>
      <c r="Z1440">
        <v>914.46833424363138</v>
      </c>
      <c r="AA1440">
        <v>0</v>
      </c>
      <c r="AB1440">
        <v>0</v>
      </c>
      <c r="AC1440">
        <v>2284.0614558585053</v>
      </c>
      <c r="AD1440" t="s">
        <v>9003</v>
      </c>
      <c r="AE1440" t="s">
        <v>9004</v>
      </c>
      <c r="AF1440" s="10">
        <v>44973</v>
      </c>
      <c r="AG1440" s="10">
        <v>46799</v>
      </c>
      <c r="AH1440" t="s">
        <v>9005</v>
      </c>
      <c r="AI1440" t="s">
        <v>8816</v>
      </c>
      <c r="AJ1440">
        <v>25565230</v>
      </c>
      <c r="AK1440" t="s">
        <v>1719</v>
      </c>
      <c r="AL1440" t="s">
        <v>47</v>
      </c>
      <c r="AM1440">
        <v>996677215</v>
      </c>
      <c r="AN1440" t="s">
        <v>1690</v>
      </c>
    </row>
    <row r="1441" spans="1:40" x14ac:dyDescent="0.25">
      <c r="A1441" t="s">
        <v>9006</v>
      </c>
      <c r="B1441" t="s">
        <v>164</v>
      </c>
      <c r="C1441">
        <v>50</v>
      </c>
      <c r="D1441" t="s">
        <v>165</v>
      </c>
      <c r="E1441" t="s">
        <v>166</v>
      </c>
      <c r="F1441" s="1">
        <v>330031297790</v>
      </c>
      <c r="G1441" t="s">
        <v>9007</v>
      </c>
      <c r="H1441" t="s">
        <v>9008</v>
      </c>
      <c r="I1441" t="s">
        <v>62</v>
      </c>
      <c r="K1441" s="10" t="s">
        <v>2209</v>
      </c>
      <c r="L1441">
        <f>Tabela1[[#This Row],[vlCaptEst]]+Tabela1[[#This Row],[vlLancEstTrat]]+Tabela1[[#This Row],[vlLancEstNTrat]]+Tabela1[[#This Row],[vlConsEst]]</f>
        <v>1781.8724381118454</v>
      </c>
      <c r="M1441">
        <v>0</v>
      </c>
      <c r="N1441">
        <f>Tabela1[[#This Row],[VALOR_anual]]+Tabela1[[#This Row],[AJUSTE_exerc]]</f>
        <v>1781.8724381118454</v>
      </c>
      <c r="Q1441" t="s">
        <v>51</v>
      </c>
      <c r="R1441" t="s">
        <v>3750</v>
      </c>
      <c r="S1441">
        <v>48180</v>
      </c>
      <c r="T1441">
        <v>0</v>
      </c>
      <c r="U1441">
        <v>0</v>
      </c>
      <c r="V1441">
        <v>11680</v>
      </c>
      <c r="W1441">
        <v>0</v>
      </c>
      <c r="X1441">
        <v>0</v>
      </c>
      <c r="Y1441">
        <v>5.7568725668020709E-2</v>
      </c>
      <c r="Z1441">
        <v>1109.4710939575305</v>
      </c>
      <c r="AA1441">
        <v>0</v>
      </c>
      <c r="AB1441">
        <v>0</v>
      </c>
      <c r="AC1441">
        <v>672.40134415431487</v>
      </c>
      <c r="AD1441" t="s">
        <v>9009</v>
      </c>
      <c r="AE1441" t="s">
        <v>9010</v>
      </c>
      <c r="AF1441" s="10">
        <v>44998</v>
      </c>
      <c r="AG1441" s="10">
        <v>46825</v>
      </c>
      <c r="AH1441" t="s">
        <v>9011</v>
      </c>
      <c r="AI1441" t="s">
        <v>9012</v>
      </c>
      <c r="AJ1441">
        <v>22460290</v>
      </c>
      <c r="AK1441" t="s">
        <v>95</v>
      </c>
      <c r="AL1441" t="s">
        <v>47</v>
      </c>
      <c r="AM1441">
        <v>989294615</v>
      </c>
      <c r="AN1441" t="s">
        <v>1678</v>
      </c>
    </row>
    <row r="1442" spans="1:40" s="4" customFormat="1" x14ac:dyDescent="0.25">
      <c r="A1442" t="s">
        <v>9013</v>
      </c>
      <c r="B1442" t="s">
        <v>164</v>
      </c>
      <c r="C1442">
        <v>50</v>
      </c>
      <c r="D1442" t="s">
        <v>165</v>
      </c>
      <c r="E1442" t="s">
        <v>166</v>
      </c>
      <c r="F1442" s="1">
        <v>330041029209</v>
      </c>
      <c r="G1442" t="s">
        <v>8494</v>
      </c>
      <c r="H1442" t="s">
        <v>9014</v>
      </c>
      <c r="I1442" t="s">
        <v>92</v>
      </c>
      <c r="J1442"/>
      <c r="K1442" s="10" t="s">
        <v>2209</v>
      </c>
      <c r="L1442">
        <f>Tabela1[[#This Row],[vlCaptEst]]+Tabela1[[#This Row],[vlLancEstTrat]]+Tabela1[[#This Row],[vlLancEstNTrat]]+Tabela1[[#This Row],[vlConsEst]]</f>
        <v>2180.6914056063956</v>
      </c>
      <c r="M1442">
        <v>0</v>
      </c>
      <c r="N1442">
        <f>Tabela1[[#This Row],[VALOR_anual]]+Tabela1[[#This Row],[AJUSTE_exerc]]</f>
        <v>2180.6914056063956</v>
      </c>
      <c r="O1442"/>
      <c r="P1442"/>
      <c r="Q1442" t="s">
        <v>51</v>
      </c>
      <c r="R1442" t="s">
        <v>3750</v>
      </c>
      <c r="S1442">
        <v>27448</v>
      </c>
      <c r="T1442">
        <v>0</v>
      </c>
      <c r="U1442">
        <v>0</v>
      </c>
      <c r="V1442">
        <v>26900.5</v>
      </c>
      <c r="W1442">
        <v>0</v>
      </c>
      <c r="X1442">
        <v>0</v>
      </c>
      <c r="Y1442">
        <v>5.7568725668020709E-2</v>
      </c>
      <c r="Z1442">
        <v>632.06206704310182</v>
      </c>
      <c r="AA1442">
        <v>0</v>
      </c>
      <c r="AB1442">
        <v>0</v>
      </c>
      <c r="AC1442">
        <v>1548.6293385632937</v>
      </c>
      <c r="AD1442" t="s">
        <v>9015</v>
      </c>
      <c r="AE1442" t="s">
        <v>9016</v>
      </c>
      <c r="AF1442" s="10">
        <v>45005</v>
      </c>
      <c r="AG1442" s="10">
        <v>46832</v>
      </c>
      <c r="AH1442" t="s">
        <v>9017</v>
      </c>
      <c r="AI1442" t="s">
        <v>129</v>
      </c>
      <c r="AJ1442">
        <v>26520170</v>
      </c>
      <c r="AK1442" t="s">
        <v>7776</v>
      </c>
      <c r="AL1442" t="s">
        <v>47</v>
      </c>
      <c r="AM1442">
        <v>999328829</v>
      </c>
      <c r="AN1442" t="s">
        <v>1690</v>
      </c>
    </row>
    <row r="1443" spans="1:40" s="4" customFormat="1" x14ac:dyDescent="0.25">
      <c r="A1443" t="s">
        <v>9018</v>
      </c>
      <c r="B1443" t="s">
        <v>164</v>
      </c>
      <c r="C1443">
        <v>50</v>
      </c>
      <c r="D1443" t="s">
        <v>165</v>
      </c>
      <c r="E1443" t="s">
        <v>166</v>
      </c>
      <c r="F1443" s="1">
        <v>330039957862</v>
      </c>
      <c r="G1443" t="s">
        <v>198</v>
      </c>
      <c r="H1443" t="s">
        <v>199</v>
      </c>
      <c r="I1443" t="s">
        <v>42</v>
      </c>
      <c r="J1443"/>
      <c r="K1443" s="10" t="s">
        <v>2209</v>
      </c>
      <c r="L1443">
        <f>Tabela1[[#This Row],[vlCaptEst]]+Tabela1[[#This Row],[vlLancEstTrat]]+Tabela1[[#This Row],[vlLancEstNTrat]]+Tabela1[[#This Row],[vlConsEst]]</f>
        <v>5173.452245287498</v>
      </c>
      <c r="M1443">
        <v>0</v>
      </c>
      <c r="N1443">
        <f>Tabela1[[#This Row],[VALOR_anual]]+Tabela1[[#This Row],[AJUSTE_exerc]]</f>
        <v>5173.452245287498</v>
      </c>
      <c r="O1443"/>
      <c r="P1443"/>
      <c r="Q1443" t="s">
        <v>51</v>
      </c>
      <c r="R1443" t="s">
        <v>3750</v>
      </c>
      <c r="S1443">
        <v>0</v>
      </c>
      <c r="T1443">
        <v>2233800</v>
      </c>
      <c r="U1443">
        <v>0</v>
      </c>
      <c r="V1443">
        <v>0</v>
      </c>
      <c r="W1443">
        <v>1234</v>
      </c>
      <c r="X1443">
        <v>95.98</v>
      </c>
      <c r="Y1443">
        <v>5.7568725668020709E-2</v>
      </c>
      <c r="Z1443">
        <v>0</v>
      </c>
      <c r="AA1443">
        <v>5173.452245287498</v>
      </c>
      <c r="AB1443">
        <v>0</v>
      </c>
      <c r="AC1443">
        <v>0</v>
      </c>
      <c r="AD1443" t="s">
        <v>9019</v>
      </c>
      <c r="AE1443" t="s">
        <v>9020</v>
      </c>
      <c r="AF1443" s="10">
        <v>44950</v>
      </c>
      <c r="AG1443" s="10">
        <v>46776</v>
      </c>
      <c r="AH1443" t="s">
        <v>9021</v>
      </c>
      <c r="AI1443" t="s">
        <v>85</v>
      </c>
      <c r="AJ1443">
        <v>28680000</v>
      </c>
      <c r="AK1443" t="s">
        <v>8171</v>
      </c>
      <c r="AL1443" t="s">
        <v>47</v>
      </c>
      <c r="AM1443">
        <v>995718880</v>
      </c>
      <c r="AN1443" t="s">
        <v>201</v>
      </c>
    </row>
    <row r="1444" spans="1:40" s="4" customFormat="1" x14ac:dyDescent="0.25">
      <c r="A1444" t="s">
        <v>9022</v>
      </c>
      <c r="B1444" t="s">
        <v>164</v>
      </c>
      <c r="C1444">
        <v>50</v>
      </c>
      <c r="D1444" t="s">
        <v>165</v>
      </c>
      <c r="E1444" t="s">
        <v>166</v>
      </c>
      <c r="F1444" s="1">
        <v>330031892915</v>
      </c>
      <c r="G1444" t="s">
        <v>9023</v>
      </c>
      <c r="H1444" t="s">
        <v>9024</v>
      </c>
      <c r="I1444" t="s">
        <v>49</v>
      </c>
      <c r="J1444"/>
      <c r="K1444" s="10" t="s">
        <v>1813</v>
      </c>
      <c r="L1444">
        <f>Tabela1[[#This Row],[vlCaptEst]]+Tabela1[[#This Row],[vlLancEstTrat]]+Tabela1[[#This Row],[vlLancEstNTrat]]+Tabela1[[#This Row],[vlConsEst]]</f>
        <v>127.08490873504078</v>
      </c>
      <c r="M1444">
        <v>0</v>
      </c>
      <c r="N1444">
        <f>Tabela1[[#This Row],[VALOR_anual]]+Tabela1[[#This Row],[AJUSTE_exerc]]</f>
        <v>127.08490873504078</v>
      </c>
      <c r="O1444"/>
      <c r="P1444"/>
      <c r="Q1444" t="s">
        <v>531</v>
      </c>
      <c r="R1444" t="s">
        <v>1814</v>
      </c>
      <c r="S1444">
        <v>3679.2</v>
      </c>
      <c r="T1444">
        <v>0</v>
      </c>
      <c r="U1444">
        <v>0</v>
      </c>
      <c r="V1444">
        <v>735.84</v>
      </c>
      <c r="W1444">
        <v>0</v>
      </c>
      <c r="X1444">
        <v>0</v>
      </c>
      <c r="Y1444">
        <v>5.7568725668020709E-2</v>
      </c>
      <c r="Z1444">
        <v>84.719791665356283</v>
      </c>
      <c r="AA1444">
        <v>0</v>
      </c>
      <c r="AB1444">
        <v>0</v>
      </c>
      <c r="AC1444">
        <v>42.365117069684509</v>
      </c>
      <c r="AD1444" t="s">
        <v>9025</v>
      </c>
      <c r="AE1444" t="s">
        <v>9026</v>
      </c>
      <c r="AF1444" s="10">
        <v>44858</v>
      </c>
      <c r="AG1444" s="10">
        <v>46684</v>
      </c>
      <c r="AH1444" t="s">
        <v>9027</v>
      </c>
      <c r="AI1444" t="s">
        <v>205</v>
      </c>
      <c r="AJ1444">
        <v>22790735</v>
      </c>
      <c r="AK1444" t="s">
        <v>95</v>
      </c>
      <c r="AL1444" t="s">
        <v>47</v>
      </c>
      <c r="AM1444">
        <v>22612950</v>
      </c>
      <c r="AN1444" t="s">
        <v>9028</v>
      </c>
    </row>
    <row r="1445" spans="1:40" s="4" customFormat="1" x14ac:dyDescent="0.25">
      <c r="A1445" t="s">
        <v>9029</v>
      </c>
      <c r="B1445" t="s">
        <v>164</v>
      </c>
      <c r="C1445">
        <v>50</v>
      </c>
      <c r="D1445" t="s">
        <v>165</v>
      </c>
      <c r="E1445" t="s">
        <v>166</v>
      </c>
      <c r="F1445" s="1">
        <v>330039460844</v>
      </c>
      <c r="G1445" t="s">
        <v>9030</v>
      </c>
      <c r="H1445" t="s">
        <v>9031</v>
      </c>
      <c r="I1445" t="s">
        <v>92</v>
      </c>
      <c r="J1445"/>
      <c r="K1445" s="10" t="s">
        <v>1813</v>
      </c>
      <c r="L1445">
        <f>Tabela1[[#This Row],[vlCaptEst]]+Tabela1[[#This Row],[vlLancEstTrat]]+Tabela1[[#This Row],[vlLancEstNTrat]]+Tabela1[[#This Row],[vlConsEst]]</f>
        <v>1461.4660079789562</v>
      </c>
      <c r="M1445">
        <v>0</v>
      </c>
      <c r="N1445">
        <f>Tabela1[[#This Row],[VALOR_anual]]+Tabela1[[#This Row],[AJUSTE_exerc]]</f>
        <v>1461.4660079789562</v>
      </c>
      <c r="O1445"/>
      <c r="P1445"/>
      <c r="Q1445" t="s">
        <v>51</v>
      </c>
      <c r="R1445" t="s">
        <v>1814</v>
      </c>
      <c r="S1445">
        <v>18133.2</v>
      </c>
      <c r="T1445">
        <v>0</v>
      </c>
      <c r="U1445">
        <v>0</v>
      </c>
      <c r="V1445">
        <v>18133.2</v>
      </c>
      <c r="W1445">
        <v>0</v>
      </c>
      <c r="X1445">
        <v>0</v>
      </c>
      <c r="Y1445">
        <v>5.7568725668020709E-2</v>
      </c>
      <c r="Z1445">
        <v>417.56320834741797</v>
      </c>
      <c r="AA1445">
        <v>0</v>
      </c>
      <c r="AB1445">
        <v>0</v>
      </c>
      <c r="AC1445">
        <v>1043.9027996315383</v>
      </c>
      <c r="AD1445" t="s">
        <v>9032</v>
      </c>
      <c r="AE1445" t="s">
        <v>9033</v>
      </c>
      <c r="AF1445" s="10">
        <v>45036</v>
      </c>
      <c r="AG1445" s="10">
        <v>46863</v>
      </c>
      <c r="AH1445" t="s">
        <v>9034</v>
      </c>
      <c r="AI1445" t="s">
        <v>6214</v>
      </c>
      <c r="AJ1445">
        <v>24806300</v>
      </c>
      <c r="AK1445" t="s">
        <v>7244</v>
      </c>
      <c r="AL1445" t="s">
        <v>47</v>
      </c>
      <c r="AM1445">
        <v>219644398</v>
      </c>
      <c r="AN1445" t="s">
        <v>6038</v>
      </c>
    </row>
    <row r="1446" spans="1:40" s="4" customFormat="1" x14ac:dyDescent="0.25">
      <c r="A1446" t="s">
        <v>9035</v>
      </c>
      <c r="B1446" t="s">
        <v>164</v>
      </c>
      <c r="C1446">
        <v>50</v>
      </c>
      <c r="D1446" t="s">
        <v>165</v>
      </c>
      <c r="E1446" t="s">
        <v>166</v>
      </c>
      <c r="F1446" s="1">
        <v>330038702666</v>
      </c>
      <c r="G1446" t="s">
        <v>9036</v>
      </c>
      <c r="H1446" t="s">
        <v>9037</v>
      </c>
      <c r="I1446" t="s">
        <v>271</v>
      </c>
      <c r="J1446">
        <v>2024</v>
      </c>
      <c r="K1446" s="10" t="s">
        <v>1844</v>
      </c>
      <c r="L1446">
        <f>Tabela1[[#This Row],[vlCaptEst]]+Tabela1[[#This Row],[vlLancEstTrat]]+Tabela1[[#This Row],[vlLancEstNTrat]]+Tabela1[[#This Row],[vlConsEst]]</f>
        <v>275.01299559950979</v>
      </c>
      <c r="M1446">
        <v>5.41</v>
      </c>
      <c r="N1446">
        <f>Tabela1[[#This Row],[VALOR_anual]]+Tabela1[[#This Row],[AJUSTE_exerc]]</f>
        <v>280.42299559950982</v>
      </c>
      <c r="O1446"/>
      <c r="P1446"/>
      <c r="Q1446" t="s">
        <v>51</v>
      </c>
      <c r="R1446" t="s">
        <v>1845</v>
      </c>
      <c r="S1446">
        <v>9460.7999999999993</v>
      </c>
      <c r="T1446">
        <v>0</v>
      </c>
      <c r="U1446">
        <v>0</v>
      </c>
      <c r="V1446">
        <v>992.8</v>
      </c>
      <c r="W1446">
        <v>0</v>
      </c>
      <c r="X1446">
        <v>0</v>
      </c>
      <c r="Y1446">
        <v>5.7568725668020709E-2</v>
      </c>
      <c r="Z1446">
        <v>217.86133532778604</v>
      </c>
      <c r="AA1446">
        <v>0</v>
      </c>
      <c r="AB1446">
        <v>0</v>
      </c>
      <c r="AC1446">
        <v>57.151660271723763</v>
      </c>
      <c r="AD1446" t="s">
        <v>9038</v>
      </c>
      <c r="AE1446" t="s">
        <v>9039</v>
      </c>
      <c r="AF1446" s="10">
        <v>45068</v>
      </c>
      <c r="AG1446" s="10">
        <v>46895</v>
      </c>
      <c r="AH1446" t="s">
        <v>9040</v>
      </c>
      <c r="AI1446" t="s">
        <v>9041</v>
      </c>
      <c r="AJ1446">
        <v>22790710</v>
      </c>
      <c r="AK1446" t="s">
        <v>95</v>
      </c>
      <c r="AL1446" t="s">
        <v>47</v>
      </c>
      <c r="AM1446" t="s">
        <v>7197</v>
      </c>
      <c r="AN1446" t="s">
        <v>3617</v>
      </c>
    </row>
    <row r="1447" spans="1:40" s="4" customFormat="1" x14ac:dyDescent="0.25">
      <c r="A1447" t="s">
        <v>9042</v>
      </c>
      <c r="B1447" t="s">
        <v>164</v>
      </c>
      <c r="C1447">
        <v>50</v>
      </c>
      <c r="D1447" t="s">
        <v>165</v>
      </c>
      <c r="E1447" t="s">
        <v>166</v>
      </c>
      <c r="F1447" s="1">
        <v>330041024240</v>
      </c>
      <c r="G1447" t="s">
        <v>9043</v>
      </c>
      <c r="H1447" t="s">
        <v>9044</v>
      </c>
      <c r="I1447" t="s">
        <v>92</v>
      </c>
      <c r="J1447"/>
      <c r="K1447" s="10" t="s">
        <v>1860</v>
      </c>
      <c r="L1447">
        <f>Tabela1[[#This Row],[vlCaptEst]]+Tabela1[[#This Row],[vlLancEstTrat]]+Tabela1[[#This Row],[vlLancEstNTrat]]+Tabela1[[#This Row],[vlConsEst]]</f>
        <v>9617.4559108890862</v>
      </c>
      <c r="M1447">
        <v>0</v>
      </c>
      <c r="N1447">
        <f>Tabela1[[#This Row],[VALOR_anual]]+Tabela1[[#This Row],[AJUSTE_exerc]]</f>
        <v>9617.4559108890862</v>
      </c>
      <c r="O1447"/>
      <c r="P1447"/>
      <c r="Q1447" t="s">
        <v>51</v>
      </c>
      <c r="R1447" t="s">
        <v>9045</v>
      </c>
      <c r="S1447">
        <v>119720</v>
      </c>
      <c r="T1447">
        <v>0</v>
      </c>
      <c r="U1447">
        <v>0</v>
      </c>
      <c r="V1447">
        <v>119172.5</v>
      </c>
      <c r="W1447">
        <v>0</v>
      </c>
      <c r="X1447">
        <v>0</v>
      </c>
      <c r="Y1447">
        <v>5.7568725668020709E-2</v>
      </c>
      <c r="Z1447">
        <v>2756.84446678529</v>
      </c>
      <c r="AA1447">
        <v>0</v>
      </c>
      <c r="AB1447">
        <v>0</v>
      </c>
      <c r="AC1447">
        <v>6860.6114441037953</v>
      </c>
      <c r="AD1447" t="s">
        <v>9046</v>
      </c>
      <c r="AE1447" t="s">
        <v>9047</v>
      </c>
      <c r="AF1447" s="10">
        <v>45093</v>
      </c>
      <c r="AG1447" s="10">
        <v>46920</v>
      </c>
      <c r="AH1447" t="s">
        <v>9048</v>
      </c>
      <c r="AI1447" t="s">
        <v>9049</v>
      </c>
      <c r="AJ1447">
        <v>25560130</v>
      </c>
      <c r="AK1447" t="s">
        <v>1719</v>
      </c>
      <c r="AL1447" t="s">
        <v>47</v>
      </c>
      <c r="AM1447">
        <v>999328829</v>
      </c>
      <c r="AN1447" t="s">
        <v>1690</v>
      </c>
    </row>
    <row r="1448" spans="1:40" s="4" customFormat="1" x14ac:dyDescent="0.25">
      <c r="A1448" t="s">
        <v>9050</v>
      </c>
      <c r="B1448" t="s">
        <v>164</v>
      </c>
      <c r="C1448">
        <v>50</v>
      </c>
      <c r="D1448" t="s">
        <v>165</v>
      </c>
      <c r="E1448" t="s">
        <v>166</v>
      </c>
      <c r="F1448" s="1">
        <v>330041044437</v>
      </c>
      <c r="G1448" t="s">
        <v>9051</v>
      </c>
      <c r="H1448" t="s">
        <v>9052</v>
      </c>
      <c r="I1448" t="s">
        <v>92</v>
      </c>
      <c r="J1448"/>
      <c r="K1448" s="10" t="s">
        <v>1860</v>
      </c>
      <c r="L1448">
        <f>Tabela1[[#This Row],[vlCaptEst]]+Tabela1[[#This Row],[vlLancEstTrat]]+Tabela1[[#This Row],[vlLancEstNTrat]]+Tabela1[[#This Row],[vlConsEst]]</f>
        <v>4319.7695522720242</v>
      </c>
      <c r="M1448">
        <v>0</v>
      </c>
      <c r="N1448">
        <f>Tabela1[[#This Row],[VALOR_anual]]+Tabela1[[#This Row],[AJUSTE_exerc]]</f>
        <v>4319.7695522720242</v>
      </c>
      <c r="O1448"/>
      <c r="P1448"/>
      <c r="Q1448" t="s">
        <v>51</v>
      </c>
      <c r="R1448" t="s">
        <v>9045</v>
      </c>
      <c r="S1448">
        <v>53728</v>
      </c>
      <c r="T1448">
        <v>0</v>
      </c>
      <c r="U1448">
        <v>0</v>
      </c>
      <c r="V1448">
        <v>53545.5</v>
      </c>
      <c r="W1448">
        <v>0</v>
      </c>
      <c r="X1448">
        <v>0</v>
      </c>
      <c r="Y1448">
        <v>5.7568725668020709E-2</v>
      </c>
      <c r="Z1448">
        <v>1237.2243210293864</v>
      </c>
      <c r="AA1448">
        <v>0</v>
      </c>
      <c r="AB1448">
        <v>0</v>
      </c>
      <c r="AC1448">
        <v>3082.5452312426373</v>
      </c>
      <c r="AD1448" t="s">
        <v>9053</v>
      </c>
      <c r="AE1448" t="s">
        <v>9054</v>
      </c>
      <c r="AF1448" s="10">
        <v>45146</v>
      </c>
      <c r="AG1448" s="10">
        <v>46916</v>
      </c>
      <c r="AH1448" t="s">
        <v>9055</v>
      </c>
      <c r="AI1448" t="s">
        <v>6401</v>
      </c>
      <c r="AJ1448">
        <v>25550150</v>
      </c>
      <c r="AK1448" t="s">
        <v>1719</v>
      </c>
      <c r="AL1448" t="s">
        <v>47</v>
      </c>
      <c r="AM1448">
        <v>964591042</v>
      </c>
      <c r="AN1448" t="s">
        <v>9056</v>
      </c>
    </row>
    <row r="1449" spans="1:40" s="4" customFormat="1" x14ac:dyDescent="0.25">
      <c r="A1449" t="s">
        <v>9057</v>
      </c>
      <c r="B1449" t="s">
        <v>164</v>
      </c>
      <c r="C1449">
        <v>50</v>
      </c>
      <c r="D1449" t="s">
        <v>165</v>
      </c>
      <c r="E1449" t="s">
        <v>166</v>
      </c>
      <c r="F1449" s="1">
        <v>330040864619</v>
      </c>
      <c r="G1449" t="s">
        <v>8647</v>
      </c>
      <c r="H1449" t="s">
        <v>8648</v>
      </c>
      <c r="I1449" t="s">
        <v>271</v>
      </c>
      <c r="J1449"/>
      <c r="K1449" s="10" t="s">
        <v>1868</v>
      </c>
      <c r="L1449">
        <f>Tabela1[[#This Row],[vlCaptEst]]+Tabela1[[#This Row],[vlLancEstTrat]]+Tabela1[[#This Row],[vlLancEstNTrat]]+Tabela1[[#This Row],[vlConsEst]]</f>
        <v>9308.3647015467723</v>
      </c>
      <c r="M1449">
        <v>0</v>
      </c>
      <c r="N1449">
        <f>Tabela1[[#This Row],[VALOR_anual]]+Tabela1[[#This Row],[AJUSTE_exerc]]</f>
        <v>9308.3647015467723</v>
      </c>
      <c r="O1449"/>
      <c r="P1449"/>
      <c r="Q1449" t="s">
        <v>51</v>
      </c>
      <c r="R1449" t="s">
        <v>9045</v>
      </c>
      <c r="S1449">
        <v>140525</v>
      </c>
      <c r="T1449">
        <v>0</v>
      </c>
      <c r="U1449">
        <v>0</v>
      </c>
      <c r="V1449">
        <v>105485</v>
      </c>
      <c r="W1449">
        <v>0</v>
      </c>
      <c r="X1449">
        <v>0</v>
      </c>
      <c r="Y1449">
        <v>5.7568725668020709E-2</v>
      </c>
      <c r="Z1449">
        <v>3235.8649301088071</v>
      </c>
      <c r="AA1449">
        <v>0</v>
      </c>
      <c r="AB1449">
        <v>0</v>
      </c>
      <c r="AC1449">
        <v>6072.4997714379642</v>
      </c>
      <c r="AD1449" t="s">
        <v>9058</v>
      </c>
      <c r="AE1449" t="s">
        <v>9059</v>
      </c>
      <c r="AF1449" s="10">
        <v>45100</v>
      </c>
      <c r="AG1449" s="10">
        <v>46927</v>
      </c>
      <c r="AH1449" t="s">
        <v>9060</v>
      </c>
      <c r="AI1449" t="s">
        <v>6242</v>
      </c>
      <c r="AJ1449">
        <v>24809230</v>
      </c>
      <c r="AK1449" t="s">
        <v>7244</v>
      </c>
      <c r="AL1449" t="s">
        <v>47</v>
      </c>
      <c r="AM1449">
        <v>996677215</v>
      </c>
      <c r="AN1449" t="s">
        <v>1690</v>
      </c>
    </row>
    <row r="1450" spans="1:40" s="4" customFormat="1" x14ac:dyDescent="0.25">
      <c r="A1450" t="s">
        <v>9061</v>
      </c>
      <c r="B1450" t="s">
        <v>164</v>
      </c>
      <c r="C1450">
        <v>50</v>
      </c>
      <c r="D1450" t="s">
        <v>165</v>
      </c>
      <c r="E1450" t="s">
        <v>166</v>
      </c>
      <c r="F1450" s="1">
        <v>330040816215</v>
      </c>
      <c r="G1450" t="s">
        <v>8647</v>
      </c>
      <c r="H1450" t="s">
        <v>8648</v>
      </c>
      <c r="I1450" t="s">
        <v>49</v>
      </c>
      <c r="J1450"/>
      <c r="K1450" s="10" t="s">
        <v>1868</v>
      </c>
      <c r="L1450">
        <f>Tabela1[[#This Row],[vlCaptEst]]+Tabela1[[#This Row],[vlLancEstTrat]]+Tabela1[[#This Row],[vlLancEstNTrat]]+Tabela1[[#This Row],[vlConsEst]]</f>
        <v>1852.2547129577101</v>
      </c>
      <c r="M1450">
        <v>0</v>
      </c>
      <c r="N1450">
        <f>Tabela1[[#This Row],[VALOR_anual]]+Tabela1[[#This Row],[AJUSTE_exerc]]</f>
        <v>1852.2547129577101</v>
      </c>
      <c r="O1450"/>
      <c r="P1450"/>
      <c r="Q1450" t="s">
        <v>51</v>
      </c>
      <c r="R1450" t="s">
        <v>9045</v>
      </c>
      <c r="S1450">
        <v>48636.25</v>
      </c>
      <c r="T1450">
        <v>0</v>
      </c>
      <c r="U1450">
        <v>0</v>
      </c>
      <c r="V1450">
        <v>12720.25</v>
      </c>
      <c r="W1450">
        <v>0</v>
      </c>
      <c r="X1450">
        <v>0</v>
      </c>
      <c r="Y1450">
        <v>5.7568725668020709E-2</v>
      </c>
      <c r="Z1450">
        <v>1119.9657803403338</v>
      </c>
      <c r="AA1450">
        <v>0</v>
      </c>
      <c r="AB1450">
        <v>0</v>
      </c>
      <c r="AC1450">
        <v>732.28893261737642</v>
      </c>
      <c r="AD1450" t="s">
        <v>9062</v>
      </c>
      <c r="AE1450" t="s">
        <v>9063</v>
      </c>
      <c r="AF1450" s="10">
        <v>45100</v>
      </c>
      <c r="AG1450" s="10">
        <v>46927</v>
      </c>
      <c r="AH1450" t="s">
        <v>9060</v>
      </c>
      <c r="AI1450" t="s">
        <v>6242</v>
      </c>
      <c r="AJ1450">
        <v>24809230</v>
      </c>
      <c r="AK1450" t="s">
        <v>7244</v>
      </c>
      <c r="AL1450" t="s">
        <v>47</v>
      </c>
      <c r="AM1450">
        <v>999328829</v>
      </c>
      <c r="AN1450" t="s">
        <v>1690</v>
      </c>
    </row>
    <row r="1451" spans="1:40" s="4" customFormat="1" x14ac:dyDescent="0.25">
      <c r="A1451" t="s">
        <v>9064</v>
      </c>
      <c r="B1451" t="s">
        <v>164</v>
      </c>
      <c r="C1451">
        <v>50</v>
      </c>
      <c r="D1451" t="s">
        <v>165</v>
      </c>
      <c r="E1451" t="s">
        <v>166</v>
      </c>
      <c r="F1451" s="1">
        <v>330040839770</v>
      </c>
      <c r="G1451" t="s">
        <v>8647</v>
      </c>
      <c r="H1451" t="s">
        <v>8648</v>
      </c>
      <c r="I1451" t="s">
        <v>271</v>
      </c>
      <c r="J1451"/>
      <c r="K1451" s="10" t="s">
        <v>1884</v>
      </c>
      <c r="L1451">
        <f>Tabela1[[#This Row],[vlCaptEst]]+Tabela1[[#This Row],[vlLancEstTrat]]+Tabela1[[#This Row],[vlLancEstNTrat]]+Tabela1[[#This Row],[vlConsEst]]</f>
        <v>5849.9052693587564</v>
      </c>
      <c r="M1451">
        <v>0</v>
      </c>
      <c r="N1451">
        <f>Tabela1[[#This Row],[VALOR_anual]]+Tabela1[[#This Row],[AJUSTE_exerc]]</f>
        <v>5849.9052693587564</v>
      </c>
      <c r="O1451"/>
      <c r="P1451"/>
      <c r="Q1451" t="s">
        <v>51</v>
      </c>
      <c r="R1451" t="s">
        <v>9065</v>
      </c>
      <c r="S1451">
        <v>118260</v>
      </c>
      <c r="T1451">
        <v>0</v>
      </c>
      <c r="U1451">
        <v>0</v>
      </c>
      <c r="V1451">
        <v>54312</v>
      </c>
      <c r="W1451">
        <v>0</v>
      </c>
      <c r="X1451">
        <v>0</v>
      </c>
      <c r="Y1451">
        <v>5.7568725668020709E-2</v>
      </c>
      <c r="Z1451">
        <v>2723.230142938281</v>
      </c>
      <c r="AA1451">
        <v>0</v>
      </c>
      <c r="AB1451">
        <v>0</v>
      </c>
      <c r="AC1451">
        <v>3126.6751264204754</v>
      </c>
      <c r="AD1451" t="s">
        <v>9066</v>
      </c>
      <c r="AE1451" t="s">
        <v>9067</v>
      </c>
      <c r="AF1451" s="10">
        <v>45125</v>
      </c>
      <c r="AG1451" s="10">
        <v>46952</v>
      </c>
      <c r="AH1451" t="s">
        <v>9060</v>
      </c>
      <c r="AI1451" t="s">
        <v>6242</v>
      </c>
      <c r="AJ1451">
        <v>24809230</v>
      </c>
      <c r="AK1451" t="s">
        <v>7244</v>
      </c>
      <c r="AL1451" t="s">
        <v>47</v>
      </c>
      <c r="AM1451">
        <v>996677215</v>
      </c>
      <c r="AN1451" t="s">
        <v>1690</v>
      </c>
    </row>
    <row r="1452" spans="1:40" s="4" customFormat="1" x14ac:dyDescent="0.25">
      <c r="A1452" t="s">
        <v>9068</v>
      </c>
      <c r="B1452" t="s">
        <v>164</v>
      </c>
      <c r="C1452">
        <v>50</v>
      </c>
      <c r="D1452" t="s">
        <v>165</v>
      </c>
      <c r="E1452" t="s">
        <v>166</v>
      </c>
      <c r="F1452" s="1">
        <v>330040822452</v>
      </c>
      <c r="G1452" t="s">
        <v>8647</v>
      </c>
      <c r="H1452" t="s">
        <v>8648</v>
      </c>
      <c r="I1452" t="s">
        <v>271</v>
      </c>
      <c r="J1452"/>
      <c r="K1452" s="10" t="s">
        <v>1884</v>
      </c>
      <c r="L1452">
        <f>Tabela1[[#This Row],[vlCaptEst]]+Tabela1[[#This Row],[vlLancEstTrat]]+Tabela1[[#This Row],[vlLancEstNTrat]]+Tabela1[[#This Row],[vlConsEst]]</f>
        <v>5076.5984791390019</v>
      </c>
      <c r="M1452">
        <v>0</v>
      </c>
      <c r="N1452">
        <f>Tabela1[[#This Row],[VALOR_anual]]+Tabela1[[#This Row],[AJUSTE_exerc]]</f>
        <v>5076.5984791390019</v>
      </c>
      <c r="O1452"/>
      <c r="P1452"/>
      <c r="Q1452" t="s">
        <v>531</v>
      </c>
      <c r="R1452" t="s">
        <v>9065</v>
      </c>
      <c r="S1452">
        <v>130031.25</v>
      </c>
      <c r="T1452">
        <v>100564.8</v>
      </c>
      <c r="U1452">
        <v>0</v>
      </c>
      <c r="V1452">
        <v>29466.450000000012</v>
      </c>
      <c r="W1452">
        <v>0</v>
      </c>
      <c r="X1452">
        <v>93</v>
      </c>
      <c r="Y1452">
        <v>5.7568725668020709E-2</v>
      </c>
      <c r="Z1452">
        <v>2994.2933438079272</v>
      </c>
      <c r="AA1452">
        <v>385.95915887062506</v>
      </c>
      <c r="AB1452">
        <v>0</v>
      </c>
      <c r="AC1452">
        <v>1696.3459764604493</v>
      </c>
      <c r="AD1452" t="s">
        <v>9069</v>
      </c>
      <c r="AE1452" t="s">
        <v>9070</v>
      </c>
      <c r="AF1452" s="10">
        <v>45125</v>
      </c>
      <c r="AG1452" s="10">
        <v>46952</v>
      </c>
      <c r="AH1452" t="s">
        <v>9060</v>
      </c>
      <c r="AI1452" t="s">
        <v>6242</v>
      </c>
      <c r="AJ1452">
        <v>24809230</v>
      </c>
      <c r="AK1452" t="s">
        <v>7244</v>
      </c>
      <c r="AL1452" t="s">
        <v>47</v>
      </c>
      <c r="AM1452">
        <v>996677215</v>
      </c>
      <c r="AN1452" t="s">
        <v>1690</v>
      </c>
    </row>
    <row r="1453" spans="1:40" s="4" customFormat="1" x14ac:dyDescent="0.25">
      <c r="A1453" t="s">
        <v>9071</v>
      </c>
      <c r="B1453" t="s">
        <v>164</v>
      </c>
      <c r="C1453">
        <v>50</v>
      </c>
      <c r="D1453" t="s">
        <v>165</v>
      </c>
      <c r="E1453" t="s">
        <v>166</v>
      </c>
      <c r="F1453" s="1">
        <v>330040864619</v>
      </c>
      <c r="G1453" t="s">
        <v>8647</v>
      </c>
      <c r="H1453" t="s">
        <v>8648</v>
      </c>
      <c r="I1453" t="s">
        <v>1933</v>
      </c>
      <c r="J1453"/>
      <c r="K1453" s="10" t="s">
        <v>1884</v>
      </c>
      <c r="L1453">
        <f>Tabela1[[#This Row],[vlCaptEst]]+Tabela1[[#This Row],[vlLancEstTrat]]+Tabela1[[#This Row],[vlLancEstNTrat]]+Tabela1[[#This Row],[vlConsEst]]</f>
        <v>9308.5675295922483</v>
      </c>
      <c r="M1453">
        <v>0</v>
      </c>
      <c r="N1453">
        <f>Tabela1[[#This Row],[VALOR_anual]]+Tabela1[[#This Row],[AJUSTE_exerc]]</f>
        <v>9308.5675295922483</v>
      </c>
      <c r="O1453"/>
      <c r="P1453"/>
      <c r="Q1453" t="s">
        <v>51</v>
      </c>
      <c r="R1453" t="s">
        <v>9065</v>
      </c>
      <c r="S1453">
        <v>140525</v>
      </c>
      <c r="T1453">
        <v>0</v>
      </c>
      <c r="U1453">
        <v>0</v>
      </c>
      <c r="V1453">
        <v>105485</v>
      </c>
      <c r="W1453">
        <v>0</v>
      </c>
      <c r="X1453">
        <v>0</v>
      </c>
      <c r="Y1453">
        <v>5.7568725668020709E-2</v>
      </c>
      <c r="Z1453">
        <v>3235.9347320157694</v>
      </c>
      <c r="AA1453">
        <v>0</v>
      </c>
      <c r="AB1453">
        <v>0</v>
      </c>
      <c r="AC1453">
        <v>6072.6327975764789</v>
      </c>
      <c r="AD1453" t="s">
        <v>9072</v>
      </c>
      <c r="AE1453" t="s">
        <v>9073</v>
      </c>
      <c r="AF1453" s="10">
        <v>45100</v>
      </c>
      <c r="AG1453" s="10">
        <v>46927</v>
      </c>
      <c r="AH1453" t="s">
        <v>9060</v>
      </c>
      <c r="AI1453" t="s">
        <v>6242</v>
      </c>
      <c r="AJ1453">
        <v>24809230</v>
      </c>
      <c r="AK1453" t="s">
        <v>7244</v>
      </c>
      <c r="AL1453" t="s">
        <v>47</v>
      </c>
      <c r="AM1453">
        <v>996677215</v>
      </c>
      <c r="AN1453" t="s">
        <v>1690</v>
      </c>
    </row>
    <row r="1454" spans="1:40" s="4" customFormat="1" x14ac:dyDescent="0.25">
      <c r="A1454" t="s">
        <v>9074</v>
      </c>
      <c r="B1454" t="s">
        <v>164</v>
      </c>
      <c r="C1454">
        <v>50</v>
      </c>
      <c r="D1454" t="s">
        <v>165</v>
      </c>
      <c r="E1454" t="s">
        <v>166</v>
      </c>
      <c r="F1454" s="1">
        <v>330036162540</v>
      </c>
      <c r="G1454" t="s">
        <v>9075</v>
      </c>
      <c r="H1454" t="s">
        <v>9076</v>
      </c>
      <c r="I1454" t="s">
        <v>49</v>
      </c>
      <c r="J1454"/>
      <c r="K1454" s="10" t="s">
        <v>306</v>
      </c>
      <c r="L1454">
        <f>Tabela1[[#This Row],[vlCaptEst]]+Tabela1[[#This Row],[vlLancEstTrat]]+Tabela1[[#This Row],[vlLancEstNTrat]]+Tabela1[[#This Row],[vlConsEst]]</f>
        <v>169.8468398172094</v>
      </c>
      <c r="M1454">
        <v>0</v>
      </c>
      <c r="N1454">
        <f>Tabela1[[#This Row],[VALOR_anual]]+Tabela1[[#This Row],[AJUSTE_exerc]]</f>
        <v>169.8468398172094</v>
      </c>
      <c r="O1454"/>
      <c r="P1454"/>
      <c r="Q1454" t="s">
        <v>51</v>
      </c>
      <c r="R1454" t="s">
        <v>321</v>
      </c>
      <c r="S1454">
        <v>3444.4800000000005</v>
      </c>
      <c r="T1454">
        <v>0</v>
      </c>
      <c r="U1454">
        <v>0</v>
      </c>
      <c r="V1454">
        <v>1572.4800000000005</v>
      </c>
      <c r="W1454">
        <v>0</v>
      </c>
      <c r="X1454">
        <v>0</v>
      </c>
      <c r="Y1454">
        <v>5.7568725668020709E-2</v>
      </c>
      <c r="Z1454">
        <v>79.321032600769911</v>
      </c>
      <c r="AA1454">
        <v>0</v>
      </c>
      <c r="AB1454">
        <v>0</v>
      </c>
      <c r="AC1454">
        <v>90.525807216439489</v>
      </c>
      <c r="AD1454" t="s">
        <v>1890</v>
      </c>
      <c r="AE1454" t="s">
        <v>1891</v>
      </c>
      <c r="AF1454" s="10">
        <v>45145</v>
      </c>
      <c r="AG1454" s="10">
        <v>51995</v>
      </c>
      <c r="AH1454" t="s">
        <v>9077</v>
      </c>
      <c r="AI1454" t="s">
        <v>205</v>
      </c>
      <c r="AJ1454">
        <v>22640100</v>
      </c>
      <c r="AK1454" t="s">
        <v>95</v>
      </c>
      <c r="AL1454" t="s">
        <v>47</v>
      </c>
      <c r="AM1454">
        <v>996677215</v>
      </c>
      <c r="AN1454" t="s">
        <v>282</v>
      </c>
    </row>
    <row r="1455" spans="1:40" s="4" customFormat="1" x14ac:dyDescent="0.25">
      <c r="A1455" s="28" t="s">
        <v>9078</v>
      </c>
      <c r="B1455" s="28" t="s">
        <v>164</v>
      </c>
      <c r="C1455" s="28">
        <v>50</v>
      </c>
      <c r="D1455" s="28" t="s">
        <v>165</v>
      </c>
      <c r="E1455" s="28" t="s">
        <v>166</v>
      </c>
      <c r="F1455" s="30">
        <v>330022536540</v>
      </c>
      <c r="G1455" s="28" t="s">
        <v>9079</v>
      </c>
      <c r="H1455" s="28" t="s">
        <v>9080</v>
      </c>
      <c r="I1455" s="28" t="s">
        <v>9081</v>
      </c>
      <c r="J1455" s="28"/>
      <c r="K1455" s="31" t="s">
        <v>306</v>
      </c>
      <c r="L1455" s="28">
        <v>5819.0450000000001</v>
      </c>
      <c r="M1455" s="28">
        <v>0</v>
      </c>
      <c r="N1455" s="28">
        <f>Tabela1[[#This Row],[VALOR_anual]]+Tabela1[[#This Row],[AJUSTE_exerc]]</f>
        <v>5819.0450000000001</v>
      </c>
      <c r="O1455" s="28"/>
      <c r="P1455" s="28"/>
      <c r="Q1455" s="28" t="s">
        <v>13630</v>
      </c>
      <c r="R1455" s="28" t="s">
        <v>321</v>
      </c>
      <c r="S1455" s="28">
        <v>1576800</v>
      </c>
      <c r="T1455" s="28">
        <v>1576800</v>
      </c>
      <c r="U1455" s="28">
        <v>0</v>
      </c>
      <c r="V1455" s="28">
        <v>0</v>
      </c>
      <c r="W1455" s="28">
        <v>0</v>
      </c>
      <c r="X1455" s="28">
        <v>0</v>
      </c>
      <c r="Y1455" s="28">
        <v>5.7568725668020709E-2</v>
      </c>
      <c r="Z1455" s="28">
        <v>0</v>
      </c>
      <c r="AA1455" s="28">
        <v>0</v>
      </c>
      <c r="AB1455" s="28">
        <v>0</v>
      </c>
      <c r="AC1455" s="28">
        <v>0</v>
      </c>
      <c r="AD1455" s="28" t="s">
        <v>9082</v>
      </c>
      <c r="AE1455" s="28" t="s">
        <v>9083</v>
      </c>
      <c r="AF1455" s="31">
        <v>45152</v>
      </c>
      <c r="AG1455" s="31">
        <v>46979</v>
      </c>
      <c r="AH1455" s="28" t="s">
        <v>9084</v>
      </c>
      <c r="AI1455" s="28" t="s">
        <v>9085</v>
      </c>
      <c r="AJ1455" s="28">
        <v>22790880</v>
      </c>
      <c r="AK1455" s="28" t="s">
        <v>95</v>
      </c>
      <c r="AL1455" s="28" t="s">
        <v>47</v>
      </c>
      <c r="AM1455" s="28">
        <v>969320006</v>
      </c>
      <c r="AN1455" s="32" t="s">
        <v>13367</v>
      </c>
    </row>
    <row r="1456" spans="1:40" s="4" customFormat="1" x14ac:dyDescent="0.25">
      <c r="A1456" t="s">
        <v>9086</v>
      </c>
      <c r="B1456" t="s">
        <v>164</v>
      </c>
      <c r="C1456">
        <v>50</v>
      </c>
      <c r="D1456" t="s">
        <v>165</v>
      </c>
      <c r="E1456" t="s">
        <v>166</v>
      </c>
      <c r="F1456" s="1">
        <v>330028261314</v>
      </c>
      <c r="G1456" t="s">
        <v>9087</v>
      </c>
      <c r="H1456" t="s">
        <v>9088</v>
      </c>
      <c r="I1456" t="s">
        <v>62</v>
      </c>
      <c r="J1456"/>
      <c r="K1456" s="10" t="s">
        <v>306</v>
      </c>
      <c r="L1456">
        <f>Tabela1[[#This Row],[vlCaptEst]]+Tabela1[[#This Row],[vlLancEstTrat]]+Tabela1[[#This Row],[vlLancEstNTrat]]+Tabela1[[#This Row],[vlConsEst]]</f>
        <v>155.18560630332303</v>
      </c>
      <c r="M1456">
        <v>0</v>
      </c>
      <c r="N1456">
        <f>Tabela1[[#This Row],[VALOR_anual]]+Tabela1[[#This Row],[AJUSTE_exerc]]</f>
        <v>155.18560630332303</v>
      </c>
      <c r="O1456"/>
      <c r="P1456"/>
      <c r="Q1456" t="s">
        <v>51</v>
      </c>
      <c r="R1456" t="s">
        <v>321</v>
      </c>
      <c r="S1456">
        <v>4492.8</v>
      </c>
      <c r="T1456">
        <v>0</v>
      </c>
      <c r="U1456">
        <v>0</v>
      </c>
      <c r="V1456">
        <v>898.56</v>
      </c>
      <c r="W1456">
        <v>0</v>
      </c>
      <c r="X1456">
        <v>0</v>
      </c>
      <c r="Y1456">
        <v>5.7568725668020709E-2</v>
      </c>
      <c r="Z1456">
        <v>103.4535900442111</v>
      </c>
      <c r="AA1456">
        <v>0</v>
      </c>
      <c r="AB1456">
        <v>0</v>
      </c>
      <c r="AC1456">
        <v>51.732016259111923</v>
      </c>
      <c r="AD1456" t="s">
        <v>9089</v>
      </c>
      <c r="AE1456" t="s">
        <v>9090</v>
      </c>
      <c r="AF1456" s="10">
        <v>45161</v>
      </c>
      <c r="AG1456" s="10">
        <v>46988</v>
      </c>
      <c r="AH1456" t="s">
        <v>9091</v>
      </c>
      <c r="AI1456" t="s">
        <v>732</v>
      </c>
      <c r="AJ1456">
        <v>22420020</v>
      </c>
      <c r="AK1456" t="s">
        <v>95</v>
      </c>
      <c r="AL1456" t="s">
        <v>47</v>
      </c>
      <c r="AM1456">
        <v>970330430</v>
      </c>
      <c r="AN1456" t="s">
        <v>7550</v>
      </c>
    </row>
    <row r="1457" spans="1:40" s="4" customFormat="1" x14ac:dyDescent="0.25">
      <c r="A1457" t="s">
        <v>9092</v>
      </c>
      <c r="B1457" t="s">
        <v>164</v>
      </c>
      <c r="C1457">
        <v>50</v>
      </c>
      <c r="D1457" t="s">
        <v>165</v>
      </c>
      <c r="E1457" t="s">
        <v>166</v>
      </c>
      <c r="F1457" s="1">
        <v>330001269306</v>
      </c>
      <c r="G1457" t="s">
        <v>9093</v>
      </c>
      <c r="H1457" t="s">
        <v>9094</v>
      </c>
      <c r="I1457" t="s">
        <v>271</v>
      </c>
      <c r="J1457"/>
      <c r="K1457" s="10" t="s">
        <v>306</v>
      </c>
      <c r="L1457">
        <f>Tabela1[[#This Row],[vlCaptEst]]+Tabela1[[#This Row],[vlLancEstTrat]]+Tabela1[[#This Row],[vlLancEstNTrat]]+Tabela1[[#This Row],[vlConsEst]]</f>
        <v>1273.3552811134655</v>
      </c>
      <c r="M1457">
        <v>0</v>
      </c>
      <c r="N1457">
        <f>Tabela1[[#This Row],[VALOR_anual]]+Tabela1[[#This Row],[AJUSTE_exerc]]</f>
        <v>1273.3552811134655</v>
      </c>
      <c r="O1457"/>
      <c r="P1457"/>
      <c r="Q1457" t="s">
        <v>51</v>
      </c>
      <c r="R1457" t="s">
        <v>321</v>
      </c>
      <c r="S1457">
        <v>29565</v>
      </c>
      <c r="T1457">
        <v>0</v>
      </c>
      <c r="U1457">
        <v>0</v>
      </c>
      <c r="V1457">
        <v>10293</v>
      </c>
      <c r="W1457">
        <v>0</v>
      </c>
      <c r="X1457">
        <v>0</v>
      </c>
      <c r="Y1457">
        <v>5.7568725668020709E-2</v>
      </c>
      <c r="Z1457">
        <v>680.80753573457025</v>
      </c>
      <c r="AA1457">
        <v>0</v>
      </c>
      <c r="AB1457">
        <v>0</v>
      </c>
      <c r="AC1457">
        <v>592.54774537889534</v>
      </c>
      <c r="AD1457" t="s">
        <v>9095</v>
      </c>
      <c r="AE1457" t="s">
        <v>9096</v>
      </c>
      <c r="AF1457" s="10">
        <v>45173</v>
      </c>
      <c r="AG1457" s="10">
        <v>47000</v>
      </c>
      <c r="AH1457" t="s">
        <v>9097</v>
      </c>
      <c r="AI1457" t="s">
        <v>4294</v>
      </c>
      <c r="AJ1457">
        <v>22610210</v>
      </c>
      <c r="AK1457" t="s">
        <v>95</v>
      </c>
      <c r="AL1457" t="s">
        <v>47</v>
      </c>
      <c r="AM1457">
        <v>24221771</v>
      </c>
      <c r="AN1457" t="s">
        <v>9098</v>
      </c>
    </row>
    <row r="1458" spans="1:40" s="4" customFormat="1" x14ac:dyDescent="0.25">
      <c r="A1458" t="s">
        <v>9099</v>
      </c>
      <c r="B1458" t="s">
        <v>164</v>
      </c>
      <c r="C1458">
        <v>50</v>
      </c>
      <c r="D1458" t="s">
        <v>165</v>
      </c>
      <c r="E1458" t="s">
        <v>166</v>
      </c>
      <c r="F1458" s="1">
        <v>330029503559</v>
      </c>
      <c r="G1458" t="s">
        <v>9100</v>
      </c>
      <c r="H1458" t="s">
        <v>9101</v>
      </c>
      <c r="I1458" t="s">
        <v>271</v>
      </c>
      <c r="J1458"/>
      <c r="K1458" s="10" t="s">
        <v>306</v>
      </c>
      <c r="L1458">
        <f>Tabela1[[#This Row],[vlCaptEst]]+Tabela1[[#This Row],[vlLancEstTrat]]+Tabela1[[#This Row],[vlLancEstNTrat]]+Tabela1[[#This Row],[vlConsEst]]</f>
        <v>115.55641742497629</v>
      </c>
      <c r="M1458">
        <v>0</v>
      </c>
      <c r="N1458">
        <f>Tabela1[[#This Row],[VALOR_anual]]+Tabela1[[#This Row],[AJUSTE_exerc]]</f>
        <v>115.55641742497629</v>
      </c>
      <c r="O1458"/>
      <c r="P1458"/>
      <c r="Q1458" t="s">
        <v>51</v>
      </c>
      <c r="R1458" t="s">
        <v>321</v>
      </c>
      <c r="S1458">
        <v>3102.5</v>
      </c>
      <c r="T1458">
        <v>0</v>
      </c>
      <c r="U1458">
        <v>0</v>
      </c>
      <c r="V1458">
        <v>766.5</v>
      </c>
      <c r="W1458">
        <v>0</v>
      </c>
      <c r="X1458">
        <v>0</v>
      </c>
      <c r="Y1458">
        <v>5.7568725668020709E-2</v>
      </c>
      <c r="Z1458">
        <v>71.436964721151526</v>
      </c>
      <c r="AA1458">
        <v>0</v>
      </c>
      <c r="AB1458">
        <v>0</v>
      </c>
      <c r="AC1458">
        <v>44.119452703824763</v>
      </c>
      <c r="AD1458" t="s">
        <v>9102</v>
      </c>
      <c r="AE1458" t="s">
        <v>9103</v>
      </c>
      <c r="AF1458" s="10">
        <v>45091</v>
      </c>
      <c r="AG1458" s="10">
        <v>46918</v>
      </c>
      <c r="AH1458" t="s">
        <v>9104</v>
      </c>
      <c r="AI1458" t="s">
        <v>8940</v>
      </c>
      <c r="AJ1458">
        <v>22753501</v>
      </c>
      <c r="AK1458" t="s">
        <v>95</v>
      </c>
      <c r="AL1458" t="s">
        <v>47</v>
      </c>
      <c r="AM1458">
        <v>999214657</v>
      </c>
      <c r="AN1458" t="s">
        <v>268</v>
      </c>
    </row>
    <row r="1459" spans="1:40" s="33" customFormat="1" x14ac:dyDescent="0.25">
      <c r="A1459" t="s">
        <v>9105</v>
      </c>
      <c r="B1459" t="s">
        <v>164</v>
      </c>
      <c r="C1459">
        <v>50</v>
      </c>
      <c r="D1459" t="s">
        <v>165</v>
      </c>
      <c r="E1459" t="s">
        <v>166</v>
      </c>
      <c r="F1459" s="1">
        <v>330039989632</v>
      </c>
      <c r="G1459" t="s">
        <v>9106</v>
      </c>
      <c r="H1459" t="s">
        <v>9107</v>
      </c>
      <c r="I1459" t="s">
        <v>92</v>
      </c>
      <c r="J1459"/>
      <c r="K1459" s="10" t="s">
        <v>306</v>
      </c>
      <c r="L1459">
        <f>Tabela1[[#This Row],[vlCaptEst]]+Tabela1[[#This Row],[vlLancEstTrat]]+Tabela1[[#This Row],[vlLancEstNTrat]]+Tabela1[[#This Row],[vlConsEst]]</f>
        <v>3245.5940204775534</v>
      </c>
      <c r="M1459">
        <v>0</v>
      </c>
      <c r="N1459">
        <f>Tabela1[[#This Row],[VALOR_anual]]+Tabela1[[#This Row],[AJUSTE_exerc]]</f>
        <v>3245.5940204775534</v>
      </c>
      <c r="O1459"/>
      <c r="P1459"/>
      <c r="Q1459" t="s">
        <v>51</v>
      </c>
      <c r="R1459" t="s">
        <v>321</v>
      </c>
      <c r="S1459">
        <v>40296</v>
      </c>
      <c r="T1459">
        <v>0</v>
      </c>
      <c r="U1459">
        <v>0</v>
      </c>
      <c r="V1459">
        <v>40259.5</v>
      </c>
      <c r="W1459">
        <v>0</v>
      </c>
      <c r="X1459">
        <v>0</v>
      </c>
      <c r="Y1459">
        <v>5.7568725668020709E-2</v>
      </c>
      <c r="Z1459">
        <v>927.90779829802716</v>
      </c>
      <c r="AA1459">
        <v>0</v>
      </c>
      <c r="AB1459">
        <v>0</v>
      </c>
      <c r="AC1459">
        <v>2317.6862221795263</v>
      </c>
      <c r="AD1459" t="s">
        <v>9108</v>
      </c>
      <c r="AE1459" t="s">
        <v>9109</v>
      </c>
      <c r="AF1459" s="10">
        <v>45170</v>
      </c>
      <c r="AG1459" s="10">
        <v>46997</v>
      </c>
      <c r="AH1459" t="s">
        <v>9110</v>
      </c>
      <c r="AI1459" t="s">
        <v>9111</v>
      </c>
      <c r="AJ1459">
        <v>25560480</v>
      </c>
      <c r="AK1459" t="s">
        <v>1719</v>
      </c>
      <c r="AL1459" t="s">
        <v>47</v>
      </c>
      <c r="AM1459">
        <v>999328829</v>
      </c>
      <c r="AN1459" t="s">
        <v>1690</v>
      </c>
    </row>
    <row r="1460" spans="1:40" s="4" customFormat="1" x14ac:dyDescent="0.25">
      <c r="A1460" t="s">
        <v>9112</v>
      </c>
      <c r="B1460" t="s">
        <v>164</v>
      </c>
      <c r="C1460">
        <v>50</v>
      </c>
      <c r="D1460" t="s">
        <v>165</v>
      </c>
      <c r="E1460" t="s">
        <v>166</v>
      </c>
      <c r="F1460" s="1">
        <v>330039958087</v>
      </c>
      <c r="G1460" t="s">
        <v>9106</v>
      </c>
      <c r="H1460" t="s">
        <v>9107</v>
      </c>
      <c r="I1460" t="s">
        <v>92</v>
      </c>
      <c r="J1460"/>
      <c r="K1460" s="10" t="s">
        <v>9113</v>
      </c>
      <c r="L1460">
        <f>Tabela1[[#This Row],[vlCaptEst]]+Tabela1[[#This Row],[vlLancEstTrat]]+Tabela1[[#This Row],[vlLancEstNTrat]]+Tabela1[[#This Row],[vlConsEst]]</f>
        <v>3293.6711708322068</v>
      </c>
      <c r="M1460">
        <v>0</v>
      </c>
      <c r="N1460">
        <f>Tabela1[[#This Row],[VALOR_anual]]+Tabela1[[#This Row],[AJUSTE_exerc]]</f>
        <v>3293.6711708322068</v>
      </c>
      <c r="O1460"/>
      <c r="P1460"/>
      <c r="Q1460" t="s">
        <v>531</v>
      </c>
      <c r="R1460" t="s">
        <v>9114</v>
      </c>
      <c r="S1460">
        <v>40880</v>
      </c>
      <c r="T1460">
        <v>0</v>
      </c>
      <c r="U1460">
        <v>0</v>
      </c>
      <c r="V1460">
        <v>40860.800000000003</v>
      </c>
      <c r="W1460">
        <v>0</v>
      </c>
      <c r="X1460">
        <v>0</v>
      </c>
      <c r="Y1460">
        <v>5.7568725668020709E-2</v>
      </c>
      <c r="Z1460">
        <v>941.36814730044841</v>
      </c>
      <c r="AA1460">
        <v>0</v>
      </c>
      <c r="AB1460">
        <v>0</v>
      </c>
      <c r="AC1460">
        <v>2352.3030235317583</v>
      </c>
      <c r="AD1460" t="s">
        <v>9115</v>
      </c>
      <c r="AE1460" t="s">
        <v>9116</v>
      </c>
      <c r="AF1460" s="10">
        <v>45169</v>
      </c>
      <c r="AG1460" s="10">
        <v>46996</v>
      </c>
      <c r="AH1460" t="s">
        <v>9110</v>
      </c>
      <c r="AI1460" t="s">
        <v>202</v>
      </c>
      <c r="AJ1460">
        <v>25560480</v>
      </c>
      <c r="AK1460" t="s">
        <v>9117</v>
      </c>
      <c r="AL1460" t="s">
        <v>9118</v>
      </c>
      <c r="AM1460">
        <v>965526569</v>
      </c>
      <c r="AN1460" t="s">
        <v>1690</v>
      </c>
    </row>
    <row r="1461" spans="1:40" s="4" customFormat="1" x14ac:dyDescent="0.25">
      <c r="A1461" t="s">
        <v>9119</v>
      </c>
      <c r="B1461" t="s">
        <v>164</v>
      </c>
      <c r="C1461">
        <v>50</v>
      </c>
      <c r="D1461" t="s">
        <v>165</v>
      </c>
      <c r="E1461" t="s">
        <v>166</v>
      </c>
      <c r="F1461" s="1">
        <v>330028026668</v>
      </c>
      <c r="G1461" t="s">
        <v>9120</v>
      </c>
      <c r="H1461" t="s">
        <v>9121</v>
      </c>
      <c r="I1461" t="s">
        <v>271</v>
      </c>
      <c r="J1461"/>
      <c r="K1461" s="10" t="s">
        <v>9113</v>
      </c>
      <c r="L1461">
        <f>Tabela1[[#This Row],[vlCaptEst]]+Tabela1[[#This Row],[vlLancEstTrat]]+Tabela1[[#This Row],[vlLancEstNTrat]]+Tabela1[[#This Row],[vlConsEst]]</f>
        <v>136.15941865211153</v>
      </c>
      <c r="M1461">
        <v>0</v>
      </c>
      <c r="N1461">
        <f>Tabela1[[#This Row],[VALOR_anual]]+Tabela1[[#This Row],[AJUSTE_exerc]]</f>
        <v>136.15941865211153</v>
      </c>
      <c r="O1461"/>
      <c r="P1461"/>
      <c r="Q1461" t="s">
        <v>51</v>
      </c>
      <c r="R1461" t="s">
        <v>9114</v>
      </c>
      <c r="S1461">
        <v>3942</v>
      </c>
      <c r="T1461">
        <v>0</v>
      </c>
      <c r="U1461">
        <v>0</v>
      </c>
      <c r="V1461">
        <v>788.4</v>
      </c>
      <c r="W1461">
        <v>0</v>
      </c>
      <c r="X1461">
        <v>0</v>
      </c>
      <c r="Y1461">
        <v>5.7568725668020709E-2</v>
      </c>
      <c r="Z1461">
        <v>90.776426592745253</v>
      </c>
      <c r="AA1461">
        <v>0</v>
      </c>
      <c r="AB1461">
        <v>0</v>
      </c>
      <c r="AC1461">
        <v>45.382992059366259</v>
      </c>
      <c r="AD1461" t="s">
        <v>9122</v>
      </c>
      <c r="AE1461" t="s">
        <v>9123</v>
      </c>
      <c r="AF1461" s="10">
        <v>45190</v>
      </c>
      <c r="AG1461" s="10">
        <v>47017</v>
      </c>
      <c r="AH1461" t="s">
        <v>9124</v>
      </c>
      <c r="AI1461" t="s">
        <v>221</v>
      </c>
      <c r="AJ1461">
        <v>24900000</v>
      </c>
      <c r="AK1461" t="s">
        <v>7812</v>
      </c>
      <c r="AL1461" t="s">
        <v>47</v>
      </c>
      <c r="AM1461">
        <v>965557313</v>
      </c>
      <c r="AN1461" t="s">
        <v>8924</v>
      </c>
    </row>
    <row r="1462" spans="1:40" s="4" customFormat="1" x14ac:dyDescent="0.25">
      <c r="A1462" t="s">
        <v>9125</v>
      </c>
      <c r="B1462" t="s">
        <v>164</v>
      </c>
      <c r="C1462">
        <v>50</v>
      </c>
      <c r="D1462" t="s">
        <v>165</v>
      </c>
      <c r="E1462" t="s">
        <v>166</v>
      </c>
      <c r="F1462" s="1">
        <v>330041896603</v>
      </c>
      <c r="G1462" t="s">
        <v>9126</v>
      </c>
      <c r="H1462" t="s">
        <v>9127</v>
      </c>
      <c r="I1462" t="s">
        <v>92</v>
      </c>
      <c r="J1462"/>
      <c r="K1462" s="10" t="s">
        <v>9113</v>
      </c>
      <c r="L1462">
        <f>Tabela1[[#This Row],[vlCaptEst]]+Tabela1[[#This Row],[vlLancEstTrat]]+Tabela1[[#This Row],[vlLancEstNTrat]]+Tabela1[[#This Row],[vlConsEst]]</f>
        <v>7173.6976999537528</v>
      </c>
      <c r="M1462">
        <v>0</v>
      </c>
      <c r="N1462">
        <f>Tabela1[[#This Row],[VALOR_anual]]+Tabela1[[#This Row],[AJUSTE_exerc]]</f>
        <v>7173.6976999537528</v>
      </c>
      <c r="O1462"/>
      <c r="P1462"/>
      <c r="Q1462" t="s">
        <v>51</v>
      </c>
      <c r="R1462" t="s">
        <v>9114</v>
      </c>
      <c r="S1462">
        <v>89060</v>
      </c>
      <c r="T1462">
        <v>0</v>
      </c>
      <c r="U1462">
        <v>0</v>
      </c>
      <c r="V1462">
        <v>88987</v>
      </c>
      <c r="W1462">
        <v>0</v>
      </c>
      <c r="X1462">
        <v>0</v>
      </c>
      <c r="Y1462">
        <v>5.7568725668020709E-2</v>
      </c>
      <c r="Z1462">
        <v>2050.8287987839658</v>
      </c>
      <c r="AA1462">
        <v>0</v>
      </c>
      <c r="AB1462">
        <v>0</v>
      </c>
      <c r="AC1462">
        <v>5122.868901169787</v>
      </c>
      <c r="AD1462" t="s">
        <v>9128</v>
      </c>
      <c r="AE1462" t="s">
        <v>9129</v>
      </c>
      <c r="AF1462" s="10">
        <v>45169</v>
      </c>
      <c r="AG1462" s="10">
        <v>46996</v>
      </c>
      <c r="AH1462" t="s">
        <v>9130</v>
      </c>
      <c r="AI1462" t="s">
        <v>9131</v>
      </c>
      <c r="AJ1462">
        <v>22733065</v>
      </c>
      <c r="AK1462" t="s">
        <v>95</v>
      </c>
      <c r="AL1462" t="s">
        <v>47</v>
      </c>
      <c r="AM1462">
        <v>34776085</v>
      </c>
      <c r="AN1462" t="s">
        <v>268</v>
      </c>
    </row>
    <row r="1463" spans="1:40" s="4" customFormat="1" x14ac:dyDescent="0.25">
      <c r="A1463" t="s">
        <v>9132</v>
      </c>
      <c r="B1463" t="s">
        <v>164</v>
      </c>
      <c r="C1463">
        <v>50</v>
      </c>
      <c r="D1463" t="s">
        <v>165</v>
      </c>
      <c r="E1463" t="s">
        <v>166</v>
      </c>
      <c r="F1463" s="1">
        <v>330029806292</v>
      </c>
      <c r="G1463" t="s">
        <v>9133</v>
      </c>
      <c r="H1463" t="s">
        <v>9134</v>
      </c>
      <c r="I1463" t="s">
        <v>49</v>
      </c>
      <c r="J1463"/>
      <c r="K1463" s="10" t="s">
        <v>265</v>
      </c>
      <c r="L1463">
        <f>Tabela1[[#This Row],[vlCaptEst]]+Tabela1[[#This Row],[vlLancEstTrat]]+Tabela1[[#This Row],[vlLancEstNTrat]]+Tabela1[[#This Row],[vlConsEst]]</f>
        <v>2248.3481947349355</v>
      </c>
      <c r="M1463">
        <v>0</v>
      </c>
      <c r="N1463">
        <f>Tabela1[[#This Row],[VALOR_anual]]+Tabela1[[#This Row],[AJUSTE_exerc]]</f>
        <v>2248.3481947349355</v>
      </c>
      <c r="O1463"/>
      <c r="P1463"/>
      <c r="Q1463" t="s">
        <v>51</v>
      </c>
      <c r="R1463" t="s">
        <v>532</v>
      </c>
      <c r="S1463">
        <v>38325</v>
      </c>
      <c r="T1463">
        <v>0</v>
      </c>
      <c r="U1463">
        <v>0</v>
      </c>
      <c r="V1463">
        <v>23725</v>
      </c>
      <c r="W1463">
        <v>0</v>
      </c>
      <c r="X1463">
        <v>0</v>
      </c>
      <c r="Y1463">
        <v>5.7568725668020709E-2</v>
      </c>
      <c r="Z1463">
        <v>882.52480623866086</v>
      </c>
      <c r="AA1463">
        <v>0</v>
      </c>
      <c r="AB1463">
        <v>0</v>
      </c>
      <c r="AC1463">
        <v>1365.8233884962744</v>
      </c>
      <c r="AD1463" t="s">
        <v>9135</v>
      </c>
      <c r="AE1463" t="s">
        <v>9136</v>
      </c>
      <c r="AF1463" s="10">
        <v>45083</v>
      </c>
      <c r="AG1463" s="10">
        <v>46910</v>
      </c>
      <c r="AH1463" t="s">
        <v>9137</v>
      </c>
      <c r="AI1463" t="s">
        <v>9138</v>
      </c>
      <c r="AJ1463">
        <v>24220121</v>
      </c>
      <c r="AK1463" t="s">
        <v>260</v>
      </c>
      <c r="AL1463" t="s">
        <v>47</v>
      </c>
      <c r="AM1463">
        <v>32394766</v>
      </c>
      <c r="AN1463" t="s">
        <v>9139</v>
      </c>
    </row>
    <row r="1464" spans="1:40" s="4" customFormat="1" x14ac:dyDescent="0.25">
      <c r="A1464" t="s">
        <v>9140</v>
      </c>
      <c r="B1464" t="s">
        <v>164</v>
      </c>
      <c r="C1464">
        <v>50</v>
      </c>
      <c r="D1464" t="s">
        <v>165</v>
      </c>
      <c r="E1464" t="s">
        <v>166</v>
      </c>
      <c r="F1464" s="1">
        <v>330040648240</v>
      </c>
      <c r="G1464" t="s">
        <v>9141</v>
      </c>
      <c r="H1464" t="s">
        <v>9142</v>
      </c>
      <c r="I1464" t="s">
        <v>1933</v>
      </c>
      <c r="J1464"/>
      <c r="K1464" s="10" t="s">
        <v>265</v>
      </c>
      <c r="L1464">
        <f>Tabela1[[#This Row],[vlCaptEst]]+Tabela1[[#This Row],[vlLancEstTrat]]+Tabela1[[#This Row],[vlLancEstNTrat]]+Tabela1[[#This Row],[vlConsEst]]</f>
        <v>790.74590214069269</v>
      </c>
      <c r="M1464">
        <v>0</v>
      </c>
      <c r="N1464">
        <f>Tabela1[[#This Row],[VALOR_anual]]+Tabela1[[#This Row],[AJUSTE_exerc]]</f>
        <v>790.74590214069269</v>
      </c>
      <c r="O1464"/>
      <c r="P1464"/>
      <c r="Q1464" t="s">
        <v>51</v>
      </c>
      <c r="R1464" t="s">
        <v>532</v>
      </c>
      <c r="S1464">
        <v>0</v>
      </c>
      <c r="T1464">
        <v>128772</v>
      </c>
      <c r="U1464">
        <v>0</v>
      </c>
      <c r="V1464">
        <v>0</v>
      </c>
      <c r="W1464">
        <v>0</v>
      </c>
      <c r="X1464">
        <v>89</v>
      </c>
      <c r="Y1464">
        <v>5.7568725668020709E-2</v>
      </c>
      <c r="Z1464">
        <v>0</v>
      </c>
      <c r="AA1464">
        <v>790.74590214069269</v>
      </c>
      <c r="AB1464">
        <v>0</v>
      </c>
      <c r="AC1464">
        <v>0</v>
      </c>
      <c r="AD1464" t="s">
        <v>9143</v>
      </c>
      <c r="AE1464" t="s">
        <v>9144</v>
      </c>
      <c r="AF1464" s="10">
        <v>45215</v>
      </c>
      <c r="AG1464" s="10">
        <v>47042</v>
      </c>
      <c r="AH1464" t="s">
        <v>9145</v>
      </c>
      <c r="AI1464" t="s">
        <v>181</v>
      </c>
      <c r="AJ1464">
        <v>22775044</v>
      </c>
      <c r="AK1464" t="s">
        <v>95</v>
      </c>
      <c r="AL1464" t="s">
        <v>47</v>
      </c>
      <c r="AM1464">
        <v>981813727</v>
      </c>
      <c r="AN1464" t="s">
        <v>4037</v>
      </c>
    </row>
    <row r="1465" spans="1:40" s="4" customFormat="1" x14ac:dyDescent="0.25">
      <c r="A1465" t="s">
        <v>9146</v>
      </c>
      <c r="B1465" t="s">
        <v>164</v>
      </c>
      <c r="C1465">
        <v>50</v>
      </c>
      <c r="D1465" t="s">
        <v>165</v>
      </c>
      <c r="E1465" t="s">
        <v>166</v>
      </c>
      <c r="F1465" s="1">
        <v>330038799996</v>
      </c>
      <c r="G1465" t="s">
        <v>9147</v>
      </c>
      <c r="H1465" t="s">
        <v>1812</v>
      </c>
      <c r="I1465" t="s">
        <v>49</v>
      </c>
      <c r="J1465"/>
      <c r="K1465" s="10" t="s">
        <v>265</v>
      </c>
      <c r="L1465">
        <f>Tabela1[[#This Row],[vlCaptEst]]+Tabela1[[#This Row],[vlLancEstTrat]]+Tabela1[[#This Row],[vlLancEstNTrat]]+Tabela1[[#This Row],[vlConsEst]]</f>
        <v>592.54774537889534</v>
      </c>
      <c r="M1465">
        <v>0</v>
      </c>
      <c r="N1465">
        <f>Tabela1[[#This Row],[VALOR_anual]]+Tabela1[[#This Row],[AJUSTE_exerc]]</f>
        <v>592.54774537889534</v>
      </c>
      <c r="O1465"/>
      <c r="P1465"/>
      <c r="Q1465" t="s">
        <v>51</v>
      </c>
      <c r="R1465" t="s">
        <v>532</v>
      </c>
      <c r="S1465">
        <v>25732.5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5.7568725668020709E-2</v>
      </c>
      <c r="Z1465">
        <v>592.54774537889534</v>
      </c>
      <c r="AA1465">
        <v>0</v>
      </c>
      <c r="AB1465">
        <v>0</v>
      </c>
      <c r="AC1465">
        <v>0</v>
      </c>
      <c r="AD1465" t="s">
        <v>9148</v>
      </c>
      <c r="AE1465" t="s">
        <v>9149</v>
      </c>
      <c r="AF1465" s="10">
        <v>45251</v>
      </c>
      <c r="AG1465" s="10">
        <v>47078</v>
      </c>
      <c r="AH1465" t="s">
        <v>9150</v>
      </c>
      <c r="AI1465" t="s">
        <v>129</v>
      </c>
      <c r="AJ1465">
        <v>24030060</v>
      </c>
      <c r="AK1465" t="s">
        <v>260</v>
      </c>
      <c r="AL1465" t="s">
        <v>47</v>
      </c>
      <c r="AM1465">
        <v>988213329</v>
      </c>
      <c r="AN1465" t="s">
        <v>1795</v>
      </c>
    </row>
    <row r="1466" spans="1:40" s="4" customFormat="1" x14ac:dyDescent="0.25">
      <c r="A1466" t="s">
        <v>9151</v>
      </c>
      <c r="B1466" t="s">
        <v>164</v>
      </c>
      <c r="C1466">
        <v>50</v>
      </c>
      <c r="D1466" t="s">
        <v>165</v>
      </c>
      <c r="E1466" t="s">
        <v>166</v>
      </c>
      <c r="F1466" s="1">
        <v>330038898382</v>
      </c>
      <c r="G1466" t="s">
        <v>6967</v>
      </c>
      <c r="H1466" t="s">
        <v>9152</v>
      </c>
      <c r="I1466" t="s">
        <v>1933</v>
      </c>
      <c r="J1466"/>
      <c r="K1466" s="10" t="s">
        <v>265</v>
      </c>
      <c r="L1466">
        <f>Tabela1[[#This Row],[vlCaptEst]]+Tabela1[[#This Row],[vlLancEstTrat]]+Tabela1[[#This Row],[vlLancEstNTrat]]+Tabela1[[#This Row],[vlConsEst]]</f>
        <v>163.67533767568034</v>
      </c>
      <c r="M1466">
        <v>0</v>
      </c>
      <c r="N1466">
        <f>Tabela1[[#This Row],[VALOR_anual]]+Tabela1[[#This Row],[AJUSTE_exerc]]</f>
        <v>163.67533767568034</v>
      </c>
      <c r="O1466"/>
      <c r="P1466"/>
      <c r="Q1466" t="s">
        <v>51</v>
      </c>
      <c r="R1466" t="s">
        <v>532</v>
      </c>
      <c r="S1466">
        <v>0</v>
      </c>
      <c r="T1466">
        <v>13030.5</v>
      </c>
      <c r="U1466">
        <v>0</v>
      </c>
      <c r="V1466">
        <v>0</v>
      </c>
      <c r="W1466">
        <v>0</v>
      </c>
      <c r="X1466">
        <v>0</v>
      </c>
      <c r="Y1466">
        <v>5.7568725668020709E-2</v>
      </c>
      <c r="Z1466">
        <v>0</v>
      </c>
      <c r="AA1466">
        <v>163.67533767568034</v>
      </c>
      <c r="AB1466">
        <v>0</v>
      </c>
      <c r="AC1466">
        <v>0</v>
      </c>
      <c r="AD1466" t="s">
        <v>9153</v>
      </c>
      <c r="AE1466" t="s">
        <v>9154</v>
      </c>
      <c r="AF1466" s="10">
        <v>45252</v>
      </c>
      <c r="AG1466" s="10">
        <v>47079</v>
      </c>
      <c r="AH1466" t="s">
        <v>9155</v>
      </c>
      <c r="AI1466" t="s">
        <v>419</v>
      </c>
      <c r="AJ1466">
        <v>22775055</v>
      </c>
      <c r="AK1466" t="s">
        <v>95</v>
      </c>
      <c r="AL1466" t="s">
        <v>47</v>
      </c>
      <c r="AM1466" t="s">
        <v>9156</v>
      </c>
      <c r="AN1466" t="s">
        <v>268</v>
      </c>
    </row>
    <row r="1467" spans="1:40" s="4" customFormat="1" x14ac:dyDescent="0.25">
      <c r="A1467" t="s">
        <v>9157</v>
      </c>
      <c r="B1467" t="s">
        <v>164</v>
      </c>
      <c r="C1467">
        <v>50</v>
      </c>
      <c r="D1467" t="s">
        <v>165</v>
      </c>
      <c r="E1467" t="s">
        <v>166</v>
      </c>
      <c r="F1467" s="1">
        <v>330040107400</v>
      </c>
      <c r="G1467" t="s">
        <v>9158</v>
      </c>
      <c r="H1467" t="s">
        <v>9159</v>
      </c>
      <c r="I1467" t="s">
        <v>1933</v>
      </c>
      <c r="J1467"/>
      <c r="K1467" s="10" t="s">
        <v>265</v>
      </c>
      <c r="L1467">
        <f>Tabela1[[#This Row],[vlCaptEst]]+Tabela1[[#This Row],[vlLancEstTrat]]+Tabela1[[#This Row],[vlLancEstNTrat]]+Tabela1[[#This Row],[vlConsEst]]</f>
        <v>156.93994193746329</v>
      </c>
      <c r="M1467">
        <v>0</v>
      </c>
      <c r="N1467">
        <f>Tabela1[[#This Row],[VALOR_anual]]+Tabela1[[#This Row],[AJUSTE_exerc]]</f>
        <v>156.93994193746329</v>
      </c>
      <c r="O1467"/>
      <c r="P1467"/>
      <c r="Q1467" t="s">
        <v>51</v>
      </c>
      <c r="R1467" t="s">
        <v>532</v>
      </c>
      <c r="S1467">
        <v>0</v>
      </c>
      <c r="T1467">
        <v>18177</v>
      </c>
      <c r="U1467">
        <v>0</v>
      </c>
      <c r="V1467">
        <v>0</v>
      </c>
      <c r="W1467">
        <v>0</v>
      </c>
      <c r="X1467">
        <v>0</v>
      </c>
      <c r="Y1467">
        <v>5.7568725668020709E-2</v>
      </c>
      <c r="Z1467">
        <v>0</v>
      </c>
      <c r="AA1467">
        <v>156.93994193746329</v>
      </c>
      <c r="AB1467">
        <v>0</v>
      </c>
      <c r="AC1467">
        <v>0</v>
      </c>
      <c r="AD1467" t="s">
        <v>9160</v>
      </c>
      <c r="AE1467" t="s">
        <v>9161</v>
      </c>
      <c r="AF1467" s="10">
        <v>45251</v>
      </c>
      <c r="AG1467" s="10">
        <v>47078</v>
      </c>
      <c r="AH1467" t="s">
        <v>9162</v>
      </c>
      <c r="AI1467" t="s">
        <v>6542</v>
      </c>
      <c r="AJ1467">
        <v>24426435</v>
      </c>
      <c r="AK1467" t="s">
        <v>5904</v>
      </c>
      <c r="AL1467" t="s">
        <v>47</v>
      </c>
      <c r="AM1467">
        <v>964939388</v>
      </c>
      <c r="AN1467" t="s">
        <v>9163</v>
      </c>
    </row>
    <row r="1468" spans="1:40" s="4" customFormat="1" x14ac:dyDescent="0.25">
      <c r="A1468" t="s">
        <v>9164</v>
      </c>
      <c r="B1468" t="s">
        <v>164</v>
      </c>
      <c r="C1468">
        <v>50</v>
      </c>
      <c r="D1468" t="s">
        <v>165</v>
      </c>
      <c r="E1468" t="s">
        <v>166</v>
      </c>
      <c r="F1468" s="1">
        <v>330041921217</v>
      </c>
      <c r="G1468" t="s">
        <v>9165</v>
      </c>
      <c r="H1468" t="s">
        <v>9166</v>
      </c>
      <c r="I1468" t="s">
        <v>92</v>
      </c>
      <c r="J1468"/>
      <c r="K1468" s="10">
        <v>45292</v>
      </c>
      <c r="L1468">
        <f>Tabela1[[#This Row],[vlCaptEst]]+Tabela1[[#This Row],[vlLancEstTrat]]+Tabela1[[#This Row],[vlLancEstNTrat]]+Tabela1[[#This Row],[vlConsEst]]</f>
        <v>761.67405448922557</v>
      </c>
      <c r="M1468">
        <v>0</v>
      </c>
      <c r="N1468">
        <f>Tabela1[[#This Row],[VALOR_anual]]+Tabela1[[#This Row],[AJUSTE_exerc]]</f>
        <v>761.67405448922557</v>
      </c>
      <c r="O1468"/>
      <c r="P1468"/>
      <c r="Q1468">
        <v>0</v>
      </c>
      <c r="R1468">
        <v>0</v>
      </c>
      <c r="S1468">
        <v>10044.799999999999</v>
      </c>
      <c r="T1468">
        <v>0</v>
      </c>
      <c r="U1468">
        <v>0</v>
      </c>
      <c r="V1468">
        <v>9898.7999999999993</v>
      </c>
      <c r="W1468">
        <v>0</v>
      </c>
      <c r="X1468">
        <v>0</v>
      </c>
      <c r="Y1468">
        <v>5.7568725668020709E-2</v>
      </c>
      <c r="Z1468">
        <v>219.908060234283</v>
      </c>
      <c r="AA1468">
        <v>0</v>
      </c>
      <c r="AB1468">
        <v>0</v>
      </c>
      <c r="AC1468">
        <v>541.7659942549426</v>
      </c>
      <c r="AD1468" t="s">
        <v>9167</v>
      </c>
      <c r="AE1468" t="s">
        <v>9168</v>
      </c>
      <c r="AF1468" s="10">
        <v>45198</v>
      </c>
      <c r="AG1468" s="10">
        <v>47025</v>
      </c>
      <c r="AH1468" t="s">
        <v>9169</v>
      </c>
      <c r="AI1468" t="s">
        <v>68</v>
      </c>
      <c r="AJ1468">
        <v>22251020</v>
      </c>
      <c r="AK1468" t="s">
        <v>95</v>
      </c>
      <c r="AL1468">
        <v>0</v>
      </c>
      <c r="AM1468" t="s">
        <v>7760</v>
      </c>
      <c r="AN1468" t="s">
        <v>6038</v>
      </c>
    </row>
    <row r="1469" spans="1:40" s="4" customFormat="1" x14ac:dyDescent="0.25">
      <c r="A1469" t="s">
        <v>9170</v>
      </c>
      <c r="B1469" t="s">
        <v>164</v>
      </c>
      <c r="C1469">
        <v>50</v>
      </c>
      <c r="D1469" t="s">
        <v>165</v>
      </c>
      <c r="E1469" t="s">
        <v>166</v>
      </c>
      <c r="F1469" s="1">
        <v>330028335709</v>
      </c>
      <c r="G1469" t="s">
        <v>9171</v>
      </c>
      <c r="H1469" t="s">
        <v>9172</v>
      </c>
      <c r="I1469" t="s">
        <v>1933</v>
      </c>
      <c r="J1469"/>
      <c r="K1469" s="10">
        <v>45292</v>
      </c>
      <c r="L1469">
        <f>Tabela1[[#This Row],[vlCaptEst]]+Tabela1[[#This Row],[vlLancEstTrat]]+Tabela1[[#This Row],[vlLancEstNTrat]]+Tabela1[[#This Row],[vlConsEst]]</f>
        <v>845.3222808830202</v>
      </c>
      <c r="M1469">
        <v>0</v>
      </c>
      <c r="N1469">
        <f>Tabela1[[#This Row],[VALOR_anual]]+Tabela1[[#This Row],[AJUSTE_exerc]]</f>
        <v>845.3222808830202</v>
      </c>
      <c r="O1469"/>
      <c r="P1469"/>
      <c r="Q1469">
        <v>0</v>
      </c>
      <c r="R1469">
        <v>0</v>
      </c>
      <c r="S1469">
        <v>13870</v>
      </c>
      <c r="T1469">
        <v>6657.6</v>
      </c>
      <c r="U1469">
        <v>0</v>
      </c>
      <c r="V1469">
        <v>7212.4</v>
      </c>
      <c r="W1469">
        <v>0</v>
      </c>
      <c r="X1469">
        <v>71</v>
      </c>
      <c r="Y1469">
        <v>5.7568725668020709E-2</v>
      </c>
      <c r="Z1469">
        <v>319.39129000617891</v>
      </c>
      <c r="AA1469">
        <v>110.72231386880866</v>
      </c>
      <c r="AB1469">
        <v>0</v>
      </c>
      <c r="AC1469">
        <v>415.20867700803262</v>
      </c>
      <c r="AD1469" t="s">
        <v>9173</v>
      </c>
      <c r="AE1469" t="s">
        <v>9174</v>
      </c>
      <c r="AF1469" s="10">
        <v>45251</v>
      </c>
      <c r="AG1469" s="10">
        <v>47078</v>
      </c>
      <c r="AH1469" t="s">
        <v>9175</v>
      </c>
      <c r="AI1469" t="s">
        <v>9176</v>
      </c>
      <c r="AJ1469">
        <v>25947040</v>
      </c>
      <c r="AK1469" t="s">
        <v>7940</v>
      </c>
      <c r="AL1469">
        <v>0</v>
      </c>
      <c r="AM1469" t="s">
        <v>9177</v>
      </c>
      <c r="AN1469" t="s">
        <v>9178</v>
      </c>
    </row>
    <row r="1470" spans="1:40" s="4" customFormat="1" x14ac:dyDescent="0.25">
      <c r="A1470" s="26" t="s">
        <v>13559</v>
      </c>
      <c r="B1470" s="26" t="s">
        <v>164</v>
      </c>
      <c r="C1470" s="26">
        <v>50</v>
      </c>
      <c r="D1470" s="26" t="s">
        <v>165</v>
      </c>
      <c r="E1470" s="26" t="s">
        <v>166</v>
      </c>
      <c r="F1470" s="27" t="s">
        <v>12750</v>
      </c>
      <c r="G1470" s="26" t="s">
        <v>12751</v>
      </c>
      <c r="H1470" s="26" t="s">
        <v>12752</v>
      </c>
      <c r="I1470" s="26" t="s">
        <v>49</v>
      </c>
      <c r="J1470" s="26">
        <v>2024</v>
      </c>
      <c r="K1470" s="34">
        <v>45575</v>
      </c>
      <c r="L1470" s="26">
        <v>1434.46</v>
      </c>
      <c r="M1470" s="26">
        <v>0</v>
      </c>
      <c r="N1470" s="26">
        <v>113.65</v>
      </c>
      <c r="O1470" s="26">
        <v>1434.47</v>
      </c>
      <c r="P1470" s="26"/>
      <c r="Q1470" s="25" t="s">
        <v>13560</v>
      </c>
      <c r="R1470" s="16">
        <v>0</v>
      </c>
      <c r="S1470" s="16">
        <v>18585.599999999999</v>
      </c>
      <c r="T1470" s="16">
        <v>0</v>
      </c>
      <c r="U1470" s="16">
        <v>3696</v>
      </c>
      <c r="V1470" s="16">
        <v>14889.6</v>
      </c>
      <c r="W1470" s="16">
        <v>0</v>
      </c>
      <c r="X1470" s="16">
        <v>0</v>
      </c>
      <c r="Y1470" s="16">
        <v>5.5129999999999998E-2</v>
      </c>
      <c r="Z1470" s="16">
        <v>409.85</v>
      </c>
      <c r="AA1470" s="16">
        <v>0</v>
      </c>
      <c r="AB1470" s="16">
        <v>203.76</v>
      </c>
      <c r="AC1470" s="16">
        <v>820.85</v>
      </c>
      <c r="AD1470" s="16" t="e">
        <v>#N/A</v>
      </c>
      <c r="AE1470" s="16" t="e">
        <v>#N/A</v>
      </c>
      <c r="AF1470" s="22">
        <v>45254</v>
      </c>
      <c r="AG1470" s="22">
        <v>47081</v>
      </c>
      <c r="AH1470" s="16" t="s">
        <v>12753</v>
      </c>
      <c r="AI1470" s="16" t="s">
        <v>12754</v>
      </c>
      <c r="AJ1470" s="16" t="s">
        <v>12755</v>
      </c>
      <c r="AK1470" s="16" t="s">
        <v>12756</v>
      </c>
      <c r="AL1470" s="16" t="s">
        <v>47</v>
      </c>
      <c r="AM1470" s="16" t="s">
        <v>12757</v>
      </c>
      <c r="AN1470" s="16" t="s">
        <v>275</v>
      </c>
    </row>
    <row r="1471" spans="1:40" s="4" customFormat="1" x14ac:dyDescent="0.25">
      <c r="A1471" t="s">
        <v>9179</v>
      </c>
      <c r="B1471" t="s">
        <v>164</v>
      </c>
      <c r="C1471">
        <v>50</v>
      </c>
      <c r="D1471" t="s">
        <v>165</v>
      </c>
      <c r="E1471" t="s">
        <v>166</v>
      </c>
      <c r="F1471" s="1">
        <v>330010397486</v>
      </c>
      <c r="G1471" t="s">
        <v>6929</v>
      </c>
      <c r="H1471" t="s">
        <v>9180</v>
      </c>
      <c r="I1471" t="s">
        <v>92</v>
      </c>
      <c r="J1471"/>
      <c r="K1471" s="10">
        <v>45573</v>
      </c>
      <c r="L1471">
        <f>Tabela1[[#This Row],[vlCaptEst]]+Tabela1[[#This Row],[vlLancEstTrat]]+Tabela1[[#This Row],[vlLancEstNTrat]]+Tabela1[[#This Row],[vlConsEst]]</f>
        <v>8820.2356748604943</v>
      </c>
      <c r="M1471">
        <v>0</v>
      </c>
      <c r="N1471">
        <f>Tabela1[[#This Row],[VALOR_anual]]+Tabela1[[#This Row],[AJUSTE_exerc]]</f>
        <v>8820.2356748604943</v>
      </c>
      <c r="O1471"/>
      <c r="P1471"/>
      <c r="Q1471">
        <v>0</v>
      </c>
      <c r="R1471">
        <v>0</v>
      </c>
      <c r="S1471">
        <v>109463.5</v>
      </c>
      <c r="T1471">
        <v>0</v>
      </c>
      <c r="U1471">
        <v>0</v>
      </c>
      <c r="V1471">
        <v>109427</v>
      </c>
      <c r="W1471">
        <v>0</v>
      </c>
      <c r="X1471">
        <v>0</v>
      </c>
      <c r="Y1471">
        <v>5.7568725668020709E-2</v>
      </c>
      <c r="Z1471">
        <v>2520.6670320391586</v>
      </c>
      <c r="AA1471">
        <v>0</v>
      </c>
      <c r="AB1471">
        <v>0</v>
      </c>
      <c r="AC1471">
        <v>6299.5686428213357</v>
      </c>
      <c r="AD1471" t="s">
        <v>9181</v>
      </c>
      <c r="AE1471" t="s">
        <v>9182</v>
      </c>
      <c r="AF1471" s="10">
        <v>42941</v>
      </c>
      <c r="AG1471" s="10">
        <v>43671</v>
      </c>
      <c r="AH1471" t="s">
        <v>9183</v>
      </c>
      <c r="AI1471" t="s">
        <v>205</v>
      </c>
      <c r="AJ1471">
        <v>22775056</v>
      </c>
      <c r="AK1471" t="s">
        <v>95</v>
      </c>
      <c r="AL1471">
        <v>0</v>
      </c>
      <c r="AM1471" t="s">
        <v>9184</v>
      </c>
      <c r="AN1471" t="s">
        <v>6934</v>
      </c>
    </row>
    <row r="1472" spans="1:40" s="4" customFormat="1" x14ac:dyDescent="0.25">
      <c r="A1472" t="s">
        <v>9185</v>
      </c>
      <c r="B1472" t="s">
        <v>164</v>
      </c>
      <c r="C1472">
        <v>50</v>
      </c>
      <c r="D1472" t="s">
        <v>165</v>
      </c>
      <c r="E1472" t="s">
        <v>166</v>
      </c>
      <c r="F1472" s="1">
        <v>330028865503</v>
      </c>
      <c r="G1472" t="s">
        <v>1710</v>
      </c>
      <c r="H1472" t="s">
        <v>9186</v>
      </c>
      <c r="I1472" t="s">
        <v>92</v>
      </c>
      <c r="J1472"/>
      <c r="K1472" s="10">
        <v>45292</v>
      </c>
      <c r="L1472">
        <f>Tabela1[[#This Row],[vlCaptEst]]+Tabela1[[#This Row],[vlLancEstTrat]]+Tabela1[[#This Row],[vlLancEstNTrat]]+Tabela1[[#This Row],[vlConsEst]]</f>
        <v>1652.5977747635498</v>
      </c>
      <c r="M1472">
        <v>0</v>
      </c>
      <c r="N1472">
        <f>Tabela1[[#This Row],[VALOR_anual]]+Tabela1[[#This Row],[AJUSTE_exerc]]</f>
        <v>1652.5977747635498</v>
      </c>
      <c r="O1472"/>
      <c r="P1472"/>
      <c r="Q1472">
        <v>0</v>
      </c>
      <c r="R1472">
        <v>0</v>
      </c>
      <c r="S1472">
        <v>20556.8</v>
      </c>
      <c r="T1472">
        <v>0</v>
      </c>
      <c r="U1472">
        <v>0</v>
      </c>
      <c r="V1472">
        <v>20483.8</v>
      </c>
      <c r="W1472">
        <v>0</v>
      </c>
      <c r="X1472">
        <v>0</v>
      </c>
      <c r="Y1472">
        <v>5.7568725668020709E-2</v>
      </c>
      <c r="Z1472">
        <v>473.37151192494719</v>
      </c>
      <c r="AA1472">
        <v>0</v>
      </c>
      <c r="AB1472">
        <v>0</v>
      </c>
      <c r="AC1472">
        <v>1179.2262628386025</v>
      </c>
      <c r="AD1472" t="s">
        <v>9187</v>
      </c>
      <c r="AE1472" t="s">
        <v>9188</v>
      </c>
      <c r="AF1472" s="10">
        <v>45069</v>
      </c>
      <c r="AG1472" s="10">
        <v>46896</v>
      </c>
      <c r="AH1472" t="s">
        <v>8698</v>
      </c>
      <c r="AI1472" t="s">
        <v>7224</v>
      </c>
      <c r="AJ1472" t="s">
        <v>8699</v>
      </c>
      <c r="AK1472" t="s">
        <v>1719</v>
      </c>
      <c r="AL1472">
        <v>0</v>
      </c>
      <c r="AM1472" t="s">
        <v>3963</v>
      </c>
      <c r="AN1472" t="s">
        <v>282</v>
      </c>
    </row>
    <row r="1473" spans="1:40" s="4" customFormat="1" x14ac:dyDescent="0.25">
      <c r="A1473" t="s">
        <v>9189</v>
      </c>
      <c r="B1473" t="s">
        <v>164</v>
      </c>
      <c r="C1473">
        <v>50</v>
      </c>
      <c r="D1473" t="s">
        <v>165</v>
      </c>
      <c r="E1473" t="s">
        <v>166</v>
      </c>
      <c r="F1473" s="1">
        <v>330039844154</v>
      </c>
      <c r="G1473" t="s">
        <v>9190</v>
      </c>
      <c r="H1473" t="s">
        <v>9191</v>
      </c>
      <c r="I1473" t="s">
        <v>92</v>
      </c>
      <c r="J1473"/>
      <c r="K1473" s="10">
        <v>45292</v>
      </c>
      <c r="L1473">
        <f>Tabela1[[#This Row],[vlCaptEst]]+Tabela1[[#This Row],[vlLancEstTrat]]+Tabela1[[#This Row],[vlLancEstNTrat]]+Tabela1[[#This Row],[vlConsEst]]</f>
        <v>4185.9179203767271</v>
      </c>
      <c r="M1473">
        <v>0</v>
      </c>
      <c r="N1473">
        <f>Tabela1[[#This Row],[VALOR_anual]]+Tabela1[[#This Row],[AJUSTE_exerc]]</f>
        <v>4185.9179203767271</v>
      </c>
      <c r="O1473"/>
      <c r="P1473"/>
      <c r="Q1473">
        <v>0</v>
      </c>
      <c r="R1473">
        <v>0</v>
      </c>
      <c r="S1473">
        <v>51976</v>
      </c>
      <c r="T1473">
        <v>0</v>
      </c>
      <c r="U1473">
        <v>0</v>
      </c>
      <c r="V1473">
        <v>51921.25</v>
      </c>
      <c r="W1473">
        <v>0</v>
      </c>
      <c r="X1473">
        <v>0</v>
      </c>
      <c r="Y1473">
        <v>5.7568725668020709E-2</v>
      </c>
      <c r="Z1473">
        <v>1196.8746014441608</v>
      </c>
      <c r="AA1473">
        <v>0</v>
      </c>
      <c r="AB1473">
        <v>0</v>
      </c>
      <c r="AC1473">
        <v>2989.0433189325668</v>
      </c>
      <c r="AD1473" t="s">
        <v>9192</v>
      </c>
      <c r="AE1473" t="s">
        <v>9193</v>
      </c>
      <c r="AF1473" s="10">
        <v>45048</v>
      </c>
      <c r="AG1473" s="10">
        <v>46875</v>
      </c>
      <c r="AH1473" t="s">
        <v>9194</v>
      </c>
      <c r="AI1473" t="s">
        <v>9195</v>
      </c>
      <c r="AJ1473">
        <v>25571220</v>
      </c>
      <c r="AK1473" t="s">
        <v>1719</v>
      </c>
      <c r="AL1473">
        <v>0</v>
      </c>
      <c r="AM1473" t="s">
        <v>7949</v>
      </c>
      <c r="AN1473" t="s">
        <v>1690</v>
      </c>
    </row>
    <row r="1474" spans="1:40" s="4" customFormat="1" x14ac:dyDescent="0.25">
      <c r="A1474" t="s">
        <v>9196</v>
      </c>
      <c r="B1474" t="s">
        <v>164</v>
      </c>
      <c r="C1474">
        <v>50</v>
      </c>
      <c r="D1474" t="s">
        <v>165</v>
      </c>
      <c r="E1474" t="s">
        <v>166</v>
      </c>
      <c r="F1474" s="1">
        <v>330041104510</v>
      </c>
      <c r="G1474" t="s">
        <v>9197</v>
      </c>
      <c r="H1474" t="s">
        <v>9198</v>
      </c>
      <c r="I1474" t="s">
        <v>92</v>
      </c>
      <c r="J1474"/>
      <c r="K1474" s="10">
        <v>45292</v>
      </c>
      <c r="L1474">
        <f>Tabela1[[#This Row],[vlCaptEst]]+Tabela1[[#This Row],[vlLancEstTrat]]+Tabela1[[#This Row],[vlLancEstNTrat]]+Tabela1[[#This Row],[vlConsEst]]</f>
        <v>4602.1758194725535</v>
      </c>
      <c r="M1474">
        <v>0</v>
      </c>
      <c r="N1474">
        <f>Tabela1[[#This Row],[VALOR_anual]]+Tabela1[[#This Row],[AJUSTE_exerc]]</f>
        <v>4602.1758194725535</v>
      </c>
      <c r="O1474"/>
      <c r="P1474"/>
      <c r="Q1474">
        <v>0</v>
      </c>
      <c r="R1474">
        <v>0</v>
      </c>
      <c r="S1474">
        <v>57232</v>
      </c>
      <c r="T1474">
        <v>0</v>
      </c>
      <c r="U1474">
        <v>0</v>
      </c>
      <c r="V1474">
        <v>57049.5</v>
      </c>
      <c r="W1474">
        <v>0</v>
      </c>
      <c r="X1474">
        <v>0</v>
      </c>
      <c r="Y1474">
        <v>5.7568725668020709E-2</v>
      </c>
      <c r="Z1474">
        <v>1317.9133177258252</v>
      </c>
      <c r="AA1474">
        <v>0</v>
      </c>
      <c r="AB1474">
        <v>0</v>
      </c>
      <c r="AC1474">
        <v>3284.262501746728</v>
      </c>
      <c r="AD1474" t="s">
        <v>9199</v>
      </c>
      <c r="AE1474" t="s">
        <v>9200</v>
      </c>
      <c r="AF1474" s="10">
        <v>45288</v>
      </c>
      <c r="AG1474" s="10">
        <v>47115</v>
      </c>
      <c r="AH1474" t="s">
        <v>9201</v>
      </c>
      <c r="AI1474" t="s">
        <v>6401</v>
      </c>
      <c r="AJ1474">
        <v>25550630</v>
      </c>
      <c r="AK1474" t="s">
        <v>1719</v>
      </c>
      <c r="AL1474">
        <v>0</v>
      </c>
      <c r="AM1474" t="s">
        <v>7949</v>
      </c>
      <c r="AN1474" t="s">
        <v>1690</v>
      </c>
    </row>
    <row r="1475" spans="1:40" s="4" customFormat="1" x14ac:dyDescent="0.25">
      <c r="A1475" t="s">
        <v>9202</v>
      </c>
      <c r="B1475" t="s">
        <v>164</v>
      </c>
      <c r="C1475">
        <v>50</v>
      </c>
      <c r="D1475" t="s">
        <v>165</v>
      </c>
      <c r="E1475" t="s">
        <v>166</v>
      </c>
      <c r="F1475" s="1">
        <v>330041351364</v>
      </c>
      <c r="G1475" t="s">
        <v>9203</v>
      </c>
      <c r="H1475" t="s">
        <v>9204</v>
      </c>
      <c r="I1475" t="s">
        <v>49</v>
      </c>
      <c r="J1475"/>
      <c r="K1475" s="10">
        <v>45292</v>
      </c>
      <c r="L1475">
        <f>Tabela1[[#This Row],[vlCaptEst]]+Tabela1[[#This Row],[vlLancEstTrat]]+Tabela1[[#This Row],[vlLancEstNTrat]]+Tabela1[[#This Row],[vlConsEst]]</f>
        <v>1261.5970553751208</v>
      </c>
      <c r="M1475">
        <v>0</v>
      </c>
      <c r="N1475">
        <f>Tabela1[[#This Row],[VALOR_anual]]+Tabela1[[#This Row],[AJUSTE_exerc]]</f>
        <v>1261.5970553751208</v>
      </c>
      <c r="O1475"/>
      <c r="P1475"/>
      <c r="Q1475">
        <v>0</v>
      </c>
      <c r="R1475">
        <v>0</v>
      </c>
      <c r="S1475">
        <v>15914</v>
      </c>
      <c r="T1475">
        <v>0</v>
      </c>
      <c r="U1475">
        <v>0</v>
      </c>
      <c r="V1475">
        <v>15549</v>
      </c>
      <c r="W1475">
        <v>0</v>
      </c>
      <c r="X1475">
        <v>0</v>
      </c>
      <c r="Y1475">
        <v>5.7568725668020709E-2</v>
      </c>
      <c r="Z1475">
        <v>366.45774052907041</v>
      </c>
      <c r="AA1475">
        <v>0</v>
      </c>
      <c r="AB1475">
        <v>0</v>
      </c>
      <c r="AC1475">
        <v>895.13931484605041</v>
      </c>
      <c r="AD1475" t="s">
        <v>9205</v>
      </c>
      <c r="AE1475" t="s">
        <v>9206</v>
      </c>
      <c r="AF1475" s="10">
        <v>45271</v>
      </c>
      <c r="AG1475" s="10">
        <v>47098</v>
      </c>
      <c r="AH1475" t="s">
        <v>9207</v>
      </c>
      <c r="AI1475" t="s">
        <v>1181</v>
      </c>
      <c r="AJ1475">
        <v>22710255</v>
      </c>
      <c r="AK1475" t="s">
        <v>95</v>
      </c>
      <c r="AL1475">
        <v>0</v>
      </c>
      <c r="AM1475" t="s">
        <v>9208</v>
      </c>
      <c r="AN1475" t="s">
        <v>9209</v>
      </c>
    </row>
    <row r="1476" spans="1:40" s="4" customFormat="1" x14ac:dyDescent="0.25">
      <c r="A1476" t="s">
        <v>9210</v>
      </c>
      <c r="B1476" t="s">
        <v>164</v>
      </c>
      <c r="C1476">
        <v>50</v>
      </c>
      <c r="D1476" t="s">
        <v>165</v>
      </c>
      <c r="E1476" t="s">
        <v>166</v>
      </c>
      <c r="F1476" s="1">
        <v>330038192285</v>
      </c>
      <c r="G1476" t="s">
        <v>9211</v>
      </c>
      <c r="H1476" t="s">
        <v>9212</v>
      </c>
      <c r="I1476" t="s">
        <v>49</v>
      </c>
      <c r="J1476"/>
      <c r="K1476" s="10">
        <v>45292</v>
      </c>
      <c r="L1476">
        <f>Tabela1[[#This Row],[vlCaptEst]]+Tabela1[[#This Row],[vlLancEstTrat]]+Tabela1[[#This Row],[vlLancEstNTrat]]+Tabela1[[#This Row],[vlConsEst]]</f>
        <v>2016.7027937103335</v>
      </c>
      <c r="M1476">
        <v>0</v>
      </c>
      <c r="N1476">
        <f>Tabela1[[#This Row],[VALOR_anual]]+Tabela1[[#This Row],[AJUSTE_exerc]]</f>
        <v>2016.7027937103335</v>
      </c>
      <c r="O1476"/>
      <c r="P1476"/>
      <c r="Q1476">
        <v>0</v>
      </c>
      <c r="R1476">
        <v>0</v>
      </c>
      <c r="S1476">
        <v>30236.6</v>
      </c>
      <c r="T1476">
        <v>0</v>
      </c>
      <c r="U1476">
        <v>0</v>
      </c>
      <c r="V1476">
        <v>22936.6</v>
      </c>
      <c r="W1476">
        <v>0</v>
      </c>
      <c r="X1476">
        <v>0</v>
      </c>
      <c r="Y1476">
        <v>5.7568725668020709E-2</v>
      </c>
      <c r="Z1476">
        <v>696.27283974743762</v>
      </c>
      <c r="AA1476">
        <v>0</v>
      </c>
      <c r="AB1476">
        <v>0</v>
      </c>
      <c r="AC1476">
        <v>1320.4299539628958</v>
      </c>
      <c r="AD1476" t="s">
        <v>9213</v>
      </c>
      <c r="AE1476" t="s">
        <v>9214</v>
      </c>
      <c r="AF1476" s="10">
        <v>45293</v>
      </c>
      <c r="AG1476" s="10">
        <v>47120</v>
      </c>
      <c r="AH1476" t="s">
        <v>9215</v>
      </c>
      <c r="AI1476" t="s">
        <v>69</v>
      </c>
      <c r="AJ1476">
        <v>26022140</v>
      </c>
      <c r="AK1476" t="s">
        <v>1628</v>
      </c>
      <c r="AL1476">
        <v>0</v>
      </c>
      <c r="AM1476" t="s">
        <v>1708</v>
      </c>
      <c r="AN1476" t="s">
        <v>268</v>
      </c>
    </row>
    <row r="1477" spans="1:40" s="4" customFormat="1" x14ac:dyDescent="0.25">
      <c r="A1477" t="s">
        <v>9216</v>
      </c>
      <c r="B1477" t="s">
        <v>164</v>
      </c>
      <c r="C1477">
        <v>50</v>
      </c>
      <c r="D1477" t="s">
        <v>165</v>
      </c>
      <c r="E1477" t="s">
        <v>166</v>
      </c>
      <c r="F1477" s="1">
        <v>330040858058</v>
      </c>
      <c r="G1477" t="s">
        <v>9217</v>
      </c>
      <c r="H1477" t="s">
        <v>9218</v>
      </c>
      <c r="I1477" t="s">
        <v>62</v>
      </c>
      <c r="J1477"/>
      <c r="K1477" s="10">
        <v>45292</v>
      </c>
      <c r="L1477">
        <f>Tabela1[[#This Row],[vlCaptEst]]+Tabela1[[#This Row],[vlLancEstTrat]]+Tabela1[[#This Row],[vlLancEstNTrat]]+Tabela1[[#This Row],[vlConsEst]]</f>
        <v>164.13480653224087</v>
      </c>
      <c r="M1477">
        <v>0</v>
      </c>
      <c r="N1477">
        <f>Tabela1[[#This Row],[VALOR_anual]]+Tabela1[[#This Row],[AJUSTE_exerc]]</f>
        <v>164.13480653224087</v>
      </c>
      <c r="O1477"/>
      <c r="P1477"/>
      <c r="Q1477">
        <v>0</v>
      </c>
      <c r="R1477">
        <v>0</v>
      </c>
      <c r="S1477">
        <v>4752</v>
      </c>
      <c r="T1477">
        <v>0</v>
      </c>
      <c r="U1477">
        <v>0</v>
      </c>
      <c r="V1477">
        <v>950.4</v>
      </c>
      <c r="W1477">
        <v>0</v>
      </c>
      <c r="X1477">
        <v>0</v>
      </c>
      <c r="Y1477">
        <v>5.7568725668020709E-2</v>
      </c>
      <c r="Z1477">
        <v>109.42668517949816</v>
      </c>
      <c r="AA1477">
        <v>0</v>
      </c>
      <c r="AB1477">
        <v>0</v>
      </c>
      <c r="AC1477">
        <v>54.708121352742708</v>
      </c>
      <c r="AD1477" t="s">
        <v>9219</v>
      </c>
      <c r="AE1477" t="s">
        <v>9220</v>
      </c>
      <c r="AF1477" s="10">
        <v>45293</v>
      </c>
      <c r="AG1477" s="10">
        <v>47120</v>
      </c>
      <c r="AH1477" t="s">
        <v>9221</v>
      </c>
      <c r="AI1477" t="s">
        <v>9222</v>
      </c>
      <c r="AJ1477">
        <v>26052530</v>
      </c>
      <c r="AK1477" t="s">
        <v>1628</v>
      </c>
      <c r="AL1477">
        <v>0</v>
      </c>
      <c r="AM1477" t="s">
        <v>9223</v>
      </c>
      <c r="AN1477" t="s">
        <v>2645</v>
      </c>
    </row>
    <row r="1478" spans="1:40" s="4" customFormat="1" x14ac:dyDescent="0.25">
      <c r="A1478" t="s">
        <v>9224</v>
      </c>
      <c r="B1478" t="s">
        <v>164</v>
      </c>
      <c r="C1478">
        <v>50</v>
      </c>
      <c r="D1478" t="s">
        <v>165</v>
      </c>
      <c r="E1478" t="s">
        <v>166</v>
      </c>
      <c r="F1478" s="1">
        <v>330040033539</v>
      </c>
      <c r="G1478" t="s">
        <v>9225</v>
      </c>
      <c r="H1478" t="s">
        <v>9226</v>
      </c>
      <c r="I1478" t="s">
        <v>49</v>
      </c>
      <c r="J1478"/>
      <c r="K1478" s="10">
        <v>45292</v>
      </c>
      <c r="L1478">
        <f>Tabela1[[#This Row],[vlCaptEst]]+Tabela1[[#This Row],[vlLancEstTrat]]+Tabela1[[#This Row],[vlLancEstNTrat]]+Tabela1[[#This Row],[vlConsEst]]</f>
        <v>198.66806809237065</v>
      </c>
      <c r="M1478">
        <v>0</v>
      </c>
      <c r="N1478">
        <f>Tabela1[[#This Row],[VALOR_anual]]+Tabela1[[#This Row],[AJUSTE_exerc]]</f>
        <v>198.66806809237065</v>
      </c>
      <c r="O1478"/>
      <c r="P1478"/>
      <c r="Q1478">
        <v>0</v>
      </c>
      <c r="R1478">
        <v>0</v>
      </c>
      <c r="S1478">
        <v>7307.52</v>
      </c>
      <c r="T1478">
        <v>0</v>
      </c>
      <c r="U1478">
        <v>0</v>
      </c>
      <c r="V1478">
        <v>528</v>
      </c>
      <c r="W1478">
        <v>0</v>
      </c>
      <c r="X1478">
        <v>0</v>
      </c>
      <c r="Y1478">
        <v>5.7568725668020709E-2</v>
      </c>
      <c r="Z1478">
        <v>168.27002624128571</v>
      </c>
      <c r="AA1478">
        <v>0</v>
      </c>
      <c r="AB1478">
        <v>0</v>
      </c>
      <c r="AC1478">
        <v>30.398041851084944</v>
      </c>
      <c r="AD1478" t="s">
        <v>9227</v>
      </c>
      <c r="AE1478" t="s">
        <v>9228</v>
      </c>
      <c r="AF1478" s="10">
        <v>45293</v>
      </c>
      <c r="AG1478" s="10">
        <v>47120</v>
      </c>
      <c r="AH1478" t="s">
        <v>9229</v>
      </c>
      <c r="AI1478" t="s">
        <v>399</v>
      </c>
      <c r="AJ1478">
        <v>22240140</v>
      </c>
      <c r="AK1478" t="s">
        <v>95</v>
      </c>
      <c r="AL1478">
        <v>0</v>
      </c>
      <c r="AM1478" t="s">
        <v>9230</v>
      </c>
      <c r="AN1478" t="s">
        <v>297</v>
      </c>
    </row>
    <row r="1479" spans="1:40" s="4" customFormat="1" x14ac:dyDescent="0.25">
      <c r="A1479" t="s">
        <v>9231</v>
      </c>
      <c r="B1479" t="s">
        <v>164</v>
      </c>
      <c r="C1479">
        <v>50</v>
      </c>
      <c r="D1479" t="s">
        <v>165</v>
      </c>
      <c r="E1479" t="s">
        <v>166</v>
      </c>
      <c r="F1479" s="1">
        <v>330039766412</v>
      </c>
      <c r="G1479" t="s">
        <v>9232</v>
      </c>
      <c r="H1479" t="s">
        <v>9233</v>
      </c>
      <c r="I1479" t="s">
        <v>62</v>
      </c>
      <c r="J1479"/>
      <c r="K1479" s="10">
        <v>45292</v>
      </c>
      <c r="L1479">
        <f>Tabela1[[#This Row],[vlCaptEst]]+Tabela1[[#This Row],[vlLancEstTrat]]+Tabela1[[#This Row],[vlLancEstNTrat]]+Tabela1[[#This Row],[vlConsEst]]</f>
        <v>86.213065449178046</v>
      </c>
      <c r="M1479">
        <v>0</v>
      </c>
      <c r="N1479">
        <f>Tabela1[[#This Row],[VALOR_anual]]+Tabela1[[#This Row],[AJUSTE_exerc]]</f>
        <v>86.213065449178046</v>
      </c>
      <c r="O1479"/>
      <c r="P1479"/>
      <c r="Q1479">
        <v>0</v>
      </c>
      <c r="R1479">
        <v>0</v>
      </c>
      <c r="S1479">
        <v>2496</v>
      </c>
      <c r="T1479">
        <v>0</v>
      </c>
      <c r="U1479">
        <v>0</v>
      </c>
      <c r="V1479">
        <v>499.2</v>
      </c>
      <c r="W1479">
        <v>0</v>
      </c>
      <c r="X1479">
        <v>0</v>
      </c>
      <c r="Y1479">
        <v>5.7568725668020709E-2</v>
      </c>
      <c r="Z1479">
        <v>57.475376966118695</v>
      </c>
      <c r="AA1479">
        <v>0</v>
      </c>
      <c r="AB1479">
        <v>0</v>
      </c>
      <c r="AC1479">
        <v>28.737688483059348</v>
      </c>
      <c r="AD1479" t="s">
        <v>9234</v>
      </c>
      <c r="AE1479" t="s">
        <v>9235</v>
      </c>
      <c r="AF1479" s="10">
        <v>45019</v>
      </c>
      <c r="AG1479" s="10">
        <v>46846</v>
      </c>
      <c r="AH1479" t="s">
        <v>9236</v>
      </c>
      <c r="AI1479" t="s">
        <v>5604</v>
      </c>
      <c r="AJ1479" t="s">
        <v>9237</v>
      </c>
      <c r="AK1479" t="s">
        <v>5904</v>
      </c>
      <c r="AL1479">
        <v>0</v>
      </c>
      <c r="AM1479" t="s">
        <v>7949</v>
      </c>
      <c r="AN1479" t="s">
        <v>1690</v>
      </c>
    </row>
    <row r="1480" spans="1:40" s="4" customFormat="1" x14ac:dyDescent="0.25">
      <c r="A1480" t="s">
        <v>9238</v>
      </c>
      <c r="B1480" t="s">
        <v>164</v>
      </c>
      <c r="C1480">
        <v>50</v>
      </c>
      <c r="D1480" t="s">
        <v>165</v>
      </c>
      <c r="E1480" t="s">
        <v>166</v>
      </c>
      <c r="F1480" s="1">
        <v>330031299491</v>
      </c>
      <c r="G1480" t="s">
        <v>9239</v>
      </c>
      <c r="H1480" t="s">
        <v>1923</v>
      </c>
      <c r="I1480" t="s">
        <v>62</v>
      </c>
      <c r="J1480"/>
      <c r="K1480" s="10">
        <v>45292</v>
      </c>
      <c r="L1480">
        <f>Tabela1[[#This Row],[vlCaptEst]]+Tabela1[[#This Row],[vlLancEstTrat]]+Tabela1[[#This Row],[vlLancEstNTrat]]+Tabela1[[#This Row],[vlConsEst]]</f>
        <v>1145.1947975551125</v>
      </c>
      <c r="M1480">
        <v>0</v>
      </c>
      <c r="N1480">
        <f>Tabela1[[#This Row],[VALOR_anual]]+Tabela1[[#This Row],[AJUSTE_exerc]]</f>
        <v>1145.1947975551125</v>
      </c>
      <c r="O1480"/>
      <c r="P1480"/>
      <c r="Q1480">
        <v>0</v>
      </c>
      <c r="R1480">
        <v>0</v>
      </c>
      <c r="S1480">
        <v>14600</v>
      </c>
      <c r="T1480">
        <v>0</v>
      </c>
      <c r="U1480">
        <v>0</v>
      </c>
      <c r="V1480">
        <v>14052.5</v>
      </c>
      <c r="W1480">
        <v>0</v>
      </c>
      <c r="X1480">
        <v>0</v>
      </c>
      <c r="Y1480">
        <v>5.7568725668020709E-2</v>
      </c>
      <c r="Z1480">
        <v>336.20589331416375</v>
      </c>
      <c r="AA1480">
        <v>0</v>
      </c>
      <c r="AB1480">
        <v>0</v>
      </c>
      <c r="AC1480">
        <v>808.98890424094873</v>
      </c>
      <c r="AD1480" t="s">
        <v>9240</v>
      </c>
      <c r="AE1480" t="s">
        <v>9241</v>
      </c>
      <c r="AF1480" s="10">
        <v>45294</v>
      </c>
      <c r="AG1480" s="10">
        <v>47121</v>
      </c>
      <c r="AH1480" t="s">
        <v>9242</v>
      </c>
      <c r="AI1480" t="s">
        <v>9243</v>
      </c>
      <c r="AJ1480" t="s">
        <v>9244</v>
      </c>
      <c r="AK1480" t="s">
        <v>8171</v>
      </c>
      <c r="AL1480" t="s">
        <v>47</v>
      </c>
      <c r="AM1480" t="s">
        <v>9245</v>
      </c>
      <c r="AN1480" t="s">
        <v>99</v>
      </c>
    </row>
    <row r="1481" spans="1:40" s="4" customFormat="1" x14ac:dyDescent="0.25">
      <c r="A1481" t="s">
        <v>9246</v>
      </c>
      <c r="B1481" t="s">
        <v>164</v>
      </c>
      <c r="C1481">
        <v>50</v>
      </c>
      <c r="D1481" t="s">
        <v>165</v>
      </c>
      <c r="E1481" t="s">
        <v>166</v>
      </c>
      <c r="F1481" s="1">
        <v>330029832102</v>
      </c>
      <c r="G1481" t="s">
        <v>9247</v>
      </c>
      <c r="H1481" t="s">
        <v>9248</v>
      </c>
      <c r="I1481" t="s">
        <v>92</v>
      </c>
      <c r="J1481"/>
      <c r="K1481" s="10">
        <v>45292</v>
      </c>
      <c r="L1481">
        <f>Tabela1[[#This Row],[vlCaptEst]]+Tabela1[[#This Row],[vlLancEstTrat]]+Tabela1[[#This Row],[vlLancEstNTrat]]+Tabela1[[#This Row],[vlConsEst]]</f>
        <v>2811.4794908199437</v>
      </c>
      <c r="M1481">
        <v>0</v>
      </c>
      <c r="N1481">
        <f>Tabela1[[#This Row],[VALOR_anual]]+Tabela1[[#This Row],[AJUSTE_exerc]]</f>
        <v>2811.4794908199437</v>
      </c>
      <c r="O1481"/>
      <c r="P1481"/>
      <c r="Q1481">
        <v>0</v>
      </c>
      <c r="R1481">
        <v>0</v>
      </c>
      <c r="S1481">
        <v>35040</v>
      </c>
      <c r="T1481">
        <v>0</v>
      </c>
      <c r="U1481">
        <v>0</v>
      </c>
      <c r="V1481">
        <v>34821</v>
      </c>
      <c r="W1481">
        <v>0</v>
      </c>
      <c r="X1481">
        <v>0</v>
      </c>
      <c r="Y1481">
        <v>5.7568725668020709E-2</v>
      </c>
      <c r="Z1481">
        <v>806.87952449037539</v>
      </c>
      <c r="AA1481">
        <v>0</v>
      </c>
      <c r="AB1481">
        <v>0</v>
      </c>
      <c r="AC1481">
        <v>2004.5999663295681</v>
      </c>
      <c r="AD1481">
        <v>0</v>
      </c>
      <c r="AE1481">
        <v>0</v>
      </c>
      <c r="AF1481" s="10">
        <v>0</v>
      </c>
      <c r="AG1481" s="10">
        <v>0</v>
      </c>
      <c r="AH1481" t="s">
        <v>9249</v>
      </c>
      <c r="AI1481" t="s">
        <v>113</v>
      </c>
      <c r="AJ1481" t="s">
        <v>9250</v>
      </c>
      <c r="AK1481" t="s">
        <v>95</v>
      </c>
      <c r="AL1481">
        <v>0</v>
      </c>
      <c r="AM1481" t="s">
        <v>9251</v>
      </c>
      <c r="AN1481" t="s">
        <v>9252</v>
      </c>
    </row>
    <row r="1482" spans="1:40" s="4" customFormat="1" x14ac:dyDescent="0.25">
      <c r="A1482" t="s">
        <v>9253</v>
      </c>
      <c r="B1482" t="s">
        <v>164</v>
      </c>
      <c r="C1482">
        <v>50</v>
      </c>
      <c r="D1482" t="s">
        <v>165</v>
      </c>
      <c r="E1482" t="s">
        <v>166</v>
      </c>
      <c r="F1482" s="1">
        <v>330031649905</v>
      </c>
      <c r="G1482" t="s">
        <v>9254</v>
      </c>
      <c r="H1482" t="s">
        <v>9255</v>
      </c>
      <c r="I1482" t="s">
        <v>49</v>
      </c>
      <c r="J1482"/>
      <c r="K1482" s="10">
        <v>45292</v>
      </c>
      <c r="L1482">
        <f>Tabela1[[#This Row],[vlCaptEst]]+Tabela1[[#This Row],[vlLancEstTrat]]+Tabela1[[#This Row],[vlLancEstNTrat]]+Tabela1[[#This Row],[vlConsEst]]</f>
        <v>848.90842870063398</v>
      </c>
      <c r="M1482">
        <v>0</v>
      </c>
      <c r="N1482">
        <f>Tabela1[[#This Row],[VALOR_anual]]+Tabela1[[#This Row],[AJUSTE_exerc]]</f>
        <v>848.90842870063398</v>
      </c>
      <c r="O1482"/>
      <c r="P1482"/>
      <c r="Q1482">
        <v>0</v>
      </c>
      <c r="R1482">
        <v>0</v>
      </c>
      <c r="S1482">
        <v>13140</v>
      </c>
      <c r="T1482">
        <v>0</v>
      </c>
      <c r="U1482">
        <v>0</v>
      </c>
      <c r="V1482">
        <v>9490</v>
      </c>
      <c r="W1482">
        <v>0</v>
      </c>
      <c r="X1482">
        <v>0</v>
      </c>
      <c r="Y1482">
        <v>5.7568725668020709E-2</v>
      </c>
      <c r="Z1482">
        <v>302.58122211111726</v>
      </c>
      <c r="AA1482">
        <v>0</v>
      </c>
      <c r="AB1482">
        <v>0</v>
      </c>
      <c r="AC1482">
        <v>546.32720658951666</v>
      </c>
      <c r="AD1482" t="s">
        <v>9256</v>
      </c>
      <c r="AE1482" t="s">
        <v>9257</v>
      </c>
      <c r="AF1482" s="10">
        <v>44747</v>
      </c>
      <c r="AG1482" s="10">
        <v>46573</v>
      </c>
      <c r="AH1482" t="s">
        <v>9258</v>
      </c>
      <c r="AI1482" t="s">
        <v>6868</v>
      </c>
      <c r="AJ1482" t="s">
        <v>9259</v>
      </c>
      <c r="AK1482" t="s">
        <v>1719</v>
      </c>
      <c r="AL1482">
        <v>0</v>
      </c>
      <c r="AM1482" t="s">
        <v>9260</v>
      </c>
      <c r="AN1482" t="s">
        <v>1970</v>
      </c>
    </row>
    <row r="1483" spans="1:40" s="4" customFormat="1" x14ac:dyDescent="0.25">
      <c r="A1483" t="s">
        <v>9261</v>
      </c>
      <c r="B1483" t="s">
        <v>164</v>
      </c>
      <c r="C1483">
        <v>50</v>
      </c>
      <c r="D1483" t="s">
        <v>165</v>
      </c>
      <c r="E1483" t="s">
        <v>166</v>
      </c>
      <c r="F1483" s="1">
        <v>330041635710</v>
      </c>
      <c r="G1483" t="s">
        <v>9262</v>
      </c>
      <c r="H1483" t="s">
        <v>9263</v>
      </c>
      <c r="I1483" t="s">
        <v>271</v>
      </c>
      <c r="J1483"/>
      <c r="K1483" s="10">
        <v>45292</v>
      </c>
      <c r="L1483">
        <f>Tabela1[[#This Row],[vlCaptEst]]+Tabela1[[#This Row],[vlLancEstTrat]]+Tabela1[[#This Row],[vlLancEstNTrat]]+Tabela1[[#This Row],[vlConsEst]]</f>
        <v>113.46795708259262</v>
      </c>
      <c r="M1483">
        <v>0</v>
      </c>
      <c r="N1483">
        <f>Tabela1[[#This Row],[VALOR_anual]]+Tabela1[[#This Row],[AJUSTE_exerc]]</f>
        <v>113.46795708259262</v>
      </c>
      <c r="O1483"/>
      <c r="P1483"/>
      <c r="Q1483">
        <v>0</v>
      </c>
      <c r="R1483">
        <v>0</v>
      </c>
      <c r="S1483">
        <v>3285</v>
      </c>
      <c r="T1483">
        <v>0</v>
      </c>
      <c r="U1483">
        <v>0</v>
      </c>
      <c r="V1483">
        <v>657</v>
      </c>
      <c r="W1483">
        <v>0</v>
      </c>
      <c r="X1483">
        <v>0</v>
      </c>
      <c r="Y1483">
        <v>5.7568725668020709E-2</v>
      </c>
      <c r="Z1483">
        <v>75.645304721728408</v>
      </c>
      <c r="AA1483">
        <v>0</v>
      </c>
      <c r="AB1483">
        <v>0</v>
      </c>
      <c r="AC1483">
        <v>37.822652360864204</v>
      </c>
      <c r="AD1483" t="s">
        <v>9264</v>
      </c>
      <c r="AE1483" t="s">
        <v>9265</v>
      </c>
      <c r="AF1483" s="10">
        <v>45296</v>
      </c>
      <c r="AG1483" s="10">
        <v>47123</v>
      </c>
      <c r="AH1483" t="s">
        <v>9266</v>
      </c>
      <c r="AI1483" t="s">
        <v>9267</v>
      </c>
      <c r="AJ1483" t="s">
        <v>9268</v>
      </c>
      <c r="AK1483" t="s">
        <v>7812</v>
      </c>
      <c r="AL1483">
        <v>0</v>
      </c>
      <c r="AM1483" t="s">
        <v>9269</v>
      </c>
      <c r="AN1483" t="s">
        <v>9270</v>
      </c>
    </row>
    <row r="1484" spans="1:40" s="4" customFormat="1" x14ac:dyDescent="0.25">
      <c r="A1484" t="s">
        <v>9271</v>
      </c>
      <c r="B1484" t="s">
        <v>164</v>
      </c>
      <c r="C1484">
        <v>50</v>
      </c>
      <c r="D1484" t="s">
        <v>165</v>
      </c>
      <c r="E1484" t="s">
        <v>166</v>
      </c>
      <c r="F1484" s="1">
        <v>330042140871</v>
      </c>
      <c r="G1484" t="s">
        <v>229</v>
      </c>
      <c r="H1484" t="s">
        <v>9272</v>
      </c>
      <c r="I1484" t="s">
        <v>62</v>
      </c>
      <c r="J1484"/>
      <c r="K1484" s="10">
        <v>45292</v>
      </c>
      <c r="L1484">
        <f>Tabela1[[#This Row],[vlCaptEst]]+Tabela1[[#This Row],[vlLancEstTrat]]+Tabela1[[#This Row],[vlLancEstNTrat]]+Tabela1[[#This Row],[vlConsEst]]</f>
        <v>337.76354286177929</v>
      </c>
      <c r="M1484">
        <v>0</v>
      </c>
      <c r="N1484">
        <f>Tabela1[[#This Row],[VALOR_anual]]+Tabela1[[#This Row],[AJUSTE_exerc]]</f>
        <v>337.76354286177929</v>
      </c>
      <c r="O1484"/>
      <c r="P1484"/>
      <c r="Q1484">
        <v>0</v>
      </c>
      <c r="R1484">
        <v>0</v>
      </c>
      <c r="S1484">
        <v>9778.56</v>
      </c>
      <c r="T1484">
        <v>0</v>
      </c>
      <c r="U1484">
        <v>0</v>
      </c>
      <c r="V1484">
        <v>1955.71</v>
      </c>
      <c r="W1484">
        <v>0</v>
      </c>
      <c r="X1484">
        <v>0</v>
      </c>
      <c r="Y1484">
        <v>5.7568725668020709E-2</v>
      </c>
      <c r="Z1484">
        <v>225.17569524118619</v>
      </c>
      <c r="AA1484">
        <v>0</v>
      </c>
      <c r="AB1484">
        <v>0</v>
      </c>
      <c r="AC1484">
        <v>112.5878476205931</v>
      </c>
      <c r="AD1484" t="s">
        <v>9273</v>
      </c>
      <c r="AE1484" t="s">
        <v>9274</v>
      </c>
      <c r="AF1484" s="10">
        <v>45344</v>
      </c>
      <c r="AG1484" s="10">
        <v>47171</v>
      </c>
      <c r="AH1484" t="s">
        <v>9275</v>
      </c>
      <c r="AI1484" t="s">
        <v>704</v>
      </c>
      <c r="AJ1484" t="s">
        <v>9276</v>
      </c>
      <c r="AK1484" t="s">
        <v>1628</v>
      </c>
      <c r="AL1484">
        <v>0</v>
      </c>
      <c r="AM1484" t="s">
        <v>9277</v>
      </c>
      <c r="AN1484" t="s">
        <v>1929</v>
      </c>
    </row>
    <row r="1485" spans="1:40" s="4" customFormat="1" x14ac:dyDescent="0.25">
      <c r="A1485" t="s">
        <v>9278</v>
      </c>
      <c r="B1485" t="s">
        <v>164</v>
      </c>
      <c r="C1485">
        <v>50</v>
      </c>
      <c r="D1485" t="s">
        <v>165</v>
      </c>
      <c r="E1485" t="s">
        <v>166</v>
      </c>
      <c r="F1485" s="1">
        <v>330041868812</v>
      </c>
      <c r="G1485" t="s">
        <v>7189</v>
      </c>
      <c r="H1485" t="s">
        <v>7190</v>
      </c>
      <c r="I1485" t="s">
        <v>1933</v>
      </c>
      <c r="J1485">
        <v>2024</v>
      </c>
      <c r="K1485" s="10">
        <v>45638</v>
      </c>
      <c r="L1485">
        <f>Tabela1[[#This Row],[vlCaptEst]]+Tabela1[[#This Row],[vlLancEstTrat]]+Tabela1[[#This Row],[vlLancEstNTrat]]+Tabela1[[#This Row],[vlConsEst]]</f>
        <v>304.59652447760106</v>
      </c>
      <c r="M1485">
        <v>0</v>
      </c>
      <c r="N1485">
        <f>Tabela1[[#This Row],[VALOR_anual]]+Tabela1[[#This Row],[AJUSTE_exerc]]</f>
        <v>304.59652447760106</v>
      </c>
      <c r="O1485"/>
      <c r="P1485"/>
      <c r="Q1485">
        <v>0</v>
      </c>
      <c r="R1485">
        <v>0</v>
      </c>
      <c r="S1485">
        <v>0</v>
      </c>
      <c r="T1485">
        <v>52910.400000000001</v>
      </c>
      <c r="U1485">
        <v>0</v>
      </c>
      <c r="V1485">
        <v>0</v>
      </c>
      <c r="W1485">
        <v>375</v>
      </c>
      <c r="X1485">
        <v>37.5</v>
      </c>
      <c r="Y1485">
        <v>5.7568725668020709E-2</v>
      </c>
      <c r="Z1485">
        <v>0</v>
      </c>
      <c r="AA1485">
        <v>304.59652447760106</v>
      </c>
      <c r="AB1485">
        <v>0</v>
      </c>
      <c r="AC1485">
        <v>0</v>
      </c>
      <c r="AD1485" t="s">
        <v>9279</v>
      </c>
      <c r="AE1485" t="s">
        <v>9280</v>
      </c>
      <c r="AF1485" s="10">
        <v>45351</v>
      </c>
      <c r="AG1485" s="10">
        <v>47177</v>
      </c>
      <c r="AH1485" t="s">
        <v>8997</v>
      </c>
      <c r="AI1485" t="s">
        <v>8998</v>
      </c>
      <c r="AJ1485">
        <v>24812226</v>
      </c>
      <c r="AK1485" t="s">
        <v>7244</v>
      </c>
      <c r="AL1485" t="s">
        <v>47</v>
      </c>
      <c r="AM1485">
        <v>994317077</v>
      </c>
      <c r="AN1485" t="s">
        <v>8999</v>
      </c>
    </row>
    <row r="1486" spans="1:40" s="4" customFormat="1" x14ac:dyDescent="0.25">
      <c r="A1486" t="s">
        <v>9281</v>
      </c>
      <c r="B1486" t="s">
        <v>164</v>
      </c>
      <c r="C1486">
        <v>50</v>
      </c>
      <c r="D1486" t="s">
        <v>165</v>
      </c>
      <c r="E1486" t="s">
        <v>166</v>
      </c>
      <c r="F1486" s="1" t="s">
        <v>9282</v>
      </c>
      <c r="G1486" t="s">
        <v>9283</v>
      </c>
      <c r="H1486" t="s">
        <v>1923</v>
      </c>
      <c r="I1486" t="s">
        <v>271</v>
      </c>
      <c r="J1486"/>
      <c r="K1486" s="10">
        <v>45575</v>
      </c>
      <c r="L1486">
        <f>Tabela1[[#This Row],[vlCaptEst]]+Tabela1[[#This Row],[vlLancEstTrat]]+Tabela1[[#This Row],[vlLancEstNTrat]]+Tabela1[[#This Row],[vlConsEst]]</f>
        <v>721.75983844121629</v>
      </c>
      <c r="M1486">
        <v>0</v>
      </c>
      <c r="N1486">
        <f>Tabela1[[#This Row],[VALOR_anual]]+Tabela1[[#This Row],[AJUSTE_exerc]]</f>
        <v>721.75983844121629</v>
      </c>
      <c r="O1486"/>
      <c r="P1486"/>
      <c r="Q1486">
        <v>0</v>
      </c>
      <c r="R1486">
        <v>0</v>
      </c>
      <c r="S1486">
        <v>14942.400000000003</v>
      </c>
      <c r="T1486">
        <v>0</v>
      </c>
      <c r="U1486">
        <v>0</v>
      </c>
      <c r="V1486">
        <v>6560.4000000000033</v>
      </c>
      <c r="W1486">
        <v>0</v>
      </c>
      <c r="X1486">
        <v>0</v>
      </c>
      <c r="Y1486">
        <v>5.7568725668020709E-2</v>
      </c>
      <c r="Z1486">
        <v>344.08597056873305</v>
      </c>
      <c r="AA1486">
        <v>0</v>
      </c>
      <c r="AB1486">
        <v>0</v>
      </c>
      <c r="AC1486">
        <v>377.67386787248319</v>
      </c>
      <c r="AD1486" t="s">
        <v>9284</v>
      </c>
      <c r="AE1486" t="s">
        <v>9285</v>
      </c>
      <c r="AF1486" s="10">
        <v>45314</v>
      </c>
      <c r="AG1486" s="10">
        <v>47141</v>
      </c>
      <c r="AH1486" t="s">
        <v>9286</v>
      </c>
      <c r="AI1486" t="s">
        <v>190</v>
      </c>
      <c r="AJ1486">
        <v>25270550</v>
      </c>
      <c r="AK1486" t="s">
        <v>255</v>
      </c>
      <c r="AL1486" t="s">
        <v>47</v>
      </c>
      <c r="AM1486" t="s">
        <v>9287</v>
      </c>
      <c r="AN1486" t="s">
        <v>1929</v>
      </c>
    </row>
    <row r="1487" spans="1:40" s="4" customFormat="1" x14ac:dyDescent="0.25">
      <c r="A1487" t="s">
        <v>9288</v>
      </c>
      <c r="B1487" t="s">
        <v>164</v>
      </c>
      <c r="C1487">
        <v>50</v>
      </c>
      <c r="D1487" t="s">
        <v>165</v>
      </c>
      <c r="E1487" t="s">
        <v>166</v>
      </c>
      <c r="F1487" s="1">
        <v>330034130609</v>
      </c>
      <c r="G1487" t="s">
        <v>9289</v>
      </c>
      <c r="H1487" t="s">
        <v>9290</v>
      </c>
      <c r="I1487" t="s">
        <v>62</v>
      </c>
      <c r="J1487"/>
      <c r="K1487" s="10">
        <v>45292</v>
      </c>
      <c r="L1487">
        <f>Tabela1[[#This Row],[vlCaptEst]]+Tabela1[[#This Row],[vlLancEstTrat]]+Tabela1[[#This Row],[vlLancEstNTrat]]+Tabela1[[#This Row],[vlConsEst]]</f>
        <v>689.71938848342234</v>
      </c>
      <c r="M1487">
        <v>0</v>
      </c>
      <c r="N1487">
        <f>Tabela1[[#This Row],[VALOR_anual]]+Tabela1[[#This Row],[AJUSTE_exerc]]</f>
        <v>689.71938848342234</v>
      </c>
      <c r="O1487"/>
      <c r="P1487"/>
      <c r="Q1487">
        <v>0</v>
      </c>
      <c r="R1487">
        <v>0</v>
      </c>
      <c r="S1487">
        <v>19968</v>
      </c>
      <c r="T1487">
        <v>0</v>
      </c>
      <c r="U1487">
        <v>0</v>
      </c>
      <c r="V1487">
        <v>3993.5999999999985</v>
      </c>
      <c r="W1487">
        <v>0</v>
      </c>
      <c r="X1487">
        <v>0</v>
      </c>
      <c r="Y1487">
        <v>5.7568725668020709E-2</v>
      </c>
      <c r="Z1487">
        <v>459.812925655615</v>
      </c>
      <c r="AA1487">
        <v>0</v>
      </c>
      <c r="AB1487">
        <v>0</v>
      </c>
      <c r="AC1487">
        <v>229.90646282780739</v>
      </c>
      <c r="AD1487" t="s">
        <v>9291</v>
      </c>
      <c r="AE1487" t="s">
        <v>9292</v>
      </c>
      <c r="AF1487" s="10">
        <v>45154</v>
      </c>
      <c r="AG1487" s="10">
        <v>46981</v>
      </c>
      <c r="AH1487" t="s">
        <v>9293</v>
      </c>
      <c r="AI1487" t="s">
        <v>181</v>
      </c>
      <c r="AJ1487" t="s">
        <v>9294</v>
      </c>
      <c r="AK1487" t="s">
        <v>95</v>
      </c>
      <c r="AL1487">
        <v>0</v>
      </c>
      <c r="AM1487" t="s">
        <v>9295</v>
      </c>
      <c r="AN1487" t="s">
        <v>1929</v>
      </c>
    </row>
    <row r="1488" spans="1:40" s="4" customFormat="1" x14ac:dyDescent="0.25">
      <c r="A1488" t="s">
        <v>9296</v>
      </c>
      <c r="B1488" t="s">
        <v>164</v>
      </c>
      <c r="C1488">
        <v>50</v>
      </c>
      <c r="D1488" t="s">
        <v>165</v>
      </c>
      <c r="E1488" t="s">
        <v>166</v>
      </c>
      <c r="F1488" s="1">
        <v>330007624388</v>
      </c>
      <c r="G1488" t="s">
        <v>9297</v>
      </c>
      <c r="H1488" t="s">
        <v>9298</v>
      </c>
      <c r="I1488" t="s">
        <v>271</v>
      </c>
      <c r="J1488">
        <v>2024</v>
      </c>
      <c r="K1488" s="10">
        <v>45638</v>
      </c>
      <c r="L1488">
        <f>Tabela1[[#This Row],[vlCaptEst]]+Tabela1[[#This Row],[vlLancEstTrat]]+Tabela1[[#This Row],[vlLancEstNTrat]]+Tabela1[[#This Row],[vlConsEst]]</f>
        <v>100.1039543150945</v>
      </c>
      <c r="M1488">
        <v>-174.41885159926187</v>
      </c>
      <c r="N1488">
        <v>0</v>
      </c>
      <c r="O1488">
        <v>-74.314897279999997</v>
      </c>
      <c r="P1488"/>
      <c r="Q1488" t="s">
        <v>11560</v>
      </c>
      <c r="R1488">
        <v>0</v>
      </c>
      <c r="S1488">
        <v>2898.1000000000004</v>
      </c>
      <c r="T1488">
        <v>0</v>
      </c>
      <c r="U1488">
        <v>0</v>
      </c>
      <c r="V1488">
        <v>579.62000000000035</v>
      </c>
      <c r="W1488">
        <v>0</v>
      </c>
      <c r="X1488">
        <v>0</v>
      </c>
      <c r="Y1488">
        <v>5.7568725668020709E-2</v>
      </c>
      <c r="Z1488">
        <v>66.735969543396322</v>
      </c>
      <c r="AA1488">
        <v>0</v>
      </c>
      <c r="AB1488">
        <v>0</v>
      </c>
      <c r="AC1488">
        <v>33.367984771698175</v>
      </c>
      <c r="AD1488" t="s">
        <v>9299</v>
      </c>
      <c r="AE1488" t="s">
        <v>9300</v>
      </c>
      <c r="AF1488" s="10">
        <v>45467</v>
      </c>
      <c r="AG1488" s="10">
        <v>47293</v>
      </c>
      <c r="AH1488" t="s">
        <v>1980</v>
      </c>
      <c r="AI1488" t="s">
        <v>1675</v>
      </c>
      <c r="AJ1488" t="s">
        <v>9301</v>
      </c>
      <c r="AK1488" t="s">
        <v>95</v>
      </c>
      <c r="AL1488" t="s">
        <v>47</v>
      </c>
      <c r="AM1488" t="s">
        <v>9302</v>
      </c>
      <c r="AN1488" t="s">
        <v>9303</v>
      </c>
    </row>
    <row r="1489" spans="1:40" s="4" customFormat="1" x14ac:dyDescent="0.25">
      <c r="A1489" t="s">
        <v>9304</v>
      </c>
      <c r="B1489" t="s">
        <v>164</v>
      </c>
      <c r="C1489">
        <v>50</v>
      </c>
      <c r="D1489" t="s">
        <v>165</v>
      </c>
      <c r="E1489" t="s">
        <v>166</v>
      </c>
      <c r="F1489" s="1">
        <v>330040085687</v>
      </c>
      <c r="G1489" t="s">
        <v>300</v>
      </c>
      <c r="H1489" t="s">
        <v>9305</v>
      </c>
      <c r="I1489" t="s">
        <v>42</v>
      </c>
      <c r="J1489"/>
      <c r="K1489" s="10">
        <v>45413</v>
      </c>
      <c r="L1489">
        <f>Tabela1[[#This Row],[vlCaptEst]]+Tabela1[[#This Row],[vlLancEstTrat]]+Tabela1[[#This Row],[vlLancEstNTrat]]+Tabela1[[#This Row],[vlConsEst]]</f>
        <v>268.95636067212087</v>
      </c>
      <c r="M1489">
        <v>0</v>
      </c>
      <c r="N1489">
        <f>Tabela1[[#This Row],[VALOR_anual]]+Tabela1[[#This Row],[AJUSTE_exerc]]</f>
        <v>268.95636067212087</v>
      </c>
      <c r="O1489"/>
      <c r="P1489"/>
      <c r="Q1489" t="s">
        <v>531</v>
      </c>
      <c r="R1489">
        <v>0</v>
      </c>
      <c r="S1489">
        <v>0</v>
      </c>
      <c r="T1489">
        <v>63072</v>
      </c>
      <c r="U1489">
        <v>0</v>
      </c>
      <c r="V1489">
        <v>0</v>
      </c>
      <c r="W1489">
        <v>0</v>
      </c>
      <c r="X1489">
        <v>0</v>
      </c>
      <c r="Y1489">
        <v>5.7568725668020709E-2</v>
      </c>
      <c r="Z1489">
        <v>0</v>
      </c>
      <c r="AA1489">
        <v>268.95636067212087</v>
      </c>
      <c r="AB1489">
        <v>0</v>
      </c>
      <c r="AC1489">
        <v>0</v>
      </c>
      <c r="AD1489">
        <v>0</v>
      </c>
      <c r="AE1489">
        <v>0</v>
      </c>
      <c r="AF1489" s="10">
        <v>0</v>
      </c>
      <c r="AG1489" s="10">
        <v>0</v>
      </c>
      <c r="AH1489" t="s">
        <v>9306</v>
      </c>
      <c r="AI1489" t="s">
        <v>79</v>
      </c>
      <c r="AJ1489" t="s">
        <v>9307</v>
      </c>
      <c r="AK1489" t="s">
        <v>95</v>
      </c>
      <c r="AL1489">
        <v>0</v>
      </c>
      <c r="AM1489" t="s">
        <v>9308</v>
      </c>
      <c r="AN1489" t="s">
        <v>9309</v>
      </c>
    </row>
    <row r="1490" spans="1:40" s="4" customFormat="1" x14ac:dyDescent="0.25">
      <c r="A1490" t="s">
        <v>9310</v>
      </c>
      <c r="B1490" t="s">
        <v>164</v>
      </c>
      <c r="C1490">
        <v>50</v>
      </c>
      <c r="D1490" t="s">
        <v>165</v>
      </c>
      <c r="E1490" t="s">
        <v>166</v>
      </c>
      <c r="F1490" s="1">
        <v>330038923166</v>
      </c>
      <c r="G1490" t="s">
        <v>9311</v>
      </c>
      <c r="H1490" t="s">
        <v>9312</v>
      </c>
      <c r="I1490" t="s">
        <v>271</v>
      </c>
      <c r="J1490"/>
      <c r="K1490" s="10">
        <v>45413</v>
      </c>
      <c r="L1490">
        <f>Tabela1[[#This Row],[vlCaptEst]]+Tabela1[[#This Row],[vlLancEstTrat]]+Tabela1[[#This Row],[vlLancEstNTrat]]+Tabela1[[#This Row],[vlConsEst]]</f>
        <v>2794.677550133445</v>
      </c>
      <c r="M1490">
        <v>0</v>
      </c>
      <c r="N1490">
        <f>Tabela1[[#This Row],[VALOR_anual]]+Tabela1[[#This Row],[AJUSTE_exerc]]</f>
        <v>2794.677550133445</v>
      </c>
      <c r="O1490"/>
      <c r="P1490"/>
      <c r="Q1490">
        <v>0</v>
      </c>
      <c r="R1490">
        <v>0</v>
      </c>
      <c r="S1490">
        <v>52925</v>
      </c>
      <c r="T1490">
        <v>0</v>
      </c>
      <c r="U1490">
        <v>0</v>
      </c>
      <c r="V1490">
        <v>27375</v>
      </c>
      <c r="W1490">
        <v>0</v>
      </c>
      <c r="X1490">
        <v>0</v>
      </c>
      <c r="Y1490">
        <v>5.7568725668020709E-2</v>
      </c>
      <c r="Z1490">
        <v>1218.7306995528245</v>
      </c>
      <c r="AA1490">
        <v>0</v>
      </c>
      <c r="AB1490">
        <v>0</v>
      </c>
      <c r="AC1490">
        <v>1575.9468505806205</v>
      </c>
      <c r="AD1490" t="s">
        <v>9313</v>
      </c>
      <c r="AE1490" t="s">
        <v>9314</v>
      </c>
      <c r="AF1490" s="10">
        <v>45358</v>
      </c>
      <c r="AG1490" s="10">
        <v>47184</v>
      </c>
      <c r="AH1490" t="s">
        <v>9315</v>
      </c>
      <c r="AI1490" t="s">
        <v>9316</v>
      </c>
      <c r="AJ1490" t="s">
        <v>9317</v>
      </c>
      <c r="AK1490" t="s">
        <v>7244</v>
      </c>
      <c r="AL1490">
        <v>0</v>
      </c>
      <c r="AM1490" t="s">
        <v>9318</v>
      </c>
      <c r="AN1490" t="s">
        <v>9319</v>
      </c>
    </row>
    <row r="1491" spans="1:40" s="4" customFormat="1" x14ac:dyDescent="0.25">
      <c r="A1491" t="s">
        <v>9320</v>
      </c>
      <c r="B1491" t="s">
        <v>164</v>
      </c>
      <c r="C1491">
        <v>50</v>
      </c>
      <c r="D1491" t="s">
        <v>165</v>
      </c>
      <c r="E1491" t="s">
        <v>166</v>
      </c>
      <c r="F1491" s="1">
        <v>330040477500</v>
      </c>
      <c r="G1491" t="s">
        <v>9321</v>
      </c>
      <c r="H1491" t="s">
        <v>9322</v>
      </c>
      <c r="I1491" t="s">
        <v>49</v>
      </c>
      <c r="J1491"/>
      <c r="K1491" s="10">
        <v>45413</v>
      </c>
      <c r="L1491">
        <f>Tabela1[[#This Row],[vlCaptEst]]+Tabela1[[#This Row],[vlLancEstTrat]]+Tabela1[[#This Row],[vlLancEstNTrat]]+Tabela1[[#This Row],[vlConsEst]]</f>
        <v>1849.1115282798755</v>
      </c>
      <c r="M1491">
        <v>0</v>
      </c>
      <c r="N1491">
        <f>Tabela1[[#This Row],[VALOR_anual]]+Tabela1[[#This Row],[AJUSTE_exerc]]</f>
        <v>1849.1115282798755</v>
      </c>
      <c r="O1491"/>
      <c r="P1491"/>
      <c r="Q1491">
        <v>0</v>
      </c>
      <c r="R1491">
        <v>0</v>
      </c>
      <c r="S1491">
        <v>26280</v>
      </c>
      <c r="T1491">
        <v>0</v>
      </c>
      <c r="U1491">
        <v>0</v>
      </c>
      <c r="V1491">
        <v>21608</v>
      </c>
      <c r="W1491">
        <v>0</v>
      </c>
      <c r="X1491">
        <v>0</v>
      </c>
      <c r="Y1491">
        <v>5.7568725668020709E-2</v>
      </c>
      <c r="Z1491">
        <v>605.16225398628467</v>
      </c>
      <c r="AA1491">
        <v>0</v>
      </c>
      <c r="AB1491">
        <v>0</v>
      </c>
      <c r="AC1491">
        <v>1243.9492742935909</v>
      </c>
      <c r="AD1491" t="s">
        <v>9323</v>
      </c>
      <c r="AE1491" t="s">
        <v>9324</v>
      </c>
      <c r="AF1491" s="10">
        <v>45358</v>
      </c>
      <c r="AG1491" s="10">
        <v>47184</v>
      </c>
      <c r="AH1491" t="s">
        <v>9325</v>
      </c>
      <c r="AI1491" t="s">
        <v>4492</v>
      </c>
      <c r="AJ1491" t="s">
        <v>9326</v>
      </c>
      <c r="AK1491" t="s">
        <v>1628</v>
      </c>
      <c r="AL1491">
        <v>0</v>
      </c>
      <c r="AM1491" t="s">
        <v>9327</v>
      </c>
      <c r="AN1491" t="s">
        <v>1961</v>
      </c>
    </row>
    <row r="1492" spans="1:40" s="4" customFormat="1" x14ac:dyDescent="0.25">
      <c r="A1492" t="s">
        <v>9328</v>
      </c>
      <c r="B1492" t="s">
        <v>164</v>
      </c>
      <c r="C1492">
        <v>50</v>
      </c>
      <c r="D1492" t="s">
        <v>165</v>
      </c>
      <c r="E1492" t="s">
        <v>166</v>
      </c>
      <c r="F1492" s="1">
        <v>330034232436</v>
      </c>
      <c r="G1492" t="s">
        <v>9329</v>
      </c>
      <c r="H1492" t="s">
        <v>9330</v>
      </c>
      <c r="I1492" t="s">
        <v>271</v>
      </c>
      <c r="J1492"/>
      <c r="K1492" s="10">
        <v>45413</v>
      </c>
      <c r="L1492">
        <f>Tabela1[[#This Row],[vlCaptEst]]+Tabela1[[#This Row],[vlLancEstTrat]]+Tabela1[[#This Row],[vlLancEstNTrat]]+Tabela1[[#This Row],[vlConsEst]]</f>
        <v>254.33689705428543</v>
      </c>
      <c r="M1492">
        <v>0</v>
      </c>
      <c r="N1492">
        <f>Tabela1[[#This Row],[VALOR_anual]]+Tabela1[[#This Row],[AJUSTE_exerc]]</f>
        <v>254.33689705428543</v>
      </c>
      <c r="O1492"/>
      <c r="P1492"/>
      <c r="Q1492">
        <v>0</v>
      </c>
      <c r="R1492">
        <v>0</v>
      </c>
      <c r="S1492">
        <v>7358.4</v>
      </c>
      <c r="T1492">
        <v>0</v>
      </c>
      <c r="U1492">
        <v>0</v>
      </c>
      <c r="V1492">
        <v>1474.6</v>
      </c>
      <c r="W1492">
        <v>0</v>
      </c>
      <c r="X1492">
        <v>0</v>
      </c>
      <c r="Y1492">
        <v>5.7568725668020709E-2</v>
      </c>
      <c r="Z1492">
        <v>169.45002580472533</v>
      </c>
      <c r="AA1492">
        <v>0</v>
      </c>
      <c r="AB1492">
        <v>0</v>
      </c>
      <c r="AC1492">
        <v>84.886871249560116</v>
      </c>
      <c r="AD1492" t="s">
        <v>9331</v>
      </c>
      <c r="AE1492" t="s">
        <v>9332</v>
      </c>
      <c r="AF1492" s="10">
        <v>45358</v>
      </c>
      <c r="AG1492" s="10">
        <v>47184</v>
      </c>
      <c r="AH1492" t="s">
        <v>9333</v>
      </c>
      <c r="AI1492" t="s">
        <v>6093</v>
      </c>
      <c r="AJ1492" t="s">
        <v>9334</v>
      </c>
      <c r="AK1492" t="s">
        <v>5904</v>
      </c>
      <c r="AL1492">
        <v>0</v>
      </c>
      <c r="AM1492" t="s">
        <v>9335</v>
      </c>
      <c r="AN1492" t="s">
        <v>1421</v>
      </c>
    </row>
    <row r="1493" spans="1:40" s="4" customFormat="1" x14ac:dyDescent="0.25">
      <c r="A1493" t="s">
        <v>9336</v>
      </c>
      <c r="B1493" t="s">
        <v>164</v>
      </c>
      <c r="C1493">
        <v>50</v>
      </c>
      <c r="D1493" t="s">
        <v>165</v>
      </c>
      <c r="E1493" t="s">
        <v>166</v>
      </c>
      <c r="F1493" s="1">
        <v>330003525741</v>
      </c>
      <c r="G1493" t="s">
        <v>9337</v>
      </c>
      <c r="H1493" t="s">
        <v>9338</v>
      </c>
      <c r="I1493" t="s">
        <v>62</v>
      </c>
      <c r="J1493"/>
      <c r="K1493" s="10">
        <v>45413</v>
      </c>
      <c r="L1493">
        <f>Tabela1[[#This Row],[vlCaptEst]]+Tabela1[[#This Row],[vlLancEstTrat]]+Tabela1[[#This Row],[vlLancEstNTrat]]+Tabela1[[#This Row],[vlConsEst]]</f>
        <v>1657.8993866326007</v>
      </c>
      <c r="M1493">
        <v>0</v>
      </c>
      <c r="N1493">
        <f>Tabela1[[#This Row],[VALOR_anual]]+Tabela1[[#This Row],[AJUSTE_exerc]]</f>
        <v>1657.8993866326007</v>
      </c>
      <c r="O1493"/>
      <c r="P1493"/>
      <c r="Q1493">
        <v>0</v>
      </c>
      <c r="R1493">
        <v>0</v>
      </c>
      <c r="S1493">
        <v>20805</v>
      </c>
      <c r="T1493">
        <v>0</v>
      </c>
      <c r="U1493">
        <v>0</v>
      </c>
      <c r="V1493">
        <v>20476.5</v>
      </c>
      <c r="W1493">
        <v>0</v>
      </c>
      <c r="X1493">
        <v>0</v>
      </c>
      <c r="Y1493">
        <v>5.7568725668020709E-2</v>
      </c>
      <c r="Z1493">
        <v>479.09026523047964</v>
      </c>
      <c r="AA1493">
        <v>0</v>
      </c>
      <c r="AB1493">
        <v>0</v>
      </c>
      <c r="AC1493">
        <v>1178.809121402121</v>
      </c>
      <c r="AD1493" t="s">
        <v>9339</v>
      </c>
      <c r="AE1493" t="s">
        <v>9340</v>
      </c>
      <c r="AF1493" s="10">
        <v>45359</v>
      </c>
      <c r="AG1493" s="10">
        <v>47185</v>
      </c>
      <c r="AH1493" t="s">
        <v>9341</v>
      </c>
      <c r="AI1493" t="s">
        <v>4980</v>
      </c>
      <c r="AJ1493" t="s">
        <v>9342</v>
      </c>
      <c r="AK1493" t="s">
        <v>1699</v>
      </c>
      <c r="AL1493">
        <v>0</v>
      </c>
      <c r="AM1493" t="s">
        <v>9343</v>
      </c>
      <c r="AN1493" t="s">
        <v>9344</v>
      </c>
    </row>
    <row r="1494" spans="1:40" s="4" customFormat="1" x14ac:dyDescent="0.25">
      <c r="A1494" t="s">
        <v>9345</v>
      </c>
      <c r="B1494" t="s">
        <v>164</v>
      </c>
      <c r="C1494">
        <v>50</v>
      </c>
      <c r="D1494" t="s">
        <v>165</v>
      </c>
      <c r="E1494" t="s">
        <v>166</v>
      </c>
      <c r="F1494" s="1">
        <v>330038451647</v>
      </c>
      <c r="G1494" t="s">
        <v>9346</v>
      </c>
      <c r="H1494" t="s">
        <v>9347</v>
      </c>
      <c r="I1494" t="s">
        <v>49</v>
      </c>
      <c r="J1494"/>
      <c r="K1494" s="10">
        <v>45413</v>
      </c>
      <c r="L1494">
        <f>Tabela1[[#This Row],[vlCaptEst]]+Tabela1[[#This Row],[vlLancEstTrat]]+Tabela1[[#This Row],[vlLancEstNTrat]]+Tabela1[[#This Row],[vlConsEst]]</f>
        <v>2118.0685547778176</v>
      </c>
      <c r="M1494">
        <v>0</v>
      </c>
      <c r="N1494">
        <f>Tabela1[[#This Row],[VALOR_anual]]+Tabela1[[#This Row],[AJUSTE_exerc]]</f>
        <v>2118.0685547778176</v>
      </c>
      <c r="O1494"/>
      <c r="P1494"/>
      <c r="Q1494">
        <v>0</v>
      </c>
      <c r="R1494">
        <v>0</v>
      </c>
      <c r="S1494">
        <v>61320</v>
      </c>
      <c r="T1494">
        <v>0</v>
      </c>
      <c r="U1494">
        <v>0</v>
      </c>
      <c r="V1494">
        <v>12264</v>
      </c>
      <c r="W1494">
        <v>0</v>
      </c>
      <c r="X1494">
        <v>0</v>
      </c>
      <c r="Y1494">
        <v>5.7568725668020709E-2</v>
      </c>
      <c r="Z1494">
        <v>1412.0457031852118</v>
      </c>
      <c r="AA1494">
        <v>0</v>
      </c>
      <c r="AB1494">
        <v>0</v>
      </c>
      <c r="AC1494">
        <v>706.02285159260589</v>
      </c>
      <c r="AD1494" t="s">
        <v>9348</v>
      </c>
      <c r="AE1494" t="s">
        <v>9349</v>
      </c>
      <c r="AF1494" s="10">
        <v>45359</v>
      </c>
      <c r="AG1494" s="10">
        <v>47185</v>
      </c>
      <c r="AH1494" t="s">
        <v>9350</v>
      </c>
      <c r="AI1494" t="s">
        <v>181</v>
      </c>
      <c r="AJ1494">
        <v>22775004</v>
      </c>
      <c r="AK1494" t="s">
        <v>95</v>
      </c>
      <c r="AL1494" t="s">
        <v>47</v>
      </c>
      <c r="AM1494">
        <v>964620636</v>
      </c>
      <c r="AN1494" t="s">
        <v>9351</v>
      </c>
    </row>
    <row r="1495" spans="1:40" s="4" customFormat="1" x14ac:dyDescent="0.25">
      <c r="A1495" t="s">
        <v>9352</v>
      </c>
      <c r="B1495" t="s">
        <v>164</v>
      </c>
      <c r="C1495">
        <v>50</v>
      </c>
      <c r="D1495" t="s">
        <v>165</v>
      </c>
      <c r="E1495" t="s">
        <v>166</v>
      </c>
      <c r="F1495" s="1">
        <v>330041921560</v>
      </c>
      <c r="G1495" t="s">
        <v>9353</v>
      </c>
      <c r="H1495" t="s">
        <v>9354</v>
      </c>
      <c r="I1495" t="s">
        <v>271</v>
      </c>
      <c r="J1495"/>
      <c r="K1495" s="10">
        <v>45413</v>
      </c>
      <c r="L1495">
        <f>Tabela1[[#This Row],[vlCaptEst]]+Tabela1[[#This Row],[vlLancEstTrat]]+Tabela1[[#This Row],[vlLancEstNTrat]]+Tabela1[[#This Row],[vlConsEst]]</f>
        <v>247.95654543250157</v>
      </c>
      <c r="M1495">
        <v>0</v>
      </c>
      <c r="N1495">
        <f>Tabela1[[#This Row],[VALOR_anual]]+Tabela1[[#This Row],[AJUSTE_exerc]]</f>
        <v>247.95654543250157</v>
      </c>
      <c r="O1495"/>
      <c r="P1495"/>
      <c r="Q1495">
        <v>0</v>
      </c>
      <c r="R1495">
        <v>0</v>
      </c>
      <c r="S1495">
        <v>4380</v>
      </c>
      <c r="T1495">
        <v>0</v>
      </c>
      <c r="U1495">
        <v>0</v>
      </c>
      <c r="V1495">
        <v>2555</v>
      </c>
      <c r="W1495">
        <v>0</v>
      </c>
      <c r="X1495">
        <v>0</v>
      </c>
      <c r="Y1495">
        <v>5.7568725668020709E-2</v>
      </c>
      <c r="Z1495">
        <v>100.86385648905168</v>
      </c>
      <c r="AA1495">
        <v>0</v>
      </c>
      <c r="AB1495">
        <v>0</v>
      </c>
      <c r="AC1495">
        <v>147.09268894344987</v>
      </c>
      <c r="AD1495" t="s">
        <v>9355</v>
      </c>
      <c r="AE1495" t="s">
        <v>9356</v>
      </c>
      <c r="AF1495" s="10">
        <v>45307</v>
      </c>
      <c r="AG1495" s="10">
        <v>47134</v>
      </c>
      <c r="AH1495" t="s">
        <v>9357</v>
      </c>
      <c r="AI1495" t="s">
        <v>9358</v>
      </c>
      <c r="AJ1495" t="s">
        <v>9359</v>
      </c>
      <c r="AK1495" t="s">
        <v>7759</v>
      </c>
      <c r="AL1495">
        <v>0</v>
      </c>
      <c r="AM1495" t="s">
        <v>9360</v>
      </c>
      <c r="AN1495" t="s">
        <v>1690</v>
      </c>
    </row>
    <row r="1496" spans="1:40" s="4" customFormat="1" x14ac:dyDescent="0.25">
      <c r="A1496" t="s">
        <v>9361</v>
      </c>
      <c r="B1496" t="s">
        <v>164</v>
      </c>
      <c r="C1496">
        <v>50</v>
      </c>
      <c r="D1496" t="s">
        <v>165</v>
      </c>
      <c r="E1496" t="s">
        <v>166</v>
      </c>
      <c r="F1496" s="1">
        <v>330041574584</v>
      </c>
      <c r="G1496" t="s">
        <v>9362</v>
      </c>
      <c r="H1496" t="s">
        <v>9363</v>
      </c>
      <c r="I1496" t="s">
        <v>49</v>
      </c>
      <c r="J1496"/>
      <c r="K1496" s="10">
        <v>45444</v>
      </c>
      <c r="L1496">
        <f>Tabela1[[#This Row],[vlCaptEst]]+Tabela1[[#This Row],[vlLancEstTrat]]+Tabela1[[#This Row],[vlLancEstNTrat]]+Tabela1[[#This Row],[vlConsEst]]</f>
        <v>216.4320060335813</v>
      </c>
      <c r="M1496">
        <v>0</v>
      </c>
      <c r="N1496">
        <f>Tabela1[[#This Row],[VALOR_anual]]+Tabela1[[#This Row],[AJUSTE_exerc]]</f>
        <v>216.4320060335813</v>
      </c>
      <c r="O1496"/>
      <c r="P1496"/>
      <c r="Q1496">
        <v>0</v>
      </c>
      <c r="R1496">
        <v>0</v>
      </c>
      <c r="S1496">
        <v>4380</v>
      </c>
      <c r="T1496">
        <v>0</v>
      </c>
      <c r="U1496">
        <v>0</v>
      </c>
      <c r="V1496">
        <v>2007.5</v>
      </c>
      <c r="W1496">
        <v>0</v>
      </c>
      <c r="X1496">
        <v>0</v>
      </c>
      <c r="Y1496">
        <v>5.7568725668020709E-2</v>
      </c>
      <c r="Z1496">
        <v>100.86151737487285</v>
      </c>
      <c r="AA1496">
        <v>0</v>
      </c>
      <c r="AB1496">
        <v>0</v>
      </c>
      <c r="AC1496">
        <v>115.57048865870846</v>
      </c>
      <c r="AD1496" t="s">
        <v>9364</v>
      </c>
      <c r="AE1496" t="s">
        <v>9365</v>
      </c>
      <c r="AF1496" s="10">
        <v>45306</v>
      </c>
      <c r="AG1496" s="10">
        <v>47133</v>
      </c>
      <c r="AH1496" t="s">
        <v>9366</v>
      </c>
      <c r="AI1496" t="s">
        <v>76</v>
      </c>
      <c r="AJ1496" t="s">
        <v>7424</v>
      </c>
      <c r="AK1496" t="s">
        <v>255</v>
      </c>
      <c r="AL1496">
        <v>0</v>
      </c>
      <c r="AM1496" t="s">
        <v>8246</v>
      </c>
      <c r="AN1496" t="s">
        <v>1678</v>
      </c>
    </row>
    <row r="1497" spans="1:40" s="4" customFormat="1" x14ac:dyDescent="0.25">
      <c r="A1497" t="s">
        <v>9367</v>
      </c>
      <c r="B1497" t="s">
        <v>164</v>
      </c>
      <c r="C1497">
        <v>50</v>
      </c>
      <c r="D1497" t="s">
        <v>165</v>
      </c>
      <c r="E1497" t="s">
        <v>166</v>
      </c>
      <c r="F1497" s="1">
        <v>330039484603</v>
      </c>
      <c r="G1497" t="s">
        <v>9368</v>
      </c>
      <c r="H1497" t="s">
        <v>9369</v>
      </c>
      <c r="I1497" t="s">
        <v>49</v>
      </c>
      <c r="J1497"/>
      <c r="K1497" s="10">
        <v>45444</v>
      </c>
      <c r="L1497">
        <f>Tabela1[[#This Row],[vlCaptEst]]+Tabela1[[#This Row],[vlLancEstTrat]]+Tabela1[[#This Row],[vlLancEstNTrat]]+Tabela1[[#This Row],[vlConsEst]]</f>
        <v>970.78459659433588</v>
      </c>
      <c r="M1497">
        <v>0</v>
      </c>
      <c r="N1497">
        <f>Tabela1[[#This Row],[VALOR_anual]]+Tabela1[[#This Row],[AJUSTE_exerc]]</f>
        <v>970.78459659433588</v>
      </c>
      <c r="O1497"/>
      <c r="P1497"/>
      <c r="Q1497">
        <v>0</v>
      </c>
      <c r="R1497">
        <v>0</v>
      </c>
      <c r="S1497">
        <v>13140</v>
      </c>
      <c r="T1497">
        <v>0</v>
      </c>
      <c r="U1497">
        <v>0</v>
      </c>
      <c r="V1497">
        <v>11607</v>
      </c>
      <c r="W1497">
        <v>0</v>
      </c>
      <c r="X1497">
        <v>0</v>
      </c>
      <c r="Y1497">
        <v>5.7568725668020709E-2</v>
      </c>
      <c r="Z1497">
        <v>302.58112699314233</v>
      </c>
      <c r="AA1497">
        <v>0</v>
      </c>
      <c r="AB1497">
        <v>0</v>
      </c>
      <c r="AC1497">
        <v>668.20346960119355</v>
      </c>
      <c r="AD1497" t="s">
        <v>9370</v>
      </c>
      <c r="AE1497" t="s">
        <v>9371</v>
      </c>
      <c r="AF1497" s="10">
        <v>45306</v>
      </c>
      <c r="AG1497" s="10">
        <v>47133</v>
      </c>
      <c r="AH1497" t="s">
        <v>9372</v>
      </c>
      <c r="AI1497" t="s">
        <v>9373</v>
      </c>
      <c r="AJ1497" t="s">
        <v>9374</v>
      </c>
      <c r="AK1497" t="s">
        <v>7244</v>
      </c>
      <c r="AL1497">
        <v>0</v>
      </c>
      <c r="AM1497" t="s">
        <v>9375</v>
      </c>
      <c r="AN1497" t="s">
        <v>9376</v>
      </c>
    </row>
    <row r="1498" spans="1:40" s="4" customFormat="1" x14ac:dyDescent="0.25">
      <c r="A1498" t="s">
        <v>9377</v>
      </c>
      <c r="B1498" t="s">
        <v>164</v>
      </c>
      <c r="C1498">
        <v>50</v>
      </c>
      <c r="D1498" t="s">
        <v>165</v>
      </c>
      <c r="E1498" t="s">
        <v>166</v>
      </c>
      <c r="F1498" s="1">
        <v>330041934890</v>
      </c>
      <c r="G1498" t="s">
        <v>9378</v>
      </c>
      <c r="H1498" t="s">
        <v>9379</v>
      </c>
      <c r="I1498" t="s">
        <v>49</v>
      </c>
      <c r="J1498"/>
      <c r="K1498" s="10">
        <v>45444</v>
      </c>
      <c r="L1498">
        <f>Tabela1[[#This Row],[vlCaptEst]]+Tabela1[[#This Row],[vlLancEstTrat]]+Tabela1[[#This Row],[vlLancEstNTrat]]+Tabela1[[#This Row],[vlConsEst]]</f>
        <v>119.70057880739137</v>
      </c>
      <c r="M1498">
        <v>0</v>
      </c>
      <c r="N1498">
        <f>Tabela1[[#This Row],[VALOR_anual]]+Tabela1[[#This Row],[AJUSTE_exerc]]</f>
        <v>119.70057880739137</v>
      </c>
      <c r="O1498"/>
      <c r="P1498"/>
      <c r="Q1498">
        <v>0</v>
      </c>
      <c r="R1498">
        <v>0</v>
      </c>
      <c r="S1498">
        <v>1541.7599999999998</v>
      </c>
      <c r="T1498">
        <v>0</v>
      </c>
      <c r="U1498">
        <v>0</v>
      </c>
      <c r="V1498">
        <v>1462.5599999999997</v>
      </c>
      <c r="W1498">
        <v>0</v>
      </c>
      <c r="X1498">
        <v>0</v>
      </c>
      <c r="Y1498">
        <v>5.7568725668020709E-2</v>
      </c>
      <c r="Z1498">
        <v>35.502863394371033</v>
      </c>
      <c r="AA1498">
        <v>0</v>
      </c>
      <c r="AB1498">
        <v>0</v>
      </c>
      <c r="AC1498">
        <v>84.197715413020333</v>
      </c>
      <c r="AD1498" t="s">
        <v>9380</v>
      </c>
      <c r="AE1498" t="s">
        <v>9381</v>
      </c>
      <c r="AF1498" s="10">
        <v>45412</v>
      </c>
      <c r="AG1498" s="10">
        <v>47238</v>
      </c>
      <c r="AH1498" t="s">
        <v>9382</v>
      </c>
      <c r="AI1498" t="s">
        <v>4325</v>
      </c>
      <c r="AJ1498" t="s">
        <v>9383</v>
      </c>
      <c r="AK1498" t="s">
        <v>255</v>
      </c>
      <c r="AL1498">
        <v>0</v>
      </c>
      <c r="AM1498" t="s">
        <v>3848</v>
      </c>
      <c r="AN1498" t="s">
        <v>3849</v>
      </c>
    </row>
    <row r="1499" spans="1:40" s="4" customFormat="1" x14ac:dyDescent="0.25">
      <c r="A1499" t="s">
        <v>9384</v>
      </c>
      <c r="B1499" t="s">
        <v>164</v>
      </c>
      <c r="C1499">
        <v>50</v>
      </c>
      <c r="D1499" t="s">
        <v>165</v>
      </c>
      <c r="E1499" t="s">
        <v>166</v>
      </c>
      <c r="F1499" s="1">
        <v>330031499156</v>
      </c>
      <c r="G1499" t="s">
        <v>9385</v>
      </c>
      <c r="H1499" t="s">
        <v>1923</v>
      </c>
      <c r="I1499" t="s">
        <v>62</v>
      </c>
      <c r="J1499"/>
      <c r="K1499" s="10">
        <v>45444</v>
      </c>
      <c r="L1499">
        <f>Tabela1[[#This Row],[vlCaptEst]]+Tabela1[[#This Row],[vlLancEstTrat]]+Tabela1[[#This Row],[vlLancEstNTrat]]+Tabela1[[#This Row],[vlConsEst]]</f>
        <v>920.36134604571453</v>
      </c>
      <c r="M1499">
        <v>0</v>
      </c>
      <c r="N1499">
        <f>Tabela1[[#This Row],[VALOR_anual]]+Tabela1[[#This Row],[AJUSTE_exerc]]</f>
        <v>920.36134604571453</v>
      </c>
      <c r="O1499"/>
      <c r="P1499"/>
      <c r="Q1499">
        <v>0</v>
      </c>
      <c r="R1499">
        <v>0</v>
      </c>
      <c r="S1499">
        <v>11680</v>
      </c>
      <c r="T1499">
        <v>0</v>
      </c>
      <c r="U1499">
        <v>0</v>
      </c>
      <c r="V1499">
        <v>11315</v>
      </c>
      <c r="W1499">
        <v>0</v>
      </c>
      <c r="X1499">
        <v>0</v>
      </c>
      <c r="Y1499">
        <v>5.7568725668020709E-2</v>
      </c>
      <c r="Z1499">
        <v>268.9640463329942</v>
      </c>
      <c r="AA1499">
        <v>0</v>
      </c>
      <c r="AB1499">
        <v>0</v>
      </c>
      <c r="AC1499">
        <v>651.39729971272038</v>
      </c>
      <c r="AD1499" t="s">
        <v>9386</v>
      </c>
      <c r="AE1499" t="s">
        <v>9387</v>
      </c>
      <c r="AF1499" s="10">
        <v>45078</v>
      </c>
      <c r="AG1499" s="10">
        <v>46905</v>
      </c>
      <c r="AH1499" t="s">
        <v>9388</v>
      </c>
      <c r="AI1499" t="s">
        <v>129</v>
      </c>
      <c r="AJ1499" t="s">
        <v>252</v>
      </c>
      <c r="AK1499" t="s">
        <v>95</v>
      </c>
      <c r="AL1499">
        <v>0</v>
      </c>
      <c r="AM1499" t="s">
        <v>1511</v>
      </c>
      <c r="AN1499" t="s">
        <v>99</v>
      </c>
    </row>
    <row r="1500" spans="1:40" s="4" customFormat="1" x14ac:dyDescent="0.25">
      <c r="A1500" t="s">
        <v>9389</v>
      </c>
      <c r="B1500" t="s">
        <v>164</v>
      </c>
      <c r="C1500">
        <v>50</v>
      </c>
      <c r="D1500" t="s">
        <v>165</v>
      </c>
      <c r="E1500" t="s">
        <v>166</v>
      </c>
      <c r="F1500" s="1">
        <v>330038189063</v>
      </c>
      <c r="G1500" t="s">
        <v>9390</v>
      </c>
      <c r="H1500" t="s">
        <v>9391</v>
      </c>
      <c r="I1500" t="s">
        <v>49</v>
      </c>
      <c r="J1500"/>
      <c r="K1500" s="10">
        <v>45444</v>
      </c>
      <c r="L1500">
        <f>Tabela1[[#This Row],[vlCaptEst]]+Tabela1[[#This Row],[vlLancEstTrat]]+Tabela1[[#This Row],[vlLancEstNTrat]]+Tabela1[[#This Row],[vlConsEst]]</f>
        <v>504.30203685186143</v>
      </c>
      <c r="M1500">
        <v>0</v>
      </c>
      <c r="N1500">
        <f>Tabela1[[#This Row],[VALOR_anual]]+Tabela1[[#This Row],[AJUSTE_exerc]]</f>
        <v>504.30203685186143</v>
      </c>
      <c r="O1500"/>
      <c r="P1500"/>
      <c r="Q1500">
        <v>0</v>
      </c>
      <c r="R1500">
        <v>0</v>
      </c>
      <c r="S1500">
        <v>14600</v>
      </c>
      <c r="T1500">
        <v>0</v>
      </c>
      <c r="U1500">
        <v>0</v>
      </c>
      <c r="V1500">
        <v>2920</v>
      </c>
      <c r="W1500">
        <v>0</v>
      </c>
      <c r="X1500">
        <v>0</v>
      </c>
      <c r="Y1500">
        <v>5.7568725668020709E-2</v>
      </c>
      <c r="Z1500">
        <v>336.20135790124101</v>
      </c>
      <c r="AA1500">
        <v>0</v>
      </c>
      <c r="AB1500">
        <v>0</v>
      </c>
      <c r="AC1500">
        <v>168.10067895062045</v>
      </c>
      <c r="AD1500" t="s">
        <v>9392</v>
      </c>
      <c r="AE1500" t="s">
        <v>9393</v>
      </c>
      <c r="AF1500" s="10">
        <v>45406</v>
      </c>
      <c r="AG1500" s="10">
        <v>47232</v>
      </c>
      <c r="AH1500" t="s">
        <v>9394</v>
      </c>
      <c r="AI1500" t="s">
        <v>9395</v>
      </c>
      <c r="AJ1500" t="s">
        <v>9396</v>
      </c>
      <c r="AK1500" t="s">
        <v>260</v>
      </c>
      <c r="AL1500">
        <v>0</v>
      </c>
      <c r="AM1500" t="s">
        <v>9397</v>
      </c>
      <c r="AN1500" t="s">
        <v>9398</v>
      </c>
    </row>
    <row r="1501" spans="1:40" s="4" customFormat="1" x14ac:dyDescent="0.25">
      <c r="A1501" t="s">
        <v>9399</v>
      </c>
      <c r="B1501" t="s">
        <v>164</v>
      </c>
      <c r="C1501">
        <v>50</v>
      </c>
      <c r="D1501" t="s">
        <v>165</v>
      </c>
      <c r="E1501" t="s">
        <v>166</v>
      </c>
      <c r="F1501" s="1">
        <v>330032112115</v>
      </c>
      <c r="G1501" t="s">
        <v>9400</v>
      </c>
      <c r="H1501" t="s">
        <v>2455</v>
      </c>
      <c r="I1501" t="s">
        <v>49</v>
      </c>
      <c r="J1501"/>
      <c r="K1501" s="10">
        <v>45444</v>
      </c>
      <c r="L1501">
        <f>Tabela1[[#This Row],[vlCaptEst]]+Tabela1[[#This Row],[vlLancEstTrat]]+Tabela1[[#This Row],[vlLancEstNTrat]]+Tabela1[[#This Row],[vlConsEst]]</f>
        <v>2016.7119739431946</v>
      </c>
      <c r="M1501">
        <v>0</v>
      </c>
      <c r="N1501">
        <f>Tabela1[[#This Row],[VALOR_anual]]+Tabela1[[#This Row],[AJUSTE_exerc]]</f>
        <v>2016.7119739431946</v>
      </c>
      <c r="O1501"/>
      <c r="P1501"/>
      <c r="Q1501">
        <v>0</v>
      </c>
      <c r="R1501">
        <v>0</v>
      </c>
      <c r="S1501">
        <v>30879.000000000007</v>
      </c>
      <c r="T1501">
        <v>8640</v>
      </c>
      <c r="U1501">
        <v>0</v>
      </c>
      <c r="V1501">
        <v>22239.000000000007</v>
      </c>
      <c r="W1501">
        <v>0</v>
      </c>
      <c r="X1501">
        <v>95</v>
      </c>
      <c r="Y1501">
        <v>5.7568725668020709E-2</v>
      </c>
      <c r="Z1501">
        <v>711.06587196112457</v>
      </c>
      <c r="AA1501">
        <v>25.375211850957204</v>
      </c>
      <c r="AB1501">
        <v>0</v>
      </c>
      <c r="AC1501">
        <v>1280.2708901311128</v>
      </c>
      <c r="AD1501" t="s">
        <v>9401</v>
      </c>
      <c r="AE1501" t="s">
        <v>9402</v>
      </c>
      <c r="AF1501" s="10">
        <v>45397</v>
      </c>
      <c r="AG1501" s="10">
        <v>46127</v>
      </c>
      <c r="AH1501" t="s">
        <v>138</v>
      </c>
      <c r="AI1501" t="s">
        <v>9403</v>
      </c>
      <c r="AJ1501" t="s">
        <v>2622</v>
      </c>
      <c r="AK1501" t="s">
        <v>135</v>
      </c>
      <c r="AL1501">
        <v>0</v>
      </c>
      <c r="AM1501" t="s">
        <v>9404</v>
      </c>
      <c r="AN1501" t="s">
        <v>9405</v>
      </c>
    </row>
    <row r="1502" spans="1:40" s="4" customFormat="1" x14ac:dyDescent="0.25">
      <c r="A1502" t="s">
        <v>9406</v>
      </c>
      <c r="B1502" t="s">
        <v>164</v>
      </c>
      <c r="C1502">
        <v>50</v>
      </c>
      <c r="D1502" t="s">
        <v>165</v>
      </c>
      <c r="E1502" t="s">
        <v>166</v>
      </c>
      <c r="F1502" s="1">
        <v>330028276508</v>
      </c>
      <c r="G1502" t="s">
        <v>9407</v>
      </c>
      <c r="H1502" t="s">
        <v>9408</v>
      </c>
      <c r="I1502" t="s">
        <v>49</v>
      </c>
      <c r="J1502"/>
      <c r="K1502" s="10">
        <v>45444</v>
      </c>
      <c r="L1502">
        <f>Tabela1[[#This Row],[vlCaptEst]]+Tabela1[[#This Row],[vlLancEstTrat]]+Tabela1[[#This Row],[vlLancEstNTrat]]+Tabela1[[#This Row],[vlConsEst]]</f>
        <v>353.011425796303</v>
      </c>
      <c r="M1502">
        <v>0</v>
      </c>
      <c r="N1502">
        <f>Tabela1[[#This Row],[VALOR_anual]]+Tabela1[[#This Row],[AJUSTE_exerc]]</f>
        <v>353.011425796303</v>
      </c>
      <c r="O1502"/>
      <c r="P1502"/>
      <c r="Q1502">
        <v>0</v>
      </c>
      <c r="R1502">
        <v>0</v>
      </c>
      <c r="S1502">
        <v>13103.5</v>
      </c>
      <c r="T1502">
        <v>0</v>
      </c>
      <c r="U1502">
        <v>0</v>
      </c>
      <c r="V1502">
        <v>890.60000000000036</v>
      </c>
      <c r="W1502">
        <v>0</v>
      </c>
      <c r="X1502">
        <v>0</v>
      </c>
      <c r="Y1502">
        <v>5.7568725668020709E-2</v>
      </c>
      <c r="Z1502">
        <v>301.74071871636374</v>
      </c>
      <c r="AA1502">
        <v>0</v>
      </c>
      <c r="AB1502">
        <v>0</v>
      </c>
      <c r="AC1502">
        <v>51.270707079939257</v>
      </c>
      <c r="AD1502">
        <v>0</v>
      </c>
      <c r="AE1502">
        <v>0</v>
      </c>
      <c r="AF1502" s="10">
        <v>0</v>
      </c>
      <c r="AG1502" s="10">
        <v>0</v>
      </c>
      <c r="AH1502" t="s">
        <v>9409</v>
      </c>
      <c r="AI1502" t="s">
        <v>9410</v>
      </c>
      <c r="AJ1502" t="s">
        <v>9411</v>
      </c>
      <c r="AK1502" t="s">
        <v>95</v>
      </c>
      <c r="AL1502">
        <v>0</v>
      </c>
      <c r="AM1502" t="s">
        <v>9412</v>
      </c>
      <c r="AN1502" t="s">
        <v>2645</v>
      </c>
    </row>
    <row r="1503" spans="1:40" s="4" customFormat="1" x14ac:dyDescent="0.25">
      <c r="A1503" t="s">
        <v>9413</v>
      </c>
      <c r="B1503" t="s">
        <v>164</v>
      </c>
      <c r="C1503">
        <v>50</v>
      </c>
      <c r="D1503" t="s">
        <v>165</v>
      </c>
      <c r="E1503" t="s">
        <v>166</v>
      </c>
      <c r="F1503" s="1">
        <v>700000046368</v>
      </c>
      <c r="G1503" t="s">
        <v>9414</v>
      </c>
      <c r="H1503" t="s">
        <v>9415</v>
      </c>
      <c r="I1503" t="s">
        <v>62</v>
      </c>
      <c r="J1503"/>
      <c r="K1503" s="10">
        <v>45444</v>
      </c>
      <c r="L1503">
        <f>Tabela1[[#This Row],[vlCaptEst]]+Tabela1[[#This Row],[vlLancEstTrat]]+Tabela1[[#This Row],[vlLancEstNTrat]]+Tabela1[[#This Row],[vlConsEst]]</f>
        <v>819.49080988427477</v>
      </c>
      <c r="M1503">
        <v>0</v>
      </c>
      <c r="N1503">
        <f>Tabela1[[#This Row],[VALOR_anual]]+Tabela1[[#This Row],[AJUSTE_exerc]]</f>
        <v>819.49080988427477</v>
      </c>
      <c r="O1503"/>
      <c r="P1503"/>
      <c r="Q1503">
        <v>0</v>
      </c>
      <c r="R1503">
        <v>0</v>
      </c>
      <c r="S1503">
        <v>23725</v>
      </c>
      <c r="T1503">
        <v>0</v>
      </c>
      <c r="U1503">
        <v>0</v>
      </c>
      <c r="V1503">
        <v>4745</v>
      </c>
      <c r="W1503">
        <v>0</v>
      </c>
      <c r="X1503">
        <v>0</v>
      </c>
      <c r="Y1503">
        <v>5.7568725668020709E-2</v>
      </c>
      <c r="Z1503">
        <v>546.32720658951655</v>
      </c>
      <c r="AA1503">
        <v>0</v>
      </c>
      <c r="AB1503">
        <v>0</v>
      </c>
      <c r="AC1503">
        <v>273.16360329475822</v>
      </c>
      <c r="AD1503" t="s">
        <v>9416</v>
      </c>
      <c r="AE1503">
        <v>21752010</v>
      </c>
      <c r="AF1503" s="10">
        <v>40372</v>
      </c>
      <c r="AG1503" s="10">
        <v>42197</v>
      </c>
      <c r="AH1503" t="s">
        <v>138</v>
      </c>
      <c r="AI1503" t="s">
        <v>9403</v>
      </c>
      <c r="AJ1503" t="s">
        <v>2622</v>
      </c>
      <c r="AK1503" t="s">
        <v>135</v>
      </c>
      <c r="AL1503">
        <v>0</v>
      </c>
      <c r="AM1503" t="s">
        <v>9417</v>
      </c>
      <c r="AN1503" t="s">
        <v>2624</v>
      </c>
    </row>
    <row r="1504" spans="1:40" s="8" customFormat="1" x14ac:dyDescent="0.25">
      <c r="A1504" t="s">
        <v>9418</v>
      </c>
      <c r="B1504" t="s">
        <v>164</v>
      </c>
      <c r="C1504">
        <v>50</v>
      </c>
      <c r="D1504" t="s">
        <v>165</v>
      </c>
      <c r="E1504" t="s">
        <v>166</v>
      </c>
      <c r="F1504" s="1">
        <v>330040962033</v>
      </c>
      <c r="G1504" t="s">
        <v>9419</v>
      </c>
      <c r="H1504" t="s">
        <v>9420</v>
      </c>
      <c r="I1504" t="s">
        <v>1933</v>
      </c>
      <c r="J1504"/>
      <c r="K1504" s="10">
        <v>45444</v>
      </c>
      <c r="L1504">
        <f>Tabela1[[#This Row],[vlCaptEst]]+Tabela1[[#This Row],[vlLancEstTrat]]+Tabela1[[#This Row],[vlLancEstNTrat]]+Tabela1[[#This Row],[vlConsEst]]</f>
        <v>745.3258748517701</v>
      </c>
      <c r="M1504">
        <v>0</v>
      </c>
      <c r="N1504">
        <f>Tabela1[[#This Row],[VALOR_anual]]+Tabela1[[#This Row],[AJUSTE_exerc]]</f>
        <v>745.3258748517701</v>
      </c>
      <c r="O1504"/>
      <c r="P1504"/>
      <c r="Q1504">
        <v>0</v>
      </c>
      <c r="R1504">
        <v>0</v>
      </c>
      <c r="S1504">
        <v>0</v>
      </c>
      <c r="T1504">
        <v>105120</v>
      </c>
      <c r="U1504">
        <v>0</v>
      </c>
      <c r="V1504">
        <v>0</v>
      </c>
      <c r="W1504">
        <v>0</v>
      </c>
      <c r="X1504">
        <v>88</v>
      </c>
      <c r="Y1504">
        <v>5.7568725668020709E-2</v>
      </c>
      <c r="Z1504">
        <v>0</v>
      </c>
      <c r="AA1504">
        <v>745.3258748517701</v>
      </c>
      <c r="AB1504">
        <v>0</v>
      </c>
      <c r="AC1504">
        <v>0</v>
      </c>
      <c r="AD1504" t="s">
        <v>9421</v>
      </c>
      <c r="AE1504" t="s">
        <v>9422</v>
      </c>
      <c r="AF1504" s="10">
        <v>45359</v>
      </c>
      <c r="AG1504" s="10">
        <v>47185</v>
      </c>
      <c r="AH1504" t="s">
        <v>9423</v>
      </c>
      <c r="AI1504" t="s">
        <v>2351</v>
      </c>
      <c r="AJ1504" t="s">
        <v>9424</v>
      </c>
      <c r="AK1504" t="s">
        <v>5904</v>
      </c>
      <c r="AL1504">
        <v>0</v>
      </c>
      <c r="AM1504" t="s">
        <v>8510</v>
      </c>
      <c r="AN1504" t="s">
        <v>9425</v>
      </c>
    </row>
    <row r="1505" spans="1:40" s="4" customFormat="1" x14ac:dyDescent="0.25">
      <c r="A1505" t="s">
        <v>9426</v>
      </c>
      <c r="B1505" t="s">
        <v>164</v>
      </c>
      <c r="C1505">
        <v>50</v>
      </c>
      <c r="D1505" t="s">
        <v>165</v>
      </c>
      <c r="E1505" t="s">
        <v>166</v>
      </c>
      <c r="F1505" s="1">
        <v>330041869622</v>
      </c>
      <c r="G1505" t="s">
        <v>9427</v>
      </c>
      <c r="H1505" t="s">
        <v>9428</v>
      </c>
      <c r="I1505" t="s">
        <v>271</v>
      </c>
      <c r="J1505"/>
      <c r="K1505" s="10">
        <v>45444</v>
      </c>
      <c r="L1505">
        <f>Tabela1[[#This Row],[vlCaptEst]]+Tabela1[[#This Row],[vlLancEstTrat]]+Tabela1[[#This Row],[vlLancEstNTrat]]+Tabela1[[#This Row],[vlConsEst]]</f>
        <v>287.03190930818448</v>
      </c>
      <c r="M1505">
        <v>0</v>
      </c>
      <c r="N1505">
        <f>Tabela1[[#This Row],[VALOR_anual]]+Tabela1[[#This Row],[AJUSTE_exerc]]</f>
        <v>287.03190930818448</v>
      </c>
      <c r="O1505"/>
      <c r="P1505"/>
      <c r="Q1505">
        <v>0</v>
      </c>
      <c r="R1505">
        <v>0</v>
      </c>
      <c r="S1505">
        <v>6168.5</v>
      </c>
      <c r="T1505">
        <v>0</v>
      </c>
      <c r="U1505">
        <v>0</v>
      </c>
      <c r="V1505">
        <v>2518.5000000000009</v>
      </c>
      <c r="W1505">
        <v>0</v>
      </c>
      <c r="X1505">
        <v>0</v>
      </c>
      <c r="Y1505">
        <v>5.7568725668020709E-2</v>
      </c>
      <c r="Z1505">
        <v>142.04507371327429</v>
      </c>
      <c r="AA1505">
        <v>0</v>
      </c>
      <c r="AB1505">
        <v>0</v>
      </c>
      <c r="AC1505">
        <v>144.98683559491019</v>
      </c>
      <c r="AD1505" t="s">
        <v>9429</v>
      </c>
      <c r="AE1505" t="s">
        <v>9430</v>
      </c>
      <c r="AF1505" s="10">
        <v>45310</v>
      </c>
      <c r="AG1505" s="10">
        <v>47137</v>
      </c>
      <c r="AH1505" t="s">
        <v>9431</v>
      </c>
      <c r="AI1505" t="s">
        <v>129</v>
      </c>
      <c r="AJ1505" t="s">
        <v>9432</v>
      </c>
      <c r="AK1505" t="s">
        <v>7244</v>
      </c>
      <c r="AL1505">
        <v>0</v>
      </c>
      <c r="AM1505" t="s">
        <v>3963</v>
      </c>
      <c r="AN1505" t="s">
        <v>1690</v>
      </c>
    </row>
    <row r="1506" spans="1:40" s="4" customFormat="1" x14ac:dyDescent="0.25">
      <c r="A1506" t="s">
        <v>9433</v>
      </c>
      <c r="B1506" t="s">
        <v>164</v>
      </c>
      <c r="C1506">
        <v>50</v>
      </c>
      <c r="D1506" t="s">
        <v>165</v>
      </c>
      <c r="E1506" t="s">
        <v>166</v>
      </c>
      <c r="F1506" s="1">
        <v>330041118732</v>
      </c>
      <c r="G1506" t="s">
        <v>9434</v>
      </c>
      <c r="H1506" t="s">
        <v>9435</v>
      </c>
      <c r="I1506" t="s">
        <v>271</v>
      </c>
      <c r="J1506"/>
      <c r="K1506" s="10">
        <v>45474</v>
      </c>
      <c r="L1506">
        <f>Tabela1[[#This Row],[vlCaptEst]]+Tabela1[[#This Row],[vlLancEstTrat]]+Tabela1[[#This Row],[vlLancEstNTrat]]+Tabela1[[#This Row],[vlConsEst]]</f>
        <v>592.55489330093701</v>
      </c>
      <c r="M1506">
        <v>0</v>
      </c>
      <c r="N1506">
        <f>Tabela1[[#This Row],[VALOR_anual]]+Tabela1[[#This Row],[AJUSTE_exerc]]</f>
        <v>592.55489330093701</v>
      </c>
      <c r="O1506"/>
      <c r="P1506"/>
      <c r="Q1506">
        <v>0</v>
      </c>
      <c r="R1506">
        <v>0</v>
      </c>
      <c r="S1506">
        <v>13870</v>
      </c>
      <c r="T1506">
        <v>0</v>
      </c>
      <c r="U1506">
        <v>0</v>
      </c>
      <c r="V1506">
        <v>4745</v>
      </c>
      <c r="W1506">
        <v>0</v>
      </c>
      <c r="X1506">
        <v>0</v>
      </c>
      <c r="Y1506">
        <v>5.7568725668020709E-2</v>
      </c>
      <c r="Z1506">
        <v>319.39129000617885</v>
      </c>
      <c r="AA1506">
        <v>0</v>
      </c>
      <c r="AB1506">
        <v>0</v>
      </c>
      <c r="AC1506">
        <v>273.16360329475822</v>
      </c>
      <c r="AD1506" t="s">
        <v>9436</v>
      </c>
      <c r="AE1506" t="s">
        <v>9437</v>
      </c>
      <c r="AF1506" s="10">
        <v>45384</v>
      </c>
      <c r="AG1506" s="10">
        <v>47210</v>
      </c>
      <c r="AH1506" t="s">
        <v>8587</v>
      </c>
      <c r="AI1506" t="s">
        <v>129</v>
      </c>
      <c r="AJ1506" t="s">
        <v>9438</v>
      </c>
      <c r="AK1506" t="s">
        <v>7244</v>
      </c>
      <c r="AL1506">
        <v>0</v>
      </c>
      <c r="AM1506" t="s">
        <v>7949</v>
      </c>
      <c r="AN1506" t="s">
        <v>1690</v>
      </c>
    </row>
    <row r="1507" spans="1:40" s="4" customFormat="1" x14ac:dyDescent="0.25">
      <c r="A1507" t="s">
        <v>9439</v>
      </c>
      <c r="B1507" t="s">
        <v>164</v>
      </c>
      <c r="C1507">
        <v>50</v>
      </c>
      <c r="D1507" t="s">
        <v>165</v>
      </c>
      <c r="E1507" t="s">
        <v>166</v>
      </c>
      <c r="F1507" s="1">
        <v>330040777139</v>
      </c>
      <c r="G1507" t="s">
        <v>9440</v>
      </c>
      <c r="H1507" t="s">
        <v>9441</v>
      </c>
      <c r="I1507" t="s">
        <v>49</v>
      </c>
      <c r="J1507"/>
      <c r="K1507" s="10">
        <v>45474</v>
      </c>
      <c r="L1507">
        <f>Tabela1[[#This Row],[vlCaptEst]]+Tabela1[[#This Row],[vlLancEstTrat]]+Tabela1[[#This Row],[vlLancEstNTrat]]+Tabela1[[#This Row],[vlConsEst]]</f>
        <v>61.743149103660222</v>
      </c>
      <c r="M1507">
        <v>0</v>
      </c>
      <c r="N1507">
        <f>Tabela1[[#This Row],[VALOR_anual]]+Tabela1[[#This Row],[AJUSTE_exerc]]</f>
        <v>61.743149103660222</v>
      </c>
      <c r="O1507"/>
      <c r="P1507"/>
      <c r="Q1507">
        <v>0</v>
      </c>
      <c r="R1507">
        <v>0</v>
      </c>
      <c r="S1507">
        <v>927.36</v>
      </c>
      <c r="T1507">
        <v>0</v>
      </c>
      <c r="U1507">
        <v>0</v>
      </c>
      <c r="V1507">
        <v>701.56799999999998</v>
      </c>
      <c r="W1507">
        <v>0</v>
      </c>
      <c r="X1507">
        <v>0</v>
      </c>
      <c r="Y1507">
        <v>5.7568725668020709E-2</v>
      </c>
      <c r="Z1507">
        <v>21.354773374198274</v>
      </c>
      <c r="AA1507">
        <v>0</v>
      </c>
      <c r="AB1507">
        <v>0</v>
      </c>
      <c r="AC1507">
        <v>40.388375729461949</v>
      </c>
      <c r="AD1507" t="s">
        <v>9442</v>
      </c>
      <c r="AE1507" t="s">
        <v>9443</v>
      </c>
      <c r="AF1507" s="10">
        <v>45434</v>
      </c>
      <c r="AG1507" s="10">
        <v>47260</v>
      </c>
      <c r="AH1507" t="s">
        <v>9444</v>
      </c>
      <c r="AI1507" t="s">
        <v>9445</v>
      </c>
      <c r="AJ1507" t="s">
        <v>9446</v>
      </c>
      <c r="AK1507" t="s">
        <v>95</v>
      </c>
      <c r="AL1507">
        <v>0</v>
      </c>
      <c r="AM1507" t="s">
        <v>9447</v>
      </c>
      <c r="AN1507" t="s">
        <v>8477</v>
      </c>
    </row>
    <row r="1508" spans="1:40" s="4" customFormat="1" x14ac:dyDescent="0.25">
      <c r="A1508" t="s">
        <v>9448</v>
      </c>
      <c r="B1508" t="s">
        <v>164</v>
      </c>
      <c r="C1508">
        <v>50</v>
      </c>
      <c r="D1508" t="s">
        <v>165</v>
      </c>
      <c r="E1508" t="s">
        <v>166</v>
      </c>
      <c r="F1508" s="1">
        <v>330039158552</v>
      </c>
      <c r="G1508" t="s">
        <v>9449</v>
      </c>
      <c r="H1508" t="s">
        <v>9450</v>
      </c>
      <c r="I1508" t="s">
        <v>271</v>
      </c>
      <c r="J1508"/>
      <c r="K1508" s="10">
        <v>45474</v>
      </c>
      <c r="L1508">
        <f>Tabela1[[#This Row],[vlCaptEst]]+Tabela1[[#This Row],[vlLancEstTrat]]+Tabela1[[#This Row],[vlLancEstNTrat]]+Tabela1[[#This Row],[vlConsEst]]</f>
        <v>152.67226047159093</v>
      </c>
      <c r="M1508">
        <v>0</v>
      </c>
      <c r="N1508">
        <f>Tabela1[[#This Row],[VALOR_anual]]+Tabela1[[#This Row],[AJUSTE_exerc]]</f>
        <v>152.67226047159093</v>
      </c>
      <c r="O1508"/>
      <c r="P1508"/>
      <c r="Q1508">
        <v>0</v>
      </c>
      <c r="R1508">
        <v>0</v>
      </c>
      <c r="S1508">
        <v>2484.0000000000005</v>
      </c>
      <c r="T1508">
        <v>0</v>
      </c>
      <c r="U1508">
        <v>0</v>
      </c>
      <c r="V1508">
        <v>1658.4000000000005</v>
      </c>
      <c r="W1508">
        <v>0</v>
      </c>
      <c r="X1508">
        <v>0</v>
      </c>
      <c r="Y1508">
        <v>5.7568725668020709E-2</v>
      </c>
      <c r="Z1508">
        <v>57.200285823745382</v>
      </c>
      <c r="AA1508">
        <v>0</v>
      </c>
      <c r="AB1508">
        <v>0</v>
      </c>
      <c r="AC1508">
        <v>95.471974647845556</v>
      </c>
      <c r="AD1508" t="s">
        <v>9451</v>
      </c>
      <c r="AE1508" t="s">
        <v>9452</v>
      </c>
      <c r="AF1508" s="10">
        <v>45391</v>
      </c>
      <c r="AG1508" s="10">
        <v>47217</v>
      </c>
      <c r="AH1508" t="s">
        <v>8587</v>
      </c>
      <c r="AI1508" t="s">
        <v>9453</v>
      </c>
      <c r="AJ1508" t="s">
        <v>9454</v>
      </c>
      <c r="AK1508" t="s">
        <v>7244</v>
      </c>
      <c r="AL1508">
        <v>0</v>
      </c>
      <c r="AM1508" t="s">
        <v>9455</v>
      </c>
      <c r="AN1508" t="s">
        <v>9456</v>
      </c>
    </row>
    <row r="1509" spans="1:40" s="4" customFormat="1" x14ac:dyDescent="0.25">
      <c r="A1509" t="s">
        <v>9457</v>
      </c>
      <c r="B1509" t="s">
        <v>164</v>
      </c>
      <c r="C1509">
        <v>50</v>
      </c>
      <c r="D1509" t="s">
        <v>165</v>
      </c>
      <c r="E1509" t="s">
        <v>166</v>
      </c>
      <c r="F1509" s="1">
        <v>330041750145</v>
      </c>
      <c r="G1509" t="s">
        <v>9458</v>
      </c>
      <c r="H1509" t="s">
        <v>9459</v>
      </c>
      <c r="I1509" t="s">
        <v>92</v>
      </c>
      <c r="J1509"/>
      <c r="K1509" s="10">
        <v>45575</v>
      </c>
      <c r="L1509">
        <f>Tabela1[[#This Row],[vlCaptEst]]+Tabela1[[#This Row],[vlLancEstTrat]]+Tabela1[[#This Row],[vlLancEstNTrat]]+Tabela1[[#This Row],[vlConsEst]]</f>
        <v>2752.8167184953609</v>
      </c>
      <c r="M1509">
        <v>0</v>
      </c>
      <c r="N1509">
        <f>Tabela1[[#This Row],[VALOR_anual]]+Tabela1[[#This Row],[AJUSTE_exerc]]</f>
        <v>2752.8167184953609</v>
      </c>
      <c r="O1509"/>
      <c r="P1509"/>
      <c r="Q1509">
        <v>0</v>
      </c>
      <c r="R1509">
        <v>0</v>
      </c>
      <c r="S1509">
        <v>34572.800000000003</v>
      </c>
      <c r="T1509">
        <v>0</v>
      </c>
      <c r="U1509">
        <v>0</v>
      </c>
      <c r="V1509">
        <v>33988.800000000003</v>
      </c>
      <c r="W1509">
        <v>0</v>
      </c>
      <c r="X1509">
        <v>0</v>
      </c>
      <c r="Y1509">
        <v>5.7568725668020709E-2</v>
      </c>
      <c r="Z1509">
        <v>796.12481551013855</v>
      </c>
      <c r="AA1509">
        <v>0</v>
      </c>
      <c r="AB1509">
        <v>0</v>
      </c>
      <c r="AC1509">
        <v>1956.6919029852224</v>
      </c>
      <c r="AD1509" t="s">
        <v>242</v>
      </c>
      <c r="AE1509" t="s">
        <v>9460</v>
      </c>
      <c r="AF1509" s="10">
        <v>45421</v>
      </c>
      <c r="AG1509" s="10">
        <v>46119</v>
      </c>
      <c r="AH1509" t="s">
        <v>1980</v>
      </c>
      <c r="AI1509" t="s">
        <v>9461</v>
      </c>
      <c r="AJ1509" t="s">
        <v>94</v>
      </c>
      <c r="AK1509" t="s">
        <v>95</v>
      </c>
      <c r="AL1509">
        <v>0</v>
      </c>
      <c r="AM1509" t="s">
        <v>9462</v>
      </c>
      <c r="AN1509" t="s">
        <v>1690</v>
      </c>
    </row>
    <row r="1510" spans="1:40" s="4" customFormat="1" x14ac:dyDescent="0.25">
      <c r="A1510" t="s">
        <v>9463</v>
      </c>
      <c r="B1510" t="s">
        <v>164</v>
      </c>
      <c r="C1510">
        <v>50</v>
      </c>
      <c r="D1510" t="s">
        <v>165</v>
      </c>
      <c r="E1510" t="s">
        <v>166</v>
      </c>
      <c r="F1510" s="1">
        <v>330042338396</v>
      </c>
      <c r="G1510" t="s">
        <v>9464</v>
      </c>
      <c r="H1510" t="s">
        <v>9465</v>
      </c>
      <c r="I1510" t="s">
        <v>62</v>
      </c>
      <c r="J1510"/>
      <c r="K1510" s="10">
        <v>45575</v>
      </c>
      <c r="L1510">
        <f>Tabela1[[#This Row],[vlCaptEst]]+Tabela1[[#This Row],[vlLancEstTrat]]+Tabela1[[#This Row],[vlLancEstNTrat]]+Tabela1[[#This Row],[vlConsEst]]</f>
        <v>1170.388567516892</v>
      </c>
      <c r="M1510">
        <v>0</v>
      </c>
      <c r="N1510">
        <f>Tabela1[[#This Row],[VALOR_anual]]+Tabela1[[#This Row],[AJUSTE_exerc]]</f>
        <v>1170.388567516892</v>
      </c>
      <c r="O1510"/>
      <c r="P1510"/>
      <c r="Q1510">
        <v>0</v>
      </c>
      <c r="R1510">
        <v>0</v>
      </c>
      <c r="S1510">
        <v>17149.439999999999</v>
      </c>
      <c r="T1510">
        <v>5255.9999999999991</v>
      </c>
      <c r="U1510">
        <v>0</v>
      </c>
      <c r="V1510">
        <v>0</v>
      </c>
      <c r="W1510">
        <v>0</v>
      </c>
      <c r="X1510">
        <v>11893.439999999999</v>
      </c>
      <c r="Y1510">
        <v>5.7568725668020709E-2</v>
      </c>
      <c r="Z1510">
        <v>394.90856268807244</v>
      </c>
      <c r="AA1510">
        <v>90.789820219755399</v>
      </c>
      <c r="AB1510">
        <v>0</v>
      </c>
      <c r="AC1510">
        <v>684.69018460906409</v>
      </c>
      <c r="AD1510" t="s">
        <v>9466</v>
      </c>
      <c r="AE1510" t="s">
        <v>9467</v>
      </c>
      <c r="AF1510" s="10">
        <v>45421</v>
      </c>
      <c r="AG1510" s="10">
        <v>47247</v>
      </c>
      <c r="AH1510" t="s">
        <v>9468</v>
      </c>
      <c r="AI1510" t="s">
        <v>4409</v>
      </c>
      <c r="AJ1510" t="s">
        <v>7850</v>
      </c>
      <c r="AK1510" t="s">
        <v>7851</v>
      </c>
      <c r="AL1510">
        <v>0</v>
      </c>
      <c r="AM1510" t="s">
        <v>9469</v>
      </c>
      <c r="AN1510" t="s">
        <v>7541</v>
      </c>
    </row>
    <row r="1511" spans="1:40" s="4" customFormat="1" x14ac:dyDescent="0.25">
      <c r="A1511" t="s">
        <v>9470</v>
      </c>
      <c r="B1511" t="s">
        <v>164</v>
      </c>
      <c r="C1511">
        <v>50</v>
      </c>
      <c r="D1511" t="s">
        <v>165</v>
      </c>
      <c r="E1511" t="s">
        <v>166</v>
      </c>
      <c r="F1511" s="1">
        <v>330003520600</v>
      </c>
      <c r="G1511" t="s">
        <v>9471</v>
      </c>
      <c r="H1511" t="s">
        <v>9472</v>
      </c>
      <c r="I1511" t="s">
        <v>1933</v>
      </c>
      <c r="J1511"/>
      <c r="K1511" s="10">
        <v>45474</v>
      </c>
      <c r="L1511">
        <f>Tabela1[[#This Row],[vlCaptEst]]+Tabela1[[#This Row],[vlLancEstTrat]]+Tabela1[[#This Row],[vlLancEstNTrat]]+Tabela1[[#This Row],[vlConsEst]]</f>
        <v>17.574161890292121</v>
      </c>
      <c r="M1511">
        <v>0</v>
      </c>
      <c r="N1511">
        <f>Tabela1[[#This Row],[VALOR_anual]]+Tabela1[[#This Row],[AJUSTE_exerc]]</f>
        <v>17.574161890292121</v>
      </c>
      <c r="O1511"/>
      <c r="P1511"/>
      <c r="Q1511">
        <v>0</v>
      </c>
      <c r="R1511">
        <v>0</v>
      </c>
      <c r="S1511">
        <v>0</v>
      </c>
      <c r="T1511">
        <v>10074</v>
      </c>
      <c r="U1511">
        <v>0</v>
      </c>
      <c r="V1511">
        <v>0</v>
      </c>
      <c r="W1511">
        <v>0</v>
      </c>
      <c r="X1511">
        <v>0</v>
      </c>
      <c r="Y1511">
        <v>5.7568725668020709E-2</v>
      </c>
      <c r="Z1511">
        <v>0</v>
      </c>
      <c r="AA1511">
        <v>17.574161890292121</v>
      </c>
      <c r="AB1511">
        <v>0</v>
      </c>
      <c r="AC1511">
        <v>0</v>
      </c>
      <c r="AD1511" t="s">
        <v>9473</v>
      </c>
      <c r="AE1511" t="s">
        <v>9474</v>
      </c>
      <c r="AF1511" s="10">
        <v>45453</v>
      </c>
      <c r="AG1511" s="10">
        <v>47279</v>
      </c>
      <c r="AH1511" t="s">
        <v>9475</v>
      </c>
      <c r="AI1511" t="s">
        <v>9476</v>
      </c>
      <c r="AJ1511" t="s">
        <v>9477</v>
      </c>
      <c r="AK1511" t="s">
        <v>255</v>
      </c>
      <c r="AL1511">
        <v>0</v>
      </c>
      <c r="AM1511" t="s">
        <v>9478</v>
      </c>
      <c r="AN1511" t="s">
        <v>9479</v>
      </c>
    </row>
    <row r="1512" spans="1:40" s="4" customFormat="1" x14ac:dyDescent="0.25">
      <c r="A1512" t="s">
        <v>9480</v>
      </c>
      <c r="B1512" t="s">
        <v>164</v>
      </c>
      <c r="C1512">
        <v>50</v>
      </c>
      <c r="D1512" t="s">
        <v>165</v>
      </c>
      <c r="E1512" t="s">
        <v>166</v>
      </c>
      <c r="F1512" s="1">
        <v>330026274494</v>
      </c>
      <c r="G1512" t="s">
        <v>9481</v>
      </c>
      <c r="H1512" t="s">
        <v>9482</v>
      </c>
      <c r="I1512" t="s">
        <v>271</v>
      </c>
      <c r="J1512"/>
      <c r="K1512" s="10">
        <v>45474</v>
      </c>
      <c r="L1512">
        <f>Tabela1[[#This Row],[vlCaptEst]]+Tabela1[[#This Row],[vlLancEstTrat]]+Tabela1[[#This Row],[vlLancEstNTrat]]+Tabela1[[#This Row],[vlConsEst]]</f>
        <v>1632.2575926105246</v>
      </c>
      <c r="M1512">
        <v>0</v>
      </c>
      <c r="N1512">
        <f>Tabela1[[#This Row],[VALOR_anual]]+Tabela1[[#This Row],[AJUSTE_exerc]]</f>
        <v>1632.2575926105246</v>
      </c>
      <c r="O1512"/>
      <c r="P1512"/>
      <c r="Q1512">
        <v>0</v>
      </c>
      <c r="R1512">
        <v>0</v>
      </c>
      <c r="S1512">
        <v>33288</v>
      </c>
      <c r="T1512">
        <v>0</v>
      </c>
      <c r="U1512">
        <v>0</v>
      </c>
      <c r="V1512">
        <v>15038</v>
      </c>
      <c r="W1512">
        <v>0</v>
      </c>
      <c r="X1512">
        <v>0</v>
      </c>
      <c r="Y1512">
        <v>5.7568725668020709E-2</v>
      </c>
      <c r="Z1512">
        <v>766.5390960148294</v>
      </c>
      <c r="AA1512">
        <v>0</v>
      </c>
      <c r="AB1512">
        <v>0</v>
      </c>
      <c r="AC1512">
        <v>865.71849659569534</v>
      </c>
      <c r="AD1512" t="s">
        <v>9483</v>
      </c>
      <c r="AE1512" t="s">
        <v>9484</v>
      </c>
      <c r="AF1512" s="10">
        <v>45397</v>
      </c>
      <c r="AG1512" s="10">
        <v>47223</v>
      </c>
      <c r="AH1512" t="s">
        <v>138</v>
      </c>
      <c r="AI1512" t="s">
        <v>9485</v>
      </c>
      <c r="AJ1512" t="s">
        <v>8619</v>
      </c>
      <c r="AK1512" t="s">
        <v>7683</v>
      </c>
      <c r="AL1512">
        <v>0</v>
      </c>
      <c r="AM1512" t="s">
        <v>9486</v>
      </c>
      <c r="AN1512" t="s">
        <v>9487</v>
      </c>
    </row>
    <row r="1513" spans="1:40" s="4" customFormat="1" x14ac:dyDescent="0.25">
      <c r="A1513" t="s">
        <v>9488</v>
      </c>
      <c r="B1513" t="s">
        <v>164</v>
      </c>
      <c r="C1513">
        <v>50</v>
      </c>
      <c r="D1513" t="s">
        <v>165</v>
      </c>
      <c r="E1513" t="s">
        <v>166</v>
      </c>
      <c r="F1513" s="1">
        <v>330032153300</v>
      </c>
      <c r="G1513" t="s">
        <v>9489</v>
      </c>
      <c r="H1513" t="s">
        <v>9490</v>
      </c>
      <c r="I1513" t="s">
        <v>92</v>
      </c>
      <c r="J1513"/>
      <c r="K1513" s="10">
        <v>45474</v>
      </c>
      <c r="L1513">
        <f>Tabela1[[#This Row],[vlCaptEst]]+Tabela1[[#This Row],[vlLancEstTrat]]+Tabela1[[#This Row],[vlLancEstNTrat]]+Tabela1[[#This Row],[vlConsEst]]</f>
        <v>287.65940841796589</v>
      </c>
      <c r="M1513">
        <v>0</v>
      </c>
      <c r="N1513">
        <f>Tabela1[[#This Row],[VALOR_anual]]+Tabela1[[#This Row],[AJUSTE_exerc]]</f>
        <v>287.65940841796589</v>
      </c>
      <c r="O1513"/>
      <c r="P1513"/>
      <c r="Q1513">
        <v>0</v>
      </c>
      <c r="R1513">
        <v>0</v>
      </c>
      <c r="S1513">
        <v>4164</v>
      </c>
      <c r="T1513">
        <v>0</v>
      </c>
      <c r="U1513">
        <v>0</v>
      </c>
      <c r="V1513">
        <v>3331.2000000000003</v>
      </c>
      <c r="W1513">
        <v>0</v>
      </c>
      <c r="X1513">
        <v>0</v>
      </c>
      <c r="Y1513">
        <v>5.7568725668020709E-2</v>
      </c>
      <c r="Z1513">
        <v>95.886469472655293</v>
      </c>
      <c r="AA1513">
        <v>0</v>
      </c>
      <c r="AB1513">
        <v>0</v>
      </c>
      <c r="AC1513">
        <v>191.77293894531059</v>
      </c>
      <c r="AD1513" t="s">
        <v>9491</v>
      </c>
      <c r="AE1513" t="s">
        <v>9492</v>
      </c>
      <c r="AF1513" s="10">
        <v>45434</v>
      </c>
      <c r="AG1513" s="10">
        <v>47260</v>
      </c>
      <c r="AH1513" t="s">
        <v>9493</v>
      </c>
      <c r="AI1513" t="s">
        <v>7053</v>
      </c>
      <c r="AJ1513" t="s">
        <v>9494</v>
      </c>
      <c r="AK1513" t="s">
        <v>7812</v>
      </c>
      <c r="AL1513">
        <v>0</v>
      </c>
      <c r="AM1513" t="s">
        <v>9495</v>
      </c>
      <c r="AN1513" s="11" t="s">
        <v>8477</v>
      </c>
    </row>
    <row r="1514" spans="1:40" s="4" customFormat="1" x14ac:dyDescent="0.25">
      <c r="A1514" t="s">
        <v>9496</v>
      </c>
      <c r="B1514" t="s">
        <v>164</v>
      </c>
      <c r="C1514">
        <v>50</v>
      </c>
      <c r="D1514" t="s">
        <v>165</v>
      </c>
      <c r="E1514" t="s">
        <v>166</v>
      </c>
      <c r="F1514" s="1">
        <v>330039748198</v>
      </c>
      <c r="G1514" t="s">
        <v>9497</v>
      </c>
      <c r="H1514" t="s">
        <v>9498</v>
      </c>
      <c r="I1514" t="s">
        <v>62</v>
      </c>
      <c r="J1514"/>
      <c r="K1514" s="10">
        <v>45505</v>
      </c>
      <c r="L1514">
        <f>Tabela1[[#This Row],[vlCaptEst]]+Tabela1[[#This Row],[vlLancEstTrat]]+Tabela1[[#This Row],[vlLancEstNTrat]]+Tabela1[[#This Row],[vlConsEst]]</f>
        <v>69.773295509641088</v>
      </c>
      <c r="M1514">
        <v>0</v>
      </c>
      <c r="N1514">
        <f>Tabela1[[#This Row],[VALOR_anual]]+Tabela1[[#This Row],[AJUSTE_exerc]]</f>
        <v>69.773295509641088</v>
      </c>
      <c r="O1514"/>
      <c r="P1514"/>
      <c r="Q1514">
        <v>0</v>
      </c>
      <c r="R1514">
        <v>0</v>
      </c>
      <c r="S1514">
        <v>3000</v>
      </c>
      <c r="T1514">
        <v>0</v>
      </c>
      <c r="U1514">
        <v>0</v>
      </c>
      <c r="V1514">
        <v>12</v>
      </c>
      <c r="W1514">
        <v>0</v>
      </c>
      <c r="X1514">
        <v>0</v>
      </c>
      <c r="Y1514">
        <v>5.7568725668020709E-2</v>
      </c>
      <c r="Z1514">
        <v>69.082470801624837</v>
      </c>
      <c r="AA1514">
        <v>0</v>
      </c>
      <c r="AB1514">
        <v>0</v>
      </c>
      <c r="AC1514">
        <v>0.6908247080162484</v>
      </c>
      <c r="AD1514" t="s">
        <v>9499</v>
      </c>
      <c r="AE1514" t="s">
        <v>9500</v>
      </c>
      <c r="AF1514" s="10">
        <v>45440</v>
      </c>
      <c r="AG1514" s="10">
        <v>47266</v>
      </c>
      <c r="AH1514" t="s">
        <v>9501</v>
      </c>
      <c r="AI1514" t="s">
        <v>9502</v>
      </c>
      <c r="AJ1514" t="s">
        <v>9503</v>
      </c>
      <c r="AK1514" t="s">
        <v>255</v>
      </c>
      <c r="AL1514">
        <v>0</v>
      </c>
      <c r="AM1514" t="s">
        <v>9504</v>
      </c>
      <c r="AN1514" t="s">
        <v>9505</v>
      </c>
    </row>
    <row r="1515" spans="1:40" s="4" customFormat="1" x14ac:dyDescent="0.25">
      <c r="A1515" t="s">
        <v>9506</v>
      </c>
      <c r="B1515" t="s">
        <v>164</v>
      </c>
      <c r="C1515">
        <v>50</v>
      </c>
      <c r="D1515" t="s">
        <v>165</v>
      </c>
      <c r="E1515" t="s">
        <v>166</v>
      </c>
      <c r="F1515" s="1">
        <v>330028286902</v>
      </c>
      <c r="G1515" t="s">
        <v>9507</v>
      </c>
      <c r="H1515" t="s">
        <v>9508</v>
      </c>
      <c r="I1515" t="s">
        <v>92</v>
      </c>
      <c r="J1515"/>
      <c r="K1515" s="10">
        <v>45536</v>
      </c>
      <c r="L1515">
        <f>Tabela1[[#This Row],[vlCaptEst]]+Tabela1[[#This Row],[vlLancEstTrat]]+Tabela1[[#This Row],[vlLancEstNTrat]]+Tabela1[[#This Row],[vlConsEst]]</f>
        <v>1492.7340290815096</v>
      </c>
      <c r="M1515">
        <v>0</v>
      </c>
      <c r="N1515">
        <f>Tabela1[[#This Row],[VALOR_anual]]+Tabela1[[#This Row],[AJUSTE_exerc]]</f>
        <v>1492.7340290815096</v>
      </c>
      <c r="O1515"/>
      <c r="P1515"/>
      <c r="Q1515">
        <v>0</v>
      </c>
      <c r="R1515">
        <v>0</v>
      </c>
      <c r="S1515">
        <v>21608</v>
      </c>
      <c r="T1515">
        <v>0</v>
      </c>
      <c r="U1515">
        <v>0</v>
      </c>
      <c r="V1515">
        <v>17286.400000000001</v>
      </c>
      <c r="W1515">
        <v>0</v>
      </c>
      <c r="X1515">
        <v>0</v>
      </c>
      <c r="Y1515">
        <v>5.7568725668020709E-2</v>
      </c>
      <c r="Z1515">
        <v>497.57800969383652</v>
      </c>
      <c r="AA1515">
        <v>0</v>
      </c>
      <c r="AB1515">
        <v>0</v>
      </c>
      <c r="AC1515">
        <v>995.15601938767304</v>
      </c>
      <c r="AD1515" t="s">
        <v>9509</v>
      </c>
      <c r="AE1515" t="s">
        <v>9510</v>
      </c>
      <c r="AF1515" s="10">
        <v>45449</v>
      </c>
      <c r="AG1515" s="10">
        <v>47275</v>
      </c>
      <c r="AH1515" t="s">
        <v>9201</v>
      </c>
      <c r="AI1515" t="s">
        <v>6401</v>
      </c>
      <c r="AJ1515" t="s">
        <v>9511</v>
      </c>
      <c r="AK1515" t="s">
        <v>1719</v>
      </c>
      <c r="AL1515">
        <v>0</v>
      </c>
      <c r="AM1515" t="s">
        <v>9512</v>
      </c>
      <c r="AN1515" t="s">
        <v>9513</v>
      </c>
    </row>
    <row r="1516" spans="1:40" s="4" customFormat="1" x14ac:dyDescent="0.25">
      <c r="A1516" t="s">
        <v>9514</v>
      </c>
      <c r="B1516" t="s">
        <v>164</v>
      </c>
      <c r="C1516">
        <v>50</v>
      </c>
      <c r="D1516" t="s">
        <v>165</v>
      </c>
      <c r="E1516" t="s">
        <v>166</v>
      </c>
      <c r="F1516" s="1">
        <v>330040102522</v>
      </c>
      <c r="G1516" t="s">
        <v>9515</v>
      </c>
      <c r="H1516" t="s">
        <v>9516</v>
      </c>
      <c r="I1516" t="s">
        <v>49</v>
      </c>
      <c r="J1516"/>
      <c r="K1516" s="10">
        <v>45536</v>
      </c>
      <c r="L1516">
        <f>Tabela1[[#This Row],[vlCaptEst]]+Tabela1[[#This Row],[vlLancEstTrat]]+Tabela1[[#This Row],[vlLancEstNTrat]]+Tabela1[[#This Row],[vlConsEst]]</f>
        <v>576.58532880062796</v>
      </c>
      <c r="M1516">
        <v>0</v>
      </c>
      <c r="N1516">
        <f>Tabela1[[#This Row],[VALOR_anual]]+Tabela1[[#This Row],[AJUSTE_exerc]]</f>
        <v>576.58532880062796</v>
      </c>
      <c r="O1516"/>
      <c r="P1516"/>
      <c r="Q1516">
        <v>0</v>
      </c>
      <c r="R1516">
        <v>0</v>
      </c>
      <c r="S1516">
        <v>14271.499999999998</v>
      </c>
      <c r="T1516">
        <v>0</v>
      </c>
      <c r="U1516">
        <v>0</v>
      </c>
      <c r="V1516">
        <v>4306.9999999999982</v>
      </c>
      <c r="W1516">
        <v>0</v>
      </c>
      <c r="X1516">
        <v>0</v>
      </c>
      <c r="Y1516">
        <v>5.7568725668020709E-2</v>
      </c>
      <c r="Z1516">
        <v>328.63682734846293</v>
      </c>
      <c r="AA1516">
        <v>0</v>
      </c>
      <c r="AB1516">
        <v>0</v>
      </c>
      <c r="AC1516">
        <v>247.94850145216503</v>
      </c>
      <c r="AD1516" t="s">
        <v>9517</v>
      </c>
      <c r="AE1516" t="s">
        <v>9518</v>
      </c>
      <c r="AF1516" s="10">
        <v>45357</v>
      </c>
      <c r="AG1516" s="10">
        <v>47183</v>
      </c>
      <c r="AH1516" t="s">
        <v>9519</v>
      </c>
      <c r="AI1516" t="s">
        <v>5537</v>
      </c>
      <c r="AJ1516">
        <v>24310340</v>
      </c>
      <c r="AK1516" t="s">
        <v>260</v>
      </c>
      <c r="AL1516" t="s">
        <v>47</v>
      </c>
      <c r="AM1516">
        <v>981354853</v>
      </c>
      <c r="AN1516" t="s">
        <v>9376</v>
      </c>
    </row>
    <row r="1517" spans="1:40" s="4" customFormat="1" x14ac:dyDescent="0.25">
      <c r="A1517" t="s">
        <v>9520</v>
      </c>
      <c r="B1517" t="s">
        <v>164</v>
      </c>
      <c r="C1517">
        <v>50</v>
      </c>
      <c r="D1517" t="s">
        <v>165</v>
      </c>
      <c r="E1517" t="s">
        <v>166</v>
      </c>
      <c r="F1517" s="1">
        <v>330038695600</v>
      </c>
      <c r="G1517" t="s">
        <v>9521</v>
      </c>
      <c r="H1517" t="s">
        <v>9522</v>
      </c>
      <c r="I1517" t="s">
        <v>49</v>
      </c>
      <c r="J1517"/>
      <c r="K1517" s="10">
        <v>45536</v>
      </c>
      <c r="L1517">
        <f>Tabela1[[#This Row],[vlCaptEst]]+Tabela1[[#This Row],[vlLancEstTrat]]+Tabela1[[#This Row],[vlLancEstNTrat]]+Tabela1[[#This Row],[vlConsEst]]</f>
        <v>277.36612026852379</v>
      </c>
      <c r="M1517">
        <v>0</v>
      </c>
      <c r="N1517">
        <f>Tabela1[[#This Row],[VALOR_anual]]+Tabela1[[#This Row],[AJUSTE_exerc]]</f>
        <v>277.36612026852379</v>
      </c>
      <c r="O1517"/>
      <c r="P1517"/>
      <c r="Q1517">
        <v>0</v>
      </c>
      <c r="R1517">
        <v>0</v>
      </c>
      <c r="S1517">
        <v>9490</v>
      </c>
      <c r="T1517">
        <v>0</v>
      </c>
      <c r="U1517">
        <v>0</v>
      </c>
      <c r="V1517">
        <v>1022</v>
      </c>
      <c r="W1517">
        <v>0</v>
      </c>
      <c r="X1517">
        <v>0</v>
      </c>
      <c r="Y1517">
        <v>5.7568725668020709E-2</v>
      </c>
      <c r="Z1517">
        <v>218.53088263580665</v>
      </c>
      <c r="AA1517">
        <v>0</v>
      </c>
      <c r="AB1517">
        <v>0</v>
      </c>
      <c r="AC1517">
        <v>58.83523763271716</v>
      </c>
      <c r="AD1517" t="s">
        <v>9523</v>
      </c>
      <c r="AE1517" t="s">
        <v>9524</v>
      </c>
      <c r="AF1517" s="10">
        <v>45365</v>
      </c>
      <c r="AG1517" s="10">
        <v>47191</v>
      </c>
      <c r="AH1517" t="s">
        <v>9525</v>
      </c>
      <c r="AI1517" t="s">
        <v>205</v>
      </c>
      <c r="AJ1517" t="s">
        <v>9526</v>
      </c>
      <c r="AK1517" t="s">
        <v>95</v>
      </c>
      <c r="AL1517">
        <v>0</v>
      </c>
      <c r="AM1517" t="s">
        <v>3856</v>
      </c>
      <c r="AN1517" t="s">
        <v>3617</v>
      </c>
    </row>
    <row r="1518" spans="1:40" s="4" customFormat="1" x14ac:dyDescent="0.25">
      <c r="A1518" t="s">
        <v>9527</v>
      </c>
      <c r="B1518" t="s">
        <v>164</v>
      </c>
      <c r="C1518">
        <v>50</v>
      </c>
      <c r="D1518" t="s">
        <v>165</v>
      </c>
      <c r="E1518" t="s">
        <v>166</v>
      </c>
      <c r="F1518" s="1">
        <v>330042458880</v>
      </c>
      <c r="G1518" t="s">
        <v>9528</v>
      </c>
      <c r="H1518" t="s">
        <v>9529</v>
      </c>
      <c r="I1518" t="s">
        <v>92</v>
      </c>
      <c r="J1518"/>
      <c r="K1518" s="10">
        <v>45536</v>
      </c>
      <c r="L1518">
        <f>Tabela1[[#This Row],[vlCaptEst]]+Tabela1[[#This Row],[vlLancEstTrat]]+Tabela1[[#This Row],[vlLancEstNTrat]]+Tabela1[[#This Row],[vlConsEst]]</f>
        <v>4115.3147465598777</v>
      </c>
      <c r="M1518">
        <v>0</v>
      </c>
      <c r="N1518">
        <f>Tabela1[[#This Row],[VALOR_anual]]+Tabela1[[#This Row],[AJUSTE_exerc]]</f>
        <v>4115.3147465598777</v>
      </c>
      <c r="O1518"/>
      <c r="P1518"/>
      <c r="Q1518">
        <v>0</v>
      </c>
      <c r="R1518">
        <v>0</v>
      </c>
      <c r="S1518">
        <v>51100</v>
      </c>
      <c r="T1518">
        <v>0</v>
      </c>
      <c r="U1518">
        <v>0</v>
      </c>
      <c r="V1518">
        <v>51045.25</v>
      </c>
      <c r="W1518">
        <v>0</v>
      </c>
      <c r="X1518">
        <v>0</v>
      </c>
      <c r="Y1518">
        <v>5.7568725668020709E-2</v>
      </c>
      <c r="Z1518">
        <v>1176.7047526543431</v>
      </c>
      <c r="AA1518">
        <v>0</v>
      </c>
      <c r="AB1518">
        <v>0</v>
      </c>
      <c r="AC1518">
        <v>2938.6099939055343</v>
      </c>
      <c r="AD1518" t="s">
        <v>9530</v>
      </c>
      <c r="AE1518" t="s">
        <v>9531</v>
      </c>
      <c r="AF1518" s="10">
        <v>45454</v>
      </c>
      <c r="AG1518" s="10">
        <v>47280</v>
      </c>
      <c r="AH1518" t="s">
        <v>9532</v>
      </c>
      <c r="AI1518" t="s">
        <v>9533</v>
      </c>
      <c r="AJ1518" t="s">
        <v>9534</v>
      </c>
      <c r="AK1518" t="s">
        <v>255</v>
      </c>
      <c r="AL1518">
        <v>0</v>
      </c>
      <c r="AM1518" t="s">
        <v>9535</v>
      </c>
      <c r="AN1518" t="s">
        <v>9536</v>
      </c>
    </row>
    <row r="1519" spans="1:40" s="4" customFormat="1" x14ac:dyDescent="0.25">
      <c r="A1519" t="s">
        <v>9537</v>
      </c>
      <c r="B1519" t="s">
        <v>164</v>
      </c>
      <c r="C1519">
        <v>50</v>
      </c>
      <c r="D1519" t="s">
        <v>165</v>
      </c>
      <c r="E1519" t="s">
        <v>166</v>
      </c>
      <c r="F1519" s="1">
        <v>330042463298</v>
      </c>
      <c r="G1519" t="s">
        <v>224</v>
      </c>
      <c r="H1519" t="s">
        <v>9538</v>
      </c>
      <c r="I1519" t="s">
        <v>92</v>
      </c>
      <c r="J1519"/>
      <c r="K1519" s="10">
        <v>45536</v>
      </c>
      <c r="L1519">
        <f>Tabela1[[#This Row],[vlCaptEst]]+Tabela1[[#This Row],[vlLancEstTrat]]+Tabela1[[#This Row],[vlLancEstNTrat]]+Tabela1[[#This Row],[vlConsEst]]</f>
        <v>14706.708149692407</v>
      </c>
      <c r="M1519">
        <v>0</v>
      </c>
      <c r="N1519">
        <f>Tabela1[[#This Row],[VALOR_anual]]+Tabela1[[#This Row],[AJUSTE_exerc]]</f>
        <v>14706.708149692407</v>
      </c>
      <c r="O1519"/>
      <c r="P1519"/>
      <c r="Q1519">
        <v>0</v>
      </c>
      <c r="R1519">
        <v>0</v>
      </c>
      <c r="S1519">
        <v>182500</v>
      </c>
      <c r="T1519">
        <v>0</v>
      </c>
      <c r="U1519">
        <v>0</v>
      </c>
      <c r="V1519">
        <v>182463.5</v>
      </c>
      <c r="W1519">
        <v>0</v>
      </c>
      <c r="X1519">
        <v>0</v>
      </c>
      <c r="Y1519">
        <v>5.7568725668020709E-2</v>
      </c>
      <c r="Z1519">
        <v>4202.5169737655115</v>
      </c>
      <c r="AA1519">
        <v>0</v>
      </c>
      <c r="AB1519">
        <v>0</v>
      </c>
      <c r="AC1519">
        <v>10504.191175926895</v>
      </c>
      <c r="AD1519" t="s">
        <v>9539</v>
      </c>
      <c r="AE1519" t="s">
        <v>9540</v>
      </c>
      <c r="AF1519" s="10">
        <v>45456</v>
      </c>
      <c r="AG1519" s="10">
        <v>47282</v>
      </c>
      <c r="AH1519" t="s">
        <v>9541</v>
      </c>
      <c r="AI1519" t="s">
        <v>181</v>
      </c>
      <c r="AJ1519" t="s">
        <v>9542</v>
      </c>
      <c r="AK1519" t="s">
        <v>95</v>
      </c>
      <c r="AL1519">
        <v>0</v>
      </c>
      <c r="AM1519" t="s">
        <v>9543</v>
      </c>
      <c r="AN1519" t="s">
        <v>9544</v>
      </c>
    </row>
    <row r="1520" spans="1:40" s="4" customFormat="1" x14ac:dyDescent="0.25">
      <c r="A1520" t="s">
        <v>9545</v>
      </c>
      <c r="B1520" t="s">
        <v>164</v>
      </c>
      <c r="C1520">
        <v>50</v>
      </c>
      <c r="D1520" t="s">
        <v>165</v>
      </c>
      <c r="E1520" t="s">
        <v>166</v>
      </c>
      <c r="F1520" s="1">
        <v>330041596715</v>
      </c>
      <c r="G1520" t="s">
        <v>9546</v>
      </c>
      <c r="H1520" t="s">
        <v>9547</v>
      </c>
      <c r="I1520" t="s">
        <v>62</v>
      </c>
      <c r="J1520"/>
      <c r="K1520" s="10">
        <v>45536</v>
      </c>
      <c r="L1520">
        <f>Tabela1[[#This Row],[vlCaptEst]]+Tabela1[[#This Row],[vlLancEstTrat]]+Tabela1[[#This Row],[vlLancEstNTrat]]+Tabela1[[#This Row],[vlConsEst]]</f>
        <v>1686.8903132694763</v>
      </c>
      <c r="M1520">
        <v>0</v>
      </c>
      <c r="N1520">
        <f>Tabela1[[#This Row],[VALOR_anual]]+Tabela1[[#This Row],[AJUSTE_exerc]]</f>
        <v>1686.8903132694763</v>
      </c>
      <c r="O1520"/>
      <c r="P1520"/>
      <c r="Q1520">
        <v>0</v>
      </c>
      <c r="R1520">
        <v>0</v>
      </c>
      <c r="S1520">
        <v>27448</v>
      </c>
      <c r="T1520">
        <v>0</v>
      </c>
      <c r="U1520">
        <v>0</v>
      </c>
      <c r="V1520">
        <v>18323</v>
      </c>
      <c r="W1520">
        <v>0</v>
      </c>
      <c r="X1520">
        <v>0</v>
      </c>
      <c r="Y1520">
        <v>5.7568725668020709E-2</v>
      </c>
      <c r="Z1520">
        <v>632.0585528543329</v>
      </c>
      <c r="AA1520">
        <v>0</v>
      </c>
      <c r="AB1520">
        <v>0</v>
      </c>
      <c r="AC1520">
        <v>1054.8317604151434</v>
      </c>
      <c r="AD1520" t="s">
        <v>9548</v>
      </c>
      <c r="AE1520" t="s">
        <v>9549</v>
      </c>
      <c r="AF1520" s="10">
        <v>45456</v>
      </c>
      <c r="AG1520" s="10">
        <v>47282</v>
      </c>
      <c r="AH1520" t="s">
        <v>9550</v>
      </c>
      <c r="AI1520" t="s">
        <v>9551</v>
      </c>
      <c r="AJ1520" t="s">
        <v>9552</v>
      </c>
      <c r="AK1520" t="s">
        <v>7940</v>
      </c>
      <c r="AL1520">
        <v>0</v>
      </c>
      <c r="AM1520" t="s">
        <v>9553</v>
      </c>
      <c r="AN1520" t="s">
        <v>1690</v>
      </c>
    </row>
    <row r="1521" spans="1:40" s="4" customFormat="1" x14ac:dyDescent="0.25">
      <c r="A1521" t="s">
        <v>9554</v>
      </c>
      <c r="B1521" t="s">
        <v>164</v>
      </c>
      <c r="C1521">
        <v>50</v>
      </c>
      <c r="D1521" t="s">
        <v>165</v>
      </c>
      <c r="E1521" t="s">
        <v>166</v>
      </c>
      <c r="F1521" s="1">
        <v>330041457782</v>
      </c>
      <c r="G1521" t="s">
        <v>9555</v>
      </c>
      <c r="H1521" t="s">
        <v>9556</v>
      </c>
      <c r="I1521" t="s">
        <v>49</v>
      </c>
      <c r="J1521"/>
      <c r="K1521" s="10">
        <v>45536</v>
      </c>
      <c r="L1521">
        <f>Tabela1[[#This Row],[vlCaptEst]]+Tabela1[[#This Row],[vlLancEstTrat]]+Tabela1[[#This Row],[vlLancEstNTrat]]+Tabela1[[#This Row],[vlConsEst]]</f>
        <v>186.59175363518867</v>
      </c>
      <c r="M1521">
        <v>0</v>
      </c>
      <c r="N1521">
        <f>Tabela1[[#This Row],[VALOR_anual]]+Tabela1[[#This Row],[AJUSTE_exerc]]</f>
        <v>186.59175363518867</v>
      </c>
      <c r="O1521"/>
      <c r="P1521"/>
      <c r="Q1521">
        <v>0</v>
      </c>
      <c r="R1521">
        <v>0</v>
      </c>
      <c r="S1521">
        <v>5402</v>
      </c>
      <c r="T1521">
        <v>0</v>
      </c>
      <c r="U1521">
        <v>0</v>
      </c>
      <c r="V1521">
        <v>1080.3999999999996</v>
      </c>
      <c r="W1521">
        <v>0</v>
      </c>
      <c r="X1521">
        <v>0</v>
      </c>
      <c r="Y1521">
        <v>5.7568725668020709E-2</v>
      </c>
      <c r="Z1521">
        <v>124.39450242345913</v>
      </c>
      <c r="AA1521">
        <v>0</v>
      </c>
      <c r="AB1521">
        <v>0</v>
      </c>
      <c r="AC1521">
        <v>62.197251211729544</v>
      </c>
      <c r="AD1521" t="s">
        <v>9557</v>
      </c>
      <c r="AE1521" t="s">
        <v>9558</v>
      </c>
      <c r="AF1521" s="10">
        <v>45365</v>
      </c>
      <c r="AG1521" s="10">
        <v>47191</v>
      </c>
      <c r="AH1521" t="s">
        <v>9559</v>
      </c>
      <c r="AI1521" t="s">
        <v>353</v>
      </c>
      <c r="AJ1521" t="s">
        <v>9560</v>
      </c>
      <c r="AK1521" t="s">
        <v>255</v>
      </c>
      <c r="AL1521">
        <v>0</v>
      </c>
      <c r="AM1521" t="s">
        <v>9561</v>
      </c>
      <c r="AN1521" t="s">
        <v>1421</v>
      </c>
    </row>
    <row r="1522" spans="1:40" s="4" customFormat="1" x14ac:dyDescent="0.25">
      <c r="A1522" t="s">
        <v>9562</v>
      </c>
      <c r="B1522" t="s">
        <v>164</v>
      </c>
      <c r="C1522">
        <v>50</v>
      </c>
      <c r="D1522" t="s">
        <v>165</v>
      </c>
      <c r="E1522" t="s">
        <v>166</v>
      </c>
      <c r="F1522" s="1">
        <v>330039265804</v>
      </c>
      <c r="G1522" t="s">
        <v>9563</v>
      </c>
      <c r="H1522" t="s">
        <v>9564</v>
      </c>
      <c r="I1522" t="s">
        <v>49</v>
      </c>
      <c r="J1522"/>
      <c r="K1522" s="10">
        <v>45536</v>
      </c>
      <c r="L1522">
        <f>Tabela1[[#This Row],[vlCaptEst]]+Tabela1[[#This Row],[vlLancEstTrat]]+Tabela1[[#This Row],[vlLancEstNTrat]]+Tabela1[[#This Row],[vlConsEst]]</f>
        <v>1699.3297635118224</v>
      </c>
      <c r="M1522">
        <v>0</v>
      </c>
      <c r="N1522">
        <f>Tabela1[[#This Row],[VALOR_anual]]+Tabela1[[#This Row],[AJUSTE_exerc]]</f>
        <v>1699.3297635118224</v>
      </c>
      <c r="O1522"/>
      <c r="P1522"/>
      <c r="Q1522">
        <v>0</v>
      </c>
      <c r="R1522">
        <v>0</v>
      </c>
      <c r="S1522">
        <v>34120.200000000004</v>
      </c>
      <c r="T1522">
        <v>0</v>
      </c>
      <c r="U1522">
        <v>0</v>
      </c>
      <c r="V1522">
        <v>15870.200000000004</v>
      </c>
      <c r="W1522">
        <v>0</v>
      </c>
      <c r="X1522">
        <v>0</v>
      </c>
      <c r="Y1522">
        <v>5.7568725668020709E-2</v>
      </c>
      <c r="Z1522">
        <v>785.70257341520005</v>
      </c>
      <c r="AA1522">
        <v>0</v>
      </c>
      <c r="AB1522">
        <v>0</v>
      </c>
      <c r="AC1522">
        <v>913.62719009662237</v>
      </c>
      <c r="AD1522" t="s">
        <v>9565</v>
      </c>
      <c r="AE1522">
        <v>1000032024</v>
      </c>
      <c r="AF1522" s="10">
        <v>45485</v>
      </c>
      <c r="AG1522" s="10">
        <v>47311</v>
      </c>
      <c r="AH1522" t="s">
        <v>9566</v>
      </c>
      <c r="AI1522" t="s">
        <v>9567</v>
      </c>
      <c r="AJ1522" t="s">
        <v>9568</v>
      </c>
      <c r="AK1522" t="s">
        <v>255</v>
      </c>
      <c r="AL1522">
        <v>0</v>
      </c>
      <c r="AM1522" t="s">
        <v>9569</v>
      </c>
      <c r="AN1522" t="s">
        <v>1421</v>
      </c>
    </row>
    <row r="1523" spans="1:40" s="4" customFormat="1" x14ac:dyDescent="0.25">
      <c r="A1523" t="s">
        <v>9570</v>
      </c>
      <c r="B1523" t="s">
        <v>164</v>
      </c>
      <c r="C1523">
        <v>50</v>
      </c>
      <c r="D1523" t="s">
        <v>165</v>
      </c>
      <c r="E1523" t="s">
        <v>166</v>
      </c>
      <c r="F1523" s="1">
        <v>330040880738</v>
      </c>
      <c r="G1523" t="s">
        <v>9571</v>
      </c>
      <c r="H1523" t="s">
        <v>9572</v>
      </c>
      <c r="I1523" t="s">
        <v>49</v>
      </c>
      <c r="J1523"/>
      <c r="K1523" s="10">
        <v>45536</v>
      </c>
      <c r="L1523">
        <f>Tabela1[[#This Row],[vlCaptEst]]+Tabela1[[#This Row],[vlLancEstTrat]]+Tabela1[[#This Row],[vlLancEstNTrat]]+Tabela1[[#This Row],[vlConsEst]]</f>
        <v>1684.3688030852172</v>
      </c>
      <c r="M1523">
        <v>0</v>
      </c>
      <c r="N1523">
        <f>Tabela1[[#This Row],[VALOR_anual]]+Tabela1[[#This Row],[AJUSTE_exerc]]</f>
        <v>1684.3688030852172</v>
      </c>
      <c r="O1523"/>
      <c r="P1523"/>
      <c r="Q1523">
        <v>0</v>
      </c>
      <c r="R1523">
        <v>0</v>
      </c>
      <c r="S1523">
        <v>23506.000000000004</v>
      </c>
      <c r="T1523">
        <v>0</v>
      </c>
      <c r="U1523">
        <v>0</v>
      </c>
      <c r="V1523">
        <v>19856.000000000004</v>
      </c>
      <c r="W1523">
        <v>0</v>
      </c>
      <c r="X1523">
        <v>0</v>
      </c>
      <c r="Y1523">
        <v>5.7568725668020709E-2</v>
      </c>
      <c r="Z1523">
        <v>541.28418622099787</v>
      </c>
      <c r="AA1523">
        <v>0</v>
      </c>
      <c r="AB1523">
        <v>0</v>
      </c>
      <c r="AC1523">
        <v>1143.0846168642195</v>
      </c>
      <c r="AD1523" t="s">
        <v>9573</v>
      </c>
      <c r="AE1523" t="s">
        <v>9574</v>
      </c>
      <c r="AF1523" s="10">
        <v>45475</v>
      </c>
      <c r="AG1523" s="10">
        <v>47301</v>
      </c>
      <c r="AH1523" t="s">
        <v>9575</v>
      </c>
      <c r="AI1523" t="s">
        <v>9576</v>
      </c>
      <c r="AJ1523" t="s">
        <v>9577</v>
      </c>
      <c r="AK1523" t="s">
        <v>95</v>
      </c>
      <c r="AL1523">
        <v>0</v>
      </c>
      <c r="AM1523" t="s">
        <v>9578</v>
      </c>
      <c r="AN1523" t="s">
        <v>268</v>
      </c>
    </row>
    <row r="1524" spans="1:40" s="4" customFormat="1" x14ac:dyDescent="0.25">
      <c r="A1524" t="s">
        <v>9579</v>
      </c>
      <c r="B1524" t="s">
        <v>164</v>
      </c>
      <c r="C1524">
        <v>50</v>
      </c>
      <c r="D1524" t="s">
        <v>165</v>
      </c>
      <c r="E1524" t="s">
        <v>166</v>
      </c>
      <c r="F1524" s="1">
        <v>330036992497</v>
      </c>
      <c r="G1524" t="s">
        <v>9580</v>
      </c>
      <c r="H1524" t="s">
        <v>9581</v>
      </c>
      <c r="I1524" t="s">
        <v>62</v>
      </c>
      <c r="J1524"/>
      <c r="K1524" s="10">
        <v>45536</v>
      </c>
      <c r="L1524">
        <f>Tabela1[[#This Row],[vlCaptEst]]+Tabela1[[#This Row],[vlLancEstTrat]]+Tabela1[[#This Row],[vlLancEstNTrat]]+Tabela1[[#This Row],[vlConsEst]]</f>
        <v>28.705148267491154</v>
      </c>
      <c r="M1524">
        <v>0</v>
      </c>
      <c r="N1524">
        <f>Tabela1[[#This Row],[VALOR_anual]]+Tabela1[[#This Row],[AJUSTE_exerc]]</f>
        <v>28.705148267491154</v>
      </c>
      <c r="O1524"/>
      <c r="P1524"/>
      <c r="Q1524">
        <v>0</v>
      </c>
      <c r="R1524">
        <v>0</v>
      </c>
      <c r="S1524">
        <v>509.76000000000005</v>
      </c>
      <c r="T1524">
        <v>0</v>
      </c>
      <c r="U1524">
        <v>0</v>
      </c>
      <c r="V1524">
        <v>294.72000000000003</v>
      </c>
      <c r="W1524">
        <v>0</v>
      </c>
      <c r="X1524">
        <v>0</v>
      </c>
      <c r="Y1524">
        <v>5.7568725668020709E-2</v>
      </c>
      <c r="Z1524">
        <v>11.738493438612094</v>
      </c>
      <c r="AA1524">
        <v>0</v>
      </c>
      <c r="AB1524">
        <v>0</v>
      </c>
      <c r="AC1524">
        <v>16.966654828879062</v>
      </c>
      <c r="AD1524" t="s">
        <v>9582</v>
      </c>
      <c r="AE1524" t="s">
        <v>9583</v>
      </c>
      <c r="AF1524" s="10">
        <v>45499</v>
      </c>
      <c r="AG1524" s="10">
        <v>47325</v>
      </c>
      <c r="AH1524" t="s">
        <v>9584</v>
      </c>
      <c r="AI1524" t="s">
        <v>9585</v>
      </c>
      <c r="AJ1524" t="s">
        <v>7398</v>
      </c>
      <c r="AK1524" t="s">
        <v>8171</v>
      </c>
      <c r="AL1524">
        <v>0</v>
      </c>
      <c r="AM1524" t="s">
        <v>9495</v>
      </c>
      <c r="AN1524" t="s">
        <v>8477</v>
      </c>
    </row>
    <row r="1525" spans="1:40" s="4" customFormat="1" x14ac:dyDescent="0.25">
      <c r="A1525" t="s">
        <v>9586</v>
      </c>
      <c r="B1525" t="s">
        <v>164</v>
      </c>
      <c r="C1525">
        <v>50</v>
      </c>
      <c r="D1525" t="s">
        <v>165</v>
      </c>
      <c r="E1525" t="s">
        <v>166</v>
      </c>
      <c r="F1525" s="1">
        <v>330042877696</v>
      </c>
      <c r="G1525" t="s">
        <v>9587</v>
      </c>
      <c r="H1525" t="s">
        <v>9588</v>
      </c>
      <c r="I1525" t="s">
        <v>49</v>
      </c>
      <c r="J1525"/>
      <c r="K1525" s="10">
        <v>45536</v>
      </c>
      <c r="L1525">
        <f>Tabela1[[#This Row],[vlCaptEst]]+Tabela1[[#This Row],[vlLancEstTrat]]+Tabela1[[#This Row],[vlLancEstNTrat]]+Tabela1[[#This Row],[vlConsEst]]</f>
        <v>310.98625605864788</v>
      </c>
      <c r="M1525">
        <v>0</v>
      </c>
      <c r="N1525">
        <f>Tabela1[[#This Row],[VALOR_anual]]+Tabela1[[#This Row],[AJUSTE_exerc]]</f>
        <v>310.98625605864788</v>
      </c>
      <c r="O1525"/>
      <c r="P1525"/>
      <c r="Q1525">
        <v>0</v>
      </c>
      <c r="R1525">
        <v>0</v>
      </c>
      <c r="S1525">
        <v>11680</v>
      </c>
      <c r="T1525">
        <v>0</v>
      </c>
      <c r="U1525">
        <v>0</v>
      </c>
      <c r="V1525">
        <v>730</v>
      </c>
      <c r="W1525">
        <v>0</v>
      </c>
      <c r="X1525">
        <v>0</v>
      </c>
      <c r="Y1525">
        <v>5.7568725668020709E-2</v>
      </c>
      <c r="Z1525">
        <v>268.96108632099276</v>
      </c>
      <c r="AA1525">
        <v>0</v>
      </c>
      <c r="AB1525">
        <v>0</v>
      </c>
      <c r="AC1525">
        <v>42.025169737655112</v>
      </c>
      <c r="AD1525" t="s">
        <v>9589</v>
      </c>
      <c r="AE1525">
        <v>1002912024</v>
      </c>
      <c r="AF1525" s="10">
        <v>45516</v>
      </c>
      <c r="AG1525" s="10">
        <v>47342</v>
      </c>
      <c r="AH1525" t="s">
        <v>1909</v>
      </c>
      <c r="AI1525" t="s">
        <v>9590</v>
      </c>
      <c r="AJ1525" t="s">
        <v>9591</v>
      </c>
      <c r="AK1525" t="s">
        <v>95</v>
      </c>
      <c r="AL1525">
        <v>0</v>
      </c>
      <c r="AM1525" t="s">
        <v>9447</v>
      </c>
      <c r="AN1525" t="s">
        <v>8477</v>
      </c>
    </row>
    <row r="1526" spans="1:40" s="4" customFormat="1" x14ac:dyDescent="0.25">
      <c r="A1526" t="s">
        <v>9592</v>
      </c>
      <c r="B1526" t="s">
        <v>164</v>
      </c>
      <c r="C1526">
        <v>50</v>
      </c>
      <c r="D1526" t="s">
        <v>165</v>
      </c>
      <c r="E1526" t="s">
        <v>166</v>
      </c>
      <c r="F1526" s="1">
        <v>330041080662</v>
      </c>
      <c r="G1526" t="s">
        <v>8451</v>
      </c>
      <c r="H1526" t="s">
        <v>9593</v>
      </c>
      <c r="I1526" t="s">
        <v>92</v>
      </c>
      <c r="J1526"/>
      <c r="K1526" s="10">
        <v>45536</v>
      </c>
      <c r="L1526">
        <f>Tabela1[[#This Row],[vlCaptEst]]+Tabela1[[#This Row],[vlLancEstTrat]]+Tabela1[[#This Row],[vlLancEstNTrat]]+Tabela1[[#This Row],[vlConsEst]]</f>
        <v>21619.84857153667</v>
      </c>
      <c r="M1526">
        <v>0</v>
      </c>
      <c r="N1526">
        <f>Tabela1[[#This Row],[VALOR_anual]]+Tabela1[[#This Row],[AJUSTE_exerc]]</f>
        <v>21619.84857153667</v>
      </c>
      <c r="O1526"/>
      <c r="P1526"/>
      <c r="Q1526">
        <v>0</v>
      </c>
      <c r="R1526">
        <v>0</v>
      </c>
      <c r="S1526">
        <v>268640</v>
      </c>
      <c r="T1526">
        <v>0</v>
      </c>
      <c r="U1526">
        <v>0</v>
      </c>
      <c r="V1526">
        <v>268092.5</v>
      </c>
      <c r="W1526">
        <v>0</v>
      </c>
      <c r="X1526">
        <v>0</v>
      </c>
      <c r="Y1526">
        <v>5.7568725668020709E-2</v>
      </c>
      <c r="Z1526">
        <v>6186.1049853828335</v>
      </c>
      <c r="AA1526">
        <v>0</v>
      </c>
      <c r="AB1526">
        <v>0</v>
      </c>
      <c r="AC1526">
        <v>15433.743586153838</v>
      </c>
      <c r="AD1526" t="s">
        <v>9594</v>
      </c>
      <c r="AE1526">
        <v>1001392024</v>
      </c>
      <c r="AF1526" s="10">
        <v>45498</v>
      </c>
      <c r="AG1526" s="10">
        <v>47324</v>
      </c>
      <c r="AH1526" t="s">
        <v>9595</v>
      </c>
      <c r="AI1526" t="s">
        <v>1181</v>
      </c>
      <c r="AJ1526" t="s">
        <v>9596</v>
      </c>
      <c r="AK1526" t="s">
        <v>95</v>
      </c>
      <c r="AL1526">
        <v>0</v>
      </c>
      <c r="AM1526" t="s">
        <v>3963</v>
      </c>
      <c r="AN1526" t="s">
        <v>1690</v>
      </c>
    </row>
    <row r="1527" spans="1:40" s="4" customFormat="1" x14ac:dyDescent="0.25">
      <c r="A1527" t="s">
        <v>9597</v>
      </c>
      <c r="B1527" t="s">
        <v>164</v>
      </c>
      <c r="C1527">
        <v>50</v>
      </c>
      <c r="D1527" t="s">
        <v>165</v>
      </c>
      <c r="E1527" t="s">
        <v>166</v>
      </c>
      <c r="F1527" s="1">
        <v>330039435815</v>
      </c>
      <c r="G1527" t="s">
        <v>9598</v>
      </c>
      <c r="H1527" t="s">
        <v>9599</v>
      </c>
      <c r="I1527" t="s">
        <v>49</v>
      </c>
      <c r="J1527"/>
      <c r="K1527" s="10">
        <v>45575</v>
      </c>
      <c r="L1527">
        <f>Tabela1[[#This Row],[vlCaptEst]]+Tabela1[[#This Row],[vlLancEstTrat]]+Tabela1[[#This Row],[vlLancEstNTrat]]+Tabela1[[#This Row],[vlConsEst]]</f>
        <v>93.971823640643564</v>
      </c>
      <c r="M1527">
        <v>0</v>
      </c>
      <c r="N1527">
        <f>Tabela1[[#This Row],[VALOR_anual]]+Tabela1[[#This Row],[AJUSTE_exerc]]</f>
        <v>93.971823640643564</v>
      </c>
      <c r="O1527"/>
      <c r="P1527"/>
      <c r="Q1527">
        <v>0</v>
      </c>
      <c r="R1527">
        <v>0</v>
      </c>
      <c r="S1527">
        <v>3642.7</v>
      </c>
      <c r="T1527"/>
      <c r="U1527"/>
      <c r="V1527">
        <v>175.19999999999982</v>
      </c>
      <c r="W1527"/>
      <c r="X1527"/>
      <c r="Y1527">
        <v>5.7568725668020709E-2</v>
      </c>
      <c r="Z1527">
        <v>83.884393744337117</v>
      </c>
      <c r="AA1527">
        <v>0</v>
      </c>
      <c r="AB1527">
        <v>0</v>
      </c>
      <c r="AC1527">
        <v>10.087429896306443</v>
      </c>
      <c r="AD1527" t="s">
        <v>9600</v>
      </c>
      <c r="AE1527" t="s">
        <v>9601</v>
      </c>
      <c r="AF1527" s="10" t="s">
        <v>9602</v>
      </c>
      <c r="AG1527" s="10" t="s">
        <v>9603</v>
      </c>
      <c r="AH1527" t="s">
        <v>9604</v>
      </c>
      <c r="AI1527" t="s">
        <v>202</v>
      </c>
      <c r="AJ1527" t="s">
        <v>9605</v>
      </c>
      <c r="AK1527" t="s">
        <v>9606</v>
      </c>
      <c r="AL1527" t="s">
        <v>47</v>
      </c>
      <c r="AM1527" t="s">
        <v>9607</v>
      </c>
      <c r="AN1527" t="s">
        <v>1668</v>
      </c>
    </row>
    <row r="1528" spans="1:40" s="4" customFormat="1" x14ac:dyDescent="0.25">
      <c r="A1528" t="s">
        <v>9608</v>
      </c>
      <c r="B1528" t="s">
        <v>164</v>
      </c>
      <c r="C1528">
        <v>50</v>
      </c>
      <c r="D1528" t="s">
        <v>165</v>
      </c>
      <c r="E1528" t="s">
        <v>166</v>
      </c>
      <c r="F1528" s="1">
        <v>330039209050</v>
      </c>
      <c r="G1528" t="s">
        <v>9609</v>
      </c>
      <c r="H1528" t="s">
        <v>9610</v>
      </c>
      <c r="I1528" t="s">
        <v>49</v>
      </c>
      <c r="J1528"/>
      <c r="K1528" s="10">
        <v>45575</v>
      </c>
      <c r="L1528">
        <f>Tabela1[[#This Row],[vlCaptEst]]+Tabela1[[#This Row],[vlLancEstTrat]]+Tabela1[[#This Row],[vlLancEstNTrat]]+Tabela1[[#This Row],[vlConsEst]]</f>
        <v>345.11332364703065</v>
      </c>
      <c r="M1528">
        <v>0</v>
      </c>
      <c r="N1528">
        <f>Tabela1[[#This Row],[VALOR_anual]]+Tabela1[[#This Row],[AJUSTE_exerc]]</f>
        <v>345.11332364703065</v>
      </c>
      <c r="O1528"/>
      <c r="P1528"/>
      <c r="Q1528">
        <v>0</v>
      </c>
      <c r="R1528">
        <v>0</v>
      </c>
      <c r="S1528">
        <v>9986.4</v>
      </c>
      <c r="T1528"/>
      <c r="U1528"/>
      <c r="V1528">
        <v>2000.1999999999998</v>
      </c>
      <c r="W1528"/>
      <c r="X1528"/>
      <c r="Y1528">
        <v>5.7568725668020709E-2</v>
      </c>
      <c r="Z1528">
        <v>229.96416270855121</v>
      </c>
      <c r="AA1528">
        <v>0</v>
      </c>
      <c r="AB1528">
        <v>0</v>
      </c>
      <c r="AC1528">
        <v>115.14916093847944</v>
      </c>
      <c r="AD1528" t="s">
        <v>9611</v>
      </c>
      <c r="AE1528" t="s">
        <v>9612</v>
      </c>
      <c r="AF1528" s="10" t="s">
        <v>9613</v>
      </c>
      <c r="AG1528" s="10" t="s">
        <v>9614</v>
      </c>
      <c r="AH1528" t="s">
        <v>9615</v>
      </c>
      <c r="AI1528" t="s">
        <v>129</v>
      </c>
      <c r="AJ1528" t="s">
        <v>9616</v>
      </c>
      <c r="AK1528" t="s">
        <v>7244</v>
      </c>
      <c r="AL1528" t="s">
        <v>47</v>
      </c>
      <c r="AM1528" t="s">
        <v>9617</v>
      </c>
      <c r="AN1528" t="s">
        <v>8339</v>
      </c>
    </row>
    <row r="1529" spans="1:40" s="4" customFormat="1" x14ac:dyDescent="0.25">
      <c r="A1529" t="s">
        <v>9618</v>
      </c>
      <c r="B1529" t="s">
        <v>164</v>
      </c>
      <c r="C1529">
        <v>50</v>
      </c>
      <c r="D1529" t="s">
        <v>165</v>
      </c>
      <c r="E1529" t="s">
        <v>166</v>
      </c>
      <c r="F1529" s="1">
        <v>330040941702</v>
      </c>
      <c r="G1529" t="s">
        <v>9619</v>
      </c>
      <c r="H1529" t="s">
        <v>9620</v>
      </c>
      <c r="I1529" t="s">
        <v>49</v>
      </c>
      <c r="J1529"/>
      <c r="K1529" s="10">
        <v>45575</v>
      </c>
      <c r="L1529">
        <f>Tabela1[[#This Row],[vlCaptEst]]+Tabela1[[#This Row],[vlLancEstTrat]]+Tabela1[[#This Row],[vlLancEstNTrat]]+Tabela1[[#This Row],[vlConsEst]]</f>
        <v>543.80227668742691</v>
      </c>
      <c r="M1529">
        <v>0</v>
      </c>
      <c r="N1529">
        <f>Tabela1[[#This Row],[VALOR_anual]]+Tabela1[[#This Row],[AJUSTE_exerc]]</f>
        <v>543.80227668742691</v>
      </c>
      <c r="O1529"/>
      <c r="P1529"/>
      <c r="Q1529">
        <v>0</v>
      </c>
      <c r="R1529">
        <v>0</v>
      </c>
      <c r="S1529">
        <v>7008</v>
      </c>
      <c r="T1529"/>
      <c r="U1529"/>
      <c r="V1529">
        <v>6643</v>
      </c>
      <c r="W1529"/>
      <c r="X1529"/>
      <c r="Y1529">
        <v>5.7568725668020709E-2</v>
      </c>
      <c r="Z1529">
        <v>161.37799339287761</v>
      </c>
      <c r="AA1529">
        <v>0</v>
      </c>
      <c r="AB1529">
        <v>0</v>
      </c>
      <c r="AC1529">
        <v>382.42428329454924</v>
      </c>
      <c r="AD1529" t="s">
        <v>9621</v>
      </c>
      <c r="AE1529" t="s">
        <v>9622</v>
      </c>
      <c r="AF1529" s="10" t="s">
        <v>9602</v>
      </c>
      <c r="AG1529" s="10" t="s">
        <v>9603</v>
      </c>
      <c r="AH1529" t="s">
        <v>9623</v>
      </c>
      <c r="AI1529" t="s">
        <v>5349</v>
      </c>
      <c r="AJ1529" t="s">
        <v>9624</v>
      </c>
      <c r="AK1529" t="s">
        <v>5904</v>
      </c>
      <c r="AL1529" t="s">
        <v>47</v>
      </c>
      <c r="AM1529" t="s">
        <v>8246</v>
      </c>
      <c r="AN1529" t="s">
        <v>1678</v>
      </c>
    </row>
    <row r="1530" spans="1:40" s="4" customFormat="1" x14ac:dyDescent="0.25">
      <c r="A1530" t="s">
        <v>9625</v>
      </c>
      <c r="B1530" t="s">
        <v>164</v>
      </c>
      <c r="C1530">
        <v>50</v>
      </c>
      <c r="D1530" t="s">
        <v>165</v>
      </c>
      <c r="E1530" t="s">
        <v>166</v>
      </c>
      <c r="F1530" s="1">
        <v>330040265073</v>
      </c>
      <c r="G1530" t="s">
        <v>9626</v>
      </c>
      <c r="H1530" t="s">
        <v>9627</v>
      </c>
      <c r="I1530" t="s">
        <v>49</v>
      </c>
      <c r="J1530"/>
      <c r="K1530" s="10">
        <v>45575</v>
      </c>
      <c r="L1530">
        <f>Tabela1[[#This Row],[vlCaptEst]]+Tabela1[[#This Row],[vlLancEstTrat]]+Tabela1[[#This Row],[vlLancEstNTrat]]+Tabela1[[#This Row],[vlConsEst]]</f>
        <v>2466.8774636003554</v>
      </c>
      <c r="M1530">
        <v>0</v>
      </c>
      <c r="N1530">
        <f>Tabela1[[#This Row],[VALOR_anual]]+Tabela1[[#This Row],[AJUSTE_exerc]]</f>
        <v>2466.8774636003554</v>
      </c>
      <c r="O1530"/>
      <c r="P1530"/>
      <c r="Q1530">
        <v>0</v>
      </c>
      <c r="R1530">
        <v>0</v>
      </c>
      <c r="S1530">
        <v>32047</v>
      </c>
      <c r="T1530"/>
      <c r="U1530"/>
      <c r="V1530">
        <v>30032.2</v>
      </c>
      <c r="W1530"/>
      <c r="X1530"/>
      <c r="Y1530">
        <v>5.7568725668020709E-2</v>
      </c>
      <c r="Z1530">
        <v>737.96198059322387</v>
      </c>
      <c r="AA1530">
        <v>0</v>
      </c>
      <c r="AB1530">
        <v>0</v>
      </c>
      <c r="AC1530">
        <v>1728.9154830071313</v>
      </c>
      <c r="AD1530" t="s">
        <v>9628</v>
      </c>
      <c r="AE1530" t="s">
        <v>9629</v>
      </c>
      <c r="AF1530" s="10" t="s">
        <v>9630</v>
      </c>
      <c r="AG1530" s="10" t="s">
        <v>9631</v>
      </c>
      <c r="AH1530" t="s">
        <v>138</v>
      </c>
      <c r="AI1530" t="s">
        <v>180</v>
      </c>
      <c r="AJ1530" t="s">
        <v>9632</v>
      </c>
      <c r="AK1530" t="s">
        <v>95</v>
      </c>
      <c r="AL1530" t="s">
        <v>47</v>
      </c>
      <c r="AM1530" t="s">
        <v>9633</v>
      </c>
      <c r="AN1530" t="s">
        <v>9634</v>
      </c>
    </row>
    <row r="1531" spans="1:40" s="4" customFormat="1" x14ac:dyDescent="0.25">
      <c r="A1531" t="s">
        <v>9635</v>
      </c>
      <c r="B1531" t="s">
        <v>164</v>
      </c>
      <c r="C1531">
        <v>50</v>
      </c>
      <c r="D1531" t="s">
        <v>165</v>
      </c>
      <c r="E1531" t="s">
        <v>166</v>
      </c>
      <c r="F1531" s="1">
        <v>330032124717</v>
      </c>
      <c r="G1531" t="s">
        <v>9636</v>
      </c>
      <c r="H1531" t="s">
        <v>9637</v>
      </c>
      <c r="I1531" t="s">
        <v>49</v>
      </c>
      <c r="J1531"/>
      <c r="K1531" s="10">
        <v>45575</v>
      </c>
      <c r="L1531">
        <f>Tabela1[[#This Row],[vlCaptEst]]+Tabela1[[#This Row],[vlLancEstTrat]]+Tabela1[[#This Row],[vlLancEstNTrat]]+Tabela1[[#This Row],[vlConsEst]]</f>
        <v>45.124669927621341</v>
      </c>
      <c r="M1531">
        <v>0</v>
      </c>
      <c r="N1531">
        <f>Tabela1[[#This Row],[VALOR_anual]]+Tabela1[[#This Row],[AJUSTE_exerc]]</f>
        <v>45.124669927621341</v>
      </c>
      <c r="O1531"/>
      <c r="P1531"/>
      <c r="Q1531">
        <v>0</v>
      </c>
      <c r="R1531">
        <v>0</v>
      </c>
      <c r="S1531">
        <v>1305.5999999999999</v>
      </c>
      <c r="T1531"/>
      <c r="U1531"/>
      <c r="V1531">
        <v>261.59999999999991</v>
      </c>
      <c r="W1531"/>
      <c r="X1531"/>
      <c r="Y1531">
        <v>5.7568725668020709E-2</v>
      </c>
      <c r="Z1531">
        <v>30.064691292867128</v>
      </c>
      <c r="AA1531">
        <v>0</v>
      </c>
      <c r="AB1531">
        <v>0</v>
      </c>
      <c r="AC1531">
        <v>15.059978634754213</v>
      </c>
      <c r="AD1531" t="s">
        <v>9638</v>
      </c>
      <c r="AE1531" t="s">
        <v>9639</v>
      </c>
      <c r="AF1531" s="10" t="s">
        <v>9630</v>
      </c>
      <c r="AG1531" s="10" t="s">
        <v>9631</v>
      </c>
      <c r="AH1531" t="s">
        <v>9640</v>
      </c>
      <c r="AI1531" t="s">
        <v>9641</v>
      </c>
      <c r="AJ1531" t="s">
        <v>9642</v>
      </c>
      <c r="AK1531" t="s">
        <v>95</v>
      </c>
      <c r="AL1531" t="s">
        <v>47</v>
      </c>
      <c r="AM1531" t="s">
        <v>9643</v>
      </c>
      <c r="AN1531" s="11" t="s">
        <v>13002</v>
      </c>
    </row>
    <row r="1532" spans="1:40" s="4" customFormat="1" x14ac:dyDescent="0.25">
      <c r="A1532" t="s">
        <v>9644</v>
      </c>
      <c r="B1532" t="s">
        <v>164</v>
      </c>
      <c r="C1532">
        <v>50</v>
      </c>
      <c r="D1532" t="s">
        <v>165</v>
      </c>
      <c r="E1532" t="s">
        <v>166</v>
      </c>
      <c r="F1532" s="1">
        <v>330041880359</v>
      </c>
      <c r="G1532" t="s">
        <v>9645</v>
      </c>
      <c r="H1532" t="s">
        <v>9646</v>
      </c>
      <c r="I1532" t="s">
        <v>271</v>
      </c>
      <c r="J1532"/>
      <c r="K1532" s="10">
        <v>45575</v>
      </c>
      <c r="L1532">
        <f>Tabela1[[#This Row],[vlCaptEst]]+Tabela1[[#This Row],[vlLancEstTrat]]+Tabela1[[#This Row],[vlLancEstNTrat]]+Tabela1[[#This Row],[vlConsEst]]</f>
        <v>443.78579242963809</v>
      </c>
      <c r="M1532">
        <v>0</v>
      </c>
      <c r="N1532">
        <f>Tabela1[[#This Row],[VALOR_anual]]+Tabela1[[#This Row],[AJUSTE_exerc]]</f>
        <v>443.78579242963809</v>
      </c>
      <c r="O1532"/>
      <c r="P1532"/>
      <c r="Q1532">
        <v>0</v>
      </c>
      <c r="R1532">
        <v>0</v>
      </c>
      <c r="S1532">
        <v>19272</v>
      </c>
      <c r="T1532"/>
      <c r="U1532"/>
      <c r="V1532"/>
      <c r="W1532"/>
      <c r="X1532"/>
      <c r="Y1532">
        <v>5.7568725668020709E-2</v>
      </c>
      <c r="Z1532">
        <v>443.78579242963809</v>
      </c>
      <c r="AA1532">
        <v>0</v>
      </c>
      <c r="AB1532">
        <v>0</v>
      </c>
      <c r="AC1532">
        <v>0</v>
      </c>
      <c r="AD1532" t="s">
        <v>9647</v>
      </c>
      <c r="AE1532" t="s">
        <v>9648</v>
      </c>
      <c r="AF1532" s="10" t="s">
        <v>9649</v>
      </c>
      <c r="AG1532" s="10" t="s">
        <v>9650</v>
      </c>
      <c r="AH1532"/>
      <c r="AI1532" t="s">
        <v>9651</v>
      </c>
      <c r="AJ1532" t="s">
        <v>9652</v>
      </c>
      <c r="AK1532" t="s">
        <v>344</v>
      </c>
      <c r="AL1532" t="s">
        <v>47</v>
      </c>
      <c r="AM1532" t="s">
        <v>9653</v>
      </c>
      <c r="AN1532" t="s">
        <v>9654</v>
      </c>
    </row>
    <row r="1533" spans="1:40" s="4" customFormat="1" x14ac:dyDescent="0.25">
      <c r="A1533" t="s">
        <v>9655</v>
      </c>
      <c r="B1533" t="s">
        <v>164</v>
      </c>
      <c r="C1533">
        <v>50</v>
      </c>
      <c r="D1533" t="s">
        <v>165</v>
      </c>
      <c r="E1533" t="s">
        <v>166</v>
      </c>
      <c r="F1533" s="1">
        <v>330043103619</v>
      </c>
      <c r="G1533" t="s">
        <v>9656</v>
      </c>
      <c r="H1533" t="s">
        <v>9657</v>
      </c>
      <c r="I1533" t="s">
        <v>49</v>
      </c>
      <c r="J1533">
        <v>2024</v>
      </c>
      <c r="K1533" s="10">
        <v>45638</v>
      </c>
      <c r="L1533">
        <f>Tabela1[[#This Row],[vlCaptEst]]+Tabela1[[#This Row],[vlLancEstTrat]]+Tabela1[[#This Row],[vlLancEstNTrat]]+Tabela1[[#This Row],[vlConsEst]]</f>
        <v>536.94157126105688</v>
      </c>
      <c r="M1533">
        <v>0</v>
      </c>
      <c r="N1533">
        <f>Tabela1[[#This Row],[VALOR_anual]]+Tabela1[[#This Row],[AJUSTE_exerc]]</f>
        <v>536.94157126105688</v>
      </c>
      <c r="O1533"/>
      <c r="P1533"/>
      <c r="Q1533">
        <v>0</v>
      </c>
      <c r="R1533">
        <v>0</v>
      </c>
      <c r="S1533">
        <v>15543.36</v>
      </c>
      <c r="T1533">
        <v>0</v>
      </c>
      <c r="U1533">
        <v>0</v>
      </c>
      <c r="V1533">
        <v>3109.68</v>
      </c>
      <c r="W1533">
        <v>0</v>
      </c>
      <c r="X1533">
        <v>0</v>
      </c>
      <c r="Y1533">
        <v>5.7568725668020709E-2</v>
      </c>
      <c r="Z1533">
        <v>357.92623926066216</v>
      </c>
      <c r="AA1533">
        <v>0</v>
      </c>
      <c r="AB1533">
        <v>0</v>
      </c>
      <c r="AC1533">
        <v>179.01533200039478</v>
      </c>
      <c r="AD1533" t="s">
        <v>9658</v>
      </c>
      <c r="AE1533" t="s">
        <v>9659</v>
      </c>
      <c r="AF1533" s="10">
        <v>45569</v>
      </c>
      <c r="AG1533" s="10">
        <v>47395</v>
      </c>
      <c r="AH1533" t="s">
        <v>9660</v>
      </c>
      <c r="AI1533" t="s">
        <v>4900</v>
      </c>
      <c r="AJ1533" t="s">
        <v>9661</v>
      </c>
      <c r="AK1533" t="s">
        <v>1628</v>
      </c>
      <c r="AL1533" t="s">
        <v>47</v>
      </c>
      <c r="AM1533" t="s">
        <v>8093</v>
      </c>
      <c r="AN1533" s="11" t="s">
        <v>12986</v>
      </c>
    </row>
    <row r="1534" spans="1:40" s="4" customFormat="1" x14ac:dyDescent="0.25">
      <c r="A1534" t="s">
        <v>9662</v>
      </c>
      <c r="B1534" t="s">
        <v>164</v>
      </c>
      <c r="C1534">
        <v>50</v>
      </c>
      <c r="D1534" t="s">
        <v>165</v>
      </c>
      <c r="E1534" t="s">
        <v>166</v>
      </c>
      <c r="F1534" s="1">
        <v>330005089574</v>
      </c>
      <c r="G1534" t="s">
        <v>9663</v>
      </c>
      <c r="H1534" t="s">
        <v>9664</v>
      </c>
      <c r="I1534" t="s">
        <v>49</v>
      </c>
      <c r="J1534">
        <v>2024</v>
      </c>
      <c r="K1534" s="10">
        <v>45638</v>
      </c>
      <c r="L1534">
        <f>Tabela1[[#This Row],[vlCaptEst]]+Tabela1[[#This Row],[vlLancEstTrat]]+Tabela1[[#This Row],[vlLancEstNTrat]]+Tabela1[[#This Row],[vlConsEst]]</f>
        <v>672.40134415431487</v>
      </c>
      <c r="M1534">
        <v>0</v>
      </c>
      <c r="N1534">
        <f>Tabela1[[#This Row],[VALOR_anual]]+Tabela1[[#This Row],[AJUSTE_exerc]]</f>
        <v>672.40134415431487</v>
      </c>
      <c r="O1534"/>
      <c r="P1534"/>
      <c r="Q1534">
        <v>0</v>
      </c>
      <c r="R1534">
        <v>0</v>
      </c>
      <c r="S1534">
        <v>29200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5.7568725668020709E-2</v>
      </c>
      <c r="Z1534">
        <v>672.40134415431487</v>
      </c>
      <c r="AA1534">
        <v>0</v>
      </c>
      <c r="AB1534">
        <v>0</v>
      </c>
      <c r="AC1534">
        <v>0</v>
      </c>
      <c r="AD1534" t="s">
        <v>9665</v>
      </c>
      <c r="AE1534" t="s">
        <v>9666</v>
      </c>
      <c r="AF1534" s="10">
        <v>42657</v>
      </c>
      <c r="AG1534" s="10">
        <v>44483</v>
      </c>
      <c r="AH1534" t="s">
        <v>9667</v>
      </c>
      <c r="AI1534" t="s">
        <v>9668</v>
      </c>
      <c r="AJ1534" t="s">
        <v>9669</v>
      </c>
      <c r="AK1534" t="s">
        <v>255</v>
      </c>
      <c r="AL1534" t="s">
        <v>47</v>
      </c>
      <c r="AM1534" t="s">
        <v>9670</v>
      </c>
      <c r="AN1534" t="s">
        <v>6038</v>
      </c>
    </row>
    <row r="1535" spans="1:40" s="4" customFormat="1" ht="30" x14ac:dyDescent="0.25">
      <c r="A1535" t="s">
        <v>13016</v>
      </c>
      <c r="B1535" t="s">
        <v>164</v>
      </c>
      <c r="C1535">
        <v>50</v>
      </c>
      <c r="D1535" t="s">
        <v>165</v>
      </c>
      <c r="E1535" t="s">
        <v>166</v>
      </c>
      <c r="F1535" s="1">
        <v>330029699780</v>
      </c>
      <c r="G1535" t="s">
        <v>12971</v>
      </c>
      <c r="H1535" t="s">
        <v>12972</v>
      </c>
      <c r="I1535" t="s">
        <v>92</v>
      </c>
      <c r="J1535">
        <v>2025</v>
      </c>
      <c r="K1535" s="10">
        <v>45658</v>
      </c>
      <c r="L1535">
        <v>7207.7368617052289</v>
      </c>
      <c r="M1535">
        <v>29629.029102499997</v>
      </c>
      <c r="N1535">
        <f>Tabela1[[#This Row],[VALOR_anual]]+Tabela1[[#This Row],[AJUSTE_exerc]]</f>
        <v>36836.765964205224</v>
      </c>
      <c r="O1535"/>
      <c r="P1535"/>
      <c r="Q1535" t="s">
        <v>12973</v>
      </c>
      <c r="R1535"/>
      <c r="S1535">
        <v>90082</v>
      </c>
      <c r="T1535">
        <v>0</v>
      </c>
      <c r="U1535">
        <v>0</v>
      </c>
      <c r="V1535">
        <v>89169.5</v>
      </c>
      <c r="W1535">
        <v>0</v>
      </c>
      <c r="X1535">
        <v>0</v>
      </c>
      <c r="Y1535">
        <v>5.7568725668020709E-2</v>
      </c>
      <c r="Z1535">
        <v>2074.3623782506565</v>
      </c>
      <c r="AA1535">
        <v>0</v>
      </c>
      <c r="AB1535">
        <v>0</v>
      </c>
      <c r="AC1535">
        <v>5133.3744834545723</v>
      </c>
      <c r="AD1535" t="s">
        <v>12977</v>
      </c>
      <c r="AE1535" t="s">
        <v>12974</v>
      </c>
      <c r="AF1535" s="10" t="s">
        <v>12975</v>
      </c>
      <c r="AG1535" s="10" t="s">
        <v>12976</v>
      </c>
      <c r="AH1535" t="s">
        <v>12978</v>
      </c>
      <c r="AI1535" t="s">
        <v>2032</v>
      </c>
      <c r="AJ1535" t="s">
        <v>12980</v>
      </c>
      <c r="AK1535" s="14" t="s">
        <v>12979</v>
      </c>
      <c r="AL1535" t="s">
        <v>47</v>
      </c>
      <c r="AM1535" t="s">
        <v>12981</v>
      </c>
      <c r="AN1535" s="15" t="s">
        <v>12982</v>
      </c>
    </row>
    <row r="1536" spans="1:40" s="4" customFormat="1" x14ac:dyDescent="0.25">
      <c r="A1536" t="s">
        <v>13136</v>
      </c>
      <c r="B1536" t="s">
        <v>13106</v>
      </c>
      <c r="C1536"/>
      <c r="D1536" t="s">
        <v>165</v>
      </c>
      <c r="E1536" t="s">
        <v>166</v>
      </c>
      <c r="F1536" s="19" t="s">
        <v>13070</v>
      </c>
      <c r="G1536" t="s">
        <v>13083</v>
      </c>
      <c r="H1536" t="s">
        <v>13093</v>
      </c>
      <c r="I1536" t="s">
        <v>92</v>
      </c>
      <c r="J1536"/>
      <c r="K1536" s="10">
        <v>45689</v>
      </c>
      <c r="L1536">
        <f>Tabela1[[#This Row],[vlCaptEst]]+Tabela1[[#This Row],[vlLancEstTrat]]+Tabela1[[#This Row],[vlLancEstNTrat]]+Tabela1[[#This Row],[vlConsEst]]</f>
        <v>3095.9942545730528</v>
      </c>
      <c r="M1536">
        <v>247.07</v>
      </c>
      <c r="N1536">
        <f>Tabela1[[#This Row],[VALOR_anual]]+Tabela1[[#This Row],[AJUSTE_exerc]]</f>
        <v>3343.0642545730529</v>
      </c>
      <c r="O1536"/>
      <c r="P1536"/>
      <c r="Q1536"/>
      <c r="R1536" t="s">
        <v>13212</v>
      </c>
      <c r="S1536">
        <v>38544</v>
      </c>
      <c r="T1536">
        <v>0</v>
      </c>
      <c r="U1536">
        <v>0</v>
      </c>
      <c r="V1536"/>
      <c r="W1536">
        <v>38361.5</v>
      </c>
      <c r="X1536"/>
      <c r="Y1536"/>
      <c r="Z1536">
        <v>887.57158485927619</v>
      </c>
      <c r="AA1536">
        <v>0</v>
      </c>
      <c r="AB1536">
        <v>0</v>
      </c>
      <c r="AC1536">
        <v>2208.4226697137765</v>
      </c>
      <c r="AD1536" t="s">
        <v>13107</v>
      </c>
      <c r="AE1536" t="s">
        <v>13121</v>
      </c>
      <c r="AF1536" s="10" t="s">
        <v>13149</v>
      </c>
      <c r="AG1536" s="10" t="s">
        <v>13150</v>
      </c>
      <c r="AH1536" t="s">
        <v>13170</v>
      </c>
      <c r="AI1536" t="s">
        <v>7981</v>
      </c>
      <c r="AJ1536" t="s">
        <v>13184</v>
      </c>
      <c r="AK1536" t="s">
        <v>7812</v>
      </c>
      <c r="AL1536" t="s">
        <v>47</v>
      </c>
      <c r="AM1536" t="s">
        <v>13200</v>
      </c>
      <c r="AN1536" t="s">
        <v>1690</v>
      </c>
    </row>
    <row r="1537" spans="1:40" s="4" customFormat="1" x14ac:dyDescent="0.25">
      <c r="A1537" t="s">
        <v>13138</v>
      </c>
      <c r="B1537" t="s">
        <v>13106</v>
      </c>
      <c r="C1537"/>
      <c r="D1537" t="s">
        <v>165</v>
      </c>
      <c r="E1537" t="s">
        <v>166</v>
      </c>
      <c r="F1537" s="19" t="s">
        <v>13072</v>
      </c>
      <c r="G1537" t="s">
        <v>6901</v>
      </c>
      <c r="H1537" t="s">
        <v>6902</v>
      </c>
      <c r="I1537" t="s">
        <v>49</v>
      </c>
      <c r="J1537"/>
      <c r="K1537" s="10">
        <v>45689</v>
      </c>
      <c r="L1537">
        <f>Tabela1[[#This Row],[vlCaptEst]]+Tabela1[[#This Row],[vlLancEstTrat]]+Tabela1[[#This Row],[vlLancEstNTrat]]+Tabela1[[#This Row],[vlConsEst]]</f>
        <v>843.19300561631246</v>
      </c>
      <c r="M1537">
        <v>67.288333333333327</v>
      </c>
      <c r="N1537">
        <f>Tabela1[[#This Row],[VALOR_anual]]+Tabela1[[#This Row],[AJUSTE_exerc]]</f>
        <v>910.48133894964576</v>
      </c>
      <c r="O1537"/>
      <c r="P1537"/>
      <c r="Q1537"/>
      <c r="R1537" t="s">
        <v>13212</v>
      </c>
      <c r="S1537">
        <v>12964.800000000001</v>
      </c>
      <c r="T1537">
        <v>0</v>
      </c>
      <c r="U1537">
        <v>0</v>
      </c>
      <c r="V1537"/>
      <c r="W1537">
        <v>9460.8000000000011</v>
      </c>
      <c r="X1537"/>
      <c r="Y1537"/>
      <c r="Z1537">
        <v>298.54680581630203</v>
      </c>
      <c r="AA1537">
        <v>0</v>
      </c>
      <c r="AB1537">
        <v>0</v>
      </c>
      <c r="AC1537">
        <v>544.64619980001044</v>
      </c>
      <c r="AD1537" t="s">
        <v>13109</v>
      </c>
      <c r="AE1537" t="s">
        <v>13123</v>
      </c>
      <c r="AF1537" s="10" t="s">
        <v>13153</v>
      </c>
      <c r="AG1537" s="10" t="s">
        <v>13154</v>
      </c>
      <c r="AH1537" t="s">
        <v>13172</v>
      </c>
      <c r="AI1537" t="s">
        <v>230</v>
      </c>
      <c r="AJ1537" t="s">
        <v>13188</v>
      </c>
      <c r="AK1537" t="s">
        <v>95</v>
      </c>
      <c r="AL1537" t="s">
        <v>47</v>
      </c>
      <c r="AM1537" t="s">
        <v>13202</v>
      </c>
      <c r="AN1537" t="s">
        <v>6906</v>
      </c>
    </row>
    <row r="1538" spans="1:40" s="4" customFormat="1" x14ac:dyDescent="0.25">
      <c r="A1538" t="s">
        <v>13139</v>
      </c>
      <c r="B1538" t="s">
        <v>13106</v>
      </c>
      <c r="C1538"/>
      <c r="D1538" t="s">
        <v>165</v>
      </c>
      <c r="E1538" t="s">
        <v>166</v>
      </c>
      <c r="F1538" s="19" t="s">
        <v>13073</v>
      </c>
      <c r="G1538" t="s">
        <v>13085</v>
      </c>
      <c r="H1538" t="s">
        <v>13095</v>
      </c>
      <c r="I1538" t="s">
        <v>92</v>
      </c>
      <c r="J1538"/>
      <c r="K1538" s="10">
        <v>45689</v>
      </c>
      <c r="L1538">
        <f>Tabela1[[#This Row],[vlCaptEst]]+Tabela1[[#This Row],[vlLancEstTrat]]+Tabela1[[#This Row],[vlLancEstNTrat]]+Tabela1[[#This Row],[vlConsEst]]</f>
        <v>1007.5699999999999</v>
      </c>
      <c r="M1538">
        <v>160.81199916700115</v>
      </c>
      <c r="N1538">
        <f>Tabela1[[#This Row],[VALOR_anual]]+Tabela1[[#This Row],[AJUSTE_exerc]]</f>
        <v>1168.3819991670011</v>
      </c>
      <c r="O1538"/>
      <c r="P1538"/>
      <c r="Q1538"/>
      <c r="R1538" t="s">
        <v>13212</v>
      </c>
      <c r="S1538">
        <v>12523.679999999998</v>
      </c>
      <c r="T1538">
        <v>0</v>
      </c>
      <c r="U1538">
        <v>0</v>
      </c>
      <c r="V1538"/>
      <c r="W1538">
        <v>12492.479999999998</v>
      </c>
      <c r="X1538"/>
      <c r="Y1538"/>
      <c r="Z1538">
        <v>288.39</v>
      </c>
      <c r="AA1538">
        <v>0</v>
      </c>
      <c r="AB1538">
        <v>0</v>
      </c>
      <c r="AC1538">
        <v>719.18</v>
      </c>
      <c r="AD1538" t="s">
        <v>13110</v>
      </c>
      <c r="AE1538" t="s">
        <v>13124</v>
      </c>
      <c r="AF1538" s="10" t="s">
        <v>13155</v>
      </c>
      <c r="AG1538" s="10" t="s">
        <v>13156</v>
      </c>
      <c r="AH1538" t="s">
        <v>13173</v>
      </c>
      <c r="AI1538" t="s">
        <v>6233</v>
      </c>
      <c r="AJ1538" t="s">
        <v>13189</v>
      </c>
      <c r="AK1538" t="s">
        <v>95</v>
      </c>
      <c r="AL1538" t="s">
        <v>47</v>
      </c>
      <c r="AM1538" t="s">
        <v>9543</v>
      </c>
      <c r="AN1538" t="s">
        <v>13203</v>
      </c>
    </row>
    <row r="1539" spans="1:40" s="4" customFormat="1" x14ac:dyDescent="0.25">
      <c r="A1539" t="s">
        <v>13145</v>
      </c>
      <c r="B1539" t="s">
        <v>13106</v>
      </c>
      <c r="C1539"/>
      <c r="D1539" t="s">
        <v>165</v>
      </c>
      <c r="E1539" t="s">
        <v>166</v>
      </c>
      <c r="F1539" s="19">
        <v>330042717737</v>
      </c>
      <c r="G1539" t="s">
        <v>13089</v>
      </c>
      <c r="H1539" t="s">
        <v>13101</v>
      </c>
      <c r="I1539" t="s">
        <v>62</v>
      </c>
      <c r="J1539"/>
      <c r="K1539" s="10">
        <v>45689</v>
      </c>
      <c r="L1539">
        <f>Tabela1[[#This Row],[vlCaptEst]]+Tabela1[[#This Row],[vlLancEstTrat]]+Tabela1[[#This Row],[vlLancEstNTrat]]+Tabela1[[#This Row],[vlConsEst]]</f>
        <v>1035.500182335822</v>
      </c>
      <c r="M1539"/>
      <c r="N1539">
        <f>Tabela1[[#This Row],[VALOR_anual]]+Tabela1[[#This Row],[AJUSTE_exerc]]</f>
        <v>1035.500182335822</v>
      </c>
      <c r="O1539"/>
      <c r="P1539"/>
      <c r="Q1539"/>
      <c r="R1539" t="s">
        <v>13212</v>
      </c>
      <c r="S1539">
        <v>13760.5</v>
      </c>
      <c r="T1539">
        <v>0</v>
      </c>
      <c r="U1539">
        <v>0</v>
      </c>
      <c r="V1539"/>
      <c r="W1539">
        <v>12483</v>
      </c>
      <c r="X1539"/>
      <c r="Y1539"/>
      <c r="Z1539">
        <v>316.86977982191962</v>
      </c>
      <c r="AA1539">
        <v>0</v>
      </c>
      <c r="AB1539">
        <v>0</v>
      </c>
      <c r="AC1539">
        <v>718.63040251390248</v>
      </c>
      <c r="AD1539" t="s">
        <v>13116</v>
      </c>
      <c r="AE1539" t="s">
        <v>13130</v>
      </c>
      <c r="AF1539" s="10" t="s">
        <v>13163</v>
      </c>
      <c r="AG1539" s="10" t="s">
        <v>13164</v>
      </c>
      <c r="AH1539" t="s">
        <v>13178</v>
      </c>
      <c r="AI1539" t="s">
        <v>5820</v>
      </c>
      <c r="AJ1539" t="s">
        <v>13195</v>
      </c>
      <c r="AK1539" t="s">
        <v>5904</v>
      </c>
      <c r="AL1539" t="s">
        <v>47</v>
      </c>
      <c r="AM1539" t="s">
        <v>8906</v>
      </c>
      <c r="AN1539" t="s">
        <v>1678</v>
      </c>
    </row>
    <row r="1540" spans="1:40" s="4" customFormat="1" x14ac:dyDescent="0.25">
      <c r="A1540" t="s">
        <v>13146</v>
      </c>
      <c r="B1540" t="s">
        <v>13106</v>
      </c>
      <c r="C1540"/>
      <c r="D1540" t="s">
        <v>165</v>
      </c>
      <c r="E1540" t="s">
        <v>166</v>
      </c>
      <c r="F1540" s="19" t="s">
        <v>13079</v>
      </c>
      <c r="G1540" t="s">
        <v>13090</v>
      </c>
      <c r="H1540" t="s">
        <v>13102</v>
      </c>
      <c r="I1540" t="s">
        <v>49</v>
      </c>
      <c r="J1540"/>
      <c r="K1540" s="10">
        <v>45689</v>
      </c>
      <c r="L1540">
        <f>Tabela1[[#This Row],[vlCaptEst]]+Tabela1[[#This Row],[vlLancEstTrat]]+Tabela1[[#This Row],[vlLancEstNTrat]]+Tabela1[[#This Row],[vlConsEst]]</f>
        <v>517.25500012716611</v>
      </c>
      <c r="M1540"/>
      <c r="N1540">
        <f>Tabela1[[#This Row],[VALOR_anual]]+Tabela1[[#This Row],[AJUSTE_exerc]]</f>
        <v>517.25500012716611</v>
      </c>
      <c r="O1540"/>
      <c r="P1540"/>
      <c r="Q1540"/>
      <c r="R1540" t="s">
        <v>13212</v>
      </c>
      <c r="S1540">
        <v>7275</v>
      </c>
      <c r="T1540">
        <v>0</v>
      </c>
      <c r="U1540">
        <v>0</v>
      </c>
      <c r="V1540"/>
      <c r="W1540">
        <v>6075</v>
      </c>
      <c r="X1540"/>
      <c r="Y1540"/>
      <c r="Z1540">
        <v>167.52499169394028</v>
      </c>
      <c r="AA1540">
        <v>0</v>
      </c>
      <c r="AB1540">
        <v>0</v>
      </c>
      <c r="AC1540">
        <v>349.73000843322581</v>
      </c>
      <c r="AD1540" t="s">
        <v>13117</v>
      </c>
      <c r="AE1540" t="s">
        <v>13131</v>
      </c>
      <c r="AF1540" s="10" t="s">
        <v>13165</v>
      </c>
      <c r="AG1540" s="10" t="s">
        <v>13166</v>
      </c>
      <c r="AH1540" t="s">
        <v>13179</v>
      </c>
      <c r="AI1540" t="s">
        <v>5842</v>
      </c>
      <c r="AJ1540" t="s">
        <v>13196</v>
      </c>
      <c r="AK1540" t="s">
        <v>8171</v>
      </c>
      <c r="AL1540" t="s">
        <v>47</v>
      </c>
      <c r="AM1540" t="s">
        <v>9543</v>
      </c>
      <c r="AN1540" t="s">
        <v>8477</v>
      </c>
    </row>
    <row r="1541" spans="1:40" s="4" customFormat="1" x14ac:dyDescent="0.25">
      <c r="A1541" t="s">
        <v>13147</v>
      </c>
      <c r="B1541" t="s">
        <v>13106</v>
      </c>
      <c r="C1541"/>
      <c r="D1541" t="s">
        <v>165</v>
      </c>
      <c r="E1541" t="s">
        <v>166</v>
      </c>
      <c r="F1541" s="19" t="s">
        <v>13080</v>
      </c>
      <c r="G1541" t="s">
        <v>13091</v>
      </c>
      <c r="H1541" t="s">
        <v>13103</v>
      </c>
      <c r="I1541" t="s">
        <v>49</v>
      </c>
      <c r="J1541"/>
      <c r="K1541" s="10">
        <v>45689</v>
      </c>
      <c r="L1541">
        <f>Tabela1[[#This Row],[vlCaptEst]]+Tabela1[[#This Row],[vlLancEstTrat]]+Tabela1[[#This Row],[vlLancEstNTrat]]+Tabela1[[#This Row],[vlConsEst]]</f>
        <v>234.50044713611558</v>
      </c>
      <c r="M1541">
        <v>130.995707845846</v>
      </c>
      <c r="N1541">
        <f>Tabela1[[#This Row],[VALOR_anual]]+Tabela1[[#This Row],[AJUSTE_exerc]]</f>
        <v>365.49615498196158</v>
      </c>
      <c r="O1541"/>
      <c r="P1541"/>
      <c r="Q1541"/>
      <c r="R1541" t="s">
        <v>13212</v>
      </c>
      <c r="S1541">
        <v>8541.0000000000018</v>
      </c>
      <c r="T1541">
        <v>0</v>
      </c>
      <c r="U1541">
        <v>0</v>
      </c>
      <c r="V1541"/>
      <c r="W1541">
        <v>657</v>
      </c>
      <c r="X1541"/>
      <c r="Y1541"/>
      <c r="Z1541">
        <v>196.67779437222597</v>
      </c>
      <c r="AA1541">
        <v>0</v>
      </c>
      <c r="AB1541">
        <v>0</v>
      </c>
      <c r="AC1541">
        <v>37.822652763889607</v>
      </c>
      <c r="AD1541" t="s">
        <v>13118</v>
      </c>
      <c r="AE1541" t="s">
        <v>13132</v>
      </c>
      <c r="AF1541" s="10" t="s">
        <v>13167</v>
      </c>
      <c r="AG1541" s="10" t="s">
        <v>13168</v>
      </c>
      <c r="AH1541" t="s">
        <v>13180</v>
      </c>
      <c r="AI1541" t="s">
        <v>5349</v>
      </c>
      <c r="AJ1541" t="s">
        <v>13197</v>
      </c>
      <c r="AK1541" t="s">
        <v>260</v>
      </c>
      <c r="AL1541" t="s">
        <v>47</v>
      </c>
      <c r="AM1541" t="s">
        <v>13210</v>
      </c>
      <c r="AN1541" t="s">
        <v>1421</v>
      </c>
    </row>
    <row r="1542" spans="1:40" s="4" customFormat="1" x14ac:dyDescent="0.25">
      <c r="A1542" t="s">
        <v>13148</v>
      </c>
      <c r="B1542" t="s">
        <v>13106</v>
      </c>
      <c r="C1542"/>
      <c r="D1542" t="s">
        <v>165</v>
      </c>
      <c r="E1542" t="s">
        <v>166</v>
      </c>
      <c r="F1542" s="19" t="s">
        <v>13081</v>
      </c>
      <c r="G1542" t="s">
        <v>8276</v>
      </c>
      <c r="H1542" t="s">
        <v>13104</v>
      </c>
      <c r="I1542" t="s">
        <v>92</v>
      </c>
      <c r="J1542"/>
      <c r="K1542" s="10">
        <v>45689</v>
      </c>
      <c r="L1542">
        <f>Tabela1[[#This Row],[vlCaptEst]]+Tabela1[[#This Row],[vlLancEstTrat]]+Tabela1[[#This Row],[vlLancEstNTrat]]+Tabela1[[#This Row],[vlConsEst]]</f>
        <v>4531.321901792925</v>
      </c>
      <c r="M1542">
        <v>361.60986182208126</v>
      </c>
      <c r="N1542">
        <f>Tabela1[[#This Row],[VALOR_anual]]+Tabela1[[#This Row],[AJUSTE_exerc]]</f>
        <v>4892.9317636150063</v>
      </c>
      <c r="O1542"/>
      <c r="P1542"/>
      <c r="Q1542"/>
      <c r="R1542" t="s">
        <v>13212</v>
      </c>
      <c r="S1542">
        <v>56326.799999999996</v>
      </c>
      <c r="T1542">
        <v>0</v>
      </c>
      <c r="U1542">
        <v>0</v>
      </c>
      <c r="V1542"/>
      <c r="W1542">
        <v>56180.799999999996</v>
      </c>
      <c r="X1542"/>
      <c r="Y1542"/>
      <c r="Z1542">
        <v>1297.0648387829874</v>
      </c>
      <c r="AA1542">
        <v>0</v>
      </c>
      <c r="AB1542">
        <v>0</v>
      </c>
      <c r="AC1542">
        <v>3234.2570630099376</v>
      </c>
      <c r="AD1542" t="s">
        <v>13119</v>
      </c>
      <c r="AE1542" t="s">
        <v>13133</v>
      </c>
      <c r="AF1542" s="10" t="s">
        <v>13151</v>
      </c>
      <c r="AG1542" s="10" t="s">
        <v>13152</v>
      </c>
      <c r="AH1542" t="s">
        <v>13181</v>
      </c>
      <c r="AI1542" t="s">
        <v>8484</v>
      </c>
      <c r="AJ1542" t="s">
        <v>8485</v>
      </c>
      <c r="AK1542" t="s">
        <v>95</v>
      </c>
      <c r="AL1542" t="s">
        <v>47</v>
      </c>
      <c r="AM1542" t="s">
        <v>13211</v>
      </c>
      <c r="AN1542" t="s">
        <v>1531</v>
      </c>
    </row>
    <row r="1543" spans="1:40" s="4" customFormat="1" x14ac:dyDescent="0.25">
      <c r="A1543" t="s">
        <v>13233</v>
      </c>
      <c r="B1543" t="s">
        <v>164</v>
      </c>
      <c r="C1543"/>
      <c r="D1543" t="s">
        <v>165</v>
      </c>
      <c r="E1543" t="s">
        <v>166</v>
      </c>
      <c r="F1543" s="1" t="s">
        <v>13246</v>
      </c>
      <c r="G1543" t="s">
        <v>13258</v>
      </c>
      <c r="H1543" t="s">
        <v>13270</v>
      </c>
      <c r="I1543" t="s">
        <v>1933</v>
      </c>
      <c r="J1543">
        <v>2025</v>
      </c>
      <c r="K1543" s="10">
        <v>45717</v>
      </c>
      <c r="L1543">
        <v>149.52483206724196</v>
      </c>
      <c r="M1543"/>
      <c r="N1543">
        <v>149.52483206724196</v>
      </c>
      <c r="O1543"/>
      <c r="P1543"/>
      <c r="Q1543"/>
      <c r="R1543"/>
      <c r="S1543">
        <v>0</v>
      </c>
      <c r="T1543">
        <v>23126.400000000001</v>
      </c>
      <c r="U1543">
        <v>0</v>
      </c>
      <c r="V1543">
        <v>0</v>
      </c>
      <c r="W1543"/>
      <c r="X1543">
        <v>89</v>
      </c>
      <c r="Y1543"/>
      <c r="Z1543">
        <v>0</v>
      </c>
      <c r="AA1543">
        <v>149.52483206724196</v>
      </c>
      <c r="AB1543">
        <v>0</v>
      </c>
      <c r="AC1543">
        <v>0</v>
      </c>
      <c r="AD1543" t="s">
        <v>13283</v>
      </c>
      <c r="AE1543" t="s">
        <v>13296</v>
      </c>
      <c r="AF1543" s="10" t="s">
        <v>13309</v>
      </c>
      <c r="AG1543" s="10" t="s">
        <v>13310</v>
      </c>
      <c r="AH1543" t="s">
        <v>13339</v>
      </c>
      <c r="AI1543" t="s">
        <v>13344</v>
      </c>
      <c r="AJ1543" t="s">
        <v>13351</v>
      </c>
      <c r="AK1543" t="s">
        <v>13352</v>
      </c>
      <c r="AL1543" t="s">
        <v>47</v>
      </c>
      <c r="AM1543" t="s">
        <v>13360</v>
      </c>
      <c r="AN1543" t="s">
        <v>13361</v>
      </c>
    </row>
    <row r="1544" spans="1:40" s="4" customFormat="1" x14ac:dyDescent="0.25">
      <c r="A1544" t="s">
        <v>13417</v>
      </c>
      <c r="B1544" t="s">
        <v>164</v>
      </c>
      <c r="C1544"/>
      <c r="D1544" t="s">
        <v>165</v>
      </c>
      <c r="E1544" t="s">
        <v>166</v>
      </c>
      <c r="F1544" s="1">
        <v>330032350806</v>
      </c>
      <c r="G1544" t="s">
        <v>13418</v>
      </c>
      <c r="H1544" t="s">
        <v>13419</v>
      </c>
      <c r="I1544" t="s">
        <v>49</v>
      </c>
      <c r="J1544">
        <v>2025</v>
      </c>
      <c r="K1544" s="10">
        <v>45748</v>
      </c>
      <c r="L1544">
        <v>226.515664885961</v>
      </c>
      <c r="M1544"/>
      <c r="N1544">
        <v>188.76305407163429</v>
      </c>
      <c r="O1544"/>
      <c r="P1544"/>
      <c r="Q1544"/>
      <c r="R1544" t="s">
        <v>13420</v>
      </c>
      <c r="S1544">
        <v>2810.5000000000005</v>
      </c>
      <c r="T1544">
        <v>0</v>
      </c>
      <c r="U1544">
        <v>0</v>
      </c>
      <c r="V1544">
        <v>2810.5000000000005</v>
      </c>
      <c r="W1544">
        <v>0</v>
      </c>
      <c r="X1544">
        <v>0</v>
      </c>
      <c r="Y1544">
        <v>5.7568725668020709E-2</v>
      </c>
      <c r="Z1544">
        <v>64.718761395988892</v>
      </c>
      <c r="AA1544">
        <v>0</v>
      </c>
      <c r="AB1544">
        <v>0</v>
      </c>
      <c r="AC1544">
        <v>161.79690348997224</v>
      </c>
      <c r="AD1544" t="s">
        <v>13423</v>
      </c>
      <c r="AE1544" t="s">
        <v>13425</v>
      </c>
      <c r="AF1544" s="10" t="s">
        <v>13426</v>
      </c>
      <c r="AG1544" s="10">
        <v>47552</v>
      </c>
      <c r="AH1544" t="s">
        <v>13422</v>
      </c>
      <c r="AI1544" t="s">
        <v>13424</v>
      </c>
      <c r="AJ1544" t="s">
        <v>13421</v>
      </c>
      <c r="AK1544" t="s">
        <v>5904</v>
      </c>
      <c r="AL1544" t="s">
        <v>47</v>
      </c>
      <c r="AM1544" t="s">
        <v>9375</v>
      </c>
      <c r="AN1544" t="s">
        <v>9376</v>
      </c>
    </row>
    <row r="1545" spans="1:40" s="4" customFormat="1" x14ac:dyDescent="0.25">
      <c r="A1545" t="s">
        <v>13453</v>
      </c>
      <c r="B1545" t="s">
        <v>164</v>
      </c>
      <c r="C1545"/>
      <c r="D1545" t="s">
        <v>165</v>
      </c>
      <c r="E1545" t="s">
        <v>166</v>
      </c>
      <c r="F1545" s="19" t="s">
        <v>13458</v>
      </c>
      <c r="G1545" t="s">
        <v>13461</v>
      </c>
      <c r="H1545" t="s">
        <v>13455</v>
      </c>
      <c r="I1545" t="s">
        <v>271</v>
      </c>
      <c r="J1545">
        <v>2025</v>
      </c>
      <c r="K1545" s="10">
        <v>45778</v>
      </c>
      <c r="L1545">
        <f>Tabela1[[#This Row],[vlCaptEst]]+Tabela1[[#This Row],[vlLancEstTrat]]+Tabela1[[#This Row],[vlLancEstNTrat]]+Tabela1[[#This Row],[vlConsEst]]</f>
        <v>1235.7501161357486</v>
      </c>
      <c r="M1545"/>
      <c r="N1545">
        <v>926.81</v>
      </c>
      <c r="O1545"/>
      <c r="P1545"/>
      <c r="Q1545"/>
      <c r="R1545"/>
      <c r="S1545">
        <v>17939.75</v>
      </c>
      <c r="T1545"/>
      <c r="U1545"/>
      <c r="V1545">
        <v>14289.75</v>
      </c>
      <c r="W1545"/>
      <c r="X1545"/>
      <c r="Y1545">
        <v>5.7570000000000003E-2</v>
      </c>
      <c r="Z1545">
        <v>413.10741852114984</v>
      </c>
      <c r="AA1545"/>
      <c r="AB1545"/>
      <c r="AC1545">
        <v>822.64269761459889</v>
      </c>
      <c r="AD1545" t="s">
        <v>13464</v>
      </c>
      <c r="AE1545" t="s">
        <v>13467</v>
      </c>
      <c r="AF1545" s="10" t="s">
        <v>13471</v>
      </c>
      <c r="AG1545" s="10" t="s">
        <v>13472</v>
      </c>
      <c r="AH1545"/>
      <c r="AI1545" t="s">
        <v>6757</v>
      </c>
      <c r="AJ1545" t="s">
        <v>13477</v>
      </c>
      <c r="AK1545" t="s">
        <v>95</v>
      </c>
      <c r="AL1545" t="s">
        <v>47</v>
      </c>
      <c r="AM1545" t="s">
        <v>13480</v>
      </c>
      <c r="AN1545" t="s">
        <v>324</v>
      </c>
    </row>
    <row r="1546" spans="1:40" s="4" customFormat="1" x14ac:dyDescent="0.25">
      <c r="A1546" t="s">
        <v>13454</v>
      </c>
      <c r="B1546" t="s">
        <v>164</v>
      </c>
      <c r="C1546"/>
      <c r="D1546" t="s">
        <v>165</v>
      </c>
      <c r="E1546" t="s">
        <v>166</v>
      </c>
      <c r="F1546" s="19" t="s">
        <v>13459</v>
      </c>
      <c r="G1546" t="s">
        <v>13462</v>
      </c>
      <c r="H1546" t="s">
        <v>13456</v>
      </c>
      <c r="I1546" t="s">
        <v>49</v>
      </c>
      <c r="J1546">
        <v>2025</v>
      </c>
      <c r="K1546" s="10">
        <v>45778</v>
      </c>
      <c r="L1546">
        <f>Tabela1[[#This Row],[vlCaptEst]]+Tabela1[[#This Row],[vlLancEstTrat]]+Tabela1[[#This Row],[vlLancEstNTrat]]+Tabela1[[#This Row],[vlConsEst]]</f>
        <v>221.89289621481905</v>
      </c>
      <c r="M1546">
        <v>177.08</v>
      </c>
      <c r="N1546">
        <f>Tabela1[[#This Row],[VALOR_anual]]+Tabela1[[#This Row],[AJUSTE_exerc]]</f>
        <v>398.97289621481906</v>
      </c>
      <c r="O1546"/>
      <c r="P1546"/>
      <c r="Q1546"/>
      <c r="R1546"/>
      <c r="S1546">
        <v>6424</v>
      </c>
      <c r="T1546"/>
      <c r="U1546"/>
      <c r="V1546">
        <v>6424</v>
      </c>
      <c r="W1546"/>
      <c r="X1546"/>
      <c r="Y1546">
        <v>5.7570000000000003E-2</v>
      </c>
      <c r="Z1546">
        <v>147.92859747654603</v>
      </c>
      <c r="AA1546"/>
      <c r="AB1546"/>
      <c r="AC1546">
        <v>73.964298738273015</v>
      </c>
      <c r="AD1546" t="s">
        <v>13465</v>
      </c>
      <c r="AE1546" t="s">
        <v>13468</v>
      </c>
      <c r="AF1546" s="10" t="s">
        <v>13473</v>
      </c>
      <c r="AG1546" s="10" t="s">
        <v>13474</v>
      </c>
      <c r="AH1546"/>
      <c r="AI1546" t="s">
        <v>13475</v>
      </c>
      <c r="AJ1546" t="s">
        <v>13478</v>
      </c>
      <c r="AK1546" t="s">
        <v>255</v>
      </c>
      <c r="AL1546" t="s">
        <v>47</v>
      </c>
      <c r="AM1546" t="s">
        <v>13481</v>
      </c>
      <c r="AN1546" t="s">
        <v>10672</v>
      </c>
    </row>
    <row r="1547" spans="1:40" s="4" customFormat="1" x14ac:dyDescent="0.25">
      <c r="A1547" t="s">
        <v>13485</v>
      </c>
      <c r="B1547" t="s">
        <v>164</v>
      </c>
      <c r="C1547"/>
      <c r="D1547" t="s">
        <v>165</v>
      </c>
      <c r="E1547" t="s">
        <v>166</v>
      </c>
      <c r="F1547" s="19" t="s">
        <v>13491</v>
      </c>
      <c r="G1547" t="s">
        <v>13496</v>
      </c>
      <c r="H1547" t="s">
        <v>13501</v>
      </c>
      <c r="I1547" t="s">
        <v>49</v>
      </c>
      <c r="J1547">
        <v>2025</v>
      </c>
      <c r="K1547" s="10">
        <v>45809</v>
      </c>
      <c r="L1547">
        <v>550.529723563282</v>
      </c>
      <c r="M1547"/>
      <c r="N1547">
        <v>367.01981570885465</v>
      </c>
      <c r="O1547"/>
      <c r="P1547"/>
      <c r="Q1547"/>
      <c r="R1547"/>
      <c r="S1547">
        <v>10220</v>
      </c>
      <c r="T1547"/>
      <c r="U1547"/>
      <c r="V1547">
        <v>5475</v>
      </c>
      <c r="W1547"/>
      <c r="X1547"/>
      <c r="Y1547"/>
      <c r="Z1547">
        <v>235.34095053086867</v>
      </c>
      <c r="AA1547"/>
      <c r="AB1547"/>
      <c r="AC1547">
        <v>315.18877303241339</v>
      </c>
      <c r="AD1547" t="s">
        <v>13533</v>
      </c>
      <c r="AE1547" t="s">
        <v>13540</v>
      </c>
      <c r="AF1547" s="10">
        <v>45771</v>
      </c>
      <c r="AG1547" s="10">
        <v>47597</v>
      </c>
      <c r="AH1547" t="s">
        <v>13526</v>
      </c>
      <c r="AI1547" t="s">
        <v>5636</v>
      </c>
      <c r="AJ1547" t="s">
        <v>7515</v>
      </c>
      <c r="AK1547" t="s">
        <v>260</v>
      </c>
      <c r="AL1547" t="s">
        <v>47</v>
      </c>
      <c r="AM1547" t="s">
        <v>13510</v>
      </c>
      <c r="AN1547" t="s">
        <v>13511</v>
      </c>
    </row>
    <row r="1548" spans="1:40" s="4" customFormat="1" x14ac:dyDescent="0.25">
      <c r="A1548" t="s">
        <v>13486</v>
      </c>
      <c r="B1548" t="s">
        <v>164</v>
      </c>
      <c r="C1548"/>
      <c r="D1548" t="s">
        <v>165</v>
      </c>
      <c r="E1548" t="s">
        <v>166</v>
      </c>
      <c r="F1548" s="19" t="s">
        <v>13492</v>
      </c>
      <c r="G1548" t="s">
        <v>13497</v>
      </c>
      <c r="H1548" t="s">
        <v>13502</v>
      </c>
      <c r="I1548" t="s">
        <v>49</v>
      </c>
      <c r="J1548">
        <v>2025</v>
      </c>
      <c r="K1548" s="10">
        <v>45809</v>
      </c>
      <c r="L1548">
        <v>1291.013214340765</v>
      </c>
      <c r="M1548"/>
      <c r="N1548">
        <v>1075.8443452839708</v>
      </c>
      <c r="O1548"/>
      <c r="P1548"/>
      <c r="Q1548"/>
      <c r="R1548"/>
      <c r="S1548">
        <v>0</v>
      </c>
      <c r="T1548">
        <v>112128</v>
      </c>
      <c r="U1548"/>
      <c r="V1548">
        <v>-112128</v>
      </c>
      <c r="W1548"/>
      <c r="X1548"/>
      <c r="Y1548"/>
      <c r="Z1548">
        <v>0</v>
      </c>
      <c r="AA1548">
        <v>1291.013214340765</v>
      </c>
      <c r="AB1548">
        <v>0</v>
      </c>
      <c r="AC1548">
        <v>-6455.0660717038263</v>
      </c>
      <c r="AD1548" t="s">
        <v>13534</v>
      </c>
      <c r="AE1548" t="s">
        <v>13541</v>
      </c>
      <c r="AF1548" s="10" t="s">
        <v>13546</v>
      </c>
      <c r="AG1548" s="10" t="s">
        <v>13547</v>
      </c>
      <c r="AH1548" t="s">
        <v>13527</v>
      </c>
      <c r="AI1548" t="s">
        <v>13522</v>
      </c>
      <c r="AJ1548" t="s">
        <v>13518</v>
      </c>
      <c r="AK1548" t="s">
        <v>1959</v>
      </c>
      <c r="AL1548" t="s">
        <v>47</v>
      </c>
      <c r="AM1548" t="s">
        <v>11530</v>
      </c>
      <c r="AN1548" t="s">
        <v>4037</v>
      </c>
    </row>
    <row r="1549" spans="1:40" s="4" customFormat="1" x14ac:dyDescent="0.25">
      <c r="A1549" t="s">
        <v>13489</v>
      </c>
      <c r="B1549" t="s">
        <v>164</v>
      </c>
      <c r="C1549"/>
      <c r="D1549" t="s">
        <v>165</v>
      </c>
      <c r="E1549" t="s">
        <v>166</v>
      </c>
      <c r="F1549" s="19" t="s">
        <v>13495</v>
      </c>
      <c r="G1549" t="s">
        <v>13500</v>
      </c>
      <c r="H1549" t="s">
        <v>13505</v>
      </c>
      <c r="I1549" t="s">
        <v>49</v>
      </c>
      <c r="J1549">
        <v>2025</v>
      </c>
      <c r="K1549" s="10">
        <v>45809</v>
      </c>
      <c r="L1549">
        <v>2664.3957613673347</v>
      </c>
      <c r="M1549"/>
      <c r="N1549">
        <v>1998.296821025501</v>
      </c>
      <c r="O1549"/>
      <c r="P1549"/>
      <c r="Q1549"/>
      <c r="R1549"/>
      <c r="S1549">
        <v>40880</v>
      </c>
      <c r="T1549">
        <v>0</v>
      </c>
      <c r="U1549"/>
      <c r="V1549">
        <v>29930</v>
      </c>
      <c r="W1549"/>
      <c r="X1549"/>
      <c r="Y1549"/>
      <c r="Z1549">
        <v>941.36380212347467</v>
      </c>
      <c r="AA1549">
        <v>0</v>
      </c>
      <c r="AB1549">
        <v>0</v>
      </c>
      <c r="AC1549">
        <v>1723.0319592438598</v>
      </c>
      <c r="AD1549" t="s">
        <v>13537</v>
      </c>
      <c r="AE1549" t="s">
        <v>13544</v>
      </c>
      <c r="AF1549" s="10" t="s">
        <v>13550</v>
      </c>
      <c r="AG1549" s="10" t="s">
        <v>13551</v>
      </c>
      <c r="AH1549" t="s">
        <v>13530</v>
      </c>
      <c r="AI1549" t="s">
        <v>13523</v>
      </c>
      <c r="AJ1549" t="s">
        <v>13520</v>
      </c>
      <c r="AK1549" t="s">
        <v>13517</v>
      </c>
      <c r="AL1549" t="s">
        <v>47</v>
      </c>
      <c r="AM1549" t="s">
        <v>13514</v>
      </c>
      <c r="AN1549" t="s">
        <v>9351</v>
      </c>
    </row>
    <row r="1550" spans="1:40" s="4" customFormat="1" x14ac:dyDescent="0.25">
      <c r="A1550" s="26" t="s">
        <v>13578</v>
      </c>
      <c r="B1550" s="26" t="s">
        <v>164</v>
      </c>
      <c r="C1550" s="26"/>
      <c r="D1550" s="26" t="s">
        <v>165</v>
      </c>
      <c r="E1550" s="26" t="s">
        <v>166</v>
      </c>
      <c r="F1550" s="27">
        <v>330031127879</v>
      </c>
      <c r="G1550" s="26" t="s">
        <v>8256</v>
      </c>
      <c r="H1550" s="26" t="s">
        <v>13579</v>
      </c>
      <c r="I1550" s="26" t="s">
        <v>1933</v>
      </c>
      <c r="J1550" s="26">
        <v>2025</v>
      </c>
      <c r="K1550" s="34">
        <v>45809</v>
      </c>
      <c r="L1550" s="26">
        <f>Tabela1[[#This Row],[vlCaptEst]]+Tabela1[[#This Row],[vlLancEstTrat]]+Tabela1[[#This Row],[vlLancEstNTrat]]+Tabela1[[#This Row],[vlConsEst]]</f>
        <v>363.09746653334025</v>
      </c>
      <c r="M1550" s="26">
        <v>1266.53</v>
      </c>
      <c r="N1550" s="26">
        <v>0</v>
      </c>
      <c r="O1550" s="26"/>
      <c r="P1550" s="26"/>
      <c r="Q1550" s="26" t="s">
        <v>13583</v>
      </c>
      <c r="R1550" s="16" t="s">
        <v>13580</v>
      </c>
      <c r="S1550" s="16">
        <v>0</v>
      </c>
      <c r="T1550" s="16">
        <v>63072.000000000015</v>
      </c>
      <c r="U1550" s="16">
        <v>0</v>
      </c>
      <c r="V1550" s="16">
        <v>0</v>
      </c>
      <c r="W1550" s="16">
        <v>0</v>
      </c>
      <c r="X1550" s="16">
        <v>90</v>
      </c>
      <c r="Y1550" s="16">
        <v>5.7568725668020709E-2</v>
      </c>
      <c r="Z1550" s="16">
        <v>0</v>
      </c>
      <c r="AA1550" s="16">
        <v>363.09746653334025</v>
      </c>
      <c r="AB1550" s="16">
        <v>0</v>
      </c>
      <c r="AC1550" s="16">
        <v>0</v>
      </c>
      <c r="AD1550" s="16" t="s">
        <v>13581</v>
      </c>
      <c r="AE1550" s="16" t="s">
        <v>13582</v>
      </c>
      <c r="AF1550" s="22">
        <v>44118</v>
      </c>
      <c r="AG1550" s="22">
        <v>45944</v>
      </c>
      <c r="AH1550" s="16" t="s">
        <v>8261</v>
      </c>
      <c r="AI1550" s="16" t="s">
        <v>129</v>
      </c>
      <c r="AJ1550" s="16" t="s">
        <v>13584</v>
      </c>
      <c r="AK1550" s="16" t="s">
        <v>217</v>
      </c>
      <c r="AL1550" s="16" t="s">
        <v>218</v>
      </c>
      <c r="AM1550" t="s">
        <v>13585</v>
      </c>
      <c r="AN1550" t="s">
        <v>13586</v>
      </c>
    </row>
    <row r="1551" spans="1:40" s="4" customFormat="1" ht="30" x14ac:dyDescent="0.25">
      <c r="A1551" t="s">
        <v>13599</v>
      </c>
      <c r="B1551" t="s">
        <v>164</v>
      </c>
      <c r="C1551"/>
      <c r="D1551" t="s">
        <v>165</v>
      </c>
      <c r="E1551" t="s">
        <v>166</v>
      </c>
      <c r="F1551" s="42" t="s">
        <v>13603</v>
      </c>
      <c r="G1551" s="41" t="s">
        <v>13605</v>
      </c>
      <c r="H1551" s="41" t="s">
        <v>13601</v>
      </c>
      <c r="I1551" s="41" t="s">
        <v>49</v>
      </c>
      <c r="J1551">
        <v>2025</v>
      </c>
      <c r="K1551" s="10">
        <v>45846</v>
      </c>
      <c r="L1551">
        <v>45.23</v>
      </c>
      <c r="M1551"/>
      <c r="N1551">
        <v>77.540000000000006</v>
      </c>
      <c r="O1551"/>
      <c r="P1551"/>
      <c r="Q1551"/>
      <c r="R1551" s="41" t="s">
        <v>13607</v>
      </c>
      <c r="S1551" s="43">
        <v>1825</v>
      </c>
      <c r="T1551" s="43">
        <v>0</v>
      </c>
      <c r="U1551" s="43">
        <v>0</v>
      </c>
      <c r="V1551" s="43">
        <v>616.84999999999991</v>
      </c>
      <c r="W1551"/>
      <c r="X1551"/>
      <c r="Y1551"/>
      <c r="Z1551" s="43">
        <v>42.025169737655126</v>
      </c>
      <c r="AA1551">
        <v>0</v>
      </c>
      <c r="AB1551">
        <v>0</v>
      </c>
      <c r="AC1551" s="43">
        <v>35.511268428318566</v>
      </c>
      <c r="AD1551" t="s">
        <v>13607</v>
      </c>
      <c r="AE1551" t="s">
        <v>13609</v>
      </c>
      <c r="AF1551" s="10" t="s">
        <v>13610</v>
      </c>
      <c r="AG1551" s="10" t="s">
        <v>13611</v>
      </c>
      <c r="AH1551" s="41" t="s">
        <v>13615</v>
      </c>
      <c r="AI1551" s="41" t="s">
        <v>7927</v>
      </c>
      <c r="AJ1551" t="s">
        <v>13618</v>
      </c>
      <c r="AK1551" t="s">
        <v>13619</v>
      </c>
      <c r="AL1551" t="s">
        <v>47</v>
      </c>
      <c r="AM1551" s="45" t="s">
        <v>13621</v>
      </c>
      <c r="AN1551" s="46" t="s">
        <v>13622</v>
      </c>
    </row>
    <row r="1552" spans="1:40" s="4" customFormat="1" ht="30" x14ac:dyDescent="0.25">
      <c r="A1552" t="s">
        <v>13600</v>
      </c>
      <c r="B1552" t="s">
        <v>164</v>
      </c>
      <c r="C1552"/>
      <c r="D1552" t="s">
        <v>165</v>
      </c>
      <c r="E1552" t="s">
        <v>166</v>
      </c>
      <c r="F1552" s="42" t="s">
        <v>13604</v>
      </c>
      <c r="G1552" s="41" t="s">
        <v>13606</v>
      </c>
      <c r="H1552" s="41" t="s">
        <v>13602</v>
      </c>
      <c r="I1552" s="41" t="s">
        <v>49</v>
      </c>
      <c r="J1552">
        <v>2025</v>
      </c>
      <c r="K1552" s="10">
        <v>45846</v>
      </c>
      <c r="L1552" s="39">
        <v>111.79</v>
      </c>
      <c r="M1552"/>
      <c r="N1552" s="35">
        <v>191.63</v>
      </c>
      <c r="O1552"/>
      <c r="P1552"/>
      <c r="Q1552"/>
      <c r="R1552" s="41" t="s">
        <v>13608</v>
      </c>
      <c r="S1552" s="44">
        <v>5548</v>
      </c>
      <c r="T1552" s="41">
        <v>0</v>
      </c>
      <c r="U1552" s="41">
        <v>0</v>
      </c>
      <c r="V1552" s="44">
        <v>1109.5999999999999</v>
      </c>
      <c r="W1552"/>
      <c r="X1552"/>
      <c r="Y1552" s="40"/>
      <c r="Z1552" s="44">
        <v>127.75651600247157</v>
      </c>
      <c r="AA1552" s="39">
        <v>0</v>
      </c>
      <c r="AB1552" s="39">
        <v>0</v>
      </c>
      <c r="AC1552" s="44">
        <v>63.878258001235785</v>
      </c>
      <c r="AD1552" t="s">
        <v>13608</v>
      </c>
      <c r="AE1552" t="s">
        <v>13612</v>
      </c>
      <c r="AF1552" s="10" t="s">
        <v>13613</v>
      </c>
      <c r="AG1552" s="10" t="s">
        <v>13614</v>
      </c>
      <c r="AH1552" s="41" t="s">
        <v>13616</v>
      </c>
      <c r="AI1552" s="41" t="s">
        <v>13617</v>
      </c>
      <c r="AJ1552" t="s">
        <v>13620</v>
      </c>
      <c r="AK1552" t="s">
        <v>260</v>
      </c>
      <c r="AL1552" t="s">
        <v>47</v>
      </c>
      <c r="AM1552" s="41" t="s">
        <v>13623</v>
      </c>
      <c r="AN1552" s="46" t="s">
        <v>1929</v>
      </c>
    </row>
    <row r="1553" spans="1:40" s="4" customFormat="1" x14ac:dyDescent="0.25">
      <c r="A1553" s="6" t="s">
        <v>9671</v>
      </c>
      <c r="B1553" s="6" t="s">
        <v>276</v>
      </c>
      <c r="C1553" s="6">
        <v>60</v>
      </c>
      <c r="D1553" s="6" t="s">
        <v>277</v>
      </c>
      <c r="E1553" s="6" t="s">
        <v>278</v>
      </c>
      <c r="F1553" s="7">
        <v>330005059071</v>
      </c>
      <c r="G1553" s="6" t="s">
        <v>9672</v>
      </c>
      <c r="H1553" s="6" t="s">
        <v>9673</v>
      </c>
      <c r="I1553" s="6" t="s">
        <v>42</v>
      </c>
      <c r="J1553" s="6"/>
      <c r="K1553" s="20" t="s">
        <v>475</v>
      </c>
      <c r="L1553" s="6">
        <f>Tabela1[[#This Row],[vlCaptEst]]+Tabela1[[#This Row],[vlLancEstTrat]]+Tabela1[[#This Row],[vlLancEstNTrat]]+Tabela1[[#This Row],[vlConsEst]]</f>
        <v>746592.50746595371</v>
      </c>
      <c r="M1553" s="6">
        <v>-262601.07</v>
      </c>
      <c r="N1553" s="6">
        <f>Tabela1[[#This Row],[VALOR_anual]]+Tabela1[[#This Row],[AJUSTE_exerc]]</f>
        <v>483991.4374659537</v>
      </c>
      <c r="O1553" s="6"/>
      <c r="P1553" s="6"/>
      <c r="Q1553" s="6" t="s">
        <v>51</v>
      </c>
      <c r="R1553" s="6" t="s">
        <v>52</v>
      </c>
      <c r="S1553" s="6">
        <v>19947250</v>
      </c>
      <c r="T1553" s="6">
        <v>9397728</v>
      </c>
      <c r="U1553" s="6">
        <v>0</v>
      </c>
      <c r="V1553" s="6">
        <v>3989450</v>
      </c>
      <c r="W1553" s="6"/>
      <c r="X1553" s="6">
        <v>89</v>
      </c>
      <c r="Y1553" s="6">
        <v>5.7568725668020709E-2</v>
      </c>
      <c r="Z1553" s="6">
        <v>459335.10523257044</v>
      </c>
      <c r="AA1553" s="6">
        <v>57589.849617097992</v>
      </c>
      <c r="AB1553" s="6">
        <v>0</v>
      </c>
      <c r="AC1553" s="6">
        <v>229667.55261628522</v>
      </c>
      <c r="AD1553" s="6" t="s">
        <v>9674</v>
      </c>
      <c r="AE1553" s="6" t="s">
        <v>9675</v>
      </c>
      <c r="AF1553" s="20">
        <v>45033</v>
      </c>
      <c r="AG1553" s="20">
        <v>46860</v>
      </c>
      <c r="AH1553" s="6" t="s">
        <v>9676</v>
      </c>
      <c r="AI1553" s="6" t="s">
        <v>9677</v>
      </c>
      <c r="AJ1553" s="6">
        <v>28970000</v>
      </c>
      <c r="AK1553" s="6" t="s">
        <v>9678</v>
      </c>
      <c r="AL1553" s="6" t="s">
        <v>47</v>
      </c>
      <c r="AM1553" s="6" t="s">
        <v>9679</v>
      </c>
      <c r="AN1553" s="6" t="s">
        <v>9680</v>
      </c>
    </row>
    <row r="1554" spans="1:40" s="4" customFormat="1" x14ac:dyDescent="0.25">
      <c r="A1554" t="s">
        <v>9681</v>
      </c>
      <c r="B1554" t="s">
        <v>276</v>
      </c>
      <c r="C1554">
        <v>60</v>
      </c>
      <c r="D1554" t="s">
        <v>277</v>
      </c>
      <c r="E1554" t="s">
        <v>278</v>
      </c>
      <c r="F1554" s="1">
        <v>330029837090</v>
      </c>
      <c r="G1554" t="s">
        <v>9682</v>
      </c>
      <c r="H1554" t="s">
        <v>9683</v>
      </c>
      <c r="I1554" t="s">
        <v>153</v>
      </c>
      <c r="J1554"/>
      <c r="K1554" s="10" t="s">
        <v>50</v>
      </c>
      <c r="L1554">
        <f>Tabela1[[#This Row],[vlCaptEst]]+Tabela1[[#This Row],[vlLancEstTrat]]+Tabela1[[#This Row],[vlLancEstNTrat]]+Tabela1[[#This Row],[vlConsEst]]</f>
        <v>238.56876129504866</v>
      </c>
      <c r="M1554">
        <v>0</v>
      </c>
      <c r="N1554">
        <f>Tabela1[[#This Row],[VALOR_anual]]+Tabela1[[#This Row],[AJUSTE_exerc]]</f>
        <v>238.56876129504866</v>
      </c>
      <c r="O1554"/>
      <c r="P1554"/>
      <c r="Q1554" t="s">
        <v>9684</v>
      </c>
      <c r="R1554" t="s">
        <v>52</v>
      </c>
      <c r="S1554">
        <v>543416</v>
      </c>
      <c r="T1554">
        <v>0</v>
      </c>
      <c r="U1554">
        <v>0</v>
      </c>
      <c r="V1554">
        <v>0</v>
      </c>
      <c r="W1554">
        <v>1629.36</v>
      </c>
      <c r="X1554">
        <v>0</v>
      </c>
      <c r="Y1554">
        <v>1.0975669622826534E-3</v>
      </c>
      <c r="Z1554">
        <v>238.56876129504866</v>
      </c>
      <c r="AA1554">
        <v>0</v>
      </c>
      <c r="AB1554">
        <v>0</v>
      </c>
      <c r="AC1554">
        <v>0</v>
      </c>
      <c r="AD1554" t="s">
        <v>9685</v>
      </c>
      <c r="AE1554" t="s">
        <v>9686</v>
      </c>
      <c r="AF1554" s="10">
        <v>0</v>
      </c>
      <c r="AG1554" s="10">
        <v>0</v>
      </c>
      <c r="AH1554" t="s">
        <v>9687</v>
      </c>
      <c r="AI1554" t="s">
        <v>129</v>
      </c>
      <c r="AJ1554">
        <v>28860000</v>
      </c>
      <c r="AK1554" t="s">
        <v>283</v>
      </c>
      <c r="AL1554" t="s">
        <v>47</v>
      </c>
      <c r="AM1554">
        <v>27781099</v>
      </c>
      <c r="AN1554" t="s">
        <v>9688</v>
      </c>
    </row>
    <row r="1555" spans="1:40" s="4" customFormat="1" x14ac:dyDescent="0.25">
      <c r="A1555" t="s">
        <v>9689</v>
      </c>
      <c r="B1555" t="s">
        <v>276</v>
      </c>
      <c r="C1555">
        <v>60</v>
      </c>
      <c r="D1555" t="s">
        <v>277</v>
      </c>
      <c r="E1555" t="s">
        <v>278</v>
      </c>
      <c r="F1555" s="1">
        <v>330005058938</v>
      </c>
      <c r="G1555" t="s">
        <v>9690</v>
      </c>
      <c r="H1555" t="s">
        <v>9691</v>
      </c>
      <c r="I1555" t="s">
        <v>42</v>
      </c>
      <c r="J1555"/>
      <c r="K1555" s="10" t="s">
        <v>43</v>
      </c>
      <c r="L1555">
        <f>Tabela1[[#This Row],[vlCaptEst]]+Tabela1[[#This Row],[vlLancEstTrat]]+Tabela1[[#This Row],[vlLancEstNTrat]]+Tabela1[[#This Row],[vlConsEst]]</f>
        <v>1960274.0071281283</v>
      </c>
      <c r="M1555">
        <v>-2468.3278660164215</v>
      </c>
      <c r="N1555">
        <f>Tabela1[[#This Row],[VALOR_anual]]+Tabela1[[#This Row],[AJUSTE_exerc]]</f>
        <v>1957805.6792621119</v>
      </c>
      <c r="O1555"/>
      <c r="P1555"/>
      <c r="Q1555" t="s">
        <v>51</v>
      </c>
      <c r="R1555" t="s">
        <v>52</v>
      </c>
      <c r="S1555">
        <v>47993850</v>
      </c>
      <c r="T1555">
        <v>45622080</v>
      </c>
      <c r="U1555">
        <v>0</v>
      </c>
      <c r="V1555">
        <v>2371770</v>
      </c>
      <c r="W1555"/>
      <c r="X1555">
        <v>80</v>
      </c>
      <c r="Y1555">
        <v>5.7568725668020709E-2</v>
      </c>
      <c r="Z1555">
        <v>1105177.9109440949</v>
      </c>
      <c r="AA1555">
        <v>718556.31970639201</v>
      </c>
      <c r="AB1555">
        <v>0</v>
      </c>
      <c r="AC1555">
        <v>136539.77647764146</v>
      </c>
      <c r="AD1555" t="s">
        <v>9692</v>
      </c>
      <c r="AE1555" t="s">
        <v>9693</v>
      </c>
      <c r="AF1555" s="10">
        <v>41942</v>
      </c>
      <c r="AG1555" s="10">
        <v>42673</v>
      </c>
      <c r="AH1555" t="s">
        <v>9694</v>
      </c>
      <c r="AI1555" t="s">
        <v>9695</v>
      </c>
      <c r="AJ1555">
        <v>28940000</v>
      </c>
      <c r="AK1555" t="s">
        <v>9696</v>
      </c>
      <c r="AL1555" t="s">
        <v>47</v>
      </c>
      <c r="AM1555">
        <v>26215037</v>
      </c>
      <c r="AN1555" t="s">
        <v>9697</v>
      </c>
    </row>
    <row r="1556" spans="1:40" s="4" customFormat="1" x14ac:dyDescent="0.25">
      <c r="A1556" t="s">
        <v>9698</v>
      </c>
      <c r="B1556" t="s">
        <v>276</v>
      </c>
      <c r="C1556">
        <v>60</v>
      </c>
      <c r="D1556" t="s">
        <v>277</v>
      </c>
      <c r="E1556" t="s">
        <v>278</v>
      </c>
      <c r="F1556" s="1">
        <v>330028906463</v>
      </c>
      <c r="G1556" t="s">
        <v>9699</v>
      </c>
      <c r="H1556" t="s">
        <v>9700</v>
      </c>
      <c r="I1556" t="s">
        <v>42</v>
      </c>
      <c r="J1556"/>
      <c r="K1556" s="10" t="s">
        <v>43</v>
      </c>
      <c r="L1556">
        <f>Tabela1[[#This Row],[vlCaptEst]]+Tabela1[[#This Row],[vlLancEstTrat]]+Tabela1[[#This Row],[vlLancEstNTrat]]+Tabela1[[#This Row],[vlConsEst]]</f>
        <v>159103.02733188419</v>
      </c>
      <c r="M1556">
        <v>0</v>
      </c>
      <c r="N1556">
        <f>Tabela1[[#This Row],[VALOR_anual]]+Tabela1[[#This Row],[AJUSTE_exerc]]</f>
        <v>159103.02733188419</v>
      </c>
      <c r="O1556"/>
      <c r="P1556"/>
      <c r="Q1556" t="s">
        <v>51</v>
      </c>
      <c r="R1556" t="s">
        <v>52</v>
      </c>
      <c r="S1556">
        <v>1729512</v>
      </c>
      <c r="T1556">
        <v>87600</v>
      </c>
      <c r="U1556">
        <v>1007575</v>
      </c>
      <c r="V1556">
        <v>1013842.01</v>
      </c>
      <c r="W1556">
        <v>1234</v>
      </c>
      <c r="X1556">
        <v>42</v>
      </c>
      <c r="Y1556">
        <v>5.7568725668020709E-2</v>
      </c>
      <c r="Z1556">
        <v>39826.321902759235</v>
      </c>
      <c r="AA1556">
        <v>2906.2971548556188</v>
      </c>
      <c r="AB1556">
        <v>58004.810398564594</v>
      </c>
      <c r="AC1556">
        <v>58365.597875704749</v>
      </c>
      <c r="AD1556" t="s">
        <v>9701</v>
      </c>
      <c r="AE1556" t="s">
        <v>9702</v>
      </c>
      <c r="AF1556" s="10">
        <v>43880</v>
      </c>
      <c r="AG1556" s="10">
        <v>45707</v>
      </c>
      <c r="AH1556" t="s">
        <v>9703</v>
      </c>
      <c r="AI1556" t="s">
        <v>129</v>
      </c>
      <c r="AJ1556">
        <v>28860000</v>
      </c>
      <c r="AK1556" t="s">
        <v>283</v>
      </c>
      <c r="AL1556" t="s">
        <v>47</v>
      </c>
      <c r="AM1556" t="s">
        <v>9704</v>
      </c>
      <c r="AN1556" t="s">
        <v>9705</v>
      </c>
    </row>
    <row r="1557" spans="1:40" s="4" customFormat="1" x14ac:dyDescent="0.25">
      <c r="A1557" t="s">
        <v>9706</v>
      </c>
      <c r="B1557" t="s">
        <v>276</v>
      </c>
      <c r="C1557">
        <v>60</v>
      </c>
      <c r="D1557" t="s">
        <v>277</v>
      </c>
      <c r="E1557" t="s">
        <v>278</v>
      </c>
      <c r="F1557" s="1">
        <v>330005056056</v>
      </c>
      <c r="G1557" t="s">
        <v>9707</v>
      </c>
      <c r="H1557" t="s">
        <v>9708</v>
      </c>
      <c r="I1557" t="s">
        <v>72</v>
      </c>
      <c r="J1557"/>
      <c r="K1557" s="10" t="s">
        <v>50</v>
      </c>
      <c r="L1557">
        <f>Tabela1[[#This Row],[vlCaptEst]]+Tabela1[[#This Row],[vlLancEstTrat]]+Tabela1[[#This Row],[vlLancEstNTrat]]+Tabela1[[#This Row],[vlConsEst]]</f>
        <v>3627.151578429045</v>
      </c>
      <c r="M1557">
        <v>0</v>
      </c>
      <c r="N1557">
        <f>Tabela1[[#This Row],[VALOR_anual]]+Tabela1[[#This Row],[AJUSTE_exerc]]</f>
        <v>3627.151578429045</v>
      </c>
      <c r="O1557"/>
      <c r="P1557"/>
      <c r="Q1557" t="s">
        <v>387</v>
      </c>
      <c r="R1557" t="s">
        <v>52</v>
      </c>
      <c r="S1557">
        <v>45049</v>
      </c>
      <c r="T1557">
        <v>0</v>
      </c>
      <c r="U1557">
        <v>0</v>
      </c>
      <c r="V1557">
        <v>44986</v>
      </c>
      <c r="W1557">
        <v>0</v>
      </c>
      <c r="X1557">
        <v>0</v>
      </c>
      <c r="Y1557">
        <v>5.7568725668020709E-2</v>
      </c>
      <c r="Z1557">
        <v>1037.3658108995635</v>
      </c>
      <c r="AA1557">
        <v>0</v>
      </c>
      <c r="AB1557">
        <v>0</v>
      </c>
      <c r="AC1557">
        <v>2589.7857675294817</v>
      </c>
      <c r="AD1557" t="s">
        <v>654</v>
      </c>
      <c r="AE1557" t="s">
        <v>52</v>
      </c>
      <c r="AF1557" s="10">
        <v>0</v>
      </c>
      <c r="AG1557" s="10">
        <v>0</v>
      </c>
      <c r="AH1557" t="s">
        <v>9709</v>
      </c>
      <c r="AI1557" t="s">
        <v>193</v>
      </c>
      <c r="AJ1557">
        <v>28860000</v>
      </c>
      <c r="AK1557" t="s">
        <v>283</v>
      </c>
      <c r="AL1557" t="s">
        <v>47</v>
      </c>
      <c r="AM1557" t="s">
        <v>9710</v>
      </c>
      <c r="AN1557" t="s">
        <v>9711</v>
      </c>
    </row>
    <row r="1558" spans="1:40" s="4" customFormat="1" x14ac:dyDescent="0.25">
      <c r="A1558" t="s">
        <v>9712</v>
      </c>
      <c r="B1558" t="s">
        <v>276</v>
      </c>
      <c r="C1558">
        <v>60</v>
      </c>
      <c r="D1558" t="s">
        <v>277</v>
      </c>
      <c r="E1558" t="s">
        <v>278</v>
      </c>
      <c r="F1558" s="1">
        <v>330005055912</v>
      </c>
      <c r="G1558" t="s">
        <v>9713</v>
      </c>
      <c r="H1558" t="s">
        <v>9714</v>
      </c>
      <c r="I1558" t="s">
        <v>110</v>
      </c>
      <c r="J1558"/>
      <c r="K1558" s="10" t="s">
        <v>50</v>
      </c>
      <c r="L1558">
        <f>Tabela1[[#This Row],[vlCaptEst]]+Tabela1[[#This Row],[vlLancEstTrat]]+Tabela1[[#This Row],[vlLancEstNTrat]]+Tabela1[[#This Row],[vlConsEst]]</f>
        <v>169.54400807083996</v>
      </c>
      <c r="M1558">
        <v>0</v>
      </c>
      <c r="N1558">
        <f>Tabela1[[#This Row],[VALOR_anual]]+Tabela1[[#This Row],[AJUSTE_exerc]]</f>
        <v>169.54400807083996</v>
      </c>
      <c r="O1558"/>
      <c r="P1558"/>
      <c r="Q1558" t="s">
        <v>51</v>
      </c>
      <c r="R1558" t="s">
        <v>52</v>
      </c>
      <c r="S1558">
        <v>87840</v>
      </c>
      <c r="T1558">
        <v>0</v>
      </c>
      <c r="U1558">
        <v>0</v>
      </c>
      <c r="V1558">
        <v>87840</v>
      </c>
      <c r="W1558">
        <v>0</v>
      </c>
      <c r="X1558">
        <v>0</v>
      </c>
      <c r="Y1558">
        <v>1.3786511843306452E-3</v>
      </c>
      <c r="Z1558">
        <v>48.442636945098954</v>
      </c>
      <c r="AA1558">
        <v>0</v>
      </c>
      <c r="AB1558">
        <v>0</v>
      </c>
      <c r="AC1558">
        <v>121.10137112574101</v>
      </c>
      <c r="AD1558" t="s">
        <v>654</v>
      </c>
      <c r="AE1558" t="s">
        <v>52</v>
      </c>
      <c r="AF1558" s="10">
        <v>0</v>
      </c>
      <c r="AG1558" s="10">
        <v>0</v>
      </c>
      <c r="AH1558" t="s">
        <v>9715</v>
      </c>
      <c r="AI1558" t="s">
        <v>9716</v>
      </c>
      <c r="AJ1558">
        <v>0</v>
      </c>
      <c r="AK1558" t="s">
        <v>64</v>
      </c>
      <c r="AL1558" t="s">
        <v>47</v>
      </c>
      <c r="AM1558">
        <v>25708453</v>
      </c>
      <c r="AN1558" t="s">
        <v>9717</v>
      </c>
    </row>
    <row r="1559" spans="1:40" s="4" customFormat="1" x14ac:dyDescent="0.25">
      <c r="A1559" t="s">
        <v>9718</v>
      </c>
      <c r="B1559" t="s">
        <v>276</v>
      </c>
      <c r="C1559">
        <v>60</v>
      </c>
      <c r="D1559" t="s">
        <v>277</v>
      </c>
      <c r="E1559" t="s">
        <v>278</v>
      </c>
      <c r="F1559" s="1">
        <v>330005056137</v>
      </c>
      <c r="G1559" t="s">
        <v>9719</v>
      </c>
      <c r="H1559" t="s">
        <v>9720</v>
      </c>
      <c r="I1559" t="s">
        <v>153</v>
      </c>
      <c r="J1559"/>
      <c r="K1559" s="10" t="s">
        <v>50</v>
      </c>
      <c r="L1559">
        <f>Tabela1[[#This Row],[vlCaptEst]]+Tabela1[[#This Row],[vlLancEstTrat]]+Tabela1[[#This Row],[vlLancEstNTrat]]+Tabela1[[#This Row],[vlConsEst]]</f>
        <v>3808.7044316145352</v>
      </c>
      <c r="M1559">
        <v>0</v>
      </c>
      <c r="N1559">
        <f>Tabela1[[#This Row],[VALOR_anual]]+Tabela1[[#This Row],[AJUSTE_exerc]]</f>
        <v>3808.7044316145352</v>
      </c>
      <c r="O1559"/>
      <c r="P1559"/>
      <c r="Q1559" t="s">
        <v>51</v>
      </c>
      <c r="R1559" t="s">
        <v>52</v>
      </c>
      <c r="S1559">
        <v>5375808</v>
      </c>
      <c r="T1559">
        <v>5290427.5</v>
      </c>
      <c r="U1559">
        <v>0</v>
      </c>
      <c r="V1559">
        <v>85380.5</v>
      </c>
      <c r="W1559">
        <v>184659.04800000001</v>
      </c>
      <c r="X1559">
        <v>0</v>
      </c>
      <c r="Y1559">
        <v>1.0975669622826534E-3</v>
      </c>
      <c r="Z1559">
        <v>2360.1244365672992</v>
      </c>
      <c r="AA1559">
        <v>1354.8692332569105</v>
      </c>
      <c r="AB1559">
        <v>0</v>
      </c>
      <c r="AC1559">
        <v>93.710761790325051</v>
      </c>
      <c r="AD1559" t="s">
        <v>9721</v>
      </c>
      <c r="AE1559" t="s">
        <v>9722</v>
      </c>
      <c r="AF1559" s="10">
        <v>0</v>
      </c>
      <c r="AG1559" s="10">
        <v>0</v>
      </c>
      <c r="AH1559" t="s">
        <v>9723</v>
      </c>
      <c r="AI1559" t="s">
        <v>9677</v>
      </c>
      <c r="AJ1559">
        <v>28820000</v>
      </c>
      <c r="AK1559" t="s">
        <v>280</v>
      </c>
      <c r="AL1559" t="s">
        <v>47</v>
      </c>
      <c r="AM1559">
        <v>26689791</v>
      </c>
      <c r="AN1559" t="s">
        <v>9724</v>
      </c>
    </row>
    <row r="1560" spans="1:40" s="4" customFormat="1" x14ac:dyDescent="0.25">
      <c r="A1560" t="s">
        <v>9725</v>
      </c>
      <c r="B1560" t="s">
        <v>276</v>
      </c>
      <c r="C1560">
        <v>60</v>
      </c>
      <c r="D1560" t="s">
        <v>277</v>
      </c>
      <c r="E1560" t="s">
        <v>278</v>
      </c>
      <c r="F1560" s="1">
        <v>330005055750</v>
      </c>
      <c r="G1560" t="s">
        <v>9726</v>
      </c>
      <c r="H1560" t="s">
        <v>9727</v>
      </c>
      <c r="I1560" t="s">
        <v>49</v>
      </c>
      <c r="J1560"/>
      <c r="K1560" s="10" t="s">
        <v>50</v>
      </c>
      <c r="L1560">
        <f>Tabela1[[#This Row],[vlCaptEst]]+Tabela1[[#This Row],[vlLancEstTrat]]+Tabela1[[#This Row],[vlLancEstNTrat]]+Tabela1[[#This Row],[vlConsEst]]</f>
        <v>69.954133411342511</v>
      </c>
      <c r="M1560">
        <v>0</v>
      </c>
      <c r="N1560">
        <f>Tabela1[[#This Row],[VALOR_anual]]+Tabela1[[#This Row],[AJUSTE_exerc]]</f>
        <v>69.954133411342511</v>
      </c>
      <c r="O1560"/>
      <c r="P1560"/>
      <c r="Q1560" t="s">
        <v>387</v>
      </c>
      <c r="R1560" t="s">
        <v>52</v>
      </c>
      <c r="S1560">
        <v>2016</v>
      </c>
      <c r="T1560">
        <v>0</v>
      </c>
      <c r="U1560">
        <v>0</v>
      </c>
      <c r="V1560">
        <v>408.96</v>
      </c>
      <c r="W1560">
        <v>0</v>
      </c>
      <c r="X1560">
        <v>30</v>
      </c>
      <c r="Y1560">
        <v>5.7568725668020709E-2</v>
      </c>
      <c r="Z1560">
        <v>46.416796986627475</v>
      </c>
      <c r="AA1560">
        <v>0</v>
      </c>
      <c r="AB1560">
        <v>0</v>
      </c>
      <c r="AC1560">
        <v>23.537336424715033</v>
      </c>
      <c r="AD1560" t="s">
        <v>9728</v>
      </c>
      <c r="AE1560" t="s">
        <v>52</v>
      </c>
      <c r="AF1560" s="10">
        <v>0</v>
      </c>
      <c r="AG1560" s="10">
        <v>0</v>
      </c>
      <c r="AH1560" t="s">
        <v>9729</v>
      </c>
      <c r="AI1560" t="s">
        <v>9730</v>
      </c>
      <c r="AJ1560">
        <v>28993000</v>
      </c>
      <c r="AK1560" t="s">
        <v>279</v>
      </c>
      <c r="AL1560" t="s">
        <v>47</v>
      </c>
      <c r="AM1560" t="e">
        <v>#N/A</v>
      </c>
      <c r="AN1560" t="s">
        <v>9731</v>
      </c>
    </row>
    <row r="1561" spans="1:40" s="4" customFormat="1" x14ac:dyDescent="0.25">
      <c r="A1561" t="s">
        <v>9732</v>
      </c>
      <c r="B1561" t="s">
        <v>276</v>
      </c>
      <c r="C1561">
        <v>60</v>
      </c>
      <c r="D1561" t="s">
        <v>277</v>
      </c>
      <c r="E1561" t="s">
        <v>278</v>
      </c>
      <c r="F1561" s="1">
        <v>330005507325</v>
      </c>
      <c r="G1561" t="s">
        <v>9733</v>
      </c>
      <c r="H1561" t="s">
        <v>9734</v>
      </c>
      <c r="I1561" t="s">
        <v>62</v>
      </c>
      <c r="J1561"/>
      <c r="K1561" s="10" t="s">
        <v>405</v>
      </c>
      <c r="L1561">
        <f>Tabela1[[#This Row],[vlCaptEst]]+Tabela1[[#This Row],[vlLancEstTrat]]+Tabela1[[#This Row],[vlLancEstNTrat]]+Tabela1[[#This Row],[vlConsEst]]</f>
        <v>164.13480653224087</v>
      </c>
      <c r="M1561">
        <v>0</v>
      </c>
      <c r="N1561">
        <f>Tabela1[[#This Row],[VALOR_anual]]+Tabela1[[#This Row],[AJUSTE_exerc]]</f>
        <v>164.13480653224087</v>
      </c>
      <c r="O1561"/>
      <c r="P1561"/>
      <c r="Q1561">
        <v>0</v>
      </c>
      <c r="R1561" t="s">
        <v>52</v>
      </c>
      <c r="S1561">
        <v>4752</v>
      </c>
      <c r="T1561">
        <v>0</v>
      </c>
      <c r="U1561">
        <v>0</v>
      </c>
      <c r="V1561">
        <v>950.4</v>
      </c>
      <c r="W1561">
        <v>0</v>
      </c>
      <c r="X1561">
        <v>0</v>
      </c>
      <c r="Y1561">
        <v>5.7568725668020709E-2</v>
      </c>
      <c r="Z1561">
        <v>109.42668517949816</v>
      </c>
      <c r="AA1561">
        <v>0</v>
      </c>
      <c r="AB1561">
        <v>0</v>
      </c>
      <c r="AC1561">
        <v>54.708121352742708</v>
      </c>
      <c r="AD1561" t="s">
        <v>9735</v>
      </c>
      <c r="AE1561" t="s">
        <v>9736</v>
      </c>
      <c r="AF1561" s="10">
        <v>44851</v>
      </c>
      <c r="AG1561" s="10">
        <v>46677</v>
      </c>
      <c r="AH1561" t="s">
        <v>9737</v>
      </c>
      <c r="AI1561" t="s">
        <v>3056</v>
      </c>
      <c r="AJ1561">
        <v>28970000</v>
      </c>
      <c r="AK1561" t="s">
        <v>9678</v>
      </c>
      <c r="AL1561" t="s">
        <v>47</v>
      </c>
      <c r="AM1561" t="s">
        <v>9738</v>
      </c>
      <c r="AN1561" t="s">
        <v>9739</v>
      </c>
    </row>
    <row r="1562" spans="1:40" s="4" customFormat="1" x14ac:dyDescent="0.25">
      <c r="A1562" t="s">
        <v>9748</v>
      </c>
      <c r="B1562" t="s">
        <v>276</v>
      </c>
      <c r="C1562">
        <v>60</v>
      </c>
      <c r="D1562" t="s">
        <v>277</v>
      </c>
      <c r="E1562" t="s">
        <v>278</v>
      </c>
      <c r="F1562" s="1">
        <v>330006959432</v>
      </c>
      <c r="G1562" t="s">
        <v>9749</v>
      </c>
      <c r="H1562" t="s">
        <v>9750</v>
      </c>
      <c r="I1562" t="s">
        <v>110</v>
      </c>
      <c r="J1562"/>
      <c r="K1562" s="10" t="s">
        <v>50</v>
      </c>
      <c r="L1562">
        <f>Tabela1[[#This Row],[vlCaptEst]]+Tabela1[[#This Row],[vlLancEstTrat]]+Tabela1[[#This Row],[vlLancEstNTrat]]+Tabela1[[#This Row],[vlConsEst]]</f>
        <v>10.92282781732561</v>
      </c>
      <c r="M1562">
        <v>0</v>
      </c>
      <c r="N1562">
        <f>Tabela1[[#This Row],[VALOR_anual]]+Tabela1[[#This Row],[AJUSTE_exerc]]</f>
        <v>10.92282781732561</v>
      </c>
      <c r="O1562"/>
      <c r="P1562"/>
      <c r="Q1562" t="s">
        <v>9751</v>
      </c>
      <c r="R1562" t="s">
        <v>52</v>
      </c>
      <c r="S1562">
        <v>5654</v>
      </c>
      <c r="T1562">
        <v>0</v>
      </c>
      <c r="U1562">
        <v>0</v>
      </c>
      <c r="V1562">
        <v>5654</v>
      </c>
      <c r="W1562">
        <v>0</v>
      </c>
      <c r="X1562">
        <v>0</v>
      </c>
      <c r="Y1562">
        <v>1.3786511843306452E-3</v>
      </c>
      <c r="Z1562">
        <v>3.1222997298091371</v>
      </c>
      <c r="AA1562">
        <v>0</v>
      </c>
      <c r="AB1562">
        <v>0</v>
      </c>
      <c r="AC1562">
        <v>7.8005280875164722</v>
      </c>
      <c r="AD1562" t="s">
        <v>9752</v>
      </c>
      <c r="AE1562" t="s">
        <v>9753</v>
      </c>
      <c r="AF1562" s="10">
        <v>41222</v>
      </c>
      <c r="AG1562" s="10">
        <v>43048</v>
      </c>
      <c r="AH1562" t="s">
        <v>9754</v>
      </c>
      <c r="AI1562" t="s">
        <v>129</v>
      </c>
      <c r="AJ1562">
        <v>20031002</v>
      </c>
      <c r="AK1562" t="s">
        <v>64</v>
      </c>
      <c r="AL1562" t="s">
        <v>47</v>
      </c>
      <c r="AM1562">
        <v>25584905</v>
      </c>
      <c r="AN1562" t="s">
        <v>9755</v>
      </c>
    </row>
    <row r="1563" spans="1:40" s="4" customFormat="1" x14ac:dyDescent="0.25">
      <c r="A1563" t="s">
        <v>9756</v>
      </c>
      <c r="B1563" t="s">
        <v>276</v>
      </c>
      <c r="C1563">
        <v>60</v>
      </c>
      <c r="D1563" t="s">
        <v>277</v>
      </c>
      <c r="E1563" t="s">
        <v>278</v>
      </c>
      <c r="F1563" s="1">
        <v>330005155895</v>
      </c>
      <c r="G1563" t="s">
        <v>6553</v>
      </c>
      <c r="H1563" t="s">
        <v>9757</v>
      </c>
      <c r="I1563" t="s">
        <v>49</v>
      </c>
      <c r="J1563"/>
      <c r="K1563" s="10" t="s">
        <v>1603</v>
      </c>
      <c r="L1563">
        <f>Tabela1[[#This Row],[vlCaptEst]]+Tabela1[[#This Row],[vlLancEstTrat]]+Tabela1[[#This Row],[vlLancEstNTrat]]+Tabela1[[#This Row],[vlConsEst]]</f>
        <v>5129.3745624797239</v>
      </c>
      <c r="M1563">
        <v>0</v>
      </c>
      <c r="N1563">
        <f>Tabela1[[#This Row],[VALOR_anual]]+Tabela1[[#This Row],[AJUSTE_exerc]]</f>
        <v>5129.3745624797239</v>
      </c>
      <c r="O1563"/>
      <c r="P1563"/>
      <c r="Q1563" t="s">
        <v>51</v>
      </c>
      <c r="R1563" t="s">
        <v>52</v>
      </c>
      <c r="S1563">
        <v>124740</v>
      </c>
      <c r="T1563">
        <v>0</v>
      </c>
      <c r="U1563">
        <v>0</v>
      </c>
      <c r="V1563">
        <v>39204</v>
      </c>
      <c r="W1563">
        <v>0</v>
      </c>
      <c r="X1563">
        <v>0</v>
      </c>
      <c r="Y1563">
        <v>5.7568725668020709E-2</v>
      </c>
      <c r="Z1563">
        <v>2872.4530965803292</v>
      </c>
      <c r="AA1563">
        <v>0</v>
      </c>
      <c r="AB1563">
        <v>0</v>
      </c>
      <c r="AC1563">
        <v>2256.9214658993947</v>
      </c>
      <c r="AD1563" t="s">
        <v>9758</v>
      </c>
      <c r="AE1563" t="s">
        <v>9759</v>
      </c>
      <c r="AF1563" s="10">
        <v>44232</v>
      </c>
      <c r="AG1563" s="10">
        <v>46058</v>
      </c>
      <c r="AH1563" t="s">
        <v>9760</v>
      </c>
      <c r="AI1563" t="s">
        <v>470</v>
      </c>
      <c r="AJ1563">
        <v>24466315</v>
      </c>
      <c r="AK1563" t="s">
        <v>175</v>
      </c>
      <c r="AL1563" t="s">
        <v>47</v>
      </c>
      <c r="AM1563" t="s">
        <v>6558</v>
      </c>
      <c r="AN1563" t="s">
        <v>9761</v>
      </c>
    </row>
    <row r="1564" spans="1:40" s="4" customFormat="1" x14ac:dyDescent="0.25">
      <c r="A1564" t="s">
        <v>9762</v>
      </c>
      <c r="B1564" t="s">
        <v>276</v>
      </c>
      <c r="C1564">
        <v>60</v>
      </c>
      <c r="D1564" t="s">
        <v>277</v>
      </c>
      <c r="E1564" t="s">
        <v>278</v>
      </c>
      <c r="F1564" s="1">
        <v>330038809541</v>
      </c>
      <c r="G1564" t="s">
        <v>300</v>
      </c>
      <c r="H1564" t="s">
        <v>9763</v>
      </c>
      <c r="I1564" t="s">
        <v>42</v>
      </c>
      <c r="J1564"/>
      <c r="K1564" s="10" t="s">
        <v>184</v>
      </c>
      <c r="L1564">
        <f>Tabela1[[#This Row],[vlCaptEst]]+Tabela1[[#This Row],[vlLancEstTrat]]+Tabela1[[#This Row],[vlLancEstNTrat]]+Tabela1[[#This Row],[vlConsEst]]</f>
        <v>139974.0648514393</v>
      </c>
      <c r="M1564">
        <v>0</v>
      </c>
      <c r="N1564">
        <f>Tabela1[[#This Row],[VALOR_anual]]+Tabela1[[#This Row],[AJUSTE_exerc]]</f>
        <v>139974.0648514393</v>
      </c>
      <c r="O1564"/>
      <c r="P1564"/>
      <c r="Q1564" t="s">
        <v>52</v>
      </c>
      <c r="R1564" t="s">
        <v>4383</v>
      </c>
      <c r="S1564">
        <v>4052376</v>
      </c>
      <c r="T1564">
        <v>0</v>
      </c>
      <c r="U1564">
        <v>0</v>
      </c>
      <c r="V1564">
        <v>810475.2</v>
      </c>
      <c r="W1564">
        <v>0</v>
      </c>
      <c r="X1564">
        <v>0</v>
      </c>
      <c r="Y1564">
        <v>5.7568725668020709E-2</v>
      </c>
      <c r="Z1564">
        <v>93316.046715117525</v>
      </c>
      <c r="AA1564">
        <v>0</v>
      </c>
      <c r="AB1564">
        <v>0</v>
      </c>
      <c r="AC1564">
        <v>46658.018136321763</v>
      </c>
      <c r="AD1564">
        <v>0</v>
      </c>
      <c r="AE1564" t="s">
        <v>335</v>
      </c>
      <c r="AF1564" s="10">
        <v>0</v>
      </c>
      <c r="AG1564" s="10">
        <v>0</v>
      </c>
      <c r="AH1564" t="s">
        <v>78</v>
      </c>
      <c r="AI1564" t="s">
        <v>79</v>
      </c>
      <c r="AJ1564" t="s">
        <v>80</v>
      </c>
      <c r="AK1564" t="s">
        <v>64</v>
      </c>
      <c r="AL1564" t="s">
        <v>47</v>
      </c>
      <c r="AM1564" t="s">
        <v>81</v>
      </c>
      <c r="AN1564" t="s">
        <v>82</v>
      </c>
    </row>
    <row r="1565" spans="1:40" s="4" customFormat="1" x14ac:dyDescent="0.25">
      <c r="A1565" t="s">
        <v>9764</v>
      </c>
      <c r="B1565" t="s">
        <v>276</v>
      </c>
      <c r="C1565">
        <v>60</v>
      </c>
      <c r="D1565" t="s">
        <v>277</v>
      </c>
      <c r="E1565" t="s">
        <v>278</v>
      </c>
      <c r="F1565" s="1">
        <v>330029225486</v>
      </c>
      <c r="G1565" t="s">
        <v>9765</v>
      </c>
      <c r="H1565" t="s">
        <v>9766</v>
      </c>
      <c r="I1565" t="s">
        <v>110</v>
      </c>
      <c r="J1565"/>
      <c r="K1565" s="10" t="s">
        <v>50</v>
      </c>
      <c r="L1565">
        <f>Tabela1[[#This Row],[vlCaptEst]]+Tabela1[[#This Row],[vlLancEstTrat]]+Tabela1[[#This Row],[vlLancEstNTrat]]+Tabela1[[#This Row],[vlConsEst]]</f>
        <v>768.07529105903495</v>
      </c>
      <c r="M1565">
        <v>0</v>
      </c>
      <c r="N1565">
        <f>Tabela1[[#This Row],[VALOR_anual]]+Tabela1[[#This Row],[AJUSTE_exerc]]</f>
        <v>768.07529105903495</v>
      </c>
      <c r="O1565"/>
      <c r="P1565"/>
      <c r="Q1565" t="s">
        <v>51</v>
      </c>
      <c r="R1565" t="s">
        <v>52</v>
      </c>
      <c r="S1565">
        <v>397940</v>
      </c>
      <c r="T1565">
        <v>0</v>
      </c>
      <c r="U1565">
        <v>0</v>
      </c>
      <c r="V1565">
        <v>397940</v>
      </c>
      <c r="W1565">
        <v>0</v>
      </c>
      <c r="X1565">
        <v>0</v>
      </c>
      <c r="Y1565">
        <v>1.3786511843306452E-3</v>
      </c>
      <c r="Z1565">
        <v>219.44859137772249</v>
      </c>
      <c r="AA1565">
        <v>0</v>
      </c>
      <c r="AB1565">
        <v>0</v>
      </c>
      <c r="AC1565">
        <v>548.62669968131252</v>
      </c>
      <c r="AD1565" t="s">
        <v>9767</v>
      </c>
      <c r="AE1565" t="s">
        <v>9768</v>
      </c>
      <c r="AF1565" s="10">
        <v>41789</v>
      </c>
      <c r="AG1565" s="10">
        <v>43615</v>
      </c>
      <c r="AH1565" t="s">
        <v>9769</v>
      </c>
      <c r="AI1565" t="s">
        <v>9770</v>
      </c>
      <c r="AJ1565">
        <v>24900000</v>
      </c>
      <c r="AK1565" t="s">
        <v>208</v>
      </c>
      <c r="AL1565" t="s">
        <v>47</v>
      </c>
      <c r="AM1565" t="s">
        <v>9771</v>
      </c>
      <c r="AN1565" t="s">
        <v>9772</v>
      </c>
    </row>
    <row r="1566" spans="1:40" s="4" customFormat="1" x14ac:dyDescent="0.25">
      <c r="A1566" t="s">
        <v>9773</v>
      </c>
      <c r="B1566" t="s">
        <v>276</v>
      </c>
      <c r="C1566">
        <v>60</v>
      </c>
      <c r="D1566" t="s">
        <v>277</v>
      </c>
      <c r="E1566" t="s">
        <v>278</v>
      </c>
      <c r="F1566" s="1">
        <v>330008477354</v>
      </c>
      <c r="G1566" t="s">
        <v>9774</v>
      </c>
      <c r="H1566" t="s">
        <v>9775</v>
      </c>
      <c r="I1566" t="s">
        <v>49</v>
      </c>
      <c r="J1566"/>
      <c r="K1566" s="10" t="s">
        <v>50</v>
      </c>
      <c r="L1566">
        <f>Tabela1[[#This Row],[vlCaptEst]]+Tabela1[[#This Row],[vlLancEstTrat]]+Tabela1[[#This Row],[vlLancEstNTrat]]+Tabela1[[#This Row],[vlConsEst]]</f>
        <v>222.71708574370999</v>
      </c>
      <c r="M1566">
        <v>0</v>
      </c>
      <c r="N1566">
        <f>Tabela1[[#This Row],[VALOR_anual]]+Tabela1[[#This Row],[AJUSTE_exerc]]</f>
        <v>222.71708574370999</v>
      </c>
      <c r="O1566"/>
      <c r="P1566"/>
      <c r="Q1566" t="s">
        <v>51</v>
      </c>
      <c r="R1566" t="s">
        <v>52</v>
      </c>
      <c r="S1566">
        <v>9360</v>
      </c>
      <c r="T1566">
        <v>0</v>
      </c>
      <c r="U1566">
        <v>0</v>
      </c>
      <c r="V1566">
        <v>124.8</v>
      </c>
      <c r="W1566">
        <v>0</v>
      </c>
      <c r="X1566">
        <v>0</v>
      </c>
      <c r="Y1566">
        <v>5.7568725668020709E-2</v>
      </c>
      <c r="Z1566">
        <v>215.53266362294514</v>
      </c>
      <c r="AA1566">
        <v>0</v>
      </c>
      <c r="AB1566">
        <v>0</v>
      </c>
      <c r="AC1566">
        <v>7.1844221207648369</v>
      </c>
      <c r="AD1566" t="s">
        <v>9776</v>
      </c>
      <c r="AE1566" t="s">
        <v>9777</v>
      </c>
      <c r="AF1566" s="10">
        <v>42003</v>
      </c>
      <c r="AG1566" s="10">
        <v>43829</v>
      </c>
      <c r="AH1566" t="s">
        <v>9778</v>
      </c>
      <c r="AI1566" t="s">
        <v>9779</v>
      </c>
      <c r="AJ1566">
        <v>28922150</v>
      </c>
      <c r="AK1566" t="s">
        <v>213</v>
      </c>
      <c r="AL1566" t="s">
        <v>47</v>
      </c>
      <c r="AM1566">
        <v>21287242</v>
      </c>
      <c r="AN1566" t="s">
        <v>9780</v>
      </c>
    </row>
    <row r="1567" spans="1:40" s="4" customFormat="1" x14ac:dyDescent="0.25">
      <c r="A1567" t="s">
        <v>9781</v>
      </c>
      <c r="B1567" t="s">
        <v>276</v>
      </c>
      <c r="C1567">
        <v>60</v>
      </c>
      <c r="D1567" t="s">
        <v>277</v>
      </c>
      <c r="E1567" t="s">
        <v>278</v>
      </c>
      <c r="F1567" s="1">
        <v>330022511807</v>
      </c>
      <c r="G1567" t="s">
        <v>9782</v>
      </c>
      <c r="H1567" t="s">
        <v>9783</v>
      </c>
      <c r="I1567" t="s">
        <v>62</v>
      </c>
      <c r="J1567"/>
      <c r="K1567" s="10" t="s">
        <v>50</v>
      </c>
      <c r="L1567">
        <f>Tabela1[[#This Row],[vlCaptEst]]+Tabela1[[#This Row],[vlLancEstTrat]]+Tabela1[[#This Row],[vlLancEstNTrat]]+Tabela1[[#This Row],[vlConsEst]]</f>
        <v>15594.205912080588</v>
      </c>
      <c r="M1567">
        <v>0</v>
      </c>
      <c r="N1567">
        <f>Tabela1[[#This Row],[VALOR_anual]]+Tabela1[[#This Row],[AJUSTE_exerc]]</f>
        <v>15594.205912080588</v>
      </c>
      <c r="O1567"/>
      <c r="P1567"/>
      <c r="Q1567" t="s">
        <v>51</v>
      </c>
      <c r="R1567" t="s">
        <v>52</v>
      </c>
      <c r="S1567">
        <v>399200</v>
      </c>
      <c r="T1567">
        <v>0</v>
      </c>
      <c r="U1567">
        <v>0</v>
      </c>
      <c r="V1567">
        <v>111200</v>
      </c>
      <c r="W1567">
        <v>0</v>
      </c>
      <c r="X1567">
        <v>0</v>
      </c>
      <c r="Y1567">
        <v>5.7568725668020709E-2</v>
      </c>
      <c r="Z1567">
        <v>9192.5725282587355</v>
      </c>
      <c r="AA1567">
        <v>0</v>
      </c>
      <c r="AB1567">
        <v>0</v>
      </c>
      <c r="AC1567">
        <v>6401.6333838218525</v>
      </c>
      <c r="AD1567" t="s">
        <v>9784</v>
      </c>
      <c r="AE1567" t="s">
        <v>9785</v>
      </c>
      <c r="AF1567" s="10">
        <v>42352</v>
      </c>
      <c r="AG1567" s="10">
        <v>43083</v>
      </c>
      <c r="AH1567" t="s">
        <v>9786</v>
      </c>
      <c r="AI1567" t="s">
        <v>9787</v>
      </c>
      <c r="AJ1567">
        <v>28927000</v>
      </c>
      <c r="AK1567" t="s">
        <v>213</v>
      </c>
      <c r="AL1567" t="s">
        <v>47</v>
      </c>
      <c r="AM1567">
        <v>26663999</v>
      </c>
      <c r="AN1567" t="s">
        <v>9788</v>
      </c>
    </row>
    <row r="1568" spans="1:40" s="4" customFormat="1" x14ac:dyDescent="0.25">
      <c r="A1568" t="s">
        <v>9797</v>
      </c>
      <c r="B1568" t="s">
        <v>276</v>
      </c>
      <c r="C1568">
        <v>60</v>
      </c>
      <c r="D1568" t="s">
        <v>277</v>
      </c>
      <c r="E1568" t="s">
        <v>278</v>
      </c>
      <c r="F1568" s="1">
        <v>330027391400</v>
      </c>
      <c r="G1568" t="s">
        <v>9798</v>
      </c>
      <c r="H1568" t="s">
        <v>9799</v>
      </c>
      <c r="I1568" t="s">
        <v>110</v>
      </c>
      <c r="J1568"/>
      <c r="K1568" s="10" t="s">
        <v>241</v>
      </c>
      <c r="L1568">
        <f>Tabela1[[#This Row],[vlCaptEst]]+Tabela1[[#This Row],[vlLancEstTrat]]+Tabela1[[#This Row],[vlLancEstNTrat]]+Tabela1[[#This Row],[vlConsEst]]</f>
        <v>42.500869231850132</v>
      </c>
      <c r="M1568">
        <v>0</v>
      </c>
      <c r="N1568">
        <f>Tabela1[[#This Row],[VALOR_anual]]+Tabela1[[#This Row],[AJUSTE_exerc]]</f>
        <v>42.500869231850132</v>
      </c>
      <c r="O1568"/>
      <c r="P1568"/>
      <c r="Q1568" t="s">
        <v>51</v>
      </c>
      <c r="R1568" t="s">
        <v>52</v>
      </c>
      <c r="S1568">
        <v>22021.759999999998</v>
      </c>
      <c r="T1568">
        <v>0</v>
      </c>
      <c r="U1568">
        <v>0</v>
      </c>
      <c r="V1568">
        <v>22021.759999999998</v>
      </c>
      <c r="W1568">
        <v>0</v>
      </c>
      <c r="X1568">
        <v>0</v>
      </c>
      <c r="Y1568">
        <v>1.3786511843306452E-3</v>
      </c>
      <c r="Z1568">
        <v>12.144597276816143</v>
      </c>
      <c r="AA1568">
        <v>0</v>
      </c>
      <c r="AB1568">
        <v>0</v>
      </c>
      <c r="AC1568">
        <v>30.356271955033986</v>
      </c>
      <c r="AD1568" t="s">
        <v>9800</v>
      </c>
      <c r="AE1568" t="s">
        <v>9801</v>
      </c>
      <c r="AF1568" s="10">
        <v>42724</v>
      </c>
      <c r="AG1568" s="10">
        <v>44550</v>
      </c>
      <c r="AH1568" t="s">
        <v>9802</v>
      </c>
      <c r="AI1568" t="s">
        <v>9803</v>
      </c>
      <c r="AJ1568">
        <v>20261080</v>
      </c>
      <c r="AK1568" t="s">
        <v>57</v>
      </c>
      <c r="AL1568" t="s">
        <v>47</v>
      </c>
      <c r="AM1568">
        <v>32687384</v>
      </c>
      <c r="AN1568" t="s">
        <v>9804</v>
      </c>
    </row>
    <row r="1569" spans="1:40" s="4" customFormat="1" x14ac:dyDescent="0.25">
      <c r="A1569" t="s">
        <v>9805</v>
      </c>
      <c r="B1569" t="s">
        <v>276</v>
      </c>
      <c r="C1569">
        <v>60</v>
      </c>
      <c r="D1569" t="s">
        <v>277</v>
      </c>
      <c r="E1569" t="s">
        <v>278</v>
      </c>
      <c r="F1569" s="1">
        <v>330027377408</v>
      </c>
      <c r="G1569" t="s">
        <v>9806</v>
      </c>
      <c r="H1569" t="s">
        <v>9807</v>
      </c>
      <c r="I1569" t="s">
        <v>49</v>
      </c>
      <c r="J1569"/>
      <c r="K1569" s="10" t="s">
        <v>2638</v>
      </c>
      <c r="L1569">
        <f>Tabela1[[#This Row],[vlCaptEst]]+Tabela1[[#This Row],[vlLancEstTrat]]+Tabela1[[#This Row],[vlLancEstNTrat]]+Tabela1[[#This Row],[vlConsEst]]</f>
        <v>7035.0216450645712</v>
      </c>
      <c r="M1569">
        <v>0</v>
      </c>
      <c r="N1569">
        <f>Tabela1[[#This Row],[VALOR_anual]]+Tabela1[[#This Row],[AJUSTE_exerc]]</f>
        <v>7035.0216450645712</v>
      </c>
      <c r="O1569"/>
      <c r="P1569"/>
      <c r="Q1569" t="s">
        <v>250</v>
      </c>
      <c r="R1569" t="s">
        <v>52</v>
      </c>
      <c r="S1569">
        <v>91980</v>
      </c>
      <c r="T1569">
        <v>0</v>
      </c>
      <c r="U1569">
        <v>0</v>
      </c>
      <c r="V1569">
        <v>85410</v>
      </c>
      <c r="W1569">
        <v>0</v>
      </c>
      <c r="X1569">
        <v>0</v>
      </c>
      <c r="Y1569">
        <v>5.7568725668020709E-2</v>
      </c>
      <c r="Z1569">
        <v>2118.0678889519959</v>
      </c>
      <c r="AA1569">
        <v>0</v>
      </c>
      <c r="AB1569">
        <v>0</v>
      </c>
      <c r="AC1569">
        <v>4916.9537561125753</v>
      </c>
      <c r="AD1569" t="s">
        <v>9808</v>
      </c>
      <c r="AE1569" t="s">
        <v>9809</v>
      </c>
      <c r="AF1569" s="10">
        <v>43384</v>
      </c>
      <c r="AG1569" s="10">
        <v>44115</v>
      </c>
      <c r="AH1569" t="s">
        <v>9810</v>
      </c>
      <c r="AI1569" t="s">
        <v>9811</v>
      </c>
      <c r="AJ1569" t="s">
        <v>9812</v>
      </c>
      <c r="AK1569" t="s">
        <v>279</v>
      </c>
      <c r="AL1569" t="s">
        <v>47</v>
      </c>
      <c r="AM1569" t="s">
        <v>8112</v>
      </c>
      <c r="AN1569" t="s">
        <v>1795</v>
      </c>
    </row>
    <row r="1570" spans="1:40" s="4" customFormat="1" x14ac:dyDescent="0.25">
      <c r="A1570" t="s">
        <v>9819</v>
      </c>
      <c r="B1570" t="s">
        <v>276</v>
      </c>
      <c r="C1570">
        <v>60</v>
      </c>
      <c r="D1570" t="s">
        <v>277</v>
      </c>
      <c r="E1570" t="s">
        <v>278</v>
      </c>
      <c r="F1570" s="1">
        <v>330027487424</v>
      </c>
      <c r="G1570" t="s">
        <v>9820</v>
      </c>
      <c r="H1570" t="s">
        <v>9821</v>
      </c>
      <c r="I1570" t="s">
        <v>62</v>
      </c>
      <c r="J1570"/>
      <c r="K1570" s="10" t="s">
        <v>249</v>
      </c>
      <c r="L1570">
        <f>Tabela1[[#This Row],[vlCaptEst]]+Tabela1[[#This Row],[vlLancEstTrat]]+Tabela1[[#This Row],[vlLancEstNTrat]]+Tabela1[[#This Row],[vlConsEst]]</f>
        <v>1587.1829526183283</v>
      </c>
      <c r="M1570">
        <v>0</v>
      </c>
      <c r="N1570">
        <f>Tabela1[[#This Row],[VALOR_anual]]+Tabela1[[#This Row],[AJUSTE_exerc]]</f>
        <v>1587.1829526183283</v>
      </c>
      <c r="O1570"/>
      <c r="P1570"/>
      <c r="Q1570" t="s">
        <v>250</v>
      </c>
      <c r="R1570" t="s">
        <v>52</v>
      </c>
      <c r="S1570">
        <v>20996.625</v>
      </c>
      <c r="T1570">
        <v>0</v>
      </c>
      <c r="U1570">
        <v>0</v>
      </c>
      <c r="V1570">
        <v>19171.625</v>
      </c>
      <c r="W1570">
        <v>0</v>
      </c>
      <c r="X1570">
        <v>0</v>
      </c>
      <c r="Y1570">
        <v>5.7568725668020709E-2</v>
      </c>
      <c r="Z1570">
        <v>483.49698926385565</v>
      </c>
      <c r="AA1570">
        <v>0</v>
      </c>
      <c r="AB1570">
        <v>0</v>
      </c>
      <c r="AC1570">
        <v>1103.6859633544727</v>
      </c>
      <c r="AD1570" t="s">
        <v>9822</v>
      </c>
      <c r="AE1570" t="s">
        <v>9823</v>
      </c>
      <c r="AF1570" s="10">
        <v>43481</v>
      </c>
      <c r="AG1570" s="10">
        <v>45307</v>
      </c>
      <c r="AH1570" t="s">
        <v>9824</v>
      </c>
      <c r="AI1570" t="s">
        <v>9825</v>
      </c>
      <c r="AJ1570" t="s">
        <v>9826</v>
      </c>
      <c r="AK1570" t="s">
        <v>9827</v>
      </c>
      <c r="AL1570" t="s">
        <v>47</v>
      </c>
      <c r="AM1570" t="s">
        <v>9828</v>
      </c>
      <c r="AN1570" t="s">
        <v>6038</v>
      </c>
    </row>
    <row r="1571" spans="1:40" s="4" customFormat="1" x14ac:dyDescent="0.25">
      <c r="A1571" t="s">
        <v>9829</v>
      </c>
      <c r="B1571" t="s">
        <v>276</v>
      </c>
      <c r="C1571">
        <v>60</v>
      </c>
      <c r="D1571" t="s">
        <v>277</v>
      </c>
      <c r="E1571" t="s">
        <v>278</v>
      </c>
      <c r="F1571" s="1">
        <v>330027985963</v>
      </c>
      <c r="G1571" t="s">
        <v>9830</v>
      </c>
      <c r="H1571" t="s">
        <v>9831</v>
      </c>
      <c r="I1571" t="s">
        <v>49</v>
      </c>
      <c r="J1571"/>
      <c r="K1571" s="10" t="s">
        <v>249</v>
      </c>
      <c r="L1571">
        <f>Tabela1[[#This Row],[vlCaptEst]]+Tabela1[[#This Row],[vlLancEstTrat]]+Tabela1[[#This Row],[vlLancEstNTrat]]+Tabela1[[#This Row],[vlConsEst]]</f>
        <v>762.68697446846136</v>
      </c>
      <c r="M1571">
        <v>0</v>
      </c>
      <c r="N1571">
        <f>Tabela1[[#This Row],[VALOR_anual]]+Tabela1[[#This Row],[AJUSTE_exerc]]</f>
        <v>762.68697446846136</v>
      </c>
      <c r="O1571"/>
      <c r="P1571"/>
      <c r="Q1571" t="s">
        <v>250</v>
      </c>
      <c r="R1571" t="s">
        <v>52</v>
      </c>
      <c r="S1571">
        <v>11965.824000000001</v>
      </c>
      <c r="T1571">
        <v>0</v>
      </c>
      <c r="U1571">
        <v>0</v>
      </c>
      <c r="V1571">
        <v>8461.8240000000005</v>
      </c>
      <c r="W1571">
        <v>0</v>
      </c>
      <c r="X1571">
        <v>0</v>
      </c>
      <c r="Y1571">
        <v>5.7568725668020709E-2</v>
      </c>
      <c r="Z1571">
        <v>275.54556177415952</v>
      </c>
      <c r="AA1571">
        <v>0</v>
      </c>
      <c r="AB1571">
        <v>0</v>
      </c>
      <c r="AC1571">
        <v>487.14141269430189</v>
      </c>
      <c r="AD1571" t="s">
        <v>9832</v>
      </c>
      <c r="AE1571" t="s">
        <v>9833</v>
      </c>
      <c r="AF1571" s="10">
        <v>43523</v>
      </c>
      <c r="AG1571" s="10">
        <v>45349</v>
      </c>
      <c r="AH1571" t="s">
        <v>9834</v>
      </c>
      <c r="AI1571" t="s">
        <v>9835</v>
      </c>
      <c r="AJ1571" t="s">
        <v>9812</v>
      </c>
      <c r="AK1571" t="s">
        <v>279</v>
      </c>
      <c r="AL1571" t="s">
        <v>47</v>
      </c>
      <c r="AM1571" t="s">
        <v>9836</v>
      </c>
      <c r="AN1571" t="s">
        <v>9837</v>
      </c>
    </row>
    <row r="1572" spans="1:40" s="4" customFormat="1" x14ac:dyDescent="0.25">
      <c r="A1572" t="s">
        <v>9855</v>
      </c>
      <c r="B1572" t="s">
        <v>276</v>
      </c>
      <c r="C1572">
        <v>60</v>
      </c>
      <c r="D1572" t="s">
        <v>277</v>
      </c>
      <c r="E1572" t="s">
        <v>278</v>
      </c>
      <c r="F1572" s="1">
        <v>330027179878</v>
      </c>
      <c r="G1572" t="s">
        <v>9856</v>
      </c>
      <c r="H1572" t="s">
        <v>9857</v>
      </c>
      <c r="I1572" t="s">
        <v>49</v>
      </c>
      <c r="J1572"/>
      <c r="K1572" s="10" t="s">
        <v>134</v>
      </c>
      <c r="L1572">
        <f>Tabela1[[#This Row],[vlCaptEst]]+Tabela1[[#This Row],[vlLancEstTrat]]+Tabela1[[#This Row],[vlLancEstNTrat]]+Tabela1[[#This Row],[vlConsEst]]</f>
        <v>3309.4915189615067</v>
      </c>
      <c r="M1572">
        <v>0</v>
      </c>
      <c r="N1572">
        <f>Tabela1[[#This Row],[VALOR_anual]]+Tabela1[[#This Row],[AJUSTE_exerc]]</f>
        <v>3309.4915189615067</v>
      </c>
      <c r="O1572"/>
      <c r="P1572"/>
      <c r="Q1572" t="s">
        <v>250</v>
      </c>
      <c r="R1572" t="s">
        <v>52</v>
      </c>
      <c r="S1572">
        <v>49275</v>
      </c>
      <c r="T1572">
        <v>0</v>
      </c>
      <c r="U1572">
        <v>0</v>
      </c>
      <c r="V1572">
        <v>37777.5</v>
      </c>
      <c r="W1572">
        <v>0</v>
      </c>
      <c r="X1572">
        <v>0</v>
      </c>
      <c r="Y1572">
        <v>5.7568725668020709E-2</v>
      </c>
      <c r="Z1572">
        <v>1134.6896686982964</v>
      </c>
      <c r="AA1572">
        <v>0</v>
      </c>
      <c r="AB1572">
        <v>0</v>
      </c>
      <c r="AC1572">
        <v>2174.8018502632103</v>
      </c>
      <c r="AD1572" t="s">
        <v>9858</v>
      </c>
      <c r="AE1572" t="s">
        <v>9859</v>
      </c>
      <c r="AF1572" s="10">
        <v>43747</v>
      </c>
      <c r="AG1572" s="10">
        <v>401686</v>
      </c>
      <c r="AH1572" t="s">
        <v>9860</v>
      </c>
      <c r="AI1572" t="s">
        <v>9861</v>
      </c>
      <c r="AJ1572" t="s">
        <v>9862</v>
      </c>
      <c r="AK1572" t="s">
        <v>9863</v>
      </c>
      <c r="AL1572" t="s">
        <v>47</v>
      </c>
      <c r="AM1572" t="s">
        <v>8839</v>
      </c>
      <c r="AN1572" t="s">
        <v>1795</v>
      </c>
    </row>
    <row r="1573" spans="1:40" s="4" customFormat="1" x14ac:dyDescent="0.25">
      <c r="A1573" t="s">
        <v>9864</v>
      </c>
      <c r="B1573" t="s">
        <v>276</v>
      </c>
      <c r="C1573">
        <v>60</v>
      </c>
      <c r="D1573" t="s">
        <v>277</v>
      </c>
      <c r="E1573" t="s">
        <v>278</v>
      </c>
      <c r="F1573" s="1">
        <v>330032460822</v>
      </c>
      <c r="G1573" t="s">
        <v>9865</v>
      </c>
      <c r="H1573" t="s">
        <v>9866</v>
      </c>
      <c r="I1573" t="s">
        <v>49</v>
      </c>
      <c r="J1573"/>
      <c r="K1573" s="10" t="s">
        <v>8063</v>
      </c>
      <c r="L1573">
        <f>Tabela1[[#This Row],[vlCaptEst]]+Tabela1[[#This Row],[vlLancEstTrat]]+Tabela1[[#This Row],[vlLancEstNTrat]]+Tabela1[[#This Row],[vlConsEst]]</f>
        <v>6139.5899409461645</v>
      </c>
      <c r="M1573">
        <v>0</v>
      </c>
      <c r="N1573">
        <f>Tabela1[[#This Row],[VALOR_anual]]+Tabela1[[#This Row],[AJUSTE_exerc]]</f>
        <v>6139.5899409461645</v>
      </c>
      <c r="O1573"/>
      <c r="P1573"/>
      <c r="Q1573" t="s">
        <v>51</v>
      </c>
      <c r="R1573" t="s">
        <v>1544</v>
      </c>
      <c r="S1573">
        <v>78031.199999999997</v>
      </c>
      <c r="T1573">
        <v>2995.2</v>
      </c>
      <c r="U1573">
        <v>0</v>
      </c>
      <c r="V1573">
        <v>75036</v>
      </c>
      <c r="W1573">
        <v>1234</v>
      </c>
      <c r="X1573">
        <v>87</v>
      </c>
      <c r="Y1573">
        <v>5.7568725668020709E-2</v>
      </c>
      <c r="Z1573">
        <v>1796.8678307941393</v>
      </c>
      <c r="AA1573">
        <v>22.994327776052575</v>
      </c>
      <c r="AB1573">
        <v>0</v>
      </c>
      <c r="AC1573">
        <v>4319.7277823759723</v>
      </c>
      <c r="AD1573" t="s">
        <v>9867</v>
      </c>
      <c r="AE1573" t="s">
        <v>9868</v>
      </c>
      <c r="AF1573" s="10">
        <v>43880</v>
      </c>
      <c r="AG1573" s="10">
        <v>45707</v>
      </c>
      <c r="AH1573" t="s">
        <v>9869</v>
      </c>
      <c r="AI1573" t="s">
        <v>9870</v>
      </c>
      <c r="AJ1573" t="s">
        <v>9871</v>
      </c>
      <c r="AK1573" t="s">
        <v>9863</v>
      </c>
      <c r="AL1573" t="s">
        <v>47</v>
      </c>
      <c r="AM1573" t="s">
        <v>9872</v>
      </c>
      <c r="AN1573" t="s">
        <v>9873</v>
      </c>
    </row>
    <row r="1574" spans="1:40" s="4" customFormat="1" x14ac:dyDescent="0.25">
      <c r="A1574" t="s">
        <v>9874</v>
      </c>
      <c r="B1574" t="s">
        <v>276</v>
      </c>
      <c r="C1574">
        <v>60</v>
      </c>
      <c r="D1574" t="s">
        <v>277</v>
      </c>
      <c r="E1574" t="s">
        <v>278</v>
      </c>
      <c r="F1574" s="1">
        <v>330031533605</v>
      </c>
      <c r="G1574" t="s">
        <v>9875</v>
      </c>
      <c r="H1574" t="s">
        <v>9876</v>
      </c>
      <c r="I1574" t="s">
        <v>92</v>
      </c>
      <c r="J1574"/>
      <c r="K1574" s="10" t="s">
        <v>2900</v>
      </c>
      <c r="L1574">
        <f>Tabela1[[#This Row],[vlCaptEst]]+Tabela1[[#This Row],[vlLancEstTrat]]+Tabela1[[#This Row],[vlLancEstNTrat]]+Tabela1[[#This Row],[vlConsEst]]</f>
        <v>3292.6791358009964</v>
      </c>
      <c r="M1574">
        <v>0</v>
      </c>
      <c r="N1574">
        <f>Tabela1[[#This Row],[VALOR_anual]]+Tabela1[[#This Row],[AJUSTE_exerc]]</f>
        <v>3292.6791358009964</v>
      </c>
      <c r="O1574"/>
      <c r="P1574"/>
      <c r="Q1574" t="s">
        <v>51</v>
      </c>
      <c r="R1574" t="s">
        <v>2901</v>
      </c>
      <c r="S1574">
        <v>40880</v>
      </c>
      <c r="T1574">
        <v>0</v>
      </c>
      <c r="U1574">
        <v>0</v>
      </c>
      <c r="V1574">
        <v>40843.5</v>
      </c>
      <c r="W1574">
        <v>0</v>
      </c>
      <c r="X1574">
        <v>0</v>
      </c>
      <c r="Y1574">
        <v>5.7568725668020709E-2</v>
      </c>
      <c r="Z1574">
        <v>941.36814730044841</v>
      </c>
      <c r="AA1574">
        <v>0</v>
      </c>
      <c r="AB1574">
        <v>0</v>
      </c>
      <c r="AC1574">
        <v>2351.3109885005479</v>
      </c>
      <c r="AD1574" t="s">
        <v>9877</v>
      </c>
      <c r="AE1574" t="s">
        <v>4594</v>
      </c>
      <c r="AF1574" s="10">
        <v>44074</v>
      </c>
      <c r="AG1574" s="10">
        <v>45900</v>
      </c>
      <c r="AH1574" t="s">
        <v>9878</v>
      </c>
      <c r="AI1574" t="s">
        <v>9879</v>
      </c>
      <c r="AJ1574" t="s">
        <v>9880</v>
      </c>
      <c r="AK1574" t="s">
        <v>9881</v>
      </c>
      <c r="AL1574" t="s">
        <v>47</v>
      </c>
      <c r="AM1574" t="s">
        <v>8543</v>
      </c>
      <c r="AN1574" t="s">
        <v>3525</v>
      </c>
    </row>
    <row r="1575" spans="1:40" s="4" customFormat="1" x14ac:dyDescent="0.25">
      <c r="A1575" t="s">
        <v>9882</v>
      </c>
      <c r="B1575" t="s">
        <v>276</v>
      </c>
      <c r="C1575">
        <v>60</v>
      </c>
      <c r="D1575" t="s">
        <v>277</v>
      </c>
      <c r="E1575" t="s">
        <v>278</v>
      </c>
      <c r="F1575" s="1">
        <v>330038808812</v>
      </c>
      <c r="G1575" t="s">
        <v>300</v>
      </c>
      <c r="H1575" t="s">
        <v>9883</v>
      </c>
      <c r="I1575" t="s">
        <v>42</v>
      </c>
      <c r="J1575"/>
      <c r="K1575" s="10" t="s">
        <v>9884</v>
      </c>
      <c r="L1575">
        <f>Tabela1[[#This Row],[vlCaptEst]]+Tabela1[[#This Row],[vlLancEstTrat]]+Tabela1[[#This Row],[vlLancEstNTrat]]+Tabela1[[#This Row],[vlConsEst]]</f>
        <v>66302.588213619703</v>
      </c>
      <c r="M1575">
        <v>0</v>
      </c>
      <c r="N1575">
        <f>Tabela1[[#This Row],[VALOR_anual]]+Tabela1[[#This Row],[AJUSTE_exerc]]</f>
        <v>66302.588213619703</v>
      </c>
      <c r="O1575"/>
      <c r="P1575"/>
      <c r="Q1575" t="s">
        <v>52</v>
      </c>
      <c r="R1575" t="s">
        <v>9885</v>
      </c>
      <c r="S1575">
        <v>1919520</v>
      </c>
      <c r="T1575">
        <v>0</v>
      </c>
      <c r="U1575">
        <v>0</v>
      </c>
      <c r="V1575">
        <v>383904</v>
      </c>
      <c r="W1575">
        <v>0</v>
      </c>
      <c r="X1575">
        <v>0</v>
      </c>
      <c r="Y1575">
        <v>5.7568725668020709E-2</v>
      </c>
      <c r="Z1575">
        <v>44201.72895657114</v>
      </c>
      <c r="AA1575">
        <v>0</v>
      </c>
      <c r="AB1575">
        <v>0</v>
      </c>
      <c r="AC1575">
        <v>22100.859257048563</v>
      </c>
      <c r="AD1575">
        <v>0</v>
      </c>
      <c r="AE1575" t="s">
        <v>335</v>
      </c>
      <c r="AF1575" s="10">
        <v>0</v>
      </c>
      <c r="AG1575" s="10">
        <v>0</v>
      </c>
      <c r="AH1575" t="s">
        <v>78</v>
      </c>
      <c r="AI1575" t="s">
        <v>79</v>
      </c>
      <c r="AJ1575" t="s">
        <v>80</v>
      </c>
      <c r="AK1575" t="s">
        <v>64</v>
      </c>
      <c r="AL1575" t="s">
        <v>47</v>
      </c>
      <c r="AM1575" t="s">
        <v>81</v>
      </c>
      <c r="AN1575" t="s">
        <v>82</v>
      </c>
    </row>
    <row r="1576" spans="1:40" s="4" customFormat="1" x14ac:dyDescent="0.25">
      <c r="A1576" t="s">
        <v>9886</v>
      </c>
      <c r="B1576" t="s">
        <v>276</v>
      </c>
      <c r="C1576">
        <v>60</v>
      </c>
      <c r="D1576" t="s">
        <v>277</v>
      </c>
      <c r="E1576" t="s">
        <v>278</v>
      </c>
      <c r="F1576" s="1">
        <v>330006909680</v>
      </c>
      <c r="G1576" t="s">
        <v>6553</v>
      </c>
      <c r="H1576" t="s">
        <v>9887</v>
      </c>
      <c r="I1576" t="s">
        <v>49</v>
      </c>
      <c r="J1576"/>
      <c r="K1576" s="10" t="s">
        <v>1640</v>
      </c>
      <c r="L1576">
        <f>Tabela1[[#This Row],[vlCaptEst]]+Tabela1[[#This Row],[vlLancEstTrat]]+Tabela1[[#This Row],[vlLancEstNTrat]]+Tabela1[[#This Row],[vlConsEst]]</f>
        <v>2072.465604938362</v>
      </c>
      <c r="M1576">
        <v>0</v>
      </c>
      <c r="N1576">
        <f>Tabela1[[#This Row],[VALOR_anual]]+Tabela1[[#This Row],[AJUSTE_exerc]]</f>
        <v>2072.465604938362</v>
      </c>
      <c r="O1576"/>
      <c r="P1576"/>
      <c r="Q1576" t="s">
        <v>51</v>
      </c>
      <c r="R1576" t="s">
        <v>1641</v>
      </c>
      <c r="S1576">
        <v>30000</v>
      </c>
      <c r="T1576">
        <v>0</v>
      </c>
      <c r="U1576">
        <v>0</v>
      </c>
      <c r="V1576">
        <v>24000</v>
      </c>
      <c r="W1576">
        <v>0</v>
      </c>
      <c r="X1576">
        <v>0</v>
      </c>
      <c r="Y1576">
        <v>5.7568725668020709E-2</v>
      </c>
      <c r="Z1576">
        <v>690.82186831278739</v>
      </c>
      <c r="AA1576">
        <v>0</v>
      </c>
      <c r="AB1576">
        <v>0</v>
      </c>
      <c r="AC1576">
        <v>1381.6437366255748</v>
      </c>
      <c r="AD1576" t="s">
        <v>9888</v>
      </c>
      <c r="AE1576" t="s">
        <v>9889</v>
      </c>
      <c r="AF1576" s="10">
        <v>44559</v>
      </c>
      <c r="AG1576" s="10">
        <v>46385</v>
      </c>
      <c r="AH1576" t="s">
        <v>9890</v>
      </c>
      <c r="AI1576" t="s">
        <v>129</v>
      </c>
      <c r="AJ1576" t="s">
        <v>9891</v>
      </c>
      <c r="AK1576" t="s">
        <v>9892</v>
      </c>
      <c r="AL1576">
        <v>0</v>
      </c>
      <c r="AM1576" t="s">
        <v>9893</v>
      </c>
      <c r="AN1576" t="s">
        <v>9894</v>
      </c>
    </row>
    <row r="1577" spans="1:40" s="4" customFormat="1" x14ac:dyDescent="0.25">
      <c r="A1577" t="s">
        <v>9895</v>
      </c>
      <c r="B1577" t="s">
        <v>276</v>
      </c>
      <c r="C1577">
        <v>60</v>
      </c>
      <c r="D1577" t="s">
        <v>277</v>
      </c>
      <c r="E1577" t="s">
        <v>278</v>
      </c>
      <c r="F1577" s="1">
        <v>330005193550</v>
      </c>
      <c r="G1577" t="s">
        <v>6553</v>
      </c>
      <c r="H1577" t="s">
        <v>9896</v>
      </c>
      <c r="I1577" t="s">
        <v>271</v>
      </c>
      <c r="J1577"/>
      <c r="K1577" s="10" t="s">
        <v>1661</v>
      </c>
      <c r="L1577">
        <f>Tabela1[[#This Row],[vlCaptEst]]+Tabela1[[#This Row],[vlLancEstTrat]]+Tabela1[[#This Row],[vlLancEstNTrat]]+Tabela1[[#This Row],[vlConsEst]]</f>
        <v>620.30384130475704</v>
      </c>
      <c r="M1577">
        <v>0</v>
      </c>
      <c r="N1577">
        <f>Tabela1[[#This Row],[VALOR_anual]]+Tabela1[[#This Row],[AJUSTE_exerc]]</f>
        <v>620.30384130475704</v>
      </c>
      <c r="O1577"/>
      <c r="P1577"/>
      <c r="Q1577" t="s">
        <v>51</v>
      </c>
      <c r="R1577" t="s">
        <v>9897</v>
      </c>
      <c r="S1577">
        <v>8322</v>
      </c>
      <c r="T1577">
        <v>0</v>
      </c>
      <c r="U1577">
        <v>0</v>
      </c>
      <c r="V1577">
        <v>7446</v>
      </c>
      <c r="W1577">
        <v>0</v>
      </c>
      <c r="X1577">
        <v>0</v>
      </c>
      <c r="Y1577">
        <v>5.7568725668020709E-2</v>
      </c>
      <c r="Z1577">
        <v>191.64028308179695</v>
      </c>
      <c r="AA1577">
        <v>0</v>
      </c>
      <c r="AB1577">
        <v>0</v>
      </c>
      <c r="AC1577">
        <v>428.66355822296009</v>
      </c>
      <c r="AD1577" t="s">
        <v>9898</v>
      </c>
      <c r="AE1577" t="s">
        <v>9899</v>
      </c>
      <c r="AF1577" s="10">
        <v>44678</v>
      </c>
      <c r="AG1577" s="10">
        <v>46504</v>
      </c>
      <c r="AH1577" t="s">
        <v>9900</v>
      </c>
      <c r="AI1577" t="s">
        <v>129</v>
      </c>
      <c r="AJ1577" t="s">
        <v>9891</v>
      </c>
      <c r="AK1577" t="s">
        <v>260</v>
      </c>
      <c r="AL1577" t="s">
        <v>47</v>
      </c>
      <c r="AM1577" t="s">
        <v>9901</v>
      </c>
      <c r="AN1577" t="s">
        <v>9894</v>
      </c>
    </row>
    <row r="1578" spans="1:40" s="4" customFormat="1" x14ac:dyDescent="0.25">
      <c r="A1578" t="s">
        <v>9902</v>
      </c>
      <c r="B1578" t="s">
        <v>276</v>
      </c>
      <c r="C1578">
        <v>60</v>
      </c>
      <c r="D1578" t="s">
        <v>277</v>
      </c>
      <c r="E1578" t="s">
        <v>278</v>
      </c>
      <c r="F1578" s="1">
        <v>330038266076</v>
      </c>
      <c r="G1578" t="s">
        <v>9903</v>
      </c>
      <c r="H1578" t="s">
        <v>9904</v>
      </c>
      <c r="I1578" t="s">
        <v>92</v>
      </c>
      <c r="J1578"/>
      <c r="K1578" s="10" t="s">
        <v>160</v>
      </c>
      <c r="L1578">
        <f>Tabela1[[#This Row],[vlCaptEst]]+Tabela1[[#This Row],[vlLancEstTrat]]+Tabela1[[#This Row],[vlLancEstNTrat]]+Tabela1[[#This Row],[vlConsEst]]</f>
        <v>1843.2010879886648</v>
      </c>
      <c r="M1578">
        <v>0</v>
      </c>
      <c r="N1578">
        <f>Tabela1[[#This Row],[VALOR_anual]]+Tabela1[[#This Row],[AJUSTE_exerc]]</f>
        <v>1843.2010879886648</v>
      </c>
      <c r="O1578"/>
      <c r="P1578"/>
      <c r="Q1578" t="s">
        <v>531</v>
      </c>
      <c r="R1578" t="s">
        <v>161</v>
      </c>
      <c r="S1578">
        <v>22869.599999999999</v>
      </c>
      <c r="T1578">
        <v>0</v>
      </c>
      <c r="U1578">
        <v>0</v>
      </c>
      <c r="V1578">
        <v>22869.599999999999</v>
      </c>
      <c r="W1578">
        <v>0</v>
      </c>
      <c r="X1578">
        <v>0</v>
      </c>
      <c r="Y1578">
        <v>5.7568725668020709E-2</v>
      </c>
      <c r="Z1578">
        <v>526.62440693647022</v>
      </c>
      <c r="AA1578">
        <v>0</v>
      </c>
      <c r="AB1578">
        <v>0</v>
      </c>
      <c r="AC1578">
        <v>1316.5766810521945</v>
      </c>
      <c r="AD1578" t="s">
        <v>9905</v>
      </c>
      <c r="AE1578" t="s">
        <v>9906</v>
      </c>
      <c r="AF1578" s="10">
        <v>44852</v>
      </c>
      <c r="AG1578" s="10">
        <v>46678</v>
      </c>
      <c r="AH1578" t="s">
        <v>9907</v>
      </c>
      <c r="AI1578" t="s">
        <v>9908</v>
      </c>
      <c r="AJ1578" t="s">
        <v>9909</v>
      </c>
      <c r="AK1578" t="s">
        <v>9910</v>
      </c>
      <c r="AL1578" t="s">
        <v>47</v>
      </c>
      <c r="AM1578" t="s">
        <v>9911</v>
      </c>
      <c r="AN1578" t="s">
        <v>9912</v>
      </c>
    </row>
    <row r="1579" spans="1:40" s="4" customFormat="1" x14ac:dyDescent="0.25">
      <c r="A1579" t="s">
        <v>9913</v>
      </c>
      <c r="B1579" t="s">
        <v>276</v>
      </c>
      <c r="C1579">
        <v>60</v>
      </c>
      <c r="D1579" t="s">
        <v>277</v>
      </c>
      <c r="E1579" t="s">
        <v>278</v>
      </c>
      <c r="F1579" s="1">
        <v>330028423586</v>
      </c>
      <c r="G1579" t="s">
        <v>9914</v>
      </c>
      <c r="H1579" t="s">
        <v>9915</v>
      </c>
      <c r="I1579" t="s">
        <v>62</v>
      </c>
      <c r="J1579"/>
      <c r="K1579" s="10" t="s">
        <v>405</v>
      </c>
      <c r="L1579">
        <f>Tabela1[[#This Row],[vlCaptEst]]+Tabela1[[#This Row],[vlLancEstTrat]]+Tabela1[[#This Row],[vlLancEstNTrat]]+Tabela1[[#This Row],[vlConsEst]]</f>
        <v>44.683346300512703</v>
      </c>
      <c r="M1579">
        <v>0</v>
      </c>
      <c r="N1579">
        <f>Tabela1[[#This Row],[VALOR_anual]]+Tabela1[[#This Row],[AJUSTE_exerc]]</f>
        <v>44.683346300512703</v>
      </c>
      <c r="O1579"/>
      <c r="P1579"/>
      <c r="Q1579" t="s">
        <v>531</v>
      </c>
      <c r="R1579" t="s">
        <v>515</v>
      </c>
      <c r="S1579">
        <v>0</v>
      </c>
      <c r="T1579">
        <v>2587.1999999999998</v>
      </c>
      <c r="U1579">
        <v>0</v>
      </c>
      <c r="V1579">
        <v>0</v>
      </c>
      <c r="W1579">
        <v>1234</v>
      </c>
      <c r="X1579">
        <v>70</v>
      </c>
      <c r="Y1579">
        <v>5.7568725668020709E-2</v>
      </c>
      <c r="Z1579">
        <v>0</v>
      </c>
      <c r="AA1579">
        <v>44.683346300512703</v>
      </c>
      <c r="AB1579">
        <v>0</v>
      </c>
      <c r="AC1579">
        <v>0</v>
      </c>
      <c r="AD1579" t="s">
        <v>9916</v>
      </c>
      <c r="AE1579" t="s">
        <v>9917</v>
      </c>
      <c r="AF1579" s="10">
        <v>44845</v>
      </c>
      <c r="AG1579" s="10">
        <v>46671</v>
      </c>
      <c r="AH1579" t="s">
        <v>9918</v>
      </c>
      <c r="AI1579" t="s">
        <v>9919</v>
      </c>
      <c r="AJ1579" t="s">
        <v>9862</v>
      </c>
      <c r="AK1579" t="s">
        <v>9863</v>
      </c>
      <c r="AL1579" t="s">
        <v>47</v>
      </c>
      <c r="AM1579" t="s">
        <v>9920</v>
      </c>
      <c r="AN1579" t="s">
        <v>9921</v>
      </c>
    </row>
    <row r="1580" spans="1:40" s="4" customFormat="1" x14ac:dyDescent="0.25">
      <c r="A1580" t="s">
        <v>9922</v>
      </c>
      <c r="B1580" t="s">
        <v>276</v>
      </c>
      <c r="C1580">
        <v>60</v>
      </c>
      <c r="D1580" t="s">
        <v>277</v>
      </c>
      <c r="E1580" t="s">
        <v>278</v>
      </c>
      <c r="F1580" s="1">
        <v>330038930022</v>
      </c>
      <c r="G1580" t="s">
        <v>9923</v>
      </c>
      <c r="H1580" t="s">
        <v>9924</v>
      </c>
      <c r="I1580" t="s">
        <v>62</v>
      </c>
      <c r="J1580"/>
      <c r="K1580" s="10" t="s">
        <v>2209</v>
      </c>
      <c r="L1580">
        <f>Tabela1[[#This Row],[vlCaptEst]]+Tabela1[[#This Row],[vlLancEstTrat]]+Tabela1[[#This Row],[vlLancEstNTrat]]+Tabela1[[#This Row],[vlConsEst]]</f>
        <v>1193.5121248120586</v>
      </c>
      <c r="M1580">
        <v>0</v>
      </c>
      <c r="N1580">
        <f>Tabela1[[#This Row],[VALOR_anual]]+Tabela1[[#This Row],[AJUSTE_exerc]]</f>
        <v>1193.5121248120586</v>
      </c>
      <c r="O1580"/>
      <c r="P1580"/>
      <c r="Q1580" t="s">
        <v>531</v>
      </c>
      <c r="R1580" t="s">
        <v>3750</v>
      </c>
      <c r="S1580">
        <v>15330</v>
      </c>
      <c r="T1580">
        <v>0</v>
      </c>
      <c r="U1580">
        <v>0</v>
      </c>
      <c r="V1580">
        <v>14600</v>
      </c>
      <c r="W1580">
        <v>0</v>
      </c>
      <c r="X1580">
        <v>0</v>
      </c>
      <c r="Y1580">
        <v>5.7568725668020709E-2</v>
      </c>
      <c r="Z1580">
        <v>353.00783400066183</v>
      </c>
      <c r="AA1580">
        <v>0</v>
      </c>
      <c r="AB1580">
        <v>0</v>
      </c>
      <c r="AC1580">
        <v>840.5042908113968</v>
      </c>
      <c r="AD1580" t="s">
        <v>9925</v>
      </c>
      <c r="AE1580" t="s">
        <v>9926</v>
      </c>
      <c r="AF1580" s="10">
        <v>44966</v>
      </c>
      <c r="AG1580" s="10">
        <v>46792</v>
      </c>
      <c r="AH1580" t="s">
        <v>9927</v>
      </c>
      <c r="AI1580" t="s">
        <v>9928</v>
      </c>
      <c r="AJ1580">
        <v>28997670</v>
      </c>
      <c r="AK1580" t="s">
        <v>9863</v>
      </c>
      <c r="AL1580" t="s">
        <v>47</v>
      </c>
      <c r="AM1580">
        <v>988213329</v>
      </c>
      <c r="AN1580" t="s">
        <v>9536</v>
      </c>
    </row>
    <row r="1581" spans="1:40" s="4" customFormat="1" x14ac:dyDescent="0.25">
      <c r="A1581" t="s">
        <v>9929</v>
      </c>
      <c r="B1581" t="s">
        <v>276</v>
      </c>
      <c r="C1581">
        <v>60</v>
      </c>
      <c r="D1581" t="s">
        <v>277</v>
      </c>
      <c r="E1581" t="s">
        <v>278</v>
      </c>
      <c r="F1581" s="1">
        <v>330040474152</v>
      </c>
      <c r="G1581" t="s">
        <v>9930</v>
      </c>
      <c r="H1581" t="s">
        <v>9931</v>
      </c>
      <c r="I1581" t="s">
        <v>92</v>
      </c>
      <c r="J1581"/>
      <c r="K1581" s="10" t="s">
        <v>1813</v>
      </c>
      <c r="L1581">
        <f>Tabela1[[#This Row],[vlCaptEst]]+Tabela1[[#This Row],[vlLancEstTrat]]+Tabela1[[#This Row],[vlLancEstNTrat]]+Tabela1[[#This Row],[vlConsEst]]</f>
        <v>2856.2463769125579</v>
      </c>
      <c r="M1581">
        <v>0</v>
      </c>
      <c r="N1581">
        <f>Tabela1[[#This Row],[VALOR_anual]]+Tabela1[[#This Row],[AJUSTE_exerc]]</f>
        <v>2856.2463769125579</v>
      </c>
      <c r="O1581"/>
      <c r="P1581"/>
      <c r="Q1581" t="s">
        <v>531</v>
      </c>
      <c r="R1581" t="s">
        <v>1814</v>
      </c>
      <c r="S1581">
        <v>35478</v>
      </c>
      <c r="T1581">
        <v>0</v>
      </c>
      <c r="U1581">
        <v>0</v>
      </c>
      <c r="V1581">
        <v>35423.25</v>
      </c>
      <c r="W1581">
        <v>0</v>
      </c>
      <c r="X1581">
        <v>0</v>
      </c>
      <c r="Y1581">
        <v>5.7568725668020709E-2</v>
      </c>
      <c r="Z1581">
        <v>816.97739686069451</v>
      </c>
      <c r="AA1581">
        <v>0</v>
      </c>
      <c r="AB1581">
        <v>0</v>
      </c>
      <c r="AC1581">
        <v>2039.2689800518633</v>
      </c>
      <c r="AD1581" t="s">
        <v>9932</v>
      </c>
      <c r="AE1581" t="s">
        <v>9933</v>
      </c>
      <c r="AF1581" s="10">
        <v>45027</v>
      </c>
      <c r="AG1581" s="10">
        <v>46854</v>
      </c>
      <c r="AH1581" t="s">
        <v>9934</v>
      </c>
      <c r="AI1581" t="s">
        <v>9935</v>
      </c>
      <c r="AJ1581">
        <v>28860000</v>
      </c>
      <c r="AK1581" t="s">
        <v>9881</v>
      </c>
      <c r="AL1581" t="s">
        <v>47</v>
      </c>
      <c r="AM1581">
        <v>992433030</v>
      </c>
      <c r="AN1581" t="s">
        <v>9936</v>
      </c>
    </row>
    <row r="1582" spans="1:40" s="4" customFormat="1" x14ac:dyDescent="0.25">
      <c r="A1582" t="s">
        <v>9937</v>
      </c>
      <c r="B1582" t="s">
        <v>276</v>
      </c>
      <c r="C1582">
        <v>60</v>
      </c>
      <c r="D1582" t="s">
        <v>277</v>
      </c>
      <c r="E1582" t="s">
        <v>278</v>
      </c>
      <c r="F1582" s="1">
        <v>330038241162</v>
      </c>
      <c r="G1582" t="s">
        <v>9938</v>
      </c>
      <c r="H1582" t="s">
        <v>9939</v>
      </c>
      <c r="I1582" t="s">
        <v>110</v>
      </c>
      <c r="J1582"/>
      <c r="K1582" s="10" t="s">
        <v>306</v>
      </c>
      <c r="L1582">
        <f>Tabela1[[#This Row],[vlCaptEst]]+Tabela1[[#This Row],[vlLancEstTrat]]+Tabela1[[#This Row],[vlLancEstNTrat]]+Tabela1[[#This Row],[vlConsEst]]</f>
        <v>660.1501070611148</v>
      </c>
      <c r="M1582">
        <v>0</v>
      </c>
      <c r="N1582">
        <f>Tabela1[[#This Row],[VALOR_anual]]+Tabela1[[#This Row],[AJUSTE_exerc]]</f>
        <v>660.1501070611148</v>
      </c>
      <c r="O1582">
        <v>-429.61</v>
      </c>
      <c r="P1582" t="s">
        <v>13445</v>
      </c>
      <c r="Q1582" t="s">
        <v>13216</v>
      </c>
      <c r="R1582" t="s">
        <v>321</v>
      </c>
      <c r="S1582">
        <v>342026.89999999997</v>
      </c>
      <c r="T1582">
        <v>0</v>
      </c>
      <c r="U1582">
        <v>0</v>
      </c>
      <c r="V1582">
        <v>342026.89999999997</v>
      </c>
      <c r="W1582">
        <v>0</v>
      </c>
      <c r="X1582">
        <v>0</v>
      </c>
      <c r="Y1582">
        <v>1.3786511843306452E-3</v>
      </c>
      <c r="Z1582">
        <v>188.61431630317568</v>
      </c>
      <c r="AA1582">
        <v>0</v>
      </c>
      <c r="AB1582">
        <v>0</v>
      </c>
      <c r="AC1582">
        <v>471.53579075793908</v>
      </c>
      <c r="AD1582" t="s">
        <v>9940</v>
      </c>
      <c r="AE1582" t="s">
        <v>9941</v>
      </c>
      <c r="AF1582" s="10">
        <v>45125</v>
      </c>
      <c r="AG1582" s="10">
        <v>46952</v>
      </c>
      <c r="AH1582" t="s">
        <v>9942</v>
      </c>
      <c r="AI1582" t="s">
        <v>9928</v>
      </c>
      <c r="AJ1582">
        <v>28997620</v>
      </c>
      <c r="AK1582" t="s">
        <v>9863</v>
      </c>
      <c r="AL1582" t="s">
        <v>47</v>
      </c>
      <c r="AM1582" t="s">
        <v>9943</v>
      </c>
      <c r="AN1582" t="s">
        <v>268</v>
      </c>
    </row>
    <row r="1583" spans="1:40" s="4" customFormat="1" x14ac:dyDescent="0.25">
      <c r="A1583" t="s">
        <v>9944</v>
      </c>
      <c r="B1583" t="s">
        <v>276</v>
      </c>
      <c r="C1583">
        <v>60</v>
      </c>
      <c r="D1583" t="s">
        <v>277</v>
      </c>
      <c r="E1583" t="s">
        <v>278</v>
      </c>
      <c r="F1583" s="1">
        <v>330040473776</v>
      </c>
      <c r="G1583" t="s">
        <v>9945</v>
      </c>
      <c r="H1583" t="s">
        <v>9946</v>
      </c>
      <c r="I1583" t="s">
        <v>92</v>
      </c>
      <c r="J1583"/>
      <c r="K1583" s="10">
        <v>45474</v>
      </c>
      <c r="L1583">
        <f>Tabela1[[#This Row],[vlCaptEst]]+Tabela1[[#This Row],[vlLancEstTrat]]+Tabela1[[#This Row],[vlLancEstNTrat]]+Tabela1[[#This Row],[vlConsEst]]</f>
        <v>9428.92827477217</v>
      </c>
      <c r="M1583">
        <v>0</v>
      </c>
      <c r="N1583">
        <f>Tabela1[[#This Row],[VALOR_anual]]+Tabela1[[#This Row],[AJUSTE_exerc]]</f>
        <v>9428.92827477217</v>
      </c>
      <c r="O1583"/>
      <c r="P1583"/>
      <c r="Q1583">
        <v>0</v>
      </c>
      <c r="R1583">
        <v>0</v>
      </c>
      <c r="S1583">
        <v>117004.79999999999</v>
      </c>
      <c r="T1583">
        <v>0</v>
      </c>
      <c r="U1583">
        <v>0</v>
      </c>
      <c r="V1583">
        <v>116983.67999999999</v>
      </c>
      <c r="W1583">
        <v>0</v>
      </c>
      <c r="X1583">
        <v>0</v>
      </c>
      <c r="Y1583">
        <v>5.7568725668020709E-2</v>
      </c>
      <c r="Z1583">
        <v>2694.3268932166511</v>
      </c>
      <c r="AA1583">
        <v>0</v>
      </c>
      <c r="AB1583">
        <v>0</v>
      </c>
      <c r="AC1583">
        <v>6734.6013815555198</v>
      </c>
      <c r="AD1583" t="s">
        <v>9947</v>
      </c>
      <c r="AE1583" t="s">
        <v>9948</v>
      </c>
      <c r="AF1583" s="10">
        <v>45358</v>
      </c>
      <c r="AG1583" s="10">
        <v>47184</v>
      </c>
      <c r="AH1583" t="s">
        <v>9949</v>
      </c>
      <c r="AI1583" t="s">
        <v>9950</v>
      </c>
      <c r="AJ1583" t="s">
        <v>9951</v>
      </c>
      <c r="AK1583" t="s">
        <v>9881</v>
      </c>
      <c r="AL1583">
        <v>0</v>
      </c>
      <c r="AM1583" t="s">
        <v>9952</v>
      </c>
      <c r="AN1583" t="s">
        <v>9953</v>
      </c>
    </row>
    <row r="1584" spans="1:40" s="4" customFormat="1" x14ac:dyDescent="0.25">
      <c r="A1584" t="s">
        <v>9954</v>
      </c>
      <c r="B1584" t="s">
        <v>276</v>
      </c>
      <c r="C1584">
        <v>60</v>
      </c>
      <c r="D1584" t="s">
        <v>277</v>
      </c>
      <c r="E1584" t="s">
        <v>278</v>
      </c>
      <c r="F1584" s="1">
        <v>330042193487</v>
      </c>
      <c r="G1584" t="s">
        <v>9955</v>
      </c>
      <c r="H1584" t="s">
        <v>9956</v>
      </c>
      <c r="I1584" t="s">
        <v>49</v>
      </c>
      <c r="J1584"/>
      <c r="K1584" s="10">
        <v>45536</v>
      </c>
      <c r="L1584">
        <f>Tabela1[[#This Row],[vlCaptEst]]+Tabela1[[#This Row],[vlLancEstTrat]]+Tabela1[[#This Row],[vlLancEstNTrat]]+Tabela1[[#This Row],[vlConsEst]]</f>
        <v>376.79767186781572</v>
      </c>
      <c r="M1584">
        <v>0</v>
      </c>
      <c r="N1584">
        <f>Tabela1[[#This Row],[VALOR_anual]]+Tabela1[[#This Row],[AJUSTE_exerc]]</f>
        <v>376.79767186781572</v>
      </c>
      <c r="O1584"/>
      <c r="P1584"/>
      <c r="Q1584">
        <v>0</v>
      </c>
      <c r="R1584">
        <v>0</v>
      </c>
      <c r="S1584">
        <v>4701.2</v>
      </c>
      <c r="T1584">
        <v>0</v>
      </c>
      <c r="U1584">
        <v>0</v>
      </c>
      <c r="V1584">
        <v>4664.7</v>
      </c>
      <c r="W1584">
        <v>0</v>
      </c>
      <c r="X1584">
        <v>0</v>
      </c>
      <c r="Y1584">
        <v>5.7568725668020709E-2</v>
      </c>
      <c r="Z1584">
        <v>108.25683724419957</v>
      </c>
      <c r="AA1584">
        <v>0</v>
      </c>
      <c r="AB1584">
        <v>0</v>
      </c>
      <c r="AC1584">
        <v>268.54083462361615</v>
      </c>
      <c r="AD1584" t="s">
        <v>9957</v>
      </c>
      <c r="AE1584" t="s">
        <v>9958</v>
      </c>
      <c r="AF1584" s="10">
        <v>45455</v>
      </c>
      <c r="AG1584" s="10">
        <v>47281</v>
      </c>
      <c r="AH1584" t="s">
        <v>9959</v>
      </c>
      <c r="AI1584" t="s">
        <v>9960</v>
      </c>
      <c r="AJ1584" t="s">
        <v>9961</v>
      </c>
      <c r="AK1584" t="s">
        <v>9962</v>
      </c>
      <c r="AL1584">
        <v>0</v>
      </c>
      <c r="AM1584" t="s">
        <v>3848</v>
      </c>
      <c r="AN1584" s="11" t="s">
        <v>3849</v>
      </c>
    </row>
    <row r="1585" spans="1:40" s="4" customFormat="1" x14ac:dyDescent="0.25">
      <c r="A1585" t="s">
        <v>9963</v>
      </c>
      <c r="B1585" t="s">
        <v>285</v>
      </c>
      <c r="C1585">
        <v>70</v>
      </c>
      <c r="D1585" t="s">
        <v>286</v>
      </c>
      <c r="E1585" t="s">
        <v>287</v>
      </c>
      <c r="F1585" s="1">
        <v>330005059748</v>
      </c>
      <c r="G1585" t="s">
        <v>9964</v>
      </c>
      <c r="H1585" t="s">
        <v>9965</v>
      </c>
      <c r="I1585" t="s">
        <v>42</v>
      </c>
      <c r="J1585"/>
      <c r="K1585" s="10" t="s">
        <v>1105</v>
      </c>
      <c r="L1585">
        <f>Tabela1[[#This Row],[vlCaptEst]]+Tabela1[[#This Row],[vlLancEstTrat]]+Tabela1[[#This Row],[vlLancEstNTrat]]+Tabela1[[#This Row],[vlConsEst]]</f>
        <v>1469151.0736313141</v>
      </c>
      <c r="M1585">
        <v>41618.36</v>
      </c>
      <c r="N1585">
        <f>Tabela1[[#This Row],[VALOR_anual]]+Tabela1[[#This Row],[AJUSTE_exerc]]</f>
        <v>1510769.4336313142</v>
      </c>
      <c r="O1585"/>
      <c r="P1585"/>
      <c r="Q1585" t="s">
        <v>51</v>
      </c>
      <c r="R1585" t="s">
        <v>52</v>
      </c>
      <c r="S1585">
        <v>19074754.699999999</v>
      </c>
      <c r="T1585">
        <v>10391988</v>
      </c>
      <c r="U1585"/>
      <c r="V1585">
        <v>3814950.94</v>
      </c>
      <c r="W1585">
        <v>405763.2</v>
      </c>
      <c r="X1585">
        <v>90</v>
      </c>
      <c r="Y1585">
        <v>0.11017163007985996</v>
      </c>
      <c r="Z1585">
        <v>840598.73254636792</v>
      </c>
      <c r="AA1585">
        <v>208252.97481176202</v>
      </c>
      <c r="AB1585">
        <v>0</v>
      </c>
      <c r="AC1585">
        <v>420299.36627318396</v>
      </c>
      <c r="AD1585" t="s">
        <v>9966</v>
      </c>
      <c r="AE1585" t="s">
        <v>9967</v>
      </c>
      <c r="AF1585" s="10">
        <v>41690</v>
      </c>
      <c r="AG1585" s="10">
        <v>43516</v>
      </c>
      <c r="AH1585" t="s">
        <v>9968</v>
      </c>
      <c r="AI1585" t="s">
        <v>9969</v>
      </c>
      <c r="AJ1585">
        <v>28630310</v>
      </c>
      <c r="AK1585" t="s">
        <v>288</v>
      </c>
      <c r="AL1585" t="s">
        <v>47</v>
      </c>
      <c r="AM1585" t="s">
        <v>9970</v>
      </c>
      <c r="AN1585" t="s">
        <v>9971</v>
      </c>
    </row>
    <row r="1586" spans="1:40" s="4" customFormat="1" x14ac:dyDescent="0.25">
      <c r="A1586" t="s">
        <v>9972</v>
      </c>
      <c r="B1586" t="s">
        <v>285</v>
      </c>
      <c r="C1586">
        <v>70</v>
      </c>
      <c r="D1586" t="s">
        <v>286</v>
      </c>
      <c r="E1586" t="s">
        <v>287</v>
      </c>
      <c r="F1586" s="1">
        <v>330030657114</v>
      </c>
      <c r="G1586" t="s">
        <v>300</v>
      </c>
      <c r="H1586" t="s">
        <v>9973</v>
      </c>
      <c r="I1586" t="s">
        <v>42</v>
      </c>
      <c r="J1586"/>
      <c r="K1586" s="10" t="s">
        <v>184</v>
      </c>
      <c r="L1586">
        <f>Tabela1[[#This Row],[vlCaptEst]]+Tabela1[[#This Row],[vlLancEstTrat]]+Tabela1[[#This Row],[vlLancEstNTrat]]+Tabela1[[#This Row],[vlConsEst]]</f>
        <v>252586.88460438643</v>
      </c>
      <c r="M1586">
        <v>0</v>
      </c>
      <c r="N1586">
        <f>Tabela1[[#This Row],[VALOR_anual]]+Tabela1[[#This Row],[AJUSTE_exerc]]</f>
        <v>252586.88460438643</v>
      </c>
      <c r="O1586"/>
      <c r="P1586"/>
      <c r="Q1586" t="s">
        <v>52</v>
      </c>
      <c r="R1586" t="s">
        <v>4383</v>
      </c>
      <c r="S1586">
        <v>3784320</v>
      </c>
      <c r="T1586">
        <v>220752</v>
      </c>
      <c r="U1586">
        <v>0</v>
      </c>
      <c r="V1586">
        <v>756864</v>
      </c>
      <c r="W1586">
        <v>6622.56</v>
      </c>
      <c r="X1586">
        <v>90</v>
      </c>
      <c r="Y1586">
        <v>0.11017163007985996</v>
      </c>
      <c r="Z1586">
        <v>166769.88130956359</v>
      </c>
      <c r="AA1586">
        <v>2432.0626400410629</v>
      </c>
      <c r="AB1586">
        <v>0</v>
      </c>
      <c r="AC1586">
        <v>83384.940654781793</v>
      </c>
      <c r="AD1586">
        <v>0</v>
      </c>
      <c r="AE1586" t="s">
        <v>335</v>
      </c>
      <c r="AF1586" s="10">
        <v>0</v>
      </c>
      <c r="AG1586" s="10">
        <v>0</v>
      </c>
      <c r="AH1586" t="s">
        <v>78</v>
      </c>
      <c r="AI1586" t="s">
        <v>79</v>
      </c>
      <c r="AJ1586" t="s">
        <v>80</v>
      </c>
      <c r="AK1586" t="s">
        <v>64</v>
      </c>
      <c r="AL1586" t="s">
        <v>47</v>
      </c>
      <c r="AM1586" t="s">
        <v>81</v>
      </c>
      <c r="AN1586" t="s">
        <v>82</v>
      </c>
    </row>
    <row r="1587" spans="1:40" s="4" customFormat="1" x14ac:dyDescent="0.25">
      <c r="A1587" t="s">
        <v>9974</v>
      </c>
      <c r="B1587" t="s">
        <v>285</v>
      </c>
      <c r="C1587">
        <v>70</v>
      </c>
      <c r="D1587" t="s">
        <v>286</v>
      </c>
      <c r="E1587" t="s">
        <v>287</v>
      </c>
      <c r="F1587" s="1">
        <v>330040184235</v>
      </c>
      <c r="G1587" t="s">
        <v>9975</v>
      </c>
      <c r="H1587" t="s">
        <v>9976</v>
      </c>
      <c r="I1587" t="s">
        <v>42</v>
      </c>
      <c r="J1587"/>
      <c r="K1587" s="10" t="s">
        <v>2900</v>
      </c>
      <c r="L1587">
        <f>Tabela1[[#This Row],[vlCaptEst]]+Tabela1[[#This Row],[vlLancEstTrat]]+Tabela1[[#This Row],[vlLancEstNTrat]]+Tabela1[[#This Row],[vlConsEst]]</f>
        <v>135685.83157068572</v>
      </c>
      <c r="M1587">
        <v>0</v>
      </c>
      <c r="N1587">
        <f>Tabela1[[#This Row],[VALOR_anual]]+Tabela1[[#This Row],[AJUSTE_exerc]]</f>
        <v>135685.83157068572</v>
      </c>
      <c r="O1587"/>
      <c r="P1587"/>
      <c r="Q1587">
        <v>0</v>
      </c>
      <c r="R1587" t="s">
        <v>52</v>
      </c>
      <c r="S1587">
        <v>2052643.2</v>
      </c>
      <c r="T1587">
        <v>0</v>
      </c>
      <c r="U1587">
        <v>0</v>
      </c>
      <c r="V1587">
        <v>410528.64</v>
      </c>
      <c r="W1587">
        <v>0</v>
      </c>
      <c r="X1587">
        <v>0</v>
      </c>
      <c r="Y1587">
        <v>0.11017163007985996</v>
      </c>
      <c r="Z1587">
        <v>90457.221047123821</v>
      </c>
      <c r="AA1587">
        <v>0</v>
      </c>
      <c r="AB1587">
        <v>0</v>
      </c>
      <c r="AC1587">
        <v>45228.610523561911</v>
      </c>
      <c r="AD1587">
        <v>0</v>
      </c>
      <c r="AE1587" t="s">
        <v>335</v>
      </c>
      <c r="AF1587" s="10">
        <v>0</v>
      </c>
      <c r="AG1587" s="10">
        <v>0</v>
      </c>
      <c r="AH1587" t="s">
        <v>102</v>
      </c>
      <c r="AI1587" t="s">
        <v>68</v>
      </c>
      <c r="AJ1587" t="s">
        <v>103</v>
      </c>
      <c r="AK1587" t="s">
        <v>64</v>
      </c>
      <c r="AL1587" t="s">
        <v>47</v>
      </c>
      <c r="AM1587">
        <v>999304487</v>
      </c>
      <c r="AN1587" t="s">
        <v>104</v>
      </c>
    </row>
    <row r="1588" spans="1:40" s="4" customFormat="1" x14ac:dyDescent="0.25">
      <c r="A1588" t="s">
        <v>9977</v>
      </c>
      <c r="B1588" t="s">
        <v>285</v>
      </c>
      <c r="C1588">
        <v>70</v>
      </c>
      <c r="D1588" t="s">
        <v>286</v>
      </c>
      <c r="E1588" t="s">
        <v>287</v>
      </c>
      <c r="F1588" s="1">
        <v>330038809207</v>
      </c>
      <c r="G1588" t="s">
        <v>300</v>
      </c>
      <c r="H1588" t="s">
        <v>9978</v>
      </c>
      <c r="I1588" t="s">
        <v>42</v>
      </c>
      <c r="J1588"/>
      <c r="K1588" s="10" t="s">
        <v>184</v>
      </c>
      <c r="L1588">
        <f>Tabela1[[#This Row],[vlCaptEst]]+Tabela1[[#This Row],[vlLancEstTrat]]+Tabela1[[#This Row],[vlLancEstNTrat]]+Tabela1[[#This Row],[vlConsEst]]</f>
        <v>44240.34522547025</v>
      </c>
      <c r="M1588">
        <v>0</v>
      </c>
      <c r="N1588">
        <f>Tabela1[[#This Row],[VALOR_anual]]+Tabela1[[#This Row],[AJUSTE_exerc]]</f>
        <v>44240.34522547025</v>
      </c>
      <c r="O1588"/>
      <c r="P1588"/>
      <c r="Q1588" t="s">
        <v>52</v>
      </c>
      <c r="R1588" t="s">
        <v>4383</v>
      </c>
      <c r="S1588">
        <v>669264</v>
      </c>
      <c r="T1588">
        <v>0</v>
      </c>
      <c r="U1588">
        <v>24002.400000000001</v>
      </c>
      <c r="V1588">
        <v>133852.79999999999</v>
      </c>
      <c r="W1588">
        <v>0</v>
      </c>
      <c r="X1588">
        <v>0</v>
      </c>
      <c r="Y1588">
        <v>0.11017163007985996</v>
      </c>
      <c r="Z1588">
        <v>29493.556521997489</v>
      </c>
      <c r="AA1588">
        <v>0</v>
      </c>
      <c r="AB1588">
        <v>0</v>
      </c>
      <c r="AC1588">
        <v>14746.788703472759</v>
      </c>
      <c r="AD1588">
        <v>0</v>
      </c>
      <c r="AE1588" t="s">
        <v>335</v>
      </c>
      <c r="AF1588" s="10">
        <v>0</v>
      </c>
      <c r="AG1588" s="10">
        <v>0</v>
      </c>
      <c r="AH1588" t="s">
        <v>78</v>
      </c>
      <c r="AI1588" t="s">
        <v>79</v>
      </c>
      <c r="AJ1588" t="s">
        <v>80</v>
      </c>
      <c r="AK1588" t="s">
        <v>64</v>
      </c>
      <c r="AL1588" t="s">
        <v>47</v>
      </c>
      <c r="AM1588" t="s">
        <v>81</v>
      </c>
      <c r="AN1588" t="s">
        <v>82</v>
      </c>
    </row>
    <row r="1589" spans="1:40" s="4" customFormat="1" x14ac:dyDescent="0.25">
      <c r="A1589" t="s">
        <v>9979</v>
      </c>
      <c r="B1589" t="s">
        <v>285</v>
      </c>
      <c r="C1589">
        <v>70</v>
      </c>
      <c r="D1589" t="s">
        <v>286</v>
      </c>
      <c r="E1589" t="s">
        <v>287</v>
      </c>
      <c r="F1589" s="1">
        <v>330038810809</v>
      </c>
      <c r="G1589" t="s">
        <v>300</v>
      </c>
      <c r="H1589" t="s">
        <v>9980</v>
      </c>
      <c r="I1589" t="s">
        <v>42</v>
      </c>
      <c r="J1589"/>
      <c r="K1589" s="10" t="s">
        <v>184</v>
      </c>
      <c r="L1589">
        <f>Tabela1[[#This Row],[vlCaptEst]]+Tabela1[[#This Row],[vlLancEstTrat]]+Tabela1[[#This Row],[vlLancEstNTrat]]+Tabela1[[#This Row],[vlConsEst]]</f>
        <v>17371.859590691285</v>
      </c>
      <c r="M1589">
        <v>0</v>
      </c>
      <c r="N1589">
        <f>Tabela1[[#This Row],[VALOR_anual]]+Tabela1[[#This Row],[AJUSTE_exerc]]</f>
        <v>17371.859590691285</v>
      </c>
      <c r="O1589"/>
      <c r="P1589"/>
      <c r="Q1589" t="s">
        <v>52</v>
      </c>
      <c r="R1589" t="s">
        <v>4383</v>
      </c>
      <c r="S1589">
        <v>262800</v>
      </c>
      <c r="T1589">
        <v>0</v>
      </c>
      <c r="U1589">
        <v>0</v>
      </c>
      <c r="V1589">
        <v>52560</v>
      </c>
      <c r="W1589">
        <v>0</v>
      </c>
      <c r="X1589">
        <v>0</v>
      </c>
      <c r="Y1589">
        <v>0.11017163007985996</v>
      </c>
      <c r="Z1589">
        <v>11581.236246302853</v>
      </c>
      <c r="AA1589">
        <v>0</v>
      </c>
      <c r="AB1589">
        <v>0</v>
      </c>
      <c r="AC1589">
        <v>5790.623344388433</v>
      </c>
      <c r="AD1589" t="s">
        <v>9981</v>
      </c>
      <c r="AE1589" t="s">
        <v>335</v>
      </c>
      <c r="AF1589" s="10" t="s">
        <v>424</v>
      </c>
      <c r="AG1589" s="10" t="s">
        <v>424</v>
      </c>
      <c r="AH1589" t="s">
        <v>78</v>
      </c>
      <c r="AI1589" t="s">
        <v>79</v>
      </c>
      <c r="AJ1589" t="s">
        <v>80</v>
      </c>
      <c r="AK1589" t="s">
        <v>64</v>
      </c>
      <c r="AL1589" t="s">
        <v>47</v>
      </c>
      <c r="AM1589" t="s">
        <v>81</v>
      </c>
      <c r="AN1589" t="s">
        <v>82</v>
      </c>
    </row>
    <row r="1590" spans="1:40" s="4" customFormat="1" x14ac:dyDescent="0.25">
      <c r="A1590" t="s">
        <v>9982</v>
      </c>
      <c r="B1590" t="s">
        <v>285</v>
      </c>
      <c r="C1590">
        <v>70</v>
      </c>
      <c r="D1590" t="s">
        <v>286</v>
      </c>
      <c r="E1590" t="s">
        <v>287</v>
      </c>
      <c r="F1590" s="1">
        <v>330040083986</v>
      </c>
      <c r="G1590" t="s">
        <v>300</v>
      </c>
      <c r="H1590" t="s">
        <v>9983</v>
      </c>
      <c r="I1590" t="s">
        <v>42</v>
      </c>
      <c r="J1590">
        <v>2024</v>
      </c>
      <c r="K1590" s="10" t="s">
        <v>184</v>
      </c>
      <c r="L1590">
        <f>Tabela1[[#This Row],[vlCaptEst]]+Tabela1[[#This Row],[vlLancEstTrat]]+Tabela1[[#This Row],[vlLancEstNTrat]]+Tabela1[[#This Row],[vlConsEst]]</f>
        <v>4977.8229371328343</v>
      </c>
      <c r="M1590">
        <v>0</v>
      </c>
      <c r="N1590">
        <f>Tabela1[[#This Row],[VALOR_anual]]+Tabela1[[#This Row],[AJUSTE_exerc]]</f>
        <v>4977.8229371328343</v>
      </c>
      <c r="O1590"/>
      <c r="P1590"/>
      <c r="Q1590" t="s">
        <v>52</v>
      </c>
      <c r="R1590" t="s">
        <v>4383</v>
      </c>
      <c r="S1590">
        <v>75304</v>
      </c>
      <c r="T1590">
        <v>0</v>
      </c>
      <c r="U1590">
        <v>0</v>
      </c>
      <c r="V1590">
        <v>15060.8</v>
      </c>
      <c r="W1590">
        <v>0</v>
      </c>
      <c r="X1590">
        <v>0</v>
      </c>
      <c r="Y1590">
        <v>0.11017163007985996</v>
      </c>
      <c r="Z1590">
        <v>3318.5451439305516</v>
      </c>
      <c r="AA1590">
        <v>0</v>
      </c>
      <c r="AB1590">
        <v>0</v>
      </c>
      <c r="AC1590">
        <v>1659.2777932022823</v>
      </c>
      <c r="AD1590">
        <v>0</v>
      </c>
      <c r="AE1590">
        <v>0</v>
      </c>
      <c r="AF1590" s="10">
        <v>0</v>
      </c>
      <c r="AG1590" s="10">
        <v>0</v>
      </c>
      <c r="AH1590" t="s">
        <v>9984</v>
      </c>
      <c r="AI1590" t="s">
        <v>79</v>
      </c>
      <c r="AJ1590">
        <v>20081250</v>
      </c>
      <c r="AK1590" t="s">
        <v>95</v>
      </c>
      <c r="AL1590" t="s">
        <v>47</v>
      </c>
      <c r="AM1590" t="s">
        <v>8000</v>
      </c>
      <c r="AN1590" s="11" t="s">
        <v>82</v>
      </c>
    </row>
    <row r="1591" spans="1:40" s="4" customFormat="1" x14ac:dyDescent="0.25">
      <c r="A1591" t="s">
        <v>9985</v>
      </c>
      <c r="B1591" t="s">
        <v>285</v>
      </c>
      <c r="C1591">
        <v>70</v>
      </c>
      <c r="D1591" t="s">
        <v>286</v>
      </c>
      <c r="E1591" t="s">
        <v>287</v>
      </c>
      <c r="F1591" s="1">
        <v>330038809622</v>
      </c>
      <c r="G1591" t="s">
        <v>300</v>
      </c>
      <c r="H1591" t="s">
        <v>9986</v>
      </c>
      <c r="I1591" t="s">
        <v>42</v>
      </c>
      <c r="J1591">
        <v>2024</v>
      </c>
      <c r="K1591" s="10" t="s">
        <v>184</v>
      </c>
      <c r="L1591">
        <f>Tabela1[[#This Row],[vlCaptEst]]+Tabela1[[#This Row],[vlLancEstTrat]]+Tabela1[[#This Row],[vlLancEstNTrat]]+Tabela1[[#This Row],[vlConsEst]]</f>
        <v>18403.053899449318</v>
      </c>
      <c r="M1591">
        <v>0</v>
      </c>
      <c r="N1591">
        <f>Tabela1[[#This Row],[VALOR_anual]]+Tabela1[[#This Row],[AJUSTE_exerc]]</f>
        <v>18403.053899449318</v>
      </c>
      <c r="O1591"/>
      <c r="P1591"/>
      <c r="Q1591" t="s">
        <v>52</v>
      </c>
      <c r="R1591" t="s">
        <v>4383</v>
      </c>
      <c r="S1591">
        <v>278380.79999999999</v>
      </c>
      <c r="T1591">
        <v>11388</v>
      </c>
      <c r="U1591">
        <v>0</v>
      </c>
      <c r="V1591">
        <v>55676.160000000003</v>
      </c>
      <c r="W1591">
        <v>0</v>
      </c>
      <c r="X1591">
        <v>99.9</v>
      </c>
      <c r="Y1591">
        <v>0.11017163007985996</v>
      </c>
      <c r="Z1591">
        <v>12267.87068253653</v>
      </c>
      <c r="AA1591">
        <v>1.2530968815287507</v>
      </c>
      <c r="AB1591">
        <v>0</v>
      </c>
      <c r="AC1591">
        <v>6133.9301200312602</v>
      </c>
      <c r="AD1591">
        <v>0</v>
      </c>
      <c r="AE1591" t="s">
        <v>335</v>
      </c>
      <c r="AF1591" s="10" t="s">
        <v>424</v>
      </c>
      <c r="AG1591" s="10" t="s">
        <v>424</v>
      </c>
      <c r="AH1591" t="s">
        <v>78</v>
      </c>
      <c r="AI1591" t="s">
        <v>79</v>
      </c>
      <c r="AJ1591" t="s">
        <v>80</v>
      </c>
      <c r="AK1591" t="s">
        <v>64</v>
      </c>
      <c r="AL1591" t="s">
        <v>47</v>
      </c>
      <c r="AM1591" t="s">
        <v>81</v>
      </c>
      <c r="AN1591" t="s">
        <v>82</v>
      </c>
    </row>
    <row r="1592" spans="1:40" s="4" customFormat="1" x14ac:dyDescent="0.25">
      <c r="A1592" t="s">
        <v>9987</v>
      </c>
      <c r="B1592" t="s">
        <v>285</v>
      </c>
      <c r="C1592">
        <v>70</v>
      </c>
      <c r="D1592" t="s">
        <v>286</v>
      </c>
      <c r="E1592" t="s">
        <v>287</v>
      </c>
      <c r="F1592" s="1">
        <v>330040183859</v>
      </c>
      <c r="G1592" t="s">
        <v>9988</v>
      </c>
      <c r="H1592" t="s">
        <v>9989</v>
      </c>
      <c r="I1592" t="s">
        <v>42</v>
      </c>
      <c r="J1592"/>
      <c r="K1592" s="10" t="s">
        <v>43</v>
      </c>
      <c r="L1592">
        <f>Tabela1[[#This Row],[vlCaptEst]]+Tabela1[[#This Row],[vlLancEstTrat]]+Tabela1[[#This Row],[vlLancEstNTrat]]+Tabela1[[#This Row],[vlConsEst]]</f>
        <v>64414.755991700586</v>
      </c>
      <c r="M1592">
        <v>0</v>
      </c>
      <c r="N1592">
        <f>Tabela1[[#This Row],[VALOR_anual]]+Tabela1[[#This Row],[AJUSTE_exerc]]</f>
        <v>64414.755991700586</v>
      </c>
      <c r="O1592"/>
      <c r="P1592"/>
      <c r="Q1592">
        <v>0</v>
      </c>
      <c r="R1592" t="s">
        <v>52</v>
      </c>
      <c r="S1592">
        <v>946080</v>
      </c>
      <c r="T1592">
        <v>170294</v>
      </c>
      <c r="U1592">
        <v>0</v>
      </c>
      <c r="V1592">
        <v>189216</v>
      </c>
      <c r="W1592">
        <v>2838.24</v>
      </c>
      <c r="X1592">
        <v>90</v>
      </c>
      <c r="Y1592">
        <v>0.11017163007985996</v>
      </c>
      <c r="Z1592">
        <v>41692.46510615389</v>
      </c>
      <c r="AA1592">
        <v>1876.0531112327435</v>
      </c>
      <c r="AB1592">
        <v>0</v>
      </c>
      <c r="AC1592">
        <v>20846.237774313951</v>
      </c>
      <c r="AD1592">
        <v>0</v>
      </c>
      <c r="AE1592" t="s">
        <v>335</v>
      </c>
      <c r="AF1592" s="10">
        <v>0</v>
      </c>
      <c r="AG1592" s="10">
        <v>0</v>
      </c>
      <c r="AH1592" t="s">
        <v>102</v>
      </c>
      <c r="AI1592" t="s">
        <v>68</v>
      </c>
      <c r="AJ1592" t="s">
        <v>103</v>
      </c>
      <c r="AK1592" t="s">
        <v>64</v>
      </c>
      <c r="AL1592" t="s">
        <v>47</v>
      </c>
      <c r="AM1592">
        <v>999304487</v>
      </c>
      <c r="AN1592" t="s">
        <v>104</v>
      </c>
    </row>
    <row r="1593" spans="1:40" s="4" customFormat="1" x14ac:dyDescent="0.25">
      <c r="A1593" t="s">
        <v>9990</v>
      </c>
      <c r="B1593" t="s">
        <v>285</v>
      </c>
      <c r="C1593">
        <v>70</v>
      </c>
      <c r="D1593" t="s">
        <v>286</v>
      </c>
      <c r="E1593" t="s">
        <v>287</v>
      </c>
      <c r="F1593" s="1">
        <v>330040078982</v>
      </c>
      <c r="G1593" t="s">
        <v>300</v>
      </c>
      <c r="H1593" t="s">
        <v>9991</v>
      </c>
      <c r="I1593" t="s">
        <v>42</v>
      </c>
      <c r="J1593"/>
      <c r="K1593" s="10" t="s">
        <v>184</v>
      </c>
      <c r="L1593">
        <f>Tabela1[[#This Row],[vlCaptEst]]+Tabela1[[#This Row],[vlLancEstTrat]]+Tabela1[[#This Row],[vlLancEstNTrat]]+Tabela1[[#This Row],[vlConsEst]]</f>
        <v>37812.751851252724</v>
      </c>
      <c r="M1593">
        <v>0</v>
      </c>
      <c r="N1593">
        <f>Tabela1[[#This Row],[VALOR_anual]]+Tabela1[[#This Row],[AJUSTE_exerc]]</f>
        <v>37812.751851252724</v>
      </c>
      <c r="O1593"/>
      <c r="P1593"/>
      <c r="Q1593" t="s">
        <v>52</v>
      </c>
      <c r="R1593" t="s">
        <v>4383</v>
      </c>
      <c r="S1593">
        <v>572028</v>
      </c>
      <c r="T1593">
        <v>0</v>
      </c>
      <c r="U1593">
        <v>0</v>
      </c>
      <c r="V1593">
        <v>114405.6</v>
      </c>
      <c r="W1593">
        <v>0</v>
      </c>
      <c r="X1593">
        <v>0</v>
      </c>
      <c r="Y1593">
        <v>0.11017163007985996</v>
      </c>
      <c r="Z1593">
        <v>25208.508195817823</v>
      </c>
      <c r="AA1593">
        <v>0</v>
      </c>
      <c r="AB1593">
        <v>0</v>
      </c>
      <c r="AC1593">
        <v>12604.243655434901</v>
      </c>
      <c r="AD1593">
        <v>0</v>
      </c>
      <c r="AE1593" t="s">
        <v>335</v>
      </c>
      <c r="AF1593" s="10">
        <v>0</v>
      </c>
      <c r="AG1593" s="10">
        <v>0</v>
      </c>
      <c r="AH1593" t="s">
        <v>78</v>
      </c>
      <c r="AI1593" t="s">
        <v>79</v>
      </c>
      <c r="AJ1593" t="s">
        <v>80</v>
      </c>
      <c r="AK1593" t="s">
        <v>64</v>
      </c>
      <c r="AL1593" t="s">
        <v>47</v>
      </c>
      <c r="AM1593" t="s">
        <v>81</v>
      </c>
      <c r="AN1593" t="s">
        <v>82</v>
      </c>
    </row>
    <row r="1594" spans="1:40" s="4" customFormat="1" x14ac:dyDescent="0.25">
      <c r="A1594" t="s">
        <v>9992</v>
      </c>
      <c r="B1594" t="s">
        <v>285</v>
      </c>
      <c r="C1594">
        <v>70</v>
      </c>
      <c r="D1594" t="s">
        <v>286</v>
      </c>
      <c r="E1594" t="s">
        <v>287</v>
      </c>
      <c r="F1594" s="1">
        <v>330005255687</v>
      </c>
      <c r="G1594" t="s">
        <v>41</v>
      </c>
      <c r="H1594" t="s">
        <v>9993</v>
      </c>
      <c r="I1594" t="s">
        <v>42</v>
      </c>
      <c r="J1594"/>
      <c r="K1594" s="10" t="s">
        <v>43</v>
      </c>
      <c r="L1594">
        <f>Tabela1[[#This Row],[vlCaptEst]]+Tabela1[[#This Row],[vlLancEstTrat]]+Tabela1[[#This Row],[vlLancEstNTrat]]+Tabela1[[#This Row],[vlConsEst]]</f>
        <v>60454.082235778653</v>
      </c>
      <c r="M1594">
        <v>0</v>
      </c>
      <c r="N1594">
        <f>Tabela1[[#This Row],[VALOR_anual]]+Tabela1[[#This Row],[AJUSTE_exerc]]</f>
        <v>60454.082235778653</v>
      </c>
      <c r="O1594"/>
      <c r="P1594"/>
      <c r="Q1594" t="s">
        <v>9994</v>
      </c>
      <c r="R1594" t="s">
        <v>52</v>
      </c>
      <c r="S1594">
        <v>914544</v>
      </c>
      <c r="T1594">
        <v>0</v>
      </c>
      <c r="U1594">
        <v>0</v>
      </c>
      <c r="V1594">
        <v>182908.79999999999</v>
      </c>
      <c r="W1594">
        <v>0</v>
      </c>
      <c r="X1594">
        <v>0</v>
      </c>
      <c r="Y1594">
        <v>0.11017163007985996</v>
      </c>
      <c r="Z1594">
        <v>40302.728452168441</v>
      </c>
      <c r="AA1594">
        <v>0</v>
      </c>
      <c r="AB1594">
        <v>0</v>
      </c>
      <c r="AC1594">
        <v>20151.353783610208</v>
      </c>
      <c r="AD1594" t="s">
        <v>9995</v>
      </c>
      <c r="AE1594" t="s">
        <v>9996</v>
      </c>
      <c r="AF1594" s="10">
        <v>41621</v>
      </c>
      <c r="AG1594" s="10">
        <v>42351</v>
      </c>
      <c r="AH1594" t="s">
        <v>44</v>
      </c>
      <c r="AI1594" t="s">
        <v>115</v>
      </c>
      <c r="AJ1594">
        <v>20210030</v>
      </c>
      <c r="AK1594" t="s">
        <v>9997</v>
      </c>
      <c r="AL1594" t="s">
        <v>47</v>
      </c>
      <c r="AM1594" t="s">
        <v>105</v>
      </c>
      <c r="AN1594" t="s">
        <v>48</v>
      </c>
    </row>
    <row r="1595" spans="1:40" s="4" customFormat="1" x14ac:dyDescent="0.25">
      <c r="A1595" t="s">
        <v>9998</v>
      </c>
      <c r="B1595" t="s">
        <v>285</v>
      </c>
      <c r="C1595">
        <v>70</v>
      </c>
      <c r="D1595" t="s">
        <v>286</v>
      </c>
      <c r="E1595" t="s">
        <v>287</v>
      </c>
      <c r="F1595" s="1">
        <v>330010047663</v>
      </c>
      <c r="G1595" t="s">
        <v>9999</v>
      </c>
      <c r="H1595" t="s">
        <v>4526</v>
      </c>
      <c r="I1595" t="s">
        <v>62</v>
      </c>
      <c r="J1595"/>
      <c r="K1595" s="10" t="s">
        <v>50</v>
      </c>
      <c r="L1595">
        <f>Tabela1[[#This Row],[vlCaptEst]]+Tabela1[[#This Row],[vlLancEstTrat]]+Tabela1[[#This Row],[vlLancEstNTrat]]+Tabela1[[#This Row],[vlConsEst]]</f>
        <v>11457.712221206157</v>
      </c>
      <c r="M1595">
        <v>0</v>
      </c>
      <c r="N1595">
        <f>Tabela1[[#This Row],[VALOR_anual]]+Tabela1[[#This Row],[AJUSTE_exerc]]</f>
        <v>11457.712221206157</v>
      </c>
      <c r="O1595"/>
      <c r="P1595"/>
      <c r="Q1595" t="s">
        <v>2238</v>
      </c>
      <c r="R1595" t="s">
        <v>52</v>
      </c>
      <c r="S1595">
        <v>74284.800000000003</v>
      </c>
      <c r="T1595">
        <v>0</v>
      </c>
      <c r="U1595">
        <v>3328.8</v>
      </c>
      <c r="V1595">
        <v>70956</v>
      </c>
      <c r="W1595">
        <v>0</v>
      </c>
      <c r="X1595">
        <v>0</v>
      </c>
      <c r="Y1595">
        <v>0.11017163007985996</v>
      </c>
      <c r="Z1595">
        <v>3273.6320632017591</v>
      </c>
      <c r="AA1595">
        <v>366.73968732741434</v>
      </c>
      <c r="AB1595">
        <v>0</v>
      </c>
      <c r="AC1595">
        <v>7817.3404706769834</v>
      </c>
      <c r="AD1595" t="s">
        <v>10000</v>
      </c>
      <c r="AE1595" t="s">
        <v>10001</v>
      </c>
      <c r="AF1595" s="10">
        <v>42782</v>
      </c>
      <c r="AG1595" s="10">
        <v>44608</v>
      </c>
      <c r="AH1595" t="s">
        <v>10002</v>
      </c>
      <c r="AI1595">
        <v>0</v>
      </c>
      <c r="AJ1595">
        <v>28520000</v>
      </c>
      <c r="AK1595" t="s">
        <v>290</v>
      </c>
      <c r="AL1595" t="s">
        <v>47</v>
      </c>
      <c r="AM1595">
        <v>21013808</v>
      </c>
      <c r="AN1595" t="s">
        <v>10003</v>
      </c>
    </row>
    <row r="1596" spans="1:40" s="4" customFormat="1" x14ac:dyDescent="0.25">
      <c r="A1596" t="s">
        <v>10004</v>
      </c>
      <c r="B1596" t="s">
        <v>285</v>
      </c>
      <c r="C1596">
        <v>70</v>
      </c>
      <c r="D1596" t="s">
        <v>286</v>
      </c>
      <c r="E1596" t="s">
        <v>287</v>
      </c>
      <c r="F1596" s="1">
        <v>330005056218</v>
      </c>
      <c r="G1596" t="s">
        <v>10005</v>
      </c>
      <c r="H1596" t="s">
        <v>10006</v>
      </c>
      <c r="I1596" t="s">
        <v>62</v>
      </c>
      <c r="J1596"/>
      <c r="K1596" s="10" t="s">
        <v>50</v>
      </c>
      <c r="L1596">
        <f>Tabela1[[#This Row],[vlCaptEst]]+Tabela1[[#This Row],[vlLancEstTrat]]+Tabela1[[#This Row],[vlLancEstNTrat]]+Tabela1[[#This Row],[vlConsEst]]</f>
        <v>22758.306978416633</v>
      </c>
      <c r="M1596">
        <v>0</v>
      </c>
      <c r="N1596">
        <f>Tabela1[[#This Row],[VALOR_anual]]+Tabela1[[#This Row],[AJUSTE_exerc]]</f>
        <v>22758.306978416633</v>
      </c>
      <c r="O1596"/>
      <c r="P1596"/>
      <c r="Q1596" t="s">
        <v>51</v>
      </c>
      <c r="R1596" t="s">
        <v>52</v>
      </c>
      <c r="S1596">
        <v>299520</v>
      </c>
      <c r="T1596">
        <v>224640</v>
      </c>
      <c r="U1596">
        <v>0</v>
      </c>
      <c r="V1596">
        <v>74880</v>
      </c>
      <c r="W1596">
        <v>1234</v>
      </c>
      <c r="X1596">
        <v>95</v>
      </c>
      <c r="Y1596">
        <v>0.11017163007985996</v>
      </c>
      <c r="Z1596">
        <v>13199.44378921303</v>
      </c>
      <c r="AA1596">
        <v>1309.214736873213</v>
      </c>
      <c r="AB1596">
        <v>0</v>
      </c>
      <c r="AC1596">
        <v>8249.6484523303898</v>
      </c>
      <c r="AD1596" t="s">
        <v>10007</v>
      </c>
      <c r="AE1596" t="s">
        <v>10008</v>
      </c>
      <c r="AF1596" s="10">
        <v>0</v>
      </c>
      <c r="AG1596" s="10">
        <v>43864</v>
      </c>
      <c r="AH1596" t="s">
        <v>10009</v>
      </c>
      <c r="AI1596" t="s">
        <v>10010</v>
      </c>
      <c r="AJ1596" t="s">
        <v>10011</v>
      </c>
      <c r="AK1596" t="s">
        <v>288</v>
      </c>
      <c r="AL1596" t="s">
        <v>47</v>
      </c>
      <c r="AM1596" t="s">
        <v>10012</v>
      </c>
      <c r="AN1596" t="s">
        <v>10013</v>
      </c>
    </row>
    <row r="1597" spans="1:40" s="4" customFormat="1" x14ac:dyDescent="0.25">
      <c r="A1597" t="s">
        <v>10014</v>
      </c>
      <c r="B1597" t="s">
        <v>285</v>
      </c>
      <c r="C1597">
        <v>70</v>
      </c>
      <c r="D1597" t="s">
        <v>286</v>
      </c>
      <c r="E1597" t="s">
        <v>287</v>
      </c>
      <c r="F1597" s="1">
        <v>330005056307</v>
      </c>
      <c r="G1597" t="s">
        <v>10015</v>
      </c>
      <c r="H1597" t="s">
        <v>10016</v>
      </c>
      <c r="I1597" t="s">
        <v>62</v>
      </c>
      <c r="J1597"/>
      <c r="K1597" s="10" t="s">
        <v>1355</v>
      </c>
      <c r="L1597">
        <f>Tabela1[[#This Row],[vlCaptEst]]+Tabela1[[#This Row],[vlLancEstTrat]]+Tabela1[[#This Row],[vlLancEstNTrat]]+Tabela1[[#This Row],[vlConsEst]]</f>
        <v>4968.8286539057663</v>
      </c>
      <c r="M1597">
        <v>3903.2280929332328</v>
      </c>
      <c r="N1597">
        <f>Tabela1[[#This Row],[VALOR_anual]]+Tabela1[[#This Row],[AJUSTE_exerc]]</f>
        <v>8872.056746839</v>
      </c>
      <c r="O1597"/>
      <c r="P1597"/>
      <c r="Q1597" t="s">
        <v>2238</v>
      </c>
      <c r="R1597" t="s">
        <v>52</v>
      </c>
      <c r="S1597">
        <v>75168</v>
      </c>
      <c r="T1597">
        <v>0</v>
      </c>
      <c r="U1597">
        <v>0</v>
      </c>
      <c r="V1597">
        <v>15033.6</v>
      </c>
      <c r="W1597">
        <v>0</v>
      </c>
      <c r="X1597">
        <v>0</v>
      </c>
      <c r="Y1597">
        <v>0.11017163007985996</v>
      </c>
      <c r="Z1597">
        <v>3312.5524359371775</v>
      </c>
      <c r="AA1597">
        <v>0</v>
      </c>
      <c r="AB1597">
        <v>0</v>
      </c>
      <c r="AC1597">
        <v>1656.2762179685885</v>
      </c>
      <c r="AD1597" t="s">
        <v>10017</v>
      </c>
      <c r="AE1597" t="s">
        <v>10018</v>
      </c>
      <c r="AF1597" s="10">
        <v>43048</v>
      </c>
      <c r="AG1597" s="10">
        <v>44874</v>
      </c>
      <c r="AH1597" t="s">
        <v>10019</v>
      </c>
      <c r="AI1597" t="s">
        <v>10020</v>
      </c>
      <c r="AJ1597">
        <v>28601970</v>
      </c>
      <c r="AK1597" t="s">
        <v>288</v>
      </c>
      <c r="AL1597" t="s">
        <v>47</v>
      </c>
      <c r="AM1597">
        <v>25227186</v>
      </c>
      <c r="AN1597" t="s">
        <v>10021</v>
      </c>
    </row>
    <row r="1598" spans="1:40" s="4" customFormat="1" x14ac:dyDescent="0.25">
      <c r="A1598" t="s">
        <v>10022</v>
      </c>
      <c r="B1598" t="s">
        <v>285</v>
      </c>
      <c r="C1598">
        <v>70</v>
      </c>
      <c r="D1598" t="s">
        <v>286</v>
      </c>
      <c r="E1598" t="s">
        <v>287</v>
      </c>
      <c r="F1598" s="1">
        <v>330026580692</v>
      </c>
      <c r="G1598" t="s">
        <v>10023</v>
      </c>
      <c r="H1598" t="s">
        <v>10024</v>
      </c>
      <c r="I1598" t="s">
        <v>62</v>
      </c>
      <c r="J1598"/>
      <c r="K1598" s="10" t="s">
        <v>50</v>
      </c>
      <c r="L1598">
        <f>Tabela1[[#This Row],[vlCaptEst]]+Tabela1[[#This Row],[vlLancEstTrat]]+Tabela1[[#This Row],[vlLancEstNTrat]]+Tabela1[[#This Row],[vlConsEst]]</f>
        <v>469.08788518098845</v>
      </c>
      <c r="M1598">
        <v>50.69</v>
      </c>
      <c r="N1598">
        <f>Tabela1[[#This Row],[VALOR_anual]]+Tabela1[[#This Row],[AJUSTE_exerc]]</f>
        <v>519.77788518098851</v>
      </c>
      <c r="O1598"/>
      <c r="P1598"/>
      <c r="Q1598" t="s">
        <v>51</v>
      </c>
      <c r="R1598" t="s">
        <v>52</v>
      </c>
      <c r="S1598">
        <v>8572.0799999999981</v>
      </c>
      <c r="T1598">
        <v>0</v>
      </c>
      <c r="U1598">
        <v>0</v>
      </c>
      <c r="V1598">
        <v>828.95999999999822</v>
      </c>
      <c r="W1598">
        <v>0</v>
      </c>
      <c r="X1598">
        <v>0</v>
      </c>
      <c r="Y1598">
        <v>0.11017163007985996</v>
      </c>
      <c r="Z1598">
        <v>377.76001070998763</v>
      </c>
      <c r="AA1598">
        <v>0</v>
      </c>
      <c r="AB1598">
        <v>0</v>
      </c>
      <c r="AC1598">
        <v>91.327874471000825</v>
      </c>
      <c r="AD1598" t="s">
        <v>10025</v>
      </c>
      <c r="AE1598" t="s">
        <v>10026</v>
      </c>
      <c r="AF1598" s="10">
        <v>0</v>
      </c>
      <c r="AG1598" s="10">
        <v>0</v>
      </c>
      <c r="AH1598" t="s">
        <v>10027</v>
      </c>
      <c r="AI1598" t="s">
        <v>10028</v>
      </c>
      <c r="AJ1598">
        <v>28625570</v>
      </c>
      <c r="AK1598" t="s">
        <v>288</v>
      </c>
      <c r="AL1598" t="s">
        <v>47</v>
      </c>
      <c r="AM1598">
        <v>25241221</v>
      </c>
      <c r="AN1598" t="s">
        <v>10029</v>
      </c>
    </row>
    <row r="1599" spans="1:40" s="4" customFormat="1" x14ac:dyDescent="0.25">
      <c r="A1599" t="s">
        <v>10030</v>
      </c>
      <c r="B1599" t="s">
        <v>285</v>
      </c>
      <c r="C1599">
        <v>70</v>
      </c>
      <c r="D1599" t="s">
        <v>286</v>
      </c>
      <c r="E1599" t="s">
        <v>287</v>
      </c>
      <c r="F1599" s="1">
        <v>330026255945</v>
      </c>
      <c r="G1599" t="s">
        <v>10031</v>
      </c>
      <c r="H1599" t="s">
        <v>10032</v>
      </c>
      <c r="I1599" t="s">
        <v>62</v>
      </c>
      <c r="J1599"/>
      <c r="K1599" s="10" t="s">
        <v>50</v>
      </c>
      <c r="L1599">
        <f>Tabela1[[#This Row],[vlCaptEst]]+Tabela1[[#This Row],[vlLancEstTrat]]+Tabela1[[#This Row],[vlLancEstNTrat]]+Tabela1[[#This Row],[vlConsEst]]</f>
        <v>1142.4379844157493</v>
      </c>
      <c r="M1599">
        <v>0</v>
      </c>
      <c r="N1599">
        <f>Tabela1[[#This Row],[VALOR_anual]]+Tabela1[[#This Row],[AJUSTE_exerc]]</f>
        <v>1142.4379844157493</v>
      </c>
      <c r="O1599"/>
      <c r="P1599"/>
      <c r="Q1599" t="s">
        <v>51</v>
      </c>
      <c r="R1599" t="s">
        <v>52</v>
      </c>
      <c r="S1599">
        <v>14395.68</v>
      </c>
      <c r="T1599">
        <v>0</v>
      </c>
      <c r="U1599">
        <v>0</v>
      </c>
      <c r="V1599">
        <v>4611.3599999999997</v>
      </c>
      <c r="W1599">
        <v>0</v>
      </c>
      <c r="X1599">
        <v>0</v>
      </c>
      <c r="Y1599">
        <v>0.11017163007985996</v>
      </c>
      <c r="Z1599">
        <v>634.40118122195543</v>
      </c>
      <c r="AA1599">
        <v>0</v>
      </c>
      <c r="AB1599">
        <v>0</v>
      </c>
      <c r="AC1599">
        <v>508.03680319379373</v>
      </c>
      <c r="AD1599" t="s">
        <v>10033</v>
      </c>
      <c r="AE1599" t="s">
        <v>10034</v>
      </c>
      <c r="AF1599" s="10">
        <v>41290</v>
      </c>
      <c r="AG1599" s="10">
        <v>43116</v>
      </c>
      <c r="AH1599" t="s">
        <v>10035</v>
      </c>
      <c r="AI1599" t="s">
        <v>10036</v>
      </c>
      <c r="AJ1599">
        <v>28634000</v>
      </c>
      <c r="AK1599" t="s">
        <v>288</v>
      </c>
      <c r="AL1599" t="s">
        <v>47</v>
      </c>
      <c r="AM1599" t="s">
        <v>10037</v>
      </c>
      <c r="AN1599" t="s">
        <v>10038</v>
      </c>
    </row>
    <row r="1600" spans="1:40" s="4" customFormat="1" x14ac:dyDescent="0.25">
      <c r="A1600" t="s">
        <v>10039</v>
      </c>
      <c r="B1600" t="s">
        <v>285</v>
      </c>
      <c r="C1600">
        <v>70</v>
      </c>
      <c r="D1600" t="s">
        <v>286</v>
      </c>
      <c r="E1600" t="s">
        <v>287</v>
      </c>
      <c r="F1600" s="1">
        <v>330005070555</v>
      </c>
      <c r="G1600" t="s">
        <v>10040</v>
      </c>
      <c r="H1600" t="s">
        <v>10041</v>
      </c>
      <c r="I1600" t="s">
        <v>62</v>
      </c>
      <c r="J1600"/>
      <c r="K1600" s="10" t="s">
        <v>10042</v>
      </c>
      <c r="L1600">
        <f>Tabela1[[#This Row],[vlCaptEst]]+Tabela1[[#This Row],[vlLancEstTrat]]+Tabela1[[#This Row],[vlLancEstNTrat]]+Tabela1[[#This Row],[vlConsEst]]</f>
        <v>24233.275105294058</v>
      </c>
      <c r="M1600">
        <v>0</v>
      </c>
      <c r="N1600">
        <f>Tabela1[[#This Row],[VALOR_anual]]+Tabela1[[#This Row],[AJUSTE_exerc]]</f>
        <v>24233.275105294058</v>
      </c>
      <c r="O1600"/>
      <c r="P1600"/>
      <c r="Q1600" t="s">
        <v>10043</v>
      </c>
      <c r="R1600" t="s">
        <v>10044</v>
      </c>
      <c r="S1600">
        <v>224956.79999999999</v>
      </c>
      <c r="T1600">
        <v>56764.800000000003</v>
      </c>
      <c r="U1600">
        <v>0</v>
      </c>
      <c r="V1600">
        <v>113004</v>
      </c>
      <c r="W1600">
        <v>9101.2890000000007</v>
      </c>
      <c r="X1600">
        <v>70</v>
      </c>
      <c r="Y1600">
        <v>0.11017163007985996</v>
      </c>
      <c r="Z1600">
        <v>9913.5418190463024</v>
      </c>
      <c r="AA1600">
        <v>1869.9024940392399</v>
      </c>
      <c r="AB1600">
        <v>0</v>
      </c>
      <c r="AC1600">
        <v>12449.830792208519</v>
      </c>
      <c r="AD1600" t="s">
        <v>10045</v>
      </c>
      <c r="AE1600" t="s">
        <v>10046</v>
      </c>
      <c r="AF1600" s="10">
        <v>40668</v>
      </c>
      <c r="AG1600" s="10">
        <v>42493</v>
      </c>
      <c r="AH1600" t="s">
        <v>10047</v>
      </c>
      <c r="AI1600" t="s">
        <v>424</v>
      </c>
      <c r="AJ1600">
        <v>28500000</v>
      </c>
      <c r="AK1600" t="s">
        <v>290</v>
      </c>
      <c r="AL1600" t="s">
        <v>47</v>
      </c>
      <c r="AM1600">
        <v>25550222</v>
      </c>
      <c r="AN1600" t="s">
        <v>10048</v>
      </c>
    </row>
    <row r="1601" spans="1:40" s="4" customFormat="1" x14ac:dyDescent="0.25">
      <c r="A1601" t="s">
        <v>10049</v>
      </c>
      <c r="B1601" t="s">
        <v>285</v>
      </c>
      <c r="C1601">
        <v>70</v>
      </c>
      <c r="D1601" t="s">
        <v>286</v>
      </c>
      <c r="E1601" t="s">
        <v>287</v>
      </c>
      <c r="F1601" s="1">
        <v>330005056803</v>
      </c>
      <c r="G1601" t="s">
        <v>10050</v>
      </c>
      <c r="H1601" t="s">
        <v>10051</v>
      </c>
      <c r="I1601" t="s">
        <v>62</v>
      </c>
      <c r="J1601"/>
      <c r="K1601" s="10" t="s">
        <v>50</v>
      </c>
      <c r="L1601">
        <f>Tabela1[[#This Row],[vlCaptEst]]+Tabela1[[#This Row],[vlLancEstTrat]]+Tabela1[[#This Row],[vlLancEstNTrat]]+Tabela1[[#This Row],[vlConsEst]]</f>
        <v>2775.5156103200684</v>
      </c>
      <c r="M1601">
        <v>0</v>
      </c>
      <c r="N1601">
        <f>Tabela1[[#This Row],[VALOR_anual]]+Tabela1[[#This Row],[AJUSTE_exerc]]</f>
        <v>2775.5156103200684</v>
      </c>
      <c r="O1601"/>
      <c r="P1601"/>
      <c r="Q1601" t="s">
        <v>387</v>
      </c>
      <c r="R1601" t="s">
        <v>52</v>
      </c>
      <c r="S1601">
        <v>20736</v>
      </c>
      <c r="T1601">
        <v>4147.2</v>
      </c>
      <c r="U1601">
        <v>0</v>
      </c>
      <c r="V1601">
        <v>16588.8</v>
      </c>
      <c r="W1601">
        <v>315.18700000000001</v>
      </c>
      <c r="X1601">
        <v>93</v>
      </c>
      <c r="Y1601">
        <v>0.11017163007985996</v>
      </c>
      <c r="Z1601">
        <v>913.81045838082878</v>
      </c>
      <c r="AA1601">
        <v>34.084235177582016</v>
      </c>
      <c r="AB1601">
        <v>0</v>
      </c>
      <c r="AC1601">
        <v>1827.6209167616576</v>
      </c>
      <c r="AD1601" t="s">
        <v>654</v>
      </c>
      <c r="AE1601" t="s">
        <v>52</v>
      </c>
      <c r="AF1601" s="10">
        <v>0</v>
      </c>
      <c r="AG1601" s="10">
        <v>0</v>
      </c>
      <c r="AH1601" t="s">
        <v>10052</v>
      </c>
      <c r="AI1601" t="s">
        <v>10053</v>
      </c>
      <c r="AJ1601">
        <v>28613270</v>
      </c>
      <c r="AK1601" t="s">
        <v>288</v>
      </c>
      <c r="AL1601" t="s">
        <v>47</v>
      </c>
      <c r="AM1601">
        <v>25258400</v>
      </c>
      <c r="AN1601" t="s">
        <v>10054</v>
      </c>
    </row>
    <row r="1602" spans="1:40" s="4" customFormat="1" x14ac:dyDescent="0.25">
      <c r="A1602" t="s">
        <v>10055</v>
      </c>
      <c r="B1602" t="s">
        <v>285</v>
      </c>
      <c r="C1602">
        <v>70</v>
      </c>
      <c r="D1602" t="s">
        <v>286</v>
      </c>
      <c r="E1602" t="s">
        <v>287</v>
      </c>
      <c r="F1602" s="1">
        <v>330005056994</v>
      </c>
      <c r="G1602" t="s">
        <v>10056</v>
      </c>
      <c r="H1602" t="s">
        <v>10057</v>
      </c>
      <c r="I1602" t="s">
        <v>62</v>
      </c>
      <c r="J1602"/>
      <c r="K1602" s="10" t="s">
        <v>50</v>
      </c>
      <c r="L1602">
        <f>Tabela1[[#This Row],[vlCaptEst]]+Tabela1[[#This Row],[vlLancEstTrat]]+Tabela1[[#This Row],[vlLancEstNTrat]]+Tabela1[[#This Row],[vlConsEst]]</f>
        <v>4564.071231800066</v>
      </c>
      <c r="M1602">
        <v>0</v>
      </c>
      <c r="N1602">
        <f>Tabela1[[#This Row],[VALOR_anual]]+Tabela1[[#This Row],[AJUSTE_exerc]]</f>
        <v>4564.071231800066</v>
      </c>
      <c r="O1602"/>
      <c r="P1602"/>
      <c r="Q1602" t="s">
        <v>51</v>
      </c>
      <c r="R1602" t="s">
        <v>52</v>
      </c>
      <c r="S1602">
        <v>49526.400000000001</v>
      </c>
      <c r="T1602">
        <v>31680</v>
      </c>
      <c r="U1602">
        <v>0</v>
      </c>
      <c r="V1602">
        <v>17846.400000000001</v>
      </c>
      <c r="W1602">
        <v>1872.288</v>
      </c>
      <c r="X1602">
        <v>88</v>
      </c>
      <c r="Y1602">
        <v>0.11017163007985996</v>
      </c>
      <c r="Z1602">
        <v>2182.5606084546762</v>
      </c>
      <c r="AA1602">
        <v>415.33896138270444</v>
      </c>
      <c r="AB1602">
        <v>0</v>
      </c>
      <c r="AC1602">
        <v>1966.1716619626859</v>
      </c>
      <c r="AD1602" t="s">
        <v>10058</v>
      </c>
      <c r="AE1602" t="s">
        <v>10059</v>
      </c>
      <c r="AF1602" s="10">
        <v>39119</v>
      </c>
      <c r="AG1602" s="10">
        <v>40945</v>
      </c>
      <c r="AH1602" t="s">
        <v>10060</v>
      </c>
      <c r="AI1602" t="s">
        <v>10061</v>
      </c>
      <c r="AJ1602">
        <v>28635430</v>
      </c>
      <c r="AK1602" t="s">
        <v>288</v>
      </c>
      <c r="AL1602" t="s">
        <v>47</v>
      </c>
      <c r="AM1602" t="s">
        <v>10062</v>
      </c>
      <c r="AN1602" t="s">
        <v>10063</v>
      </c>
    </row>
    <row r="1603" spans="1:40" s="4" customFormat="1" x14ac:dyDescent="0.25">
      <c r="A1603" t="s">
        <v>10064</v>
      </c>
      <c r="B1603" t="s">
        <v>285</v>
      </c>
      <c r="C1603">
        <v>70</v>
      </c>
      <c r="D1603" t="s">
        <v>286</v>
      </c>
      <c r="E1603" t="s">
        <v>287</v>
      </c>
      <c r="F1603" s="1">
        <v>330005057370</v>
      </c>
      <c r="G1603" t="s">
        <v>10065</v>
      </c>
      <c r="H1603" t="s">
        <v>10066</v>
      </c>
      <c r="I1603" t="s">
        <v>62</v>
      </c>
      <c r="J1603"/>
      <c r="K1603" s="10" t="s">
        <v>50</v>
      </c>
      <c r="L1603">
        <f>Tabela1[[#This Row],[vlCaptEst]]+Tabela1[[#This Row],[vlLancEstTrat]]+Tabela1[[#This Row],[vlLancEstNTrat]]+Tabela1[[#This Row],[vlConsEst]]</f>
        <v>54045.796996010686</v>
      </c>
      <c r="M1603">
        <v>0</v>
      </c>
      <c r="N1603">
        <f>Tabela1[[#This Row],[VALOR_anual]]+Tabela1[[#This Row],[AJUSTE_exerc]]</f>
        <v>54045.796996010686</v>
      </c>
      <c r="O1603"/>
      <c r="P1603"/>
      <c r="Q1603" t="s">
        <v>2238</v>
      </c>
      <c r="R1603" t="s">
        <v>52</v>
      </c>
      <c r="S1603">
        <v>350400</v>
      </c>
      <c r="T1603">
        <v>0</v>
      </c>
      <c r="U1603">
        <v>8847</v>
      </c>
      <c r="V1603">
        <v>341553</v>
      </c>
      <c r="W1603">
        <v>0</v>
      </c>
      <c r="X1603">
        <v>0</v>
      </c>
      <c r="Y1603">
        <v>0.11017163007985996</v>
      </c>
      <c r="Z1603">
        <v>15441.651809228473</v>
      </c>
      <c r="AA1603">
        <v>974.69008187510053</v>
      </c>
      <c r="AB1603">
        <v>0</v>
      </c>
      <c r="AC1603">
        <v>37629.455104907109</v>
      </c>
      <c r="AD1603" t="s">
        <v>10067</v>
      </c>
      <c r="AE1603" t="s">
        <v>10068</v>
      </c>
      <c r="AF1603" s="10">
        <v>42878</v>
      </c>
      <c r="AG1603" s="10">
        <v>44704</v>
      </c>
      <c r="AH1603" t="s">
        <v>10069</v>
      </c>
      <c r="AI1603" t="s">
        <v>10070</v>
      </c>
      <c r="AJ1603">
        <v>28500970</v>
      </c>
      <c r="AK1603" t="s">
        <v>290</v>
      </c>
      <c r="AL1603" t="s">
        <v>47</v>
      </c>
      <c r="AM1603">
        <v>25550433</v>
      </c>
      <c r="AN1603" t="s">
        <v>10071</v>
      </c>
    </row>
    <row r="1604" spans="1:40" s="4" customFormat="1" x14ac:dyDescent="0.25">
      <c r="A1604" t="s">
        <v>10079</v>
      </c>
      <c r="B1604" t="s">
        <v>285</v>
      </c>
      <c r="C1604">
        <v>70</v>
      </c>
      <c r="D1604" t="s">
        <v>286</v>
      </c>
      <c r="E1604" t="s">
        <v>287</v>
      </c>
      <c r="F1604" s="1">
        <v>330031542850</v>
      </c>
      <c r="G1604" t="s">
        <v>300</v>
      </c>
      <c r="H1604" t="s">
        <v>10080</v>
      </c>
      <c r="I1604" t="s">
        <v>42</v>
      </c>
      <c r="J1604"/>
      <c r="K1604" s="10" t="s">
        <v>184</v>
      </c>
      <c r="L1604">
        <f>Tabela1[[#This Row],[vlCaptEst]]+Tabela1[[#This Row],[vlLancEstTrat]]+Tabela1[[#This Row],[vlLancEstNTrat]]+Tabela1[[#This Row],[vlConsEst]]</f>
        <v>28789.044570254002</v>
      </c>
      <c r="M1604">
        <v>0</v>
      </c>
      <c r="N1604">
        <f>Tabela1[[#This Row],[VALOR_anual]]+Tabela1[[#This Row],[AJUSTE_exerc]]</f>
        <v>28789.044570254002</v>
      </c>
      <c r="O1604"/>
      <c r="P1604"/>
      <c r="Q1604" t="s">
        <v>52</v>
      </c>
      <c r="R1604" t="s">
        <v>4383</v>
      </c>
      <c r="S1604">
        <v>441504</v>
      </c>
      <c r="T1604">
        <v>0</v>
      </c>
      <c r="U1604">
        <v>17695.2</v>
      </c>
      <c r="V1604">
        <v>84709.2</v>
      </c>
      <c r="W1604">
        <v>0</v>
      </c>
      <c r="X1604">
        <v>0</v>
      </c>
      <c r="Y1604">
        <v>0.11017163007985996</v>
      </c>
      <c r="Z1604">
        <v>19456.49067785449</v>
      </c>
      <c r="AA1604">
        <v>0</v>
      </c>
      <c r="AB1604">
        <v>0</v>
      </c>
      <c r="AC1604">
        <v>9332.5538923995118</v>
      </c>
      <c r="AD1604">
        <v>0</v>
      </c>
      <c r="AE1604" t="s">
        <v>335</v>
      </c>
      <c r="AF1604" s="10">
        <v>0</v>
      </c>
      <c r="AG1604" s="10">
        <v>0</v>
      </c>
      <c r="AH1604" t="s">
        <v>78</v>
      </c>
      <c r="AI1604" t="s">
        <v>79</v>
      </c>
      <c r="AJ1604" t="s">
        <v>80</v>
      </c>
      <c r="AK1604" t="s">
        <v>64</v>
      </c>
      <c r="AL1604" t="s">
        <v>47</v>
      </c>
      <c r="AM1604" t="s">
        <v>81</v>
      </c>
      <c r="AN1604" t="s">
        <v>82</v>
      </c>
    </row>
    <row r="1605" spans="1:40" s="4" customFormat="1" x14ac:dyDescent="0.25">
      <c r="A1605" t="s">
        <v>10081</v>
      </c>
      <c r="B1605" t="s">
        <v>285</v>
      </c>
      <c r="C1605">
        <v>70</v>
      </c>
      <c r="D1605" t="s">
        <v>286</v>
      </c>
      <c r="E1605" t="s">
        <v>287</v>
      </c>
      <c r="F1605" s="1">
        <v>330031511202</v>
      </c>
      <c r="G1605" t="s">
        <v>10082</v>
      </c>
      <c r="H1605" t="s">
        <v>10083</v>
      </c>
      <c r="I1605" t="s">
        <v>49</v>
      </c>
      <c r="J1605"/>
      <c r="K1605" s="10" t="s">
        <v>50</v>
      </c>
      <c r="L1605">
        <f>Tabela1[[#This Row],[vlCaptEst]]+Tabela1[[#This Row],[vlLancEstTrat]]+Tabela1[[#This Row],[vlLancEstNTrat]]+Tabela1[[#This Row],[vlConsEst]]</f>
        <v>511.50370456602326</v>
      </c>
      <c r="M1605">
        <v>0</v>
      </c>
      <c r="N1605">
        <f>Tabela1[[#This Row],[VALOR_anual]]+Tabela1[[#This Row],[AJUSTE_exerc]]</f>
        <v>511.50370456602326</v>
      </c>
      <c r="O1605"/>
      <c r="P1605"/>
      <c r="Q1605" t="s">
        <v>51</v>
      </c>
      <c r="R1605" t="s">
        <v>52</v>
      </c>
      <c r="S1605">
        <v>8322</v>
      </c>
      <c r="T1605">
        <v>0</v>
      </c>
      <c r="U1605">
        <v>0</v>
      </c>
      <c r="V1605">
        <v>1314</v>
      </c>
      <c r="W1605">
        <v>0</v>
      </c>
      <c r="X1605">
        <v>0</v>
      </c>
      <c r="Y1605">
        <v>0.11017163007985996</v>
      </c>
      <c r="Z1605">
        <v>366.73968732741434</v>
      </c>
      <c r="AA1605">
        <v>0</v>
      </c>
      <c r="AB1605">
        <v>0</v>
      </c>
      <c r="AC1605">
        <v>144.76401723860891</v>
      </c>
      <c r="AD1605" t="s">
        <v>10084</v>
      </c>
      <c r="AE1605" t="s">
        <v>10085</v>
      </c>
      <c r="AF1605" s="10">
        <v>40827</v>
      </c>
      <c r="AG1605" s="10">
        <v>42654</v>
      </c>
      <c r="AH1605" t="s">
        <v>10086</v>
      </c>
      <c r="AI1605" t="s">
        <v>10087</v>
      </c>
      <c r="AJ1605">
        <v>28630000</v>
      </c>
      <c r="AK1605" t="s">
        <v>288</v>
      </c>
      <c r="AL1605" t="s">
        <v>47</v>
      </c>
      <c r="AM1605" t="s">
        <v>10088</v>
      </c>
      <c r="AN1605" t="s">
        <v>10089</v>
      </c>
    </row>
    <row r="1606" spans="1:40" s="4" customFormat="1" x14ac:dyDescent="0.25">
      <c r="A1606" t="s">
        <v>10090</v>
      </c>
      <c r="B1606" t="s">
        <v>285</v>
      </c>
      <c r="C1606">
        <v>70</v>
      </c>
      <c r="D1606" t="s">
        <v>286</v>
      </c>
      <c r="E1606" t="s">
        <v>287</v>
      </c>
      <c r="F1606" s="1">
        <v>330006009507</v>
      </c>
      <c r="G1606" t="s">
        <v>10091</v>
      </c>
      <c r="H1606" t="s">
        <v>10092</v>
      </c>
      <c r="I1606" t="s">
        <v>49</v>
      </c>
      <c r="J1606"/>
      <c r="K1606" s="10" t="s">
        <v>50</v>
      </c>
      <c r="L1606">
        <f>Tabela1[[#This Row],[vlCaptEst]]+Tabela1[[#This Row],[vlLancEstTrat]]+Tabela1[[#This Row],[vlLancEstNTrat]]+Tabela1[[#This Row],[vlConsEst]]</f>
        <v>576.73783972360741</v>
      </c>
      <c r="M1606">
        <v>0</v>
      </c>
      <c r="N1606">
        <f>Tabela1[[#This Row],[VALOR_anual]]+Tabela1[[#This Row],[AJUSTE_exerc]]</f>
        <v>576.73783972360741</v>
      </c>
      <c r="O1606"/>
      <c r="P1606"/>
      <c r="Q1606" t="s">
        <v>51</v>
      </c>
      <c r="R1606" t="s">
        <v>52</v>
      </c>
      <c r="S1606">
        <v>8870</v>
      </c>
      <c r="T1606">
        <v>0</v>
      </c>
      <c r="U1606">
        <v>0</v>
      </c>
      <c r="V1606">
        <v>1687</v>
      </c>
      <c r="W1606">
        <v>0</v>
      </c>
      <c r="X1606">
        <v>0</v>
      </c>
      <c r="Y1606">
        <v>0.11017163007985996</v>
      </c>
      <c r="Z1606">
        <v>390.88268724486824</v>
      </c>
      <c r="AA1606">
        <v>0</v>
      </c>
      <c r="AB1606">
        <v>0</v>
      </c>
      <c r="AC1606">
        <v>185.8551524787392</v>
      </c>
      <c r="AD1606" t="s">
        <v>10093</v>
      </c>
      <c r="AE1606" t="s">
        <v>10094</v>
      </c>
      <c r="AF1606" s="10">
        <v>42766</v>
      </c>
      <c r="AG1606" s="10">
        <v>44592</v>
      </c>
      <c r="AH1606" t="s">
        <v>10095</v>
      </c>
      <c r="AI1606" t="s">
        <v>10096</v>
      </c>
      <c r="AJ1606">
        <v>28605260</v>
      </c>
      <c r="AK1606" t="s">
        <v>288</v>
      </c>
      <c r="AL1606" t="s">
        <v>47</v>
      </c>
      <c r="AM1606" t="s">
        <v>10097</v>
      </c>
      <c r="AN1606" t="s">
        <v>10098</v>
      </c>
    </row>
    <row r="1607" spans="1:40" s="4" customFormat="1" x14ac:dyDescent="0.25">
      <c r="A1607" t="s">
        <v>10099</v>
      </c>
      <c r="B1607" t="s">
        <v>285</v>
      </c>
      <c r="C1607">
        <v>70</v>
      </c>
      <c r="D1607" t="s">
        <v>286</v>
      </c>
      <c r="E1607" t="s">
        <v>287</v>
      </c>
      <c r="F1607" s="1">
        <v>330006043527</v>
      </c>
      <c r="G1607" t="s">
        <v>10100</v>
      </c>
      <c r="H1607" t="s">
        <v>10101</v>
      </c>
      <c r="I1607" t="s">
        <v>62</v>
      </c>
      <c r="J1607"/>
      <c r="K1607" s="10" t="s">
        <v>50</v>
      </c>
      <c r="L1607">
        <f>Tabela1[[#This Row],[vlCaptEst]]+Tabela1[[#This Row],[vlLancEstTrat]]+Tabela1[[#This Row],[vlLancEstNTrat]]+Tabela1[[#This Row],[vlConsEst]]</f>
        <v>2237.4253669176096</v>
      </c>
      <c r="M1607">
        <v>0</v>
      </c>
      <c r="N1607">
        <f>Tabela1[[#This Row],[VALOR_anual]]+Tabela1[[#This Row],[AJUSTE_exerc]]</f>
        <v>2237.4253669176096</v>
      </c>
      <c r="O1607"/>
      <c r="P1607"/>
      <c r="Q1607" t="s">
        <v>250</v>
      </c>
      <c r="R1607" t="s">
        <v>52</v>
      </c>
      <c r="S1607">
        <v>18469</v>
      </c>
      <c r="T1607">
        <v>0</v>
      </c>
      <c r="U1607">
        <v>0</v>
      </c>
      <c r="V1607">
        <v>12921</v>
      </c>
      <c r="W1607">
        <v>0</v>
      </c>
      <c r="X1607">
        <v>0</v>
      </c>
      <c r="Y1607">
        <v>0.11017163007985996</v>
      </c>
      <c r="Z1607">
        <v>813.89686702693632</v>
      </c>
      <c r="AA1607">
        <v>0</v>
      </c>
      <c r="AB1607">
        <v>0</v>
      </c>
      <c r="AC1607">
        <v>1423.5284998906734</v>
      </c>
      <c r="AD1607" t="s">
        <v>10102</v>
      </c>
      <c r="AE1607" t="s">
        <v>10103</v>
      </c>
      <c r="AF1607" s="10">
        <v>43110</v>
      </c>
      <c r="AG1607" s="10">
        <v>44936</v>
      </c>
      <c r="AH1607" t="s">
        <v>10104</v>
      </c>
      <c r="AI1607" t="s">
        <v>10105</v>
      </c>
      <c r="AJ1607">
        <v>28660000</v>
      </c>
      <c r="AK1607" t="s">
        <v>10106</v>
      </c>
      <c r="AL1607" t="s">
        <v>47</v>
      </c>
      <c r="AM1607">
        <v>25669300</v>
      </c>
      <c r="AN1607" t="s">
        <v>10107</v>
      </c>
    </row>
    <row r="1608" spans="1:40" s="4" customFormat="1" x14ac:dyDescent="0.25">
      <c r="A1608" t="s">
        <v>10115</v>
      </c>
      <c r="B1608" t="s">
        <v>285</v>
      </c>
      <c r="C1608">
        <v>70</v>
      </c>
      <c r="D1608" t="s">
        <v>286</v>
      </c>
      <c r="E1608" t="s">
        <v>287</v>
      </c>
      <c r="F1608" s="1">
        <v>330027329357</v>
      </c>
      <c r="G1608" t="s">
        <v>10116</v>
      </c>
      <c r="H1608" t="s">
        <v>10117</v>
      </c>
      <c r="I1608" t="s">
        <v>72</v>
      </c>
      <c r="J1608"/>
      <c r="K1608" s="10" t="s">
        <v>50</v>
      </c>
      <c r="L1608">
        <f>Tabela1[[#This Row],[vlCaptEst]]+Tabela1[[#This Row],[vlLancEstTrat]]+Tabela1[[#This Row],[vlLancEstNTrat]]+Tabela1[[#This Row],[vlConsEst]]</f>
        <v>436.28656425226006</v>
      </c>
      <c r="M1608">
        <v>0</v>
      </c>
      <c r="N1608">
        <f>Tabela1[[#This Row],[VALOR_anual]]+Tabela1[[#This Row],[AJUSTE_exerc]]</f>
        <v>436.28656425226006</v>
      </c>
      <c r="O1608"/>
      <c r="P1608"/>
      <c r="Q1608" t="s">
        <v>51</v>
      </c>
      <c r="R1608" t="s">
        <v>52</v>
      </c>
      <c r="S1608">
        <v>7920</v>
      </c>
      <c r="T1608">
        <v>7128</v>
      </c>
      <c r="U1608">
        <v>0</v>
      </c>
      <c r="V1608">
        <v>792</v>
      </c>
      <c r="W1608">
        <v>0</v>
      </c>
      <c r="X1608">
        <v>99</v>
      </c>
      <c r="Y1608">
        <v>0.11017163007985996</v>
      </c>
      <c r="Z1608">
        <v>349.02925140180804</v>
      </c>
      <c r="AA1608">
        <v>0</v>
      </c>
      <c r="AB1608">
        <v>0</v>
      </c>
      <c r="AC1608">
        <v>87.25731285045201</v>
      </c>
      <c r="AD1608" t="s">
        <v>10118</v>
      </c>
      <c r="AE1608" t="s">
        <v>10119</v>
      </c>
      <c r="AF1608" s="10">
        <v>41635</v>
      </c>
      <c r="AG1608" s="10">
        <v>43461</v>
      </c>
      <c r="AH1608" t="s">
        <v>10120</v>
      </c>
      <c r="AI1608" t="s">
        <v>10121</v>
      </c>
      <c r="AJ1608">
        <v>28750000</v>
      </c>
      <c r="AK1608" t="s">
        <v>10122</v>
      </c>
      <c r="AL1608" t="s">
        <v>47</v>
      </c>
      <c r="AM1608" t="s">
        <v>10123</v>
      </c>
      <c r="AN1608" t="s">
        <v>291</v>
      </c>
    </row>
    <row r="1609" spans="1:40" s="4" customFormat="1" x14ac:dyDescent="0.25">
      <c r="A1609" t="s">
        <v>10124</v>
      </c>
      <c r="B1609" t="s">
        <v>285</v>
      </c>
      <c r="C1609">
        <v>70</v>
      </c>
      <c r="D1609" t="s">
        <v>286</v>
      </c>
      <c r="E1609" t="s">
        <v>287</v>
      </c>
      <c r="F1609" s="1">
        <v>330007909030</v>
      </c>
      <c r="G1609" t="s">
        <v>10125</v>
      </c>
      <c r="H1609" t="s">
        <v>10126</v>
      </c>
      <c r="I1609" t="s">
        <v>153</v>
      </c>
      <c r="J1609"/>
      <c r="K1609" s="10" t="s">
        <v>50</v>
      </c>
      <c r="L1609">
        <f>Tabela1[[#This Row],[vlCaptEst]]+Tabela1[[#This Row],[vlLancEstTrat]]+Tabela1[[#This Row],[vlLancEstNTrat]]+Tabela1[[#This Row],[vlConsEst]]</f>
        <v>352.62802691742917</v>
      </c>
      <c r="M1609">
        <v>0</v>
      </c>
      <c r="N1609">
        <f>Tabela1[[#This Row],[VALOR_anual]]+Tabela1[[#This Row],[AJUSTE_exerc]]</f>
        <v>352.62802691742917</v>
      </c>
      <c r="O1609"/>
      <c r="P1609"/>
      <c r="Q1609" t="s">
        <v>51</v>
      </c>
      <c r="R1609" t="s">
        <v>52</v>
      </c>
      <c r="S1609">
        <v>399168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2.2085188875199738E-3</v>
      </c>
      <c r="Z1609">
        <v>352.62802691742917</v>
      </c>
      <c r="AA1609">
        <v>0</v>
      </c>
      <c r="AB1609">
        <v>0</v>
      </c>
      <c r="AC1609">
        <v>0</v>
      </c>
      <c r="AD1609" t="s">
        <v>10127</v>
      </c>
      <c r="AE1609" t="s">
        <v>10128</v>
      </c>
      <c r="AF1609" s="10">
        <v>41757</v>
      </c>
      <c r="AG1609" s="10">
        <v>43583</v>
      </c>
      <c r="AH1609" t="s">
        <v>10129</v>
      </c>
      <c r="AI1609" t="s">
        <v>10130</v>
      </c>
      <c r="AJ1609">
        <v>28600000</v>
      </c>
      <c r="AK1609" t="s">
        <v>288</v>
      </c>
      <c r="AL1609" t="s">
        <v>47</v>
      </c>
      <c r="AM1609" t="s">
        <v>10131</v>
      </c>
      <c r="AN1609" t="s">
        <v>291</v>
      </c>
    </row>
    <row r="1610" spans="1:40" s="8" customFormat="1" x14ac:dyDescent="0.25">
      <c r="A1610" t="s">
        <v>10132</v>
      </c>
      <c r="B1610" t="s">
        <v>285</v>
      </c>
      <c r="C1610">
        <v>70</v>
      </c>
      <c r="D1610" t="s">
        <v>286</v>
      </c>
      <c r="E1610" t="s">
        <v>287</v>
      </c>
      <c r="F1610" s="1">
        <v>330007884614</v>
      </c>
      <c r="G1610" t="s">
        <v>10133</v>
      </c>
      <c r="H1610" t="s">
        <v>10134</v>
      </c>
      <c r="I1610" t="s">
        <v>72</v>
      </c>
      <c r="J1610"/>
      <c r="K1610" s="10" t="s">
        <v>50</v>
      </c>
      <c r="L1610">
        <f>Tabela1[[#This Row],[vlCaptEst]]+Tabela1[[#This Row],[vlLancEstTrat]]+Tabela1[[#This Row],[vlLancEstNTrat]]+Tabela1[[#This Row],[vlConsEst]]</f>
        <v>815.37969833674515</v>
      </c>
      <c r="M1610">
        <v>0</v>
      </c>
      <c r="N1610">
        <f>Tabela1[[#This Row],[VALOR_anual]]+Tabela1[[#This Row],[AJUSTE_exerc]]</f>
        <v>815.37969833674515</v>
      </c>
      <c r="O1610"/>
      <c r="P1610"/>
      <c r="Q1610" t="s">
        <v>2238</v>
      </c>
      <c r="R1610" t="s">
        <v>52</v>
      </c>
      <c r="S1610">
        <v>14595</v>
      </c>
      <c r="T1610">
        <v>13032</v>
      </c>
      <c r="U1610">
        <v>13032</v>
      </c>
      <c r="V1610">
        <v>1563</v>
      </c>
      <c r="W1610">
        <v>0</v>
      </c>
      <c r="X1610">
        <v>99</v>
      </c>
      <c r="Y1610">
        <v>0.11017163007985996</v>
      </c>
      <c r="Z1610">
        <v>643.18330186666935</v>
      </c>
      <c r="AA1610">
        <v>0</v>
      </c>
      <c r="AB1610">
        <v>0</v>
      </c>
      <c r="AC1610">
        <v>172.19639647007583</v>
      </c>
      <c r="AD1610" t="s">
        <v>10135</v>
      </c>
      <c r="AE1610" t="s">
        <v>10136</v>
      </c>
      <c r="AF1610" s="10">
        <v>41761</v>
      </c>
      <c r="AG1610" s="10">
        <v>43587</v>
      </c>
      <c r="AH1610" t="s">
        <v>10137</v>
      </c>
      <c r="AI1610" t="s">
        <v>10138</v>
      </c>
      <c r="AJ1610">
        <v>28600000</v>
      </c>
      <c r="AK1610" t="s">
        <v>288</v>
      </c>
      <c r="AL1610" t="s">
        <v>47</v>
      </c>
      <c r="AM1610" t="s">
        <v>10139</v>
      </c>
      <c r="AN1610" t="s">
        <v>10140</v>
      </c>
    </row>
    <row r="1611" spans="1:40" s="4" customFormat="1" x14ac:dyDescent="0.25">
      <c r="A1611" t="s">
        <v>10150</v>
      </c>
      <c r="B1611" t="s">
        <v>285</v>
      </c>
      <c r="C1611">
        <v>70</v>
      </c>
      <c r="D1611" t="s">
        <v>286</v>
      </c>
      <c r="E1611" t="s">
        <v>287</v>
      </c>
      <c r="F1611" s="1">
        <v>330007268220</v>
      </c>
      <c r="G1611" t="s">
        <v>10151</v>
      </c>
      <c r="H1611" t="s">
        <v>10152</v>
      </c>
      <c r="I1611" t="s">
        <v>72</v>
      </c>
      <c r="J1611">
        <v>2024</v>
      </c>
      <c r="K1611" s="10" t="s">
        <v>50</v>
      </c>
      <c r="L1611">
        <f>Tabela1[[#This Row],[vlCaptEst]]+Tabela1[[#This Row],[vlLancEstTrat]]+Tabela1[[#This Row],[vlLancEstNTrat]]+Tabela1[[#This Row],[vlConsEst]]</f>
        <v>600.26473367430981</v>
      </c>
      <c r="M1611">
        <v>-821.27</v>
      </c>
      <c r="N1611">
        <v>0</v>
      </c>
      <c r="O1611">
        <v>-221</v>
      </c>
      <c r="P1611"/>
      <c r="Q1611" t="s">
        <v>11563</v>
      </c>
      <c r="R1611" t="s">
        <v>52</v>
      </c>
      <c r="S1611">
        <v>10868.88</v>
      </c>
      <c r="T1611">
        <v>0</v>
      </c>
      <c r="U1611">
        <v>0</v>
      </c>
      <c r="V1611">
        <v>1100.8800000000001</v>
      </c>
      <c r="W1611">
        <v>0</v>
      </c>
      <c r="X1611">
        <v>0</v>
      </c>
      <c r="Y1611">
        <v>0.11017163007985996</v>
      </c>
      <c r="Z1611">
        <v>478.97539801633945</v>
      </c>
      <c r="AA1611">
        <v>0</v>
      </c>
      <c r="AB1611">
        <v>0</v>
      </c>
      <c r="AC1611">
        <v>121.28933565797033</v>
      </c>
      <c r="AD1611" t="s">
        <v>10153</v>
      </c>
      <c r="AE1611" t="s">
        <v>10154</v>
      </c>
      <c r="AF1611" s="10">
        <v>41366</v>
      </c>
      <c r="AG1611" s="10">
        <v>43192</v>
      </c>
      <c r="AH1611" t="s">
        <v>10155</v>
      </c>
      <c r="AI1611" t="s">
        <v>129</v>
      </c>
      <c r="AJ1611">
        <v>28637000</v>
      </c>
      <c r="AK1611" t="s">
        <v>10147</v>
      </c>
      <c r="AL1611" t="s">
        <v>47</v>
      </c>
      <c r="AM1611" t="s">
        <v>10156</v>
      </c>
      <c r="AN1611" t="s">
        <v>10157</v>
      </c>
    </row>
    <row r="1612" spans="1:40" s="4" customFormat="1" x14ac:dyDescent="0.25">
      <c r="A1612" t="s">
        <v>10158</v>
      </c>
      <c r="B1612" t="s">
        <v>285</v>
      </c>
      <c r="C1612">
        <v>70</v>
      </c>
      <c r="D1612" t="s">
        <v>286</v>
      </c>
      <c r="E1612" t="s">
        <v>287</v>
      </c>
      <c r="F1612" s="1">
        <v>330008875325</v>
      </c>
      <c r="G1612" t="s">
        <v>10159</v>
      </c>
      <c r="H1612" t="s">
        <v>10160</v>
      </c>
      <c r="I1612" t="s">
        <v>72</v>
      </c>
      <c r="J1612"/>
      <c r="K1612" s="10" t="s">
        <v>50</v>
      </c>
      <c r="L1612">
        <f>Tabela1[[#This Row],[vlCaptEst]]+Tabela1[[#This Row],[vlLancEstTrat]]+Tabela1[[#This Row],[vlLancEstNTrat]]+Tabela1[[#This Row],[vlConsEst]]</f>
        <v>14135.465389818957</v>
      </c>
      <c r="M1612">
        <v>0</v>
      </c>
      <c r="N1612">
        <f>Tabela1[[#This Row],[VALOR_anual]]+Tabela1[[#This Row],[AJUSTE_exerc]]</f>
        <v>14135.465389818957</v>
      </c>
      <c r="O1612"/>
      <c r="P1612"/>
      <c r="Q1612" t="s">
        <v>51</v>
      </c>
      <c r="R1612" t="s">
        <v>52</v>
      </c>
      <c r="S1612">
        <v>213840</v>
      </c>
      <c r="T1612">
        <v>171072</v>
      </c>
      <c r="U1612">
        <v>0</v>
      </c>
      <c r="V1612">
        <v>42768</v>
      </c>
      <c r="W1612">
        <v>0</v>
      </c>
      <c r="X1612">
        <v>99</v>
      </c>
      <c r="Y1612">
        <v>0.11017163007985996</v>
      </c>
      <c r="Z1612">
        <v>9423.6435932126387</v>
      </c>
      <c r="AA1612">
        <v>0</v>
      </c>
      <c r="AB1612">
        <v>0</v>
      </c>
      <c r="AC1612">
        <v>4711.8217966063194</v>
      </c>
      <c r="AD1612" t="s">
        <v>10161</v>
      </c>
      <c r="AE1612" t="s">
        <v>10162</v>
      </c>
      <c r="AF1612" s="10">
        <v>42181</v>
      </c>
      <c r="AG1612" s="10">
        <v>44008</v>
      </c>
      <c r="AH1612" t="s">
        <v>1195</v>
      </c>
      <c r="AI1612" t="s">
        <v>10163</v>
      </c>
      <c r="AJ1612">
        <v>22730050</v>
      </c>
      <c r="AK1612" t="s">
        <v>64</v>
      </c>
      <c r="AL1612" t="s">
        <v>47</v>
      </c>
      <c r="AM1612" t="s">
        <v>10164</v>
      </c>
      <c r="AN1612" t="s">
        <v>297</v>
      </c>
    </row>
    <row r="1613" spans="1:40" s="4" customFormat="1" x14ac:dyDescent="0.25">
      <c r="A1613" t="s">
        <v>10165</v>
      </c>
      <c r="B1613" t="s">
        <v>285</v>
      </c>
      <c r="C1613">
        <v>70</v>
      </c>
      <c r="D1613" t="s">
        <v>286</v>
      </c>
      <c r="E1613" t="s">
        <v>287</v>
      </c>
      <c r="F1613" s="1">
        <v>330008888818</v>
      </c>
      <c r="G1613" t="s">
        <v>10166</v>
      </c>
      <c r="H1613" t="s">
        <v>10167</v>
      </c>
      <c r="I1613" t="s">
        <v>62</v>
      </c>
      <c r="J1613"/>
      <c r="K1613" s="10" t="s">
        <v>50</v>
      </c>
      <c r="L1613">
        <f>Tabela1[[#This Row],[vlCaptEst]]+Tabela1[[#This Row],[vlLancEstTrat]]+Tabela1[[#This Row],[vlLancEstNTrat]]+Tabela1[[#This Row],[vlConsEst]]</f>
        <v>5180.0623313375618</v>
      </c>
      <c r="M1613">
        <v>0</v>
      </c>
      <c r="N1613">
        <f>Tabela1[[#This Row],[VALOR_anual]]+Tabela1[[#This Row],[AJUSTE_exerc]]</f>
        <v>5180.0623313375618</v>
      </c>
      <c r="O1613"/>
      <c r="P1613"/>
      <c r="Q1613" t="s">
        <v>51</v>
      </c>
      <c r="R1613" t="s">
        <v>52</v>
      </c>
      <c r="S1613">
        <v>78000</v>
      </c>
      <c r="T1613">
        <v>70080</v>
      </c>
      <c r="U1613">
        <v>0</v>
      </c>
      <c r="V1613">
        <v>7920</v>
      </c>
      <c r="W1613">
        <v>6167.04</v>
      </c>
      <c r="X1613">
        <v>89</v>
      </c>
      <c r="Y1613">
        <v>0.11017163007985996</v>
      </c>
      <c r="Z1613">
        <v>3437.3596132475031</v>
      </c>
      <c r="AA1613">
        <v>870.14003205955169</v>
      </c>
      <c r="AB1613">
        <v>0</v>
      </c>
      <c r="AC1613">
        <v>872.56268603050728</v>
      </c>
      <c r="AD1613" t="s">
        <v>10168</v>
      </c>
      <c r="AE1613" t="s">
        <v>10169</v>
      </c>
      <c r="AF1613" s="10">
        <v>42244</v>
      </c>
      <c r="AG1613" s="10">
        <v>44071</v>
      </c>
      <c r="AH1613" t="s">
        <v>10170</v>
      </c>
      <c r="AI1613" t="s">
        <v>129</v>
      </c>
      <c r="AJ1613">
        <v>28545000</v>
      </c>
      <c r="AK1613" t="s">
        <v>10171</v>
      </c>
      <c r="AL1613" t="s">
        <v>47</v>
      </c>
      <c r="AM1613">
        <v>25541103</v>
      </c>
      <c r="AN1613" t="s">
        <v>10172</v>
      </c>
    </row>
    <row r="1614" spans="1:40" s="4" customFormat="1" x14ac:dyDescent="0.25">
      <c r="A1614" t="s">
        <v>10173</v>
      </c>
      <c r="B1614" t="s">
        <v>285</v>
      </c>
      <c r="C1614">
        <v>70</v>
      </c>
      <c r="D1614" t="s">
        <v>286</v>
      </c>
      <c r="E1614" t="s">
        <v>287</v>
      </c>
      <c r="F1614" s="1">
        <v>330008787035</v>
      </c>
      <c r="G1614" t="s">
        <v>10174</v>
      </c>
      <c r="H1614" t="s">
        <v>10175</v>
      </c>
      <c r="I1614" t="s">
        <v>62</v>
      </c>
      <c r="J1614"/>
      <c r="K1614" s="10" t="s">
        <v>50</v>
      </c>
      <c r="L1614">
        <f>Tabela1[[#This Row],[vlCaptEst]]+Tabela1[[#This Row],[vlLancEstTrat]]+Tabela1[[#This Row],[vlLancEstNTrat]]+Tabela1[[#This Row],[vlConsEst]]</f>
        <v>7725.290062254684</v>
      </c>
      <c r="M1614">
        <v>0</v>
      </c>
      <c r="N1614">
        <f>Tabela1[[#This Row],[VALOR_anual]]+Tabela1[[#This Row],[AJUSTE_exerc]]</f>
        <v>7725.290062254684</v>
      </c>
      <c r="O1614"/>
      <c r="P1614"/>
      <c r="Q1614" t="s">
        <v>2238</v>
      </c>
      <c r="R1614" t="s">
        <v>52</v>
      </c>
      <c r="S1614">
        <v>50086.080000000002</v>
      </c>
      <c r="T1614">
        <v>0</v>
      </c>
      <c r="U1614">
        <v>50086.080000000002</v>
      </c>
      <c r="V1614">
        <v>0</v>
      </c>
      <c r="W1614">
        <v>0</v>
      </c>
      <c r="X1614">
        <v>0</v>
      </c>
      <c r="Y1614">
        <v>0.11017163007985996</v>
      </c>
      <c r="Z1614">
        <v>2207.2257320727667</v>
      </c>
      <c r="AA1614">
        <v>5518.0643301819173</v>
      </c>
      <c r="AB1614">
        <v>0</v>
      </c>
      <c r="AC1614">
        <v>0</v>
      </c>
      <c r="AD1614" t="s">
        <v>10176</v>
      </c>
      <c r="AE1614" t="s">
        <v>10177</v>
      </c>
      <c r="AF1614" s="10">
        <v>42240</v>
      </c>
      <c r="AG1614" s="10">
        <v>44067</v>
      </c>
      <c r="AH1614" t="s">
        <v>10178</v>
      </c>
      <c r="AI1614" t="s">
        <v>10179</v>
      </c>
      <c r="AJ1614">
        <v>28605220</v>
      </c>
      <c r="AK1614" t="s">
        <v>288</v>
      </c>
      <c r="AL1614" t="s">
        <v>47</v>
      </c>
      <c r="AM1614" t="s">
        <v>10180</v>
      </c>
      <c r="AN1614" t="s">
        <v>10181</v>
      </c>
    </row>
    <row r="1615" spans="1:40" s="4" customFormat="1" x14ac:dyDescent="0.25">
      <c r="A1615" t="s">
        <v>10190</v>
      </c>
      <c r="B1615" t="s">
        <v>285</v>
      </c>
      <c r="C1615">
        <v>70</v>
      </c>
      <c r="D1615" t="s">
        <v>286</v>
      </c>
      <c r="E1615" t="s">
        <v>287</v>
      </c>
      <c r="F1615" s="1">
        <v>330005796335</v>
      </c>
      <c r="G1615" t="s">
        <v>10191</v>
      </c>
      <c r="H1615" t="s">
        <v>10192</v>
      </c>
      <c r="I1615" t="s">
        <v>62</v>
      </c>
      <c r="J1615"/>
      <c r="K1615" s="10" t="s">
        <v>50</v>
      </c>
      <c r="L1615">
        <f>Tabela1[[#This Row],[vlCaptEst]]+Tabela1[[#This Row],[vlLancEstTrat]]+Tabela1[[#This Row],[vlLancEstNTrat]]+Tabela1[[#This Row],[vlConsEst]]</f>
        <v>778.21493332540513</v>
      </c>
      <c r="M1615">
        <v>0</v>
      </c>
      <c r="N1615">
        <f>Tabela1[[#This Row],[VALOR_anual]]+Tabela1[[#This Row],[AJUSTE_exerc]]</f>
        <v>778.21493332540513</v>
      </c>
      <c r="O1615"/>
      <c r="P1615"/>
      <c r="Q1615" t="s">
        <v>51</v>
      </c>
      <c r="R1615" t="s">
        <v>52</v>
      </c>
      <c r="S1615">
        <v>5971.2</v>
      </c>
      <c r="T1615">
        <v>0</v>
      </c>
      <c r="U1615">
        <v>0</v>
      </c>
      <c r="V1615">
        <v>4675.2</v>
      </c>
      <c r="W1615">
        <v>111</v>
      </c>
      <c r="X1615">
        <v>60</v>
      </c>
      <c r="Y1615">
        <v>0.11017163007985996</v>
      </c>
      <c r="Z1615">
        <v>263.13990264702494</v>
      </c>
      <c r="AA1615">
        <v>0</v>
      </c>
      <c r="AB1615">
        <v>0</v>
      </c>
      <c r="AC1615">
        <v>515.07503067838024</v>
      </c>
      <c r="AD1615" t="s">
        <v>10193</v>
      </c>
      <c r="AE1615" t="s">
        <v>10194</v>
      </c>
      <c r="AF1615" s="10">
        <v>41472</v>
      </c>
      <c r="AG1615" s="10">
        <v>43298</v>
      </c>
      <c r="AH1615" t="s">
        <v>10195</v>
      </c>
      <c r="AI1615" t="s">
        <v>10196</v>
      </c>
      <c r="AJ1615">
        <v>28620000</v>
      </c>
      <c r="AK1615" t="s">
        <v>288</v>
      </c>
      <c r="AL1615" t="s">
        <v>47</v>
      </c>
      <c r="AM1615">
        <v>25269235</v>
      </c>
      <c r="AN1615" t="s">
        <v>10197</v>
      </c>
    </row>
    <row r="1616" spans="1:40" s="4" customFormat="1" x14ac:dyDescent="0.25">
      <c r="A1616" t="s">
        <v>10198</v>
      </c>
      <c r="B1616" t="s">
        <v>285</v>
      </c>
      <c r="C1616">
        <v>70</v>
      </c>
      <c r="D1616" t="s">
        <v>286</v>
      </c>
      <c r="E1616" t="s">
        <v>287</v>
      </c>
      <c r="F1616" s="1">
        <v>330007780754</v>
      </c>
      <c r="G1616" t="s">
        <v>10199</v>
      </c>
      <c r="H1616" t="s">
        <v>10200</v>
      </c>
      <c r="I1616" t="s">
        <v>49</v>
      </c>
      <c r="J1616"/>
      <c r="K1616" s="10" t="s">
        <v>50</v>
      </c>
      <c r="L1616">
        <f>Tabela1[[#This Row],[vlCaptEst]]+Tabela1[[#This Row],[vlLancEstTrat]]+Tabela1[[#This Row],[vlLancEstNTrat]]+Tabela1[[#This Row],[vlConsEst]]</f>
        <v>760.07635596527643</v>
      </c>
      <c r="M1616">
        <v>0</v>
      </c>
      <c r="N1616">
        <f>Tabela1[[#This Row],[VALOR_anual]]+Tabela1[[#This Row],[AJUSTE_exerc]]</f>
        <v>760.07635596527643</v>
      </c>
      <c r="O1616"/>
      <c r="P1616"/>
      <c r="Q1616" t="s">
        <v>51</v>
      </c>
      <c r="R1616" t="s">
        <v>52</v>
      </c>
      <c r="S1616">
        <v>11497.5</v>
      </c>
      <c r="T1616">
        <v>0</v>
      </c>
      <c r="U1616">
        <v>0</v>
      </c>
      <c r="V1616">
        <v>2300</v>
      </c>
      <c r="W1616">
        <v>0</v>
      </c>
      <c r="X1616">
        <v>0</v>
      </c>
      <c r="Y1616">
        <v>0.11017163007985996</v>
      </c>
      <c r="Z1616">
        <v>506.67928157213754</v>
      </c>
      <c r="AA1616">
        <v>0</v>
      </c>
      <c r="AB1616">
        <v>0</v>
      </c>
      <c r="AC1616">
        <v>253.39707439313884</v>
      </c>
      <c r="AD1616" t="s">
        <v>10201</v>
      </c>
      <c r="AE1616" t="s">
        <v>10202</v>
      </c>
      <c r="AF1616" s="10">
        <v>41737</v>
      </c>
      <c r="AG1616" s="10">
        <v>43643</v>
      </c>
      <c r="AH1616" t="s">
        <v>10203</v>
      </c>
      <c r="AI1616" t="s">
        <v>129</v>
      </c>
      <c r="AJ1616">
        <v>28613210</v>
      </c>
      <c r="AK1616" t="s">
        <v>288</v>
      </c>
      <c r="AL1616" t="s">
        <v>47</v>
      </c>
      <c r="AM1616" t="s">
        <v>10204</v>
      </c>
      <c r="AN1616" t="s">
        <v>10205</v>
      </c>
    </row>
    <row r="1617" spans="1:40" s="4" customFormat="1" x14ac:dyDescent="0.25">
      <c r="A1617" t="s">
        <v>10206</v>
      </c>
      <c r="B1617" t="s">
        <v>285</v>
      </c>
      <c r="C1617">
        <v>70</v>
      </c>
      <c r="D1617" t="s">
        <v>286</v>
      </c>
      <c r="E1617" t="s">
        <v>287</v>
      </c>
      <c r="F1617" s="1">
        <v>330005810184</v>
      </c>
      <c r="G1617" t="s">
        <v>10207</v>
      </c>
      <c r="H1617" t="s">
        <v>10208</v>
      </c>
      <c r="I1617" t="s">
        <v>49</v>
      </c>
      <c r="J1617"/>
      <c r="K1617" s="10" t="s">
        <v>50</v>
      </c>
      <c r="L1617">
        <f>Tabela1[[#This Row],[vlCaptEst]]+Tabela1[[#This Row],[vlLancEstTrat]]+Tabela1[[#This Row],[vlLancEstNTrat]]+Tabela1[[#This Row],[vlConsEst]]</f>
        <v>2456.3413921206825</v>
      </c>
      <c r="M1617">
        <v>0</v>
      </c>
      <c r="N1617">
        <f>Tabela1[[#This Row],[VALOR_anual]]+Tabela1[[#This Row],[AJUSTE_exerc]]</f>
        <v>2456.3413921206825</v>
      </c>
      <c r="O1617"/>
      <c r="P1617"/>
      <c r="Q1617" t="s">
        <v>51</v>
      </c>
      <c r="R1617" t="s">
        <v>52</v>
      </c>
      <c r="S1617">
        <v>37159</v>
      </c>
      <c r="T1617">
        <v>0</v>
      </c>
      <c r="U1617">
        <v>0</v>
      </c>
      <c r="V1617">
        <v>7432</v>
      </c>
      <c r="W1617">
        <v>0</v>
      </c>
      <c r="X1617">
        <v>0</v>
      </c>
      <c r="Y1617">
        <v>0.11017163007985996</v>
      </c>
      <c r="Z1617">
        <v>1637.5470047817714</v>
      </c>
      <c r="AA1617">
        <v>0</v>
      </c>
      <c r="AB1617">
        <v>0</v>
      </c>
      <c r="AC1617">
        <v>818.79438733891106</v>
      </c>
      <c r="AD1617" t="s">
        <v>10209</v>
      </c>
      <c r="AE1617" t="s">
        <v>10210</v>
      </c>
      <c r="AF1617" s="10">
        <v>40651</v>
      </c>
      <c r="AG1617" s="10">
        <v>42476</v>
      </c>
      <c r="AH1617" t="s">
        <v>10211</v>
      </c>
      <c r="AI1617" t="s">
        <v>129</v>
      </c>
      <c r="AJ1617">
        <v>28610175</v>
      </c>
      <c r="AK1617" t="s">
        <v>288</v>
      </c>
      <c r="AL1617" t="s">
        <v>47</v>
      </c>
      <c r="AM1617" t="s">
        <v>10212</v>
      </c>
      <c r="AN1617" t="s">
        <v>268</v>
      </c>
    </row>
    <row r="1618" spans="1:40" s="4" customFormat="1" x14ac:dyDescent="0.25">
      <c r="A1618" t="s">
        <v>10213</v>
      </c>
      <c r="B1618" t="s">
        <v>285</v>
      </c>
      <c r="C1618">
        <v>70</v>
      </c>
      <c r="D1618" t="s">
        <v>286</v>
      </c>
      <c r="E1618" t="s">
        <v>287</v>
      </c>
      <c r="F1618" s="1">
        <v>330005794472</v>
      </c>
      <c r="G1618" t="s">
        <v>10214</v>
      </c>
      <c r="H1618" t="s">
        <v>10215</v>
      </c>
      <c r="I1618" t="s">
        <v>49</v>
      </c>
      <c r="J1618"/>
      <c r="K1618" s="10" t="s">
        <v>50</v>
      </c>
      <c r="L1618">
        <f>Tabela1[[#This Row],[vlCaptEst]]+Tabela1[[#This Row],[vlLancEstTrat]]+Tabela1[[#This Row],[vlLancEstNTrat]]+Tabela1[[#This Row],[vlConsEst]]</f>
        <v>603.66898020246288</v>
      </c>
      <c r="M1618">
        <v>0</v>
      </c>
      <c r="N1618">
        <f>Tabela1[[#This Row],[VALOR_anual]]+Tabela1[[#This Row],[AJUSTE_exerc]]</f>
        <v>603.66898020246288</v>
      </c>
      <c r="O1618"/>
      <c r="P1618"/>
      <c r="Q1618" t="s">
        <v>51</v>
      </c>
      <c r="R1618" t="s">
        <v>52</v>
      </c>
      <c r="S1618">
        <v>9119.7440000000006</v>
      </c>
      <c r="T1618">
        <v>0</v>
      </c>
      <c r="U1618">
        <v>0</v>
      </c>
      <c r="V1618">
        <v>1831.424</v>
      </c>
      <c r="W1618">
        <v>0</v>
      </c>
      <c r="X1618">
        <v>0</v>
      </c>
      <c r="Y1618">
        <v>0.11017163007985996</v>
      </c>
      <c r="Z1618">
        <v>401.88905485429581</v>
      </c>
      <c r="AA1618">
        <v>0</v>
      </c>
      <c r="AB1618">
        <v>0</v>
      </c>
      <c r="AC1618">
        <v>201.77992534816707</v>
      </c>
      <c r="AD1618" t="s">
        <v>10216</v>
      </c>
      <c r="AE1618" t="s">
        <v>10217</v>
      </c>
      <c r="AF1618" s="10">
        <v>40597</v>
      </c>
      <c r="AG1618" s="10">
        <v>42422</v>
      </c>
      <c r="AH1618" t="s">
        <v>10218</v>
      </c>
      <c r="AI1618" t="s">
        <v>10096</v>
      </c>
      <c r="AJ1618">
        <v>28630310</v>
      </c>
      <c r="AK1618" t="s">
        <v>288</v>
      </c>
      <c r="AL1618" t="s">
        <v>47</v>
      </c>
      <c r="AM1618">
        <v>25259955</v>
      </c>
      <c r="AN1618" t="s">
        <v>10219</v>
      </c>
    </row>
    <row r="1619" spans="1:40" s="4" customFormat="1" x14ac:dyDescent="0.25">
      <c r="A1619" t="s">
        <v>10220</v>
      </c>
      <c r="B1619" t="s">
        <v>285</v>
      </c>
      <c r="C1619">
        <v>70</v>
      </c>
      <c r="D1619" t="s">
        <v>286</v>
      </c>
      <c r="E1619" t="s">
        <v>287</v>
      </c>
      <c r="F1619" s="1">
        <v>330006887695</v>
      </c>
      <c r="G1619" t="s">
        <v>10221</v>
      </c>
      <c r="H1619" t="s">
        <v>10222</v>
      </c>
      <c r="I1619" t="s">
        <v>62</v>
      </c>
      <c r="J1619"/>
      <c r="K1619" s="10" t="s">
        <v>50</v>
      </c>
      <c r="L1619">
        <f>Tabela1[[#This Row],[vlCaptEst]]+Tabela1[[#This Row],[vlLancEstTrat]]+Tabela1[[#This Row],[vlLancEstNTrat]]+Tabela1[[#This Row],[vlConsEst]]</f>
        <v>3912.9725346317405</v>
      </c>
      <c r="M1619">
        <v>0</v>
      </c>
      <c r="N1619">
        <f>Tabela1[[#This Row],[VALOR_anual]]+Tabela1[[#This Row],[AJUSTE_exerc]]</f>
        <v>3912.9725346317405</v>
      </c>
      <c r="O1619"/>
      <c r="P1619"/>
      <c r="Q1619" t="s">
        <v>51</v>
      </c>
      <c r="R1619" t="s">
        <v>52</v>
      </c>
      <c r="S1619">
        <v>43800</v>
      </c>
      <c r="T1619">
        <v>29258.400000000001</v>
      </c>
      <c r="U1619">
        <v>0</v>
      </c>
      <c r="V1619">
        <v>14541.6</v>
      </c>
      <c r="W1619">
        <v>1696.9860000000001</v>
      </c>
      <c r="X1619">
        <v>88</v>
      </c>
      <c r="Y1619">
        <v>0.11017163007985996</v>
      </c>
      <c r="Z1619">
        <v>1930.207781462811</v>
      </c>
      <c r="AA1619">
        <v>380.69083260843439</v>
      </c>
      <c r="AB1619">
        <v>0</v>
      </c>
      <c r="AC1619">
        <v>1602.073920560495</v>
      </c>
      <c r="AD1619" t="s">
        <v>10223</v>
      </c>
      <c r="AE1619" t="s">
        <v>10224</v>
      </c>
      <c r="AF1619" s="10">
        <v>41201</v>
      </c>
      <c r="AG1619" s="10">
        <v>43027</v>
      </c>
      <c r="AH1619" t="s">
        <v>10225</v>
      </c>
      <c r="AI1619" t="s">
        <v>10226</v>
      </c>
      <c r="AJ1619">
        <v>28545000</v>
      </c>
      <c r="AK1619" t="s">
        <v>10171</v>
      </c>
      <c r="AL1619" t="s">
        <v>47</v>
      </c>
      <c r="AM1619">
        <v>25541760</v>
      </c>
      <c r="AN1619" t="s">
        <v>10227</v>
      </c>
    </row>
    <row r="1620" spans="1:40" s="4" customFormat="1" x14ac:dyDescent="0.25">
      <c r="A1620" t="s">
        <v>10228</v>
      </c>
      <c r="B1620" t="s">
        <v>285</v>
      </c>
      <c r="C1620">
        <v>70</v>
      </c>
      <c r="D1620" t="s">
        <v>286</v>
      </c>
      <c r="E1620" t="s">
        <v>287</v>
      </c>
      <c r="F1620" s="1">
        <v>330009074105</v>
      </c>
      <c r="G1620" t="s">
        <v>10229</v>
      </c>
      <c r="H1620" t="s">
        <v>10230</v>
      </c>
      <c r="I1620" t="s">
        <v>49</v>
      </c>
      <c r="J1620"/>
      <c r="K1620" s="10" t="s">
        <v>50</v>
      </c>
      <c r="L1620">
        <f>Tabela1[[#This Row],[vlCaptEst]]+Tabela1[[#This Row],[vlLancEstTrat]]+Tabela1[[#This Row],[vlLancEstNTrat]]+Tabela1[[#This Row],[vlConsEst]]</f>
        <v>4199.2738446390213</v>
      </c>
      <c r="M1620">
        <v>0</v>
      </c>
      <c r="N1620">
        <f>Tabela1[[#This Row],[VALOR_anual]]+Tabela1[[#This Row],[AJUSTE_exerc]]</f>
        <v>4199.2738446390213</v>
      </c>
      <c r="O1620"/>
      <c r="P1620"/>
      <c r="Q1620" t="s">
        <v>51</v>
      </c>
      <c r="R1620" t="s">
        <v>52</v>
      </c>
      <c r="S1620">
        <v>39427</v>
      </c>
      <c r="T1620">
        <v>0</v>
      </c>
      <c r="U1620">
        <v>0</v>
      </c>
      <c r="V1620">
        <v>22345</v>
      </c>
      <c r="W1620">
        <v>0</v>
      </c>
      <c r="X1620">
        <v>0</v>
      </c>
      <c r="Y1620">
        <v>0.11017163007985996</v>
      </c>
      <c r="Z1620">
        <v>1737.4919235577017</v>
      </c>
      <c r="AA1620">
        <v>0</v>
      </c>
      <c r="AB1620">
        <v>0</v>
      </c>
      <c r="AC1620">
        <v>2461.7819210813195</v>
      </c>
      <c r="AD1620" t="s">
        <v>10231</v>
      </c>
      <c r="AE1620" t="s">
        <v>10232</v>
      </c>
      <c r="AF1620" s="10">
        <v>42480</v>
      </c>
      <c r="AG1620" s="10">
        <v>44306</v>
      </c>
      <c r="AH1620" t="s">
        <v>10233</v>
      </c>
      <c r="AI1620" t="s">
        <v>10234</v>
      </c>
      <c r="AJ1620">
        <v>28621540</v>
      </c>
      <c r="AK1620" t="s">
        <v>288</v>
      </c>
      <c r="AL1620" t="s">
        <v>47</v>
      </c>
      <c r="AM1620">
        <v>25225332</v>
      </c>
      <c r="AN1620" t="s">
        <v>10235</v>
      </c>
    </row>
    <row r="1621" spans="1:40" s="4" customFormat="1" x14ac:dyDescent="0.25">
      <c r="A1621" t="s">
        <v>10236</v>
      </c>
      <c r="B1621" t="s">
        <v>285</v>
      </c>
      <c r="C1621">
        <v>70</v>
      </c>
      <c r="D1621" t="s">
        <v>286</v>
      </c>
      <c r="E1621" t="s">
        <v>287</v>
      </c>
      <c r="F1621" s="1">
        <v>330009550586</v>
      </c>
      <c r="G1621" t="s">
        <v>10237</v>
      </c>
      <c r="H1621" t="s">
        <v>10238</v>
      </c>
      <c r="I1621" t="s">
        <v>49</v>
      </c>
      <c r="J1621"/>
      <c r="K1621" s="10" t="s">
        <v>50</v>
      </c>
      <c r="L1621">
        <f>Tabela1[[#This Row],[vlCaptEst]]+Tabela1[[#This Row],[vlLancEstTrat]]+Tabela1[[#This Row],[vlLancEstNTrat]]+Tabela1[[#This Row],[vlConsEst]]</f>
        <v>247.48663410192822</v>
      </c>
      <c r="M1621">
        <v>0</v>
      </c>
      <c r="N1621">
        <f>Tabela1[[#This Row],[VALOR_anual]]+Tabela1[[#This Row],[AJUSTE_exerc]]</f>
        <v>247.48663410192822</v>
      </c>
      <c r="O1621"/>
      <c r="P1621"/>
      <c r="Q1621" t="s">
        <v>51</v>
      </c>
      <c r="R1621" t="s">
        <v>52</v>
      </c>
      <c r="S1621">
        <v>3744</v>
      </c>
      <c r="T1621">
        <v>0</v>
      </c>
      <c r="U1621">
        <v>0</v>
      </c>
      <c r="V1621">
        <v>748.8</v>
      </c>
      <c r="W1621">
        <v>0</v>
      </c>
      <c r="X1621">
        <v>0</v>
      </c>
      <c r="Y1621">
        <v>0.11017163007985996</v>
      </c>
      <c r="Z1621">
        <v>164.99108940128548</v>
      </c>
      <c r="AA1621">
        <v>0</v>
      </c>
      <c r="AB1621">
        <v>0</v>
      </c>
      <c r="AC1621">
        <v>82.495544700642739</v>
      </c>
      <c r="AD1621" t="s">
        <v>10239</v>
      </c>
      <c r="AE1621" t="s">
        <v>10240</v>
      </c>
      <c r="AF1621" s="10">
        <v>42503</v>
      </c>
      <c r="AG1621" s="10">
        <v>44329</v>
      </c>
      <c r="AH1621" t="s">
        <v>10241</v>
      </c>
      <c r="AI1621" t="s">
        <v>10196</v>
      </c>
      <c r="AJ1621">
        <v>28625050</v>
      </c>
      <c r="AK1621" t="s">
        <v>288</v>
      </c>
      <c r="AL1621" t="s">
        <v>47</v>
      </c>
      <c r="AM1621">
        <v>25237569</v>
      </c>
      <c r="AN1621" t="s">
        <v>10242</v>
      </c>
    </row>
    <row r="1622" spans="1:40" s="4" customFormat="1" x14ac:dyDescent="0.25">
      <c r="A1622" t="s">
        <v>10243</v>
      </c>
      <c r="B1622" t="s">
        <v>285</v>
      </c>
      <c r="C1622">
        <v>70</v>
      </c>
      <c r="D1622" t="s">
        <v>286</v>
      </c>
      <c r="E1622" t="s">
        <v>287</v>
      </c>
      <c r="F1622" s="1">
        <v>330010063863</v>
      </c>
      <c r="G1622" t="s">
        <v>10244</v>
      </c>
      <c r="H1622" t="s">
        <v>10245</v>
      </c>
      <c r="I1622" t="s">
        <v>110</v>
      </c>
      <c r="J1622"/>
      <c r="K1622" s="10" t="s">
        <v>50</v>
      </c>
      <c r="L1622">
        <f>Tabela1[[#This Row],[vlCaptEst]]+Tabela1[[#This Row],[vlLancEstTrat]]+Tabela1[[#This Row],[vlLancEstNTrat]]+Tabela1[[#This Row],[vlConsEst]]</f>
        <v>74.120680542425603</v>
      </c>
      <c r="M1622">
        <v>0</v>
      </c>
      <c r="N1622">
        <f>Tabela1[[#This Row],[VALOR_anual]]+Tabela1[[#This Row],[AJUSTE_exerc]]</f>
        <v>74.120680542425603</v>
      </c>
      <c r="O1622"/>
      <c r="P1622"/>
      <c r="Q1622" t="s">
        <v>51</v>
      </c>
      <c r="R1622" t="s">
        <v>52</v>
      </c>
      <c r="S1622">
        <v>19200</v>
      </c>
      <c r="T1622">
        <v>0</v>
      </c>
      <c r="U1622">
        <v>0</v>
      </c>
      <c r="V1622">
        <v>19200</v>
      </c>
      <c r="W1622">
        <v>0</v>
      </c>
      <c r="X1622">
        <v>0</v>
      </c>
      <c r="Y1622">
        <v>2.7573023686613021E-3</v>
      </c>
      <c r="Z1622">
        <v>21.177337297835887</v>
      </c>
      <c r="AA1622">
        <v>0</v>
      </c>
      <c r="AB1622">
        <v>0</v>
      </c>
      <c r="AC1622">
        <v>52.94334324458972</v>
      </c>
      <c r="AD1622" t="s">
        <v>10246</v>
      </c>
      <c r="AE1622" t="s">
        <v>10247</v>
      </c>
      <c r="AF1622" s="10">
        <v>42809</v>
      </c>
      <c r="AG1622" s="10">
        <v>44635</v>
      </c>
      <c r="AH1622" t="s">
        <v>10248</v>
      </c>
      <c r="AI1622" t="s">
        <v>182</v>
      </c>
      <c r="AJ1622">
        <v>28540000</v>
      </c>
      <c r="AK1622" t="s">
        <v>10249</v>
      </c>
      <c r="AL1622" t="s">
        <v>47</v>
      </c>
      <c r="AM1622">
        <v>25510743</v>
      </c>
      <c r="AN1622" t="s">
        <v>10250</v>
      </c>
    </row>
    <row r="1623" spans="1:40" s="4" customFormat="1" x14ac:dyDescent="0.25">
      <c r="A1623" t="s">
        <v>10251</v>
      </c>
      <c r="B1623" t="s">
        <v>285</v>
      </c>
      <c r="C1623">
        <v>70</v>
      </c>
      <c r="D1623" t="s">
        <v>286</v>
      </c>
      <c r="E1623" t="s">
        <v>287</v>
      </c>
      <c r="F1623" s="1">
        <v>330026621801</v>
      </c>
      <c r="G1623" t="s">
        <v>10252</v>
      </c>
      <c r="H1623" t="s">
        <v>10253</v>
      </c>
      <c r="I1623" t="s">
        <v>62</v>
      </c>
      <c r="J1623"/>
      <c r="K1623" s="10" t="s">
        <v>241</v>
      </c>
      <c r="L1623">
        <f>Tabela1[[#This Row],[vlCaptEst]]+Tabela1[[#This Row],[vlLancEstTrat]]+Tabela1[[#This Row],[vlLancEstNTrat]]+Tabela1[[#This Row],[vlConsEst]]</f>
        <v>754.38520762833332</v>
      </c>
      <c r="M1623">
        <v>0</v>
      </c>
      <c r="N1623">
        <f>Tabela1[[#This Row],[VALOR_anual]]+Tabela1[[#This Row],[AJUSTE_exerc]]</f>
        <v>754.38520762833332</v>
      </c>
      <c r="O1623"/>
      <c r="P1623"/>
      <c r="Q1623" t="s">
        <v>51</v>
      </c>
      <c r="R1623" t="s">
        <v>52</v>
      </c>
      <c r="S1623">
        <v>5621</v>
      </c>
      <c r="T1623">
        <v>0</v>
      </c>
      <c r="U1623">
        <v>0</v>
      </c>
      <c r="V1623">
        <v>4599</v>
      </c>
      <c r="W1623">
        <v>0</v>
      </c>
      <c r="X1623">
        <v>0</v>
      </c>
      <c r="Y1623">
        <v>0.11017163007985996</v>
      </c>
      <c r="Z1623">
        <v>247.70592605619575</v>
      </c>
      <c r="AA1623">
        <v>0</v>
      </c>
      <c r="AB1623">
        <v>0</v>
      </c>
      <c r="AC1623">
        <v>506.67928157213754</v>
      </c>
      <c r="AD1623" t="s">
        <v>10254</v>
      </c>
      <c r="AE1623" t="s">
        <v>10255</v>
      </c>
      <c r="AF1623" s="10">
        <v>43118</v>
      </c>
      <c r="AG1623" s="10">
        <v>44944</v>
      </c>
      <c r="AH1623" t="s">
        <v>10256</v>
      </c>
      <c r="AI1623" t="s">
        <v>10105</v>
      </c>
      <c r="AJ1623">
        <v>28666000</v>
      </c>
      <c r="AK1623" t="s">
        <v>10257</v>
      </c>
      <c r="AL1623" t="s">
        <v>47</v>
      </c>
      <c r="AM1623">
        <v>25664147</v>
      </c>
      <c r="AN1623" t="s">
        <v>10258</v>
      </c>
    </row>
    <row r="1624" spans="1:40" s="4" customFormat="1" x14ac:dyDescent="0.25">
      <c r="A1624" t="s">
        <v>10259</v>
      </c>
      <c r="B1624" t="s">
        <v>285</v>
      </c>
      <c r="C1624">
        <v>70</v>
      </c>
      <c r="D1624" t="s">
        <v>286</v>
      </c>
      <c r="E1624" t="s">
        <v>287</v>
      </c>
      <c r="F1624" s="1">
        <v>330027384889</v>
      </c>
      <c r="G1624" t="s">
        <v>10260</v>
      </c>
      <c r="H1624" t="s">
        <v>10261</v>
      </c>
      <c r="I1624" t="s">
        <v>49</v>
      </c>
      <c r="J1624"/>
      <c r="K1624" s="10" t="s">
        <v>241</v>
      </c>
      <c r="L1624">
        <f>Tabela1[[#This Row],[vlCaptEst]]+Tabela1[[#This Row],[vlLancEstTrat]]+Tabela1[[#This Row],[vlLancEstNTrat]]+Tabela1[[#This Row],[vlConsEst]]</f>
        <v>4994.4160283390775</v>
      </c>
      <c r="M1624">
        <v>0</v>
      </c>
      <c r="N1624">
        <f>Tabela1[[#This Row],[VALOR_anual]]+Tabela1[[#This Row],[AJUSTE_exerc]]</f>
        <v>4994.4160283390775</v>
      </c>
      <c r="O1624"/>
      <c r="P1624"/>
      <c r="Q1624" t="s">
        <v>51</v>
      </c>
      <c r="R1624" t="s">
        <v>52</v>
      </c>
      <c r="S1624">
        <v>39055</v>
      </c>
      <c r="T1624">
        <v>0</v>
      </c>
      <c r="U1624">
        <v>0</v>
      </c>
      <c r="V1624">
        <v>29711</v>
      </c>
      <c r="W1624">
        <v>0</v>
      </c>
      <c r="X1624">
        <v>0</v>
      </c>
      <c r="Y1624">
        <v>0.11017163007985996</v>
      </c>
      <c r="Z1624">
        <v>1721.1076818317135</v>
      </c>
      <c r="AA1624">
        <v>0</v>
      </c>
      <c r="AB1624">
        <v>0</v>
      </c>
      <c r="AC1624">
        <v>3273.3083465073641</v>
      </c>
      <c r="AD1624" t="s">
        <v>10262</v>
      </c>
      <c r="AE1624" t="s">
        <v>10263</v>
      </c>
      <c r="AF1624" s="10">
        <v>43150</v>
      </c>
      <c r="AG1624" s="10">
        <v>44976</v>
      </c>
      <c r="AH1624" t="s">
        <v>10264</v>
      </c>
      <c r="AI1624" t="s">
        <v>10265</v>
      </c>
      <c r="AJ1624">
        <v>28500000</v>
      </c>
      <c r="AK1624" t="s">
        <v>10266</v>
      </c>
      <c r="AL1624" t="s">
        <v>47</v>
      </c>
      <c r="AM1624">
        <v>25555516</v>
      </c>
      <c r="AN1624" t="s">
        <v>10267</v>
      </c>
    </row>
    <row r="1625" spans="1:40" s="4" customFormat="1" x14ac:dyDescent="0.25">
      <c r="A1625" t="s">
        <v>10268</v>
      </c>
      <c r="B1625" t="s">
        <v>285</v>
      </c>
      <c r="C1625">
        <v>70</v>
      </c>
      <c r="D1625" t="s">
        <v>286</v>
      </c>
      <c r="E1625" t="s">
        <v>287</v>
      </c>
      <c r="F1625" s="1">
        <v>330039258506</v>
      </c>
      <c r="G1625" t="s">
        <v>10269</v>
      </c>
      <c r="H1625" t="s">
        <v>10270</v>
      </c>
      <c r="I1625" t="s">
        <v>62</v>
      </c>
      <c r="J1625"/>
      <c r="K1625" s="10" t="s">
        <v>241</v>
      </c>
      <c r="L1625">
        <f>Tabela1[[#This Row],[vlCaptEst]]+Tabela1[[#This Row],[vlLancEstTrat]]+Tabela1[[#This Row],[vlLancEstNTrat]]+Tabela1[[#This Row],[vlConsEst]]</f>
        <v>1363.7662211157647</v>
      </c>
      <c r="M1625">
        <v>0</v>
      </c>
      <c r="N1625">
        <f>Tabela1[[#This Row],[VALOR_anual]]+Tabela1[[#This Row],[AJUSTE_exerc]]</f>
        <v>1363.7662211157647</v>
      </c>
      <c r="O1625"/>
      <c r="P1625"/>
      <c r="Q1625" t="s">
        <v>51</v>
      </c>
      <c r="R1625" t="s">
        <v>52</v>
      </c>
      <c r="S1625">
        <v>19710</v>
      </c>
      <c r="T1625">
        <v>16060</v>
      </c>
      <c r="U1625">
        <v>0</v>
      </c>
      <c r="V1625">
        <v>3650</v>
      </c>
      <c r="W1625">
        <v>1234</v>
      </c>
      <c r="X1625">
        <v>95</v>
      </c>
      <c r="Y1625">
        <v>0.11017163007985996</v>
      </c>
      <c r="Z1625">
        <v>868.58410343165349</v>
      </c>
      <c r="AA1625">
        <v>93.063328401535216</v>
      </c>
      <c r="AB1625">
        <v>0</v>
      </c>
      <c r="AC1625">
        <v>402.11878928257607</v>
      </c>
      <c r="AD1625" t="s">
        <v>10271</v>
      </c>
      <c r="AE1625" t="s">
        <v>10272</v>
      </c>
      <c r="AF1625" s="10">
        <v>43118</v>
      </c>
      <c r="AG1625" s="10">
        <v>44944</v>
      </c>
      <c r="AH1625" t="s">
        <v>10273</v>
      </c>
      <c r="AI1625" t="s">
        <v>219</v>
      </c>
      <c r="AJ1625">
        <v>28660000</v>
      </c>
      <c r="AK1625" t="s">
        <v>10257</v>
      </c>
      <c r="AL1625" t="s">
        <v>47</v>
      </c>
      <c r="AM1625">
        <v>32141715</v>
      </c>
      <c r="AN1625" t="s">
        <v>10274</v>
      </c>
    </row>
    <row r="1626" spans="1:40" s="4" customFormat="1" x14ac:dyDescent="0.25">
      <c r="A1626" t="s">
        <v>10275</v>
      </c>
      <c r="B1626" t="s">
        <v>285</v>
      </c>
      <c r="C1626">
        <v>70</v>
      </c>
      <c r="D1626" t="s">
        <v>286</v>
      </c>
      <c r="E1626" t="s">
        <v>287</v>
      </c>
      <c r="F1626" s="1">
        <v>330039258859</v>
      </c>
      <c r="G1626" t="s">
        <v>10276</v>
      </c>
      <c r="H1626" t="s">
        <v>10277</v>
      </c>
      <c r="I1626" t="s">
        <v>62</v>
      </c>
      <c r="J1626"/>
      <c r="K1626" s="10" t="s">
        <v>241</v>
      </c>
      <c r="L1626">
        <f>Tabela1[[#This Row],[vlCaptEst]]+Tabela1[[#This Row],[vlLancEstTrat]]+Tabela1[[#This Row],[vlLancEstNTrat]]+Tabela1[[#This Row],[vlConsEst]]</f>
        <v>1697.7896373612659</v>
      </c>
      <c r="M1626">
        <v>0</v>
      </c>
      <c r="N1626">
        <f>Tabela1[[#This Row],[VALOR_anual]]+Tabela1[[#This Row],[AJUSTE_exerc]]</f>
        <v>1697.7896373612659</v>
      </c>
      <c r="O1626"/>
      <c r="P1626"/>
      <c r="Q1626" t="s">
        <v>51</v>
      </c>
      <c r="R1626" t="s">
        <v>52</v>
      </c>
      <c r="S1626">
        <v>24265.200000000001</v>
      </c>
      <c r="T1626">
        <v>19710</v>
      </c>
      <c r="U1626">
        <v>0</v>
      </c>
      <c r="V1626">
        <v>4555.2</v>
      </c>
      <c r="W1626">
        <v>1234</v>
      </c>
      <c r="X1626">
        <v>94</v>
      </c>
      <c r="Y1626">
        <v>0.11017163007985996</v>
      </c>
      <c r="Z1626">
        <v>1069.3302238525594</v>
      </c>
      <c r="AA1626">
        <v>126.60455493045477</v>
      </c>
      <c r="AB1626">
        <v>0</v>
      </c>
      <c r="AC1626">
        <v>501.85485857825182</v>
      </c>
      <c r="AD1626" t="s">
        <v>10278</v>
      </c>
      <c r="AE1626" t="s">
        <v>10279</v>
      </c>
      <c r="AF1626" s="10">
        <v>43118</v>
      </c>
      <c r="AG1626" s="10">
        <v>44944</v>
      </c>
      <c r="AH1626" t="s">
        <v>10280</v>
      </c>
      <c r="AI1626" t="s">
        <v>219</v>
      </c>
      <c r="AJ1626">
        <v>36550000</v>
      </c>
      <c r="AK1626" t="s">
        <v>10281</v>
      </c>
      <c r="AL1626" t="s">
        <v>47</v>
      </c>
      <c r="AM1626">
        <v>32141715</v>
      </c>
      <c r="AN1626" t="s">
        <v>10282</v>
      </c>
    </row>
    <row r="1627" spans="1:40" s="4" customFormat="1" x14ac:dyDescent="0.25">
      <c r="A1627" t="s">
        <v>10283</v>
      </c>
      <c r="B1627" t="s">
        <v>285</v>
      </c>
      <c r="C1627">
        <v>70</v>
      </c>
      <c r="D1627" t="s">
        <v>286</v>
      </c>
      <c r="E1627" t="s">
        <v>287</v>
      </c>
      <c r="F1627" s="1">
        <v>330007980095</v>
      </c>
      <c r="G1627" t="s">
        <v>10284</v>
      </c>
      <c r="H1627" t="s">
        <v>10285</v>
      </c>
      <c r="I1627" t="s">
        <v>62</v>
      </c>
      <c r="J1627"/>
      <c r="K1627" s="10" t="s">
        <v>241</v>
      </c>
      <c r="L1627">
        <f>Tabela1[[#This Row],[vlCaptEst]]+Tabela1[[#This Row],[vlLancEstTrat]]+Tabela1[[#This Row],[vlLancEstNTrat]]+Tabela1[[#This Row],[vlConsEst]]</f>
        <v>291.90891855212249</v>
      </c>
      <c r="M1627">
        <v>0</v>
      </c>
      <c r="N1627">
        <f>Tabela1[[#This Row],[VALOR_anual]]+Tabela1[[#This Row],[AJUSTE_exerc]]</f>
        <v>291.90891855212249</v>
      </c>
      <c r="O1627"/>
      <c r="P1627"/>
      <c r="Q1627" t="s">
        <v>387</v>
      </c>
      <c r="R1627" t="s">
        <v>52</v>
      </c>
      <c r="S1627">
        <v>4416</v>
      </c>
      <c r="T1627">
        <v>0</v>
      </c>
      <c r="U1627">
        <v>0</v>
      </c>
      <c r="V1627">
        <v>883.2</v>
      </c>
      <c r="W1627">
        <v>0</v>
      </c>
      <c r="X1627">
        <v>0</v>
      </c>
      <c r="Y1627">
        <v>0.11017163007985996</v>
      </c>
      <c r="Z1627">
        <v>194.60594570141498</v>
      </c>
      <c r="AA1627">
        <v>0</v>
      </c>
      <c r="AB1627">
        <v>0</v>
      </c>
      <c r="AC1627">
        <v>97.302972850707491</v>
      </c>
      <c r="AD1627" t="s">
        <v>10286</v>
      </c>
      <c r="AE1627" t="s">
        <v>10287</v>
      </c>
      <c r="AF1627" s="10">
        <v>43110</v>
      </c>
      <c r="AG1627" s="10">
        <v>44936</v>
      </c>
      <c r="AH1627" t="s">
        <v>10288</v>
      </c>
      <c r="AI1627" t="s">
        <v>10289</v>
      </c>
      <c r="AJ1627">
        <v>28630285</v>
      </c>
      <c r="AK1627" t="s">
        <v>10290</v>
      </c>
      <c r="AL1627" t="s">
        <v>47</v>
      </c>
      <c r="AM1627">
        <v>25271713</v>
      </c>
      <c r="AN1627" t="s">
        <v>10291</v>
      </c>
    </row>
    <row r="1628" spans="1:40" s="4" customFormat="1" x14ac:dyDescent="0.25">
      <c r="A1628" t="s">
        <v>10292</v>
      </c>
      <c r="B1628" t="s">
        <v>285</v>
      </c>
      <c r="C1628">
        <v>70</v>
      </c>
      <c r="D1628" t="s">
        <v>286</v>
      </c>
      <c r="E1628" t="s">
        <v>287</v>
      </c>
      <c r="F1628" s="1">
        <v>330040658636</v>
      </c>
      <c r="G1628" t="s">
        <v>10293</v>
      </c>
      <c r="H1628" t="s">
        <v>10294</v>
      </c>
      <c r="I1628" t="s">
        <v>62</v>
      </c>
      <c r="J1628"/>
      <c r="K1628" s="10" t="s">
        <v>241</v>
      </c>
      <c r="L1628">
        <f>Tabela1[[#This Row],[vlCaptEst]]+Tabela1[[#This Row],[vlLancEstTrat]]+Tabela1[[#This Row],[vlLancEstNTrat]]+Tabela1[[#This Row],[vlConsEst]]</f>
        <v>619.51021327978879</v>
      </c>
      <c r="M1628">
        <v>0</v>
      </c>
      <c r="N1628">
        <f>Tabela1[[#This Row],[VALOR_anual]]+Tabela1[[#This Row],[AJUSTE_exerc]]</f>
        <v>619.51021327978879</v>
      </c>
      <c r="O1628"/>
      <c r="P1628"/>
      <c r="Q1628" t="s">
        <v>10295</v>
      </c>
      <c r="R1628" t="s">
        <v>52</v>
      </c>
      <c r="S1628">
        <v>9504</v>
      </c>
      <c r="T1628">
        <v>0</v>
      </c>
      <c r="U1628">
        <v>0</v>
      </c>
      <c r="V1628">
        <v>1822</v>
      </c>
      <c r="W1628">
        <v>0</v>
      </c>
      <c r="X1628">
        <v>0</v>
      </c>
      <c r="Y1628">
        <v>0.11017163007985996</v>
      </c>
      <c r="Z1628">
        <v>418.82674770295938</v>
      </c>
      <c r="AA1628">
        <v>0</v>
      </c>
      <c r="AB1628">
        <v>0</v>
      </c>
      <c r="AC1628">
        <v>200.68346557682943</v>
      </c>
      <c r="AD1628" t="s">
        <v>10296</v>
      </c>
      <c r="AE1628" t="s">
        <v>10297</v>
      </c>
      <c r="AF1628" s="10">
        <v>43131</v>
      </c>
      <c r="AG1628" s="10">
        <v>44957</v>
      </c>
      <c r="AH1628" t="s">
        <v>10298</v>
      </c>
      <c r="AI1628" t="s">
        <v>289</v>
      </c>
      <c r="AJ1628">
        <v>28635010</v>
      </c>
      <c r="AK1628" t="s">
        <v>10290</v>
      </c>
      <c r="AL1628" t="s">
        <v>47</v>
      </c>
      <c r="AM1628">
        <v>25290109</v>
      </c>
      <c r="AN1628" t="s">
        <v>10299</v>
      </c>
    </row>
    <row r="1629" spans="1:40" s="4" customFormat="1" x14ac:dyDescent="0.25">
      <c r="A1629" t="s">
        <v>10300</v>
      </c>
      <c r="B1629" t="s">
        <v>285</v>
      </c>
      <c r="C1629">
        <v>70</v>
      </c>
      <c r="D1629" t="s">
        <v>286</v>
      </c>
      <c r="E1629" t="s">
        <v>287</v>
      </c>
      <c r="F1629" s="1">
        <v>330029025550</v>
      </c>
      <c r="G1629" t="s">
        <v>10301</v>
      </c>
      <c r="H1629" t="s">
        <v>10302</v>
      </c>
      <c r="I1629" t="s">
        <v>271</v>
      </c>
      <c r="J1629"/>
      <c r="K1629" s="10" t="s">
        <v>475</v>
      </c>
      <c r="L1629">
        <f>Tabela1[[#This Row],[vlCaptEst]]+Tabela1[[#This Row],[vlLancEstTrat]]+Tabela1[[#This Row],[vlLancEstNTrat]]+Tabela1[[#This Row],[vlConsEst]]</f>
        <v>1656.761156965212</v>
      </c>
      <c r="M1629">
        <v>0</v>
      </c>
      <c r="N1629">
        <f>Tabela1[[#This Row],[VALOR_anual]]+Tabela1[[#This Row],[AJUSTE_exerc]]</f>
        <v>1656.761156965212</v>
      </c>
      <c r="O1629"/>
      <c r="P1629"/>
      <c r="Q1629" t="s">
        <v>7897</v>
      </c>
      <c r="R1629" t="s">
        <v>52</v>
      </c>
      <c r="S1629">
        <v>21170</v>
      </c>
      <c r="T1629">
        <v>0</v>
      </c>
      <c r="U1629">
        <v>0</v>
      </c>
      <c r="V1629">
        <v>6570</v>
      </c>
      <c r="W1629">
        <v>0</v>
      </c>
      <c r="X1629">
        <v>0</v>
      </c>
      <c r="Y1629">
        <v>0.11017163007985996</v>
      </c>
      <c r="Z1629">
        <v>932.93062829815472</v>
      </c>
      <c r="AA1629">
        <v>0</v>
      </c>
      <c r="AB1629">
        <v>0</v>
      </c>
      <c r="AC1629">
        <v>723.83052866705725</v>
      </c>
      <c r="AD1629" t="s">
        <v>10303</v>
      </c>
      <c r="AE1629" t="s">
        <v>10304</v>
      </c>
      <c r="AF1629" s="10">
        <v>42093</v>
      </c>
      <c r="AG1629" s="10">
        <v>43920</v>
      </c>
      <c r="AH1629" t="s">
        <v>10305</v>
      </c>
      <c r="AI1629" t="s">
        <v>10306</v>
      </c>
      <c r="AJ1629" t="s">
        <v>10307</v>
      </c>
      <c r="AK1629" t="s">
        <v>288</v>
      </c>
      <c r="AL1629" t="s">
        <v>47</v>
      </c>
      <c r="AM1629" t="s">
        <v>10308</v>
      </c>
      <c r="AN1629" t="s">
        <v>10309</v>
      </c>
    </row>
    <row r="1630" spans="1:40" s="4" customFormat="1" x14ac:dyDescent="0.25">
      <c r="A1630" t="s">
        <v>10319</v>
      </c>
      <c r="B1630" t="s">
        <v>285</v>
      </c>
      <c r="C1630">
        <v>70</v>
      </c>
      <c r="D1630" t="s">
        <v>286</v>
      </c>
      <c r="E1630" t="s">
        <v>287</v>
      </c>
      <c r="F1630" s="1">
        <v>330031768157</v>
      </c>
      <c r="G1630" t="s">
        <v>10320</v>
      </c>
      <c r="H1630" t="s">
        <v>10321</v>
      </c>
      <c r="I1630" t="s">
        <v>49</v>
      </c>
      <c r="J1630"/>
      <c r="K1630" s="10" t="s">
        <v>141</v>
      </c>
      <c r="L1630">
        <f>Tabela1[[#This Row],[vlCaptEst]]+Tabela1[[#This Row],[vlLancEstTrat]]+Tabela1[[#This Row],[vlLancEstNTrat]]+Tabela1[[#This Row],[vlConsEst]]</f>
        <v>233.23265707453874</v>
      </c>
      <c r="M1630">
        <v>0</v>
      </c>
      <c r="N1630">
        <f>Tabela1[[#This Row],[VALOR_anual]]+Tabela1[[#This Row],[AJUSTE_exerc]]</f>
        <v>233.23265707453874</v>
      </c>
      <c r="O1630"/>
      <c r="P1630"/>
      <c r="Q1630" t="s">
        <v>51</v>
      </c>
      <c r="R1630" t="s">
        <v>2931</v>
      </c>
      <c r="S1630">
        <v>4380</v>
      </c>
      <c r="T1630">
        <v>0</v>
      </c>
      <c r="U1630">
        <v>0</v>
      </c>
      <c r="V1630">
        <v>365</v>
      </c>
      <c r="W1630">
        <v>0</v>
      </c>
      <c r="X1630">
        <v>0</v>
      </c>
      <c r="Y1630">
        <v>0.11017163007985996</v>
      </c>
      <c r="Z1630">
        <v>193.01868965147858</v>
      </c>
      <c r="AA1630">
        <v>0</v>
      </c>
      <c r="AB1630">
        <v>0</v>
      </c>
      <c r="AC1630">
        <v>40.213967423060154</v>
      </c>
      <c r="AD1630" t="s">
        <v>10322</v>
      </c>
      <c r="AE1630" t="s">
        <v>10323</v>
      </c>
      <c r="AF1630" s="10">
        <v>44151</v>
      </c>
      <c r="AG1630" s="10">
        <v>45977</v>
      </c>
      <c r="AH1630" t="s">
        <v>10324</v>
      </c>
      <c r="AI1630" t="s">
        <v>10196</v>
      </c>
      <c r="AJ1630" t="s">
        <v>10325</v>
      </c>
      <c r="AK1630" t="s">
        <v>10290</v>
      </c>
      <c r="AL1630" t="s">
        <v>47</v>
      </c>
      <c r="AM1630" t="s">
        <v>8321</v>
      </c>
      <c r="AN1630" t="s">
        <v>10326</v>
      </c>
    </row>
    <row r="1631" spans="1:40" s="4" customFormat="1" x14ac:dyDescent="0.25">
      <c r="A1631" t="s">
        <v>10327</v>
      </c>
      <c r="B1631" t="s">
        <v>285</v>
      </c>
      <c r="C1631">
        <v>70</v>
      </c>
      <c r="D1631" t="s">
        <v>286</v>
      </c>
      <c r="E1631" t="s">
        <v>287</v>
      </c>
      <c r="F1631" s="1">
        <v>330036772616</v>
      </c>
      <c r="G1631" t="s">
        <v>10328</v>
      </c>
      <c r="H1631" t="s">
        <v>10329</v>
      </c>
      <c r="I1631" t="s">
        <v>62</v>
      </c>
      <c r="J1631"/>
      <c r="K1631" s="10" t="s">
        <v>1105</v>
      </c>
      <c r="L1631">
        <f>Tabela1[[#This Row],[vlCaptEst]]+Tabela1[[#This Row],[vlLancEstTrat]]+Tabela1[[#This Row],[vlLancEstNTrat]]+Tabela1[[#This Row],[vlConsEst]]</f>
        <v>668.96577020412337</v>
      </c>
      <c r="M1631">
        <v>0</v>
      </c>
      <c r="N1631">
        <f>Tabela1[[#This Row],[VALOR_anual]]+Tabela1[[#This Row],[AJUSTE_exerc]]</f>
        <v>668.96577020412337</v>
      </c>
      <c r="O1631"/>
      <c r="P1631"/>
      <c r="Q1631" t="s">
        <v>51</v>
      </c>
      <c r="R1631" t="s">
        <v>3601</v>
      </c>
      <c r="S1631">
        <v>4620</v>
      </c>
      <c r="T1631">
        <v>0</v>
      </c>
      <c r="U1631">
        <v>0</v>
      </c>
      <c r="V1631">
        <v>4224</v>
      </c>
      <c r="W1631">
        <v>0</v>
      </c>
      <c r="X1631">
        <v>0</v>
      </c>
      <c r="Y1631">
        <v>0.11017163007985996</v>
      </c>
      <c r="Z1631">
        <v>203.59691582638374</v>
      </c>
      <c r="AA1631">
        <v>0</v>
      </c>
      <c r="AB1631">
        <v>0</v>
      </c>
      <c r="AC1631">
        <v>465.36885437773969</v>
      </c>
      <c r="AD1631" t="s">
        <v>10330</v>
      </c>
      <c r="AE1631" t="s">
        <v>10331</v>
      </c>
      <c r="AF1631" s="10">
        <v>44344</v>
      </c>
      <c r="AG1631" s="10">
        <v>46170</v>
      </c>
      <c r="AH1631" t="s">
        <v>10332</v>
      </c>
      <c r="AI1631" t="s">
        <v>10333</v>
      </c>
      <c r="AJ1631" t="s">
        <v>10334</v>
      </c>
      <c r="AK1631" t="s">
        <v>10335</v>
      </c>
      <c r="AL1631" t="s">
        <v>47</v>
      </c>
      <c r="AM1631" t="s">
        <v>10336</v>
      </c>
      <c r="AN1631" t="s">
        <v>1929</v>
      </c>
    </row>
    <row r="1632" spans="1:40" s="4" customFormat="1" x14ac:dyDescent="0.25">
      <c r="A1632" t="s">
        <v>10337</v>
      </c>
      <c r="B1632" t="s">
        <v>285</v>
      </c>
      <c r="C1632">
        <v>70</v>
      </c>
      <c r="D1632" t="s">
        <v>286</v>
      </c>
      <c r="E1632" t="s">
        <v>287</v>
      </c>
      <c r="F1632" s="1">
        <v>330031501150</v>
      </c>
      <c r="G1632" t="s">
        <v>10338</v>
      </c>
      <c r="H1632" t="s">
        <v>10339</v>
      </c>
      <c r="I1632" t="s">
        <v>271</v>
      </c>
      <c r="J1632"/>
      <c r="K1632" s="10" t="s">
        <v>1105</v>
      </c>
      <c r="L1632">
        <f>Tabela1[[#This Row],[vlCaptEst]]+Tabela1[[#This Row],[vlLancEstTrat]]+Tabela1[[#This Row],[vlLancEstNTrat]]+Tabela1[[#This Row],[vlConsEst]]</f>
        <v>2171.481143527159</v>
      </c>
      <c r="M1632">
        <v>0</v>
      </c>
      <c r="N1632">
        <f>Tabela1[[#This Row],[VALOR_anual]]+Tabela1[[#This Row],[AJUSTE_exerc]]</f>
        <v>2171.481143527159</v>
      </c>
      <c r="O1632"/>
      <c r="P1632"/>
      <c r="Q1632" t="s">
        <v>51</v>
      </c>
      <c r="R1632" t="s">
        <v>3601</v>
      </c>
      <c r="S1632">
        <v>17520</v>
      </c>
      <c r="T1632">
        <v>0</v>
      </c>
      <c r="U1632">
        <v>0</v>
      </c>
      <c r="V1632">
        <v>12702</v>
      </c>
      <c r="W1632">
        <v>0</v>
      </c>
      <c r="X1632">
        <v>0</v>
      </c>
      <c r="Y1632">
        <v>0.11017163007985996</v>
      </c>
      <c r="Z1632">
        <v>772.08520107992695</v>
      </c>
      <c r="AA1632">
        <v>0</v>
      </c>
      <c r="AB1632">
        <v>0</v>
      </c>
      <c r="AC1632">
        <v>1399.3959424472321</v>
      </c>
      <c r="AD1632" t="s">
        <v>10340</v>
      </c>
      <c r="AE1632" t="s">
        <v>10341</v>
      </c>
      <c r="AF1632" s="10">
        <v>44362</v>
      </c>
      <c r="AG1632" s="10">
        <v>46188</v>
      </c>
      <c r="AH1632" t="s">
        <v>10342</v>
      </c>
      <c r="AI1632" t="s">
        <v>10234</v>
      </c>
      <c r="AJ1632" t="s">
        <v>10343</v>
      </c>
      <c r="AK1632" t="s">
        <v>10316</v>
      </c>
      <c r="AL1632" t="s">
        <v>47</v>
      </c>
      <c r="AM1632" t="s">
        <v>10344</v>
      </c>
      <c r="AN1632" t="s">
        <v>10345</v>
      </c>
    </row>
    <row r="1633" spans="1:40" s="4" customFormat="1" x14ac:dyDescent="0.25">
      <c r="A1633" t="s">
        <v>10346</v>
      </c>
      <c r="B1633" t="s">
        <v>285</v>
      </c>
      <c r="C1633">
        <v>70</v>
      </c>
      <c r="D1633" t="s">
        <v>286</v>
      </c>
      <c r="E1633" t="s">
        <v>287</v>
      </c>
      <c r="F1633" s="1">
        <v>330030855773</v>
      </c>
      <c r="G1633" t="s">
        <v>10347</v>
      </c>
      <c r="H1633" t="s">
        <v>10348</v>
      </c>
      <c r="I1633" t="s">
        <v>42</v>
      </c>
      <c r="J1633"/>
      <c r="K1633" s="10" t="s">
        <v>196</v>
      </c>
      <c r="L1633">
        <f>Tabela1[[#This Row],[vlCaptEst]]+Tabela1[[#This Row],[vlLancEstTrat]]+Tabela1[[#This Row],[vlLancEstNTrat]]+Tabela1[[#This Row],[vlConsEst]]</f>
        <v>4137.4021861135398</v>
      </c>
      <c r="M1633">
        <v>0</v>
      </c>
      <c r="N1633">
        <f>Tabela1[[#This Row],[VALOR_anual]]+Tabela1[[#This Row],[AJUSTE_exerc]]</f>
        <v>4137.4021861135398</v>
      </c>
      <c r="O1633"/>
      <c r="P1633"/>
      <c r="Q1633" t="s">
        <v>51</v>
      </c>
      <c r="R1633" t="s">
        <v>2973</v>
      </c>
      <c r="S1633">
        <v>0</v>
      </c>
      <c r="T1633">
        <v>375541.2</v>
      </c>
      <c r="U1633">
        <v>0</v>
      </c>
      <c r="V1633">
        <v>0</v>
      </c>
      <c r="W1633">
        <v>1234</v>
      </c>
      <c r="X1633">
        <v>90</v>
      </c>
      <c r="Y1633">
        <v>0.11017163007985996</v>
      </c>
      <c r="Z1633">
        <v>0</v>
      </c>
      <c r="AA1633">
        <v>4137.4021861135398</v>
      </c>
      <c r="AB1633">
        <v>0</v>
      </c>
      <c r="AC1633">
        <v>0</v>
      </c>
      <c r="AD1633" t="s">
        <v>10349</v>
      </c>
      <c r="AE1633" t="s">
        <v>10350</v>
      </c>
      <c r="AF1633" s="10">
        <v>43959</v>
      </c>
      <c r="AG1633" s="10">
        <v>45785</v>
      </c>
      <c r="AH1633" t="s">
        <v>10351</v>
      </c>
      <c r="AI1633" t="s">
        <v>85</v>
      </c>
      <c r="AJ1633" t="s">
        <v>10352</v>
      </c>
      <c r="AK1633" t="s">
        <v>10353</v>
      </c>
      <c r="AL1633" t="s">
        <v>47</v>
      </c>
      <c r="AM1633" t="s">
        <v>10354</v>
      </c>
      <c r="AN1633" t="s">
        <v>10355</v>
      </c>
    </row>
    <row r="1634" spans="1:40" s="4" customFormat="1" x14ac:dyDescent="0.25">
      <c r="A1634" t="s">
        <v>10356</v>
      </c>
      <c r="B1634" t="s">
        <v>285</v>
      </c>
      <c r="C1634">
        <v>70</v>
      </c>
      <c r="D1634" t="s">
        <v>286</v>
      </c>
      <c r="E1634" t="s">
        <v>287</v>
      </c>
      <c r="F1634" s="1">
        <v>330037974964</v>
      </c>
      <c r="G1634" t="s">
        <v>10357</v>
      </c>
      <c r="H1634" t="s">
        <v>10358</v>
      </c>
      <c r="I1634" t="s">
        <v>49</v>
      </c>
      <c r="J1634"/>
      <c r="K1634" s="10" t="s">
        <v>160</v>
      </c>
      <c r="L1634">
        <f>Tabela1[[#This Row],[vlCaptEst]]+Tabela1[[#This Row],[vlLancEstTrat]]+Tabela1[[#This Row],[vlLancEstNTrat]]+Tabela1[[#This Row],[vlConsEst]]</f>
        <v>2431.0392775878145</v>
      </c>
      <c r="M1634">
        <v>0</v>
      </c>
      <c r="N1634">
        <f>Tabela1[[#This Row],[VALOR_anual]]+Tabela1[[#This Row],[AJUSTE_exerc]]</f>
        <v>2431.0392775878145</v>
      </c>
      <c r="O1634"/>
      <c r="P1634"/>
      <c r="Q1634" t="s">
        <v>531</v>
      </c>
      <c r="R1634" t="s">
        <v>161</v>
      </c>
      <c r="S1634">
        <v>16790</v>
      </c>
      <c r="T1634">
        <v>0</v>
      </c>
      <c r="U1634">
        <v>0</v>
      </c>
      <c r="V1634">
        <v>15350</v>
      </c>
      <c r="W1634">
        <v>0</v>
      </c>
      <c r="X1634">
        <v>0</v>
      </c>
      <c r="Y1634">
        <v>0.11017163007985996</v>
      </c>
      <c r="Z1634">
        <v>739.91193864667616</v>
      </c>
      <c r="AA1634">
        <v>0</v>
      </c>
      <c r="AB1634">
        <v>0</v>
      </c>
      <c r="AC1634">
        <v>1691.1273389411381</v>
      </c>
      <c r="AD1634" t="s">
        <v>10359</v>
      </c>
      <c r="AE1634" t="s">
        <v>10360</v>
      </c>
      <c r="AF1634" s="10">
        <v>44937</v>
      </c>
      <c r="AG1634" s="10">
        <v>46763</v>
      </c>
      <c r="AH1634" t="s">
        <v>10361</v>
      </c>
      <c r="AI1634" t="s">
        <v>129</v>
      </c>
      <c r="AJ1634" t="s">
        <v>10362</v>
      </c>
      <c r="AK1634" t="s">
        <v>10316</v>
      </c>
      <c r="AL1634" t="s">
        <v>47</v>
      </c>
      <c r="AM1634" t="s">
        <v>10363</v>
      </c>
      <c r="AN1634" t="s">
        <v>10364</v>
      </c>
    </row>
    <row r="1635" spans="1:40" s="4" customFormat="1" x14ac:dyDescent="0.25">
      <c r="A1635" t="s">
        <v>10365</v>
      </c>
      <c r="B1635" t="s">
        <v>285</v>
      </c>
      <c r="C1635">
        <v>70</v>
      </c>
      <c r="D1635" t="s">
        <v>286</v>
      </c>
      <c r="E1635" t="s">
        <v>287</v>
      </c>
      <c r="F1635" s="1">
        <v>330031546090</v>
      </c>
      <c r="G1635" t="s">
        <v>10366</v>
      </c>
      <c r="H1635" t="s">
        <v>10367</v>
      </c>
      <c r="I1635" t="s">
        <v>271</v>
      </c>
      <c r="J1635"/>
      <c r="K1635" s="10" t="s">
        <v>405</v>
      </c>
      <c r="L1635">
        <f>Tabela1[[#This Row],[vlCaptEst]]+Tabela1[[#This Row],[vlLancEstTrat]]+Tabela1[[#This Row],[vlLancEstNTrat]]+Tabela1[[#This Row],[vlConsEst]]</f>
        <v>1380.0982504716894</v>
      </c>
      <c r="M1635">
        <v>0</v>
      </c>
      <c r="N1635">
        <f>Tabela1[[#This Row],[VALOR_anual]]+Tabela1[[#This Row],[AJUSTE_exerc]]</f>
        <v>1380.0982504716894</v>
      </c>
      <c r="O1635"/>
      <c r="P1635"/>
      <c r="Q1635" t="s">
        <v>531</v>
      </c>
      <c r="R1635" t="s">
        <v>515</v>
      </c>
      <c r="S1635">
        <v>15257</v>
      </c>
      <c r="T1635">
        <v>0</v>
      </c>
      <c r="U1635">
        <v>0</v>
      </c>
      <c r="V1635">
        <v>6424</v>
      </c>
      <c r="W1635">
        <v>0</v>
      </c>
      <c r="X1635">
        <v>0</v>
      </c>
      <c r="Y1635">
        <v>0.11017163007985996</v>
      </c>
      <c r="Z1635">
        <v>672.35957425826393</v>
      </c>
      <c r="AA1635">
        <v>0</v>
      </c>
      <c r="AB1635">
        <v>0</v>
      </c>
      <c r="AC1635">
        <v>707.73867621342561</v>
      </c>
      <c r="AD1635" t="s">
        <v>10368</v>
      </c>
      <c r="AE1635" t="s">
        <v>10369</v>
      </c>
      <c r="AF1635" s="10">
        <v>44980</v>
      </c>
      <c r="AG1635" s="10">
        <v>46806</v>
      </c>
      <c r="AH1635" t="s">
        <v>10370</v>
      </c>
      <c r="AI1635" t="s">
        <v>129</v>
      </c>
      <c r="AJ1635" t="s">
        <v>10371</v>
      </c>
      <c r="AK1635" t="s">
        <v>10316</v>
      </c>
      <c r="AL1635" t="s">
        <v>47</v>
      </c>
      <c r="AM1635" t="s">
        <v>10372</v>
      </c>
      <c r="AN1635" t="s">
        <v>10309</v>
      </c>
    </row>
    <row r="1636" spans="1:40" s="4" customFormat="1" x14ac:dyDescent="0.25">
      <c r="A1636" t="s">
        <v>10373</v>
      </c>
      <c r="B1636" t="s">
        <v>285</v>
      </c>
      <c r="C1636">
        <v>70</v>
      </c>
      <c r="D1636" t="s">
        <v>286</v>
      </c>
      <c r="E1636" t="s">
        <v>287</v>
      </c>
      <c r="F1636" s="1">
        <v>330038797519</v>
      </c>
      <c r="G1636" t="s">
        <v>10374</v>
      </c>
      <c r="H1636" t="s">
        <v>10375</v>
      </c>
      <c r="I1636" t="s">
        <v>49</v>
      </c>
      <c r="J1636"/>
      <c r="K1636" s="10" t="s">
        <v>405</v>
      </c>
      <c r="L1636">
        <f>Tabela1[[#This Row],[vlCaptEst]]+Tabela1[[#This Row],[vlLancEstTrat]]+Tabela1[[#This Row],[vlLancEstNTrat]]+Tabela1[[#This Row],[vlConsEst]]</f>
        <v>1205.0928284921868</v>
      </c>
      <c r="M1636">
        <v>0</v>
      </c>
      <c r="N1636">
        <f>Tabela1[[#This Row],[VALOR_anual]]+Tabela1[[#This Row],[AJUSTE_exerc]]</f>
        <v>1205.0928284921868</v>
      </c>
      <c r="O1636"/>
      <c r="P1636"/>
      <c r="Q1636" t="s">
        <v>531</v>
      </c>
      <c r="R1636" t="s">
        <v>515</v>
      </c>
      <c r="S1636">
        <v>8121.6</v>
      </c>
      <c r="T1636">
        <v>0</v>
      </c>
      <c r="U1636">
        <v>0</v>
      </c>
      <c r="V1636">
        <v>7689.6</v>
      </c>
      <c r="W1636">
        <v>0</v>
      </c>
      <c r="X1636">
        <v>0</v>
      </c>
      <c r="Y1636">
        <v>0.11017163007985996</v>
      </c>
      <c r="Z1636">
        <v>357.91579678664942</v>
      </c>
      <c r="AA1636">
        <v>0</v>
      </c>
      <c r="AB1636">
        <v>0</v>
      </c>
      <c r="AC1636">
        <v>847.17703170553727</v>
      </c>
      <c r="AD1636" t="s">
        <v>10376</v>
      </c>
      <c r="AE1636" t="s">
        <v>10377</v>
      </c>
      <c r="AF1636" s="10">
        <v>44973</v>
      </c>
      <c r="AG1636" s="10">
        <v>46799</v>
      </c>
      <c r="AH1636" t="s">
        <v>4006</v>
      </c>
      <c r="AI1636" t="s">
        <v>10378</v>
      </c>
      <c r="AJ1636" t="s">
        <v>10379</v>
      </c>
      <c r="AK1636" t="s">
        <v>10316</v>
      </c>
      <c r="AL1636" t="s">
        <v>47</v>
      </c>
      <c r="AM1636" t="s">
        <v>10380</v>
      </c>
      <c r="AN1636" t="s">
        <v>10063</v>
      </c>
    </row>
    <row r="1637" spans="1:40" s="4" customFormat="1" x14ac:dyDescent="0.25">
      <c r="A1637" t="s">
        <v>10381</v>
      </c>
      <c r="B1637" t="s">
        <v>285</v>
      </c>
      <c r="C1637">
        <v>70</v>
      </c>
      <c r="D1637" t="s">
        <v>286</v>
      </c>
      <c r="E1637" t="s">
        <v>287</v>
      </c>
      <c r="F1637" s="1">
        <v>330038259100</v>
      </c>
      <c r="G1637" t="s">
        <v>10382</v>
      </c>
      <c r="H1637" t="s">
        <v>10383</v>
      </c>
      <c r="I1637" t="s">
        <v>49</v>
      </c>
      <c r="J1637"/>
      <c r="K1637" s="10">
        <v>45536</v>
      </c>
      <c r="L1637">
        <f>Tabela1[[#This Row],[vlCaptEst]]+Tabela1[[#This Row],[vlLancEstTrat]]+Tabela1[[#This Row],[vlLancEstNTrat]]+Tabela1[[#This Row],[vlConsEst]]</f>
        <v>633.75128487138863</v>
      </c>
      <c r="M1637">
        <v>0</v>
      </c>
      <c r="N1637">
        <f>Tabela1[[#This Row],[VALOR_anual]]+Tabela1[[#This Row],[AJUSTE_exerc]]</f>
        <v>633.75128487138863</v>
      </c>
      <c r="O1637"/>
      <c r="P1637"/>
      <c r="Q1637">
        <v>0</v>
      </c>
      <c r="R1637">
        <v>0</v>
      </c>
      <c r="S1637">
        <v>14381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0.11017163007985996</v>
      </c>
      <c r="Z1637">
        <v>633.75128487138863</v>
      </c>
      <c r="AA1637">
        <v>0</v>
      </c>
      <c r="AB1637">
        <v>0</v>
      </c>
      <c r="AC1637">
        <v>0</v>
      </c>
      <c r="AD1637" t="s">
        <v>10384</v>
      </c>
      <c r="AE1637" t="s">
        <v>10385</v>
      </c>
      <c r="AF1637" s="10">
        <v>45461</v>
      </c>
      <c r="AG1637" s="10">
        <v>47287</v>
      </c>
      <c r="AH1637" t="s">
        <v>10386</v>
      </c>
      <c r="AI1637" t="s">
        <v>129</v>
      </c>
      <c r="AJ1637" t="s">
        <v>10387</v>
      </c>
      <c r="AK1637" t="s">
        <v>10316</v>
      </c>
      <c r="AL1637">
        <v>0</v>
      </c>
      <c r="AM1637" t="s">
        <v>10388</v>
      </c>
      <c r="AN1637" t="s">
        <v>10389</v>
      </c>
    </row>
    <row r="1638" spans="1:40" s="4" customFormat="1" x14ac:dyDescent="0.25">
      <c r="A1638" t="s">
        <v>13142</v>
      </c>
      <c r="B1638" t="s">
        <v>285</v>
      </c>
      <c r="C1638"/>
      <c r="D1638" t="s">
        <v>286</v>
      </c>
      <c r="E1638" t="s">
        <v>287</v>
      </c>
      <c r="F1638" s="19" t="s">
        <v>13076</v>
      </c>
      <c r="G1638" t="s">
        <v>13086</v>
      </c>
      <c r="H1638" t="s">
        <v>13098</v>
      </c>
      <c r="I1638" t="s">
        <v>62</v>
      </c>
      <c r="J1638"/>
      <c r="K1638" s="10">
        <v>45689</v>
      </c>
      <c r="L1638">
        <f>Tabela1[[#This Row],[vlCaptEst]]+Tabela1[[#This Row],[vlLancEstTrat]]+Tabela1[[#This Row],[vlLancEstNTrat]]+Tabela1[[#This Row],[vlConsEst]]</f>
        <v>2464.8742866419102</v>
      </c>
      <c r="M1638"/>
      <c r="N1638">
        <f>Tabela1[[#This Row],[VALOR_anual]]+Tabela1[[#This Row],[AJUSTE_exerc]]</f>
        <v>2464.8742866419102</v>
      </c>
      <c r="O1638"/>
      <c r="P1638"/>
      <c r="Q1638"/>
      <c r="R1638" t="s">
        <v>13212</v>
      </c>
      <c r="S1638">
        <v>39420</v>
      </c>
      <c r="T1638">
        <v>32850</v>
      </c>
      <c r="U1638">
        <v>0</v>
      </c>
      <c r="V1638"/>
      <c r="W1638">
        <v>6570</v>
      </c>
      <c r="X1638"/>
      <c r="Y1638"/>
      <c r="Z1638">
        <v>1737.1862630992318</v>
      </c>
      <c r="AA1638">
        <v>3.8604139179982693</v>
      </c>
      <c r="AB1638">
        <v>0</v>
      </c>
      <c r="AC1638">
        <v>723.82760962467989</v>
      </c>
      <c r="AD1638" t="s">
        <v>13113</v>
      </c>
      <c r="AE1638" t="s">
        <v>13127</v>
      </c>
      <c r="AF1638" s="10" t="s">
        <v>13161</v>
      </c>
      <c r="AG1638" s="10" t="s">
        <v>13162</v>
      </c>
      <c r="AH1638" t="s">
        <v>13175</v>
      </c>
      <c r="AI1638" t="s">
        <v>129</v>
      </c>
      <c r="AJ1638" t="s">
        <v>13190</v>
      </c>
      <c r="AK1638" t="s">
        <v>13191</v>
      </c>
      <c r="AL1638" t="s">
        <v>47</v>
      </c>
      <c r="AM1638" t="s">
        <v>13205</v>
      </c>
      <c r="AN1638" t="s">
        <v>13206</v>
      </c>
    </row>
    <row r="1639" spans="1:40" s="4" customFormat="1" x14ac:dyDescent="0.25">
      <c r="A1639" t="s">
        <v>10390</v>
      </c>
      <c r="B1639" t="s">
        <v>292</v>
      </c>
      <c r="C1639">
        <v>80</v>
      </c>
      <c r="D1639" t="s">
        <v>293</v>
      </c>
      <c r="E1639" t="s">
        <v>294</v>
      </c>
      <c r="F1639" s="1">
        <v>330005096350</v>
      </c>
      <c r="G1639" t="s">
        <v>41</v>
      </c>
      <c r="H1639" t="s">
        <v>10391</v>
      </c>
      <c r="I1639" t="s">
        <v>42</v>
      </c>
      <c r="J1639"/>
      <c r="K1639" s="10" t="s">
        <v>101</v>
      </c>
      <c r="L1639">
        <f>Tabela1[[#This Row],[vlCaptEst]]+Tabela1[[#This Row],[vlLancEstTrat]]+Tabela1[[#This Row],[vlLancEstNTrat]]+Tabela1[[#This Row],[vlConsEst]]</f>
        <v>1036397.75</v>
      </c>
      <c r="M1639" s="2">
        <v>-5297.1032788026796</v>
      </c>
      <c r="N1639">
        <f>Tabela1[[#This Row],[VALOR_anual]]+Tabela1[[#This Row],[AJUSTE_exerc]]</f>
        <v>1031100.6467211973</v>
      </c>
      <c r="O1639"/>
      <c r="P1639"/>
      <c r="Q1639" t="s">
        <v>12987</v>
      </c>
      <c r="R1639" t="s">
        <v>10392</v>
      </c>
      <c r="S1639">
        <v>25082472.960000001</v>
      </c>
      <c r="T1639">
        <v>0</v>
      </c>
      <c r="U1639">
        <v>0</v>
      </c>
      <c r="V1639">
        <v>5016494.59</v>
      </c>
      <c r="W1639">
        <v>0</v>
      </c>
      <c r="X1639">
        <v>0</v>
      </c>
      <c r="Y1639">
        <v>6.8865634401759176E-2</v>
      </c>
      <c r="Z1639">
        <v>690931.83</v>
      </c>
      <c r="AA1639">
        <v>0</v>
      </c>
      <c r="AB1639">
        <v>0</v>
      </c>
      <c r="AC1639">
        <v>345465.92</v>
      </c>
      <c r="AD1639" t="s">
        <v>10393</v>
      </c>
      <c r="AE1639" t="s">
        <v>10394</v>
      </c>
      <c r="AF1639" s="10">
        <v>40345</v>
      </c>
      <c r="AG1639" s="10">
        <v>42171</v>
      </c>
      <c r="AH1639" t="s">
        <v>44</v>
      </c>
      <c r="AI1639" t="s">
        <v>115</v>
      </c>
      <c r="AJ1639">
        <v>20210030</v>
      </c>
      <c r="AK1639" t="s">
        <v>295</v>
      </c>
      <c r="AL1639" t="s">
        <v>47</v>
      </c>
      <c r="AM1639" t="s">
        <v>105</v>
      </c>
      <c r="AN1639" t="s">
        <v>48</v>
      </c>
    </row>
    <row r="1640" spans="1:40" s="4" customFormat="1" x14ac:dyDescent="0.25">
      <c r="A1640" t="s">
        <v>10399</v>
      </c>
      <c r="B1640" t="s">
        <v>292</v>
      </c>
      <c r="C1640">
        <v>80</v>
      </c>
      <c r="D1640" t="s">
        <v>293</v>
      </c>
      <c r="E1640" t="s">
        <v>294</v>
      </c>
      <c r="F1640" s="1">
        <v>330005088683</v>
      </c>
      <c r="G1640" t="s">
        <v>10400</v>
      </c>
      <c r="H1640" t="s">
        <v>10401</v>
      </c>
      <c r="I1640" t="s">
        <v>62</v>
      </c>
      <c r="J1640"/>
      <c r="K1640" s="10" t="s">
        <v>50</v>
      </c>
      <c r="L1640">
        <f>Tabela1[[#This Row],[vlCaptEst]]+Tabela1[[#This Row],[vlLancEstTrat]]+Tabela1[[#This Row],[vlLancEstNTrat]]+Tabela1[[#This Row],[vlConsEst]]</f>
        <v>591197.70056863222</v>
      </c>
      <c r="M1640">
        <v>0</v>
      </c>
      <c r="N1640">
        <f>Tabela1[[#This Row],[VALOR_anual]]+Tabela1[[#This Row],[AJUSTE_exerc]]</f>
        <v>591197.70056863222</v>
      </c>
      <c r="O1640"/>
      <c r="P1640"/>
      <c r="Q1640" t="s">
        <v>250</v>
      </c>
      <c r="R1640" t="s">
        <v>52</v>
      </c>
      <c r="S1640">
        <v>6307200</v>
      </c>
      <c r="T1640">
        <v>0</v>
      </c>
      <c r="U1640">
        <v>0</v>
      </c>
      <c r="V1640">
        <v>6061920</v>
      </c>
      <c r="W1640">
        <v>111</v>
      </c>
      <c r="X1640">
        <v>0</v>
      </c>
      <c r="Y1640">
        <v>6.8865634401759176E-2</v>
      </c>
      <c r="Z1640">
        <v>173739.73147431467</v>
      </c>
      <c r="AA1640">
        <v>0</v>
      </c>
      <c r="AB1640">
        <v>0</v>
      </c>
      <c r="AC1640">
        <v>417457.96909431752</v>
      </c>
      <c r="AD1640" t="s">
        <v>10402</v>
      </c>
      <c r="AE1640" t="s">
        <v>10403</v>
      </c>
      <c r="AF1640" s="10">
        <v>42391</v>
      </c>
      <c r="AG1640" s="10">
        <v>44218</v>
      </c>
      <c r="AH1640" t="s">
        <v>10404</v>
      </c>
      <c r="AI1640" t="s">
        <v>10405</v>
      </c>
      <c r="AJ1640">
        <v>27900000</v>
      </c>
      <c r="AK1640" t="s">
        <v>295</v>
      </c>
      <c r="AL1640" t="s">
        <v>47</v>
      </c>
      <c r="AM1640">
        <v>27612528</v>
      </c>
      <c r="AN1640" t="s">
        <v>10406</v>
      </c>
    </row>
    <row r="1641" spans="1:40" s="4" customFormat="1" x14ac:dyDescent="0.25">
      <c r="A1641" t="s">
        <v>10407</v>
      </c>
      <c r="B1641" t="s">
        <v>292</v>
      </c>
      <c r="C1641">
        <v>80</v>
      </c>
      <c r="D1641" t="s">
        <v>293</v>
      </c>
      <c r="E1641" t="s">
        <v>294</v>
      </c>
      <c r="F1641" s="1">
        <v>330005059667</v>
      </c>
      <c r="G1641" t="s">
        <v>10408</v>
      </c>
      <c r="H1641" t="s">
        <v>10409</v>
      </c>
      <c r="I1641" t="s">
        <v>62</v>
      </c>
      <c r="J1641"/>
      <c r="K1641" s="10" t="s">
        <v>50</v>
      </c>
      <c r="L1641">
        <f>Tabela1[[#This Row],[vlCaptEst]]+Tabela1[[#This Row],[vlLancEstTrat]]+Tabela1[[#This Row],[vlLancEstNTrat]]+Tabela1[[#This Row],[vlConsEst]]</f>
        <v>209.44470127351795</v>
      </c>
      <c r="M1641">
        <v>0</v>
      </c>
      <c r="N1641">
        <f>Tabela1[[#This Row],[VALOR_anual]]+Tabela1[[#This Row],[AJUSTE_exerc]]</f>
        <v>209.44470127351795</v>
      </c>
      <c r="O1641"/>
      <c r="P1641"/>
      <c r="Q1641" t="s">
        <v>250</v>
      </c>
      <c r="R1641" t="s">
        <v>52</v>
      </c>
      <c r="S1641">
        <v>5068.8</v>
      </c>
      <c r="T1641">
        <v>0</v>
      </c>
      <c r="U1641">
        <v>0</v>
      </c>
      <c r="V1641">
        <v>1013.76</v>
      </c>
      <c r="W1641">
        <v>111</v>
      </c>
      <c r="X1641">
        <v>64</v>
      </c>
      <c r="Y1641">
        <v>6.8865634401759176E-2</v>
      </c>
      <c r="Z1641">
        <v>139.62632002434106</v>
      </c>
      <c r="AA1641">
        <v>0</v>
      </c>
      <c r="AB1641">
        <v>0</v>
      </c>
      <c r="AC1641">
        <v>69.818381249176895</v>
      </c>
      <c r="AD1641" t="s">
        <v>10410</v>
      </c>
      <c r="AE1641" t="s">
        <v>10411</v>
      </c>
      <c r="AF1641" s="10">
        <v>41761</v>
      </c>
      <c r="AG1641" s="10">
        <v>41761</v>
      </c>
      <c r="AH1641" t="s">
        <v>10412</v>
      </c>
      <c r="AI1641" t="s">
        <v>10413</v>
      </c>
      <c r="AJ1641">
        <v>27930075</v>
      </c>
      <c r="AK1641" t="s">
        <v>295</v>
      </c>
      <c r="AL1641" t="s">
        <v>47</v>
      </c>
      <c r="AM1641" t="s">
        <v>10414</v>
      </c>
      <c r="AN1641" t="s">
        <v>10415</v>
      </c>
    </row>
    <row r="1642" spans="1:40" s="4" customFormat="1" x14ac:dyDescent="0.25">
      <c r="A1642" t="s">
        <v>10416</v>
      </c>
      <c r="B1642" t="s">
        <v>292</v>
      </c>
      <c r="C1642">
        <v>80</v>
      </c>
      <c r="D1642" t="s">
        <v>293</v>
      </c>
      <c r="E1642" t="s">
        <v>294</v>
      </c>
      <c r="F1642" s="1">
        <v>330005057109</v>
      </c>
      <c r="G1642" t="s">
        <v>304</v>
      </c>
      <c r="H1642" t="s">
        <v>10417</v>
      </c>
      <c r="I1642" t="s">
        <v>305</v>
      </c>
      <c r="J1642"/>
      <c r="K1642" s="10" t="s">
        <v>50</v>
      </c>
      <c r="L1642">
        <f>Tabela1[[#This Row],[vlCaptEst]]+Tabela1[[#This Row],[vlLancEstTrat]]+Tabela1[[#This Row],[vlLancEstNTrat]]+Tabela1[[#This Row],[vlConsEst]]</f>
        <v>239326.48809436106</v>
      </c>
      <c r="M1642">
        <v>0</v>
      </c>
      <c r="N1642">
        <f>Tabela1[[#This Row],[VALOR_anual]]+Tabela1[[#This Row],[AJUSTE_exerc]]</f>
        <v>239326.48809436106</v>
      </c>
      <c r="O1642"/>
      <c r="P1642"/>
      <c r="Q1642" t="s">
        <v>51</v>
      </c>
      <c r="R1642" t="s">
        <v>52</v>
      </c>
      <c r="S1642">
        <v>2712096</v>
      </c>
      <c r="T1642">
        <v>378432</v>
      </c>
      <c r="U1642">
        <v>0</v>
      </c>
      <c r="V1642">
        <v>2333664</v>
      </c>
      <c r="W1642">
        <v>16651.008000000002</v>
      </c>
      <c r="X1642">
        <v>85</v>
      </c>
      <c r="Y1642">
        <v>6.8865634401759176E-2</v>
      </c>
      <c r="Z1642">
        <v>74708.090590590233</v>
      </c>
      <c r="AA1642">
        <v>3909.1401466690654</v>
      </c>
      <c r="AB1642">
        <v>0</v>
      </c>
      <c r="AC1642">
        <v>160709.25735710177</v>
      </c>
      <c r="AD1642" t="s">
        <v>10418</v>
      </c>
      <c r="AE1642" t="s">
        <v>335</v>
      </c>
      <c r="AF1642" s="10">
        <v>0</v>
      </c>
      <c r="AG1642" s="10">
        <v>0</v>
      </c>
      <c r="AH1642" t="s">
        <v>10419</v>
      </c>
      <c r="AI1642" t="s">
        <v>10420</v>
      </c>
      <c r="AJ1642">
        <v>27901970</v>
      </c>
      <c r="AK1642" t="s">
        <v>295</v>
      </c>
      <c r="AL1642" t="s">
        <v>47</v>
      </c>
      <c r="AM1642">
        <v>27919889</v>
      </c>
      <c r="AN1642" t="s">
        <v>307</v>
      </c>
    </row>
    <row r="1643" spans="1:40" s="4" customFormat="1" x14ac:dyDescent="0.25">
      <c r="A1643" t="s">
        <v>10421</v>
      </c>
      <c r="B1643" t="s">
        <v>292</v>
      </c>
      <c r="C1643">
        <v>80</v>
      </c>
      <c r="D1643" t="s">
        <v>293</v>
      </c>
      <c r="E1643" t="s">
        <v>294</v>
      </c>
      <c r="F1643" s="1">
        <v>330005057290</v>
      </c>
      <c r="G1643" t="s">
        <v>10422</v>
      </c>
      <c r="H1643" t="s">
        <v>10423</v>
      </c>
      <c r="I1643" t="s">
        <v>305</v>
      </c>
      <c r="J1643"/>
      <c r="K1643" s="10" t="s">
        <v>50</v>
      </c>
      <c r="L1643">
        <f>Tabela1[[#This Row],[vlCaptEst]]+Tabela1[[#This Row],[vlLancEstTrat]]+Tabela1[[#This Row],[vlLancEstNTrat]]+Tabela1[[#This Row],[vlConsEst]]</f>
        <v>793412.88911859831</v>
      </c>
      <c r="M1643">
        <v>0</v>
      </c>
      <c r="N1643">
        <f>Tabela1[[#This Row],[VALOR_anual]]+Tabela1[[#This Row],[AJUSTE_exerc]]</f>
        <v>793412.88911859831</v>
      </c>
      <c r="O1643"/>
      <c r="P1643"/>
      <c r="Q1643" t="s">
        <v>51</v>
      </c>
      <c r="R1643" t="s">
        <v>52</v>
      </c>
      <c r="S1643">
        <v>9460800</v>
      </c>
      <c r="T1643">
        <v>1892160</v>
      </c>
      <c r="U1643">
        <v>0</v>
      </c>
      <c r="V1643">
        <v>7568640</v>
      </c>
      <c r="W1643">
        <v>18921.599999999999</v>
      </c>
      <c r="X1643">
        <v>91</v>
      </c>
      <c r="Y1643">
        <v>6.8865634401759176E-2</v>
      </c>
      <c r="Z1643">
        <v>260609.59721147199</v>
      </c>
      <c r="AA1643">
        <v>11584.097484182344</v>
      </c>
      <c r="AB1643">
        <v>0</v>
      </c>
      <c r="AC1643">
        <v>521219.19442294398</v>
      </c>
      <c r="AD1643" t="s">
        <v>10424</v>
      </c>
      <c r="AE1643" t="s">
        <v>10425</v>
      </c>
      <c r="AF1643" s="10">
        <v>40835</v>
      </c>
      <c r="AG1643" s="10">
        <v>40866</v>
      </c>
      <c r="AH1643" t="s">
        <v>10426</v>
      </c>
      <c r="AI1643" t="s">
        <v>129</v>
      </c>
      <c r="AJ1643">
        <v>20031000</v>
      </c>
      <c r="AK1643" t="s">
        <v>64</v>
      </c>
      <c r="AL1643" t="s">
        <v>47</v>
      </c>
      <c r="AM1643">
        <v>39746100</v>
      </c>
      <c r="AN1643" t="s">
        <v>10427</v>
      </c>
    </row>
    <row r="1644" spans="1:40" s="4" customFormat="1" x14ac:dyDescent="0.25">
      <c r="A1644" t="s">
        <v>10428</v>
      </c>
      <c r="B1644" t="s">
        <v>292</v>
      </c>
      <c r="C1644">
        <v>80</v>
      </c>
      <c r="D1644" t="s">
        <v>293</v>
      </c>
      <c r="E1644" t="s">
        <v>294</v>
      </c>
      <c r="F1644" s="1">
        <v>330005059748</v>
      </c>
      <c r="G1644" t="s">
        <v>9964</v>
      </c>
      <c r="H1644" t="s">
        <v>10429</v>
      </c>
      <c r="I1644" t="s">
        <v>42</v>
      </c>
      <c r="J1644"/>
      <c r="K1644" s="10" t="s">
        <v>43</v>
      </c>
      <c r="L1644">
        <f>Tabela1[[#This Row],[vlCaptEst]]+Tabela1[[#This Row],[vlLancEstTrat]]+Tabela1[[#This Row],[vlLancEstNTrat]]+Tabela1[[#This Row],[vlConsEst]]</f>
        <v>30393.311410357172</v>
      </c>
      <c r="M1644">
        <v>6247.63</v>
      </c>
      <c r="N1644">
        <f>Tabela1[[#This Row],[VALOR_anual]]+Tabela1[[#This Row],[AJUSTE_exerc]]</f>
        <v>36640.941410357169</v>
      </c>
      <c r="O1644"/>
      <c r="P1644"/>
      <c r="Q1644" t="s">
        <v>51</v>
      </c>
      <c r="R1644" t="s">
        <v>52</v>
      </c>
      <c r="S1644">
        <v>606192</v>
      </c>
      <c r="T1644">
        <v>630720</v>
      </c>
      <c r="U1644">
        <v>0</v>
      </c>
      <c r="V1644">
        <v>121238.39999999999</v>
      </c>
      <c r="W1644">
        <v>0</v>
      </c>
      <c r="X1644">
        <v>88</v>
      </c>
      <c r="Y1644">
        <v>6.8865634401759176E-2</v>
      </c>
      <c r="Z1644">
        <v>16698.320016869584</v>
      </c>
      <c r="AA1644">
        <v>5345.8366062898031</v>
      </c>
      <c r="AB1644">
        <v>0</v>
      </c>
      <c r="AC1644">
        <v>8349.1547871977855</v>
      </c>
      <c r="AD1644" t="s">
        <v>10430</v>
      </c>
      <c r="AE1644" t="s">
        <v>9967</v>
      </c>
      <c r="AF1644" s="10">
        <v>41690</v>
      </c>
      <c r="AG1644" s="10">
        <v>43516</v>
      </c>
      <c r="AH1644" t="s">
        <v>9968</v>
      </c>
      <c r="AI1644" t="s">
        <v>10087</v>
      </c>
      <c r="AJ1644">
        <v>28601970</v>
      </c>
      <c r="AK1644" t="s">
        <v>288</v>
      </c>
      <c r="AL1644" t="s">
        <v>47</v>
      </c>
      <c r="AM1644" t="s">
        <v>9970</v>
      </c>
      <c r="AN1644" t="s">
        <v>9971</v>
      </c>
    </row>
    <row r="1645" spans="1:40" s="4" customFormat="1" x14ac:dyDescent="0.25">
      <c r="A1645" t="s">
        <v>10447</v>
      </c>
      <c r="B1645" t="s">
        <v>292</v>
      </c>
      <c r="C1645">
        <v>80</v>
      </c>
      <c r="D1645" t="s">
        <v>293</v>
      </c>
      <c r="E1645" t="s">
        <v>294</v>
      </c>
      <c r="F1645" s="1">
        <v>330005802831</v>
      </c>
      <c r="G1645" t="s">
        <v>10448</v>
      </c>
      <c r="H1645" t="s">
        <v>10449</v>
      </c>
      <c r="I1645" t="s">
        <v>49</v>
      </c>
      <c r="J1645"/>
      <c r="K1645" s="10" t="s">
        <v>50</v>
      </c>
      <c r="L1645">
        <f>Tabela1[[#This Row],[vlCaptEst]]+Tabela1[[#This Row],[vlLancEstTrat]]+Tabela1[[#This Row],[vlLancEstNTrat]]+Tabela1[[#This Row],[vlConsEst]]</f>
        <v>4965.5978879194845</v>
      </c>
      <c r="M1645">
        <v>1941.7</v>
      </c>
      <c r="N1645">
        <f>Tabela1[[#This Row],[VALOR_anual]]+Tabela1[[#This Row],[AJUSTE_exerc]]</f>
        <v>6907.2978879194843</v>
      </c>
      <c r="O1645"/>
      <c r="P1645"/>
      <c r="Q1645" t="s">
        <v>51</v>
      </c>
      <c r="R1645" t="s">
        <v>52</v>
      </c>
      <c r="S1645">
        <v>51744</v>
      </c>
      <c r="T1645">
        <v>0</v>
      </c>
      <c r="U1645">
        <v>0</v>
      </c>
      <c r="V1645">
        <v>51408</v>
      </c>
      <c r="W1645">
        <v>0</v>
      </c>
      <c r="X1645">
        <v>0</v>
      </c>
      <c r="Y1645">
        <v>6.8865634401759176E-2</v>
      </c>
      <c r="Z1645">
        <v>1425.3533545938503</v>
      </c>
      <c r="AA1645">
        <v>0</v>
      </c>
      <c r="AB1645">
        <v>0</v>
      </c>
      <c r="AC1645">
        <v>3540.2445333256342</v>
      </c>
      <c r="AD1645" t="s">
        <v>10450</v>
      </c>
      <c r="AE1645" t="s">
        <v>10451</v>
      </c>
      <c r="AF1645" s="10">
        <v>40564</v>
      </c>
      <c r="AG1645" s="10">
        <v>42390</v>
      </c>
      <c r="AH1645" t="s">
        <v>10452</v>
      </c>
      <c r="AI1645" t="s">
        <v>10453</v>
      </c>
      <c r="AJ1645">
        <v>27925400</v>
      </c>
      <c r="AK1645" t="s">
        <v>295</v>
      </c>
      <c r="AL1645" t="s">
        <v>47</v>
      </c>
      <c r="AM1645" t="s">
        <v>10454</v>
      </c>
      <c r="AN1645" t="s">
        <v>10455</v>
      </c>
    </row>
    <row r="1646" spans="1:40" s="4" customFormat="1" x14ac:dyDescent="0.25">
      <c r="A1646" t="s">
        <v>10456</v>
      </c>
      <c r="B1646" t="s">
        <v>292</v>
      </c>
      <c r="C1646">
        <v>80</v>
      </c>
      <c r="D1646" t="s">
        <v>293</v>
      </c>
      <c r="E1646" t="s">
        <v>294</v>
      </c>
      <c r="F1646" s="1">
        <v>330005999520</v>
      </c>
      <c r="G1646" t="s">
        <v>10457</v>
      </c>
      <c r="H1646" t="s">
        <v>10458</v>
      </c>
      <c r="I1646" t="s">
        <v>49</v>
      </c>
      <c r="J1646"/>
      <c r="K1646" s="10" t="s">
        <v>5044</v>
      </c>
      <c r="L1646">
        <f>Tabela1[[#This Row],[vlCaptEst]]+Tabela1[[#This Row],[vlLancEstTrat]]+Tabela1[[#This Row],[vlLancEstNTrat]]+Tabela1[[#This Row],[vlConsEst]]</f>
        <v>7190.6876051724812</v>
      </c>
      <c r="M1646">
        <v>0</v>
      </c>
      <c r="N1646">
        <f>Tabela1[[#This Row],[VALOR_anual]]+Tabela1[[#This Row],[AJUSTE_exerc]]</f>
        <v>7190.6876051724812</v>
      </c>
      <c r="O1646"/>
      <c r="P1646"/>
      <c r="Q1646" t="s">
        <v>51</v>
      </c>
      <c r="R1646" t="s">
        <v>52</v>
      </c>
      <c r="S1646">
        <v>76277.7</v>
      </c>
      <c r="T1646">
        <v>0</v>
      </c>
      <c r="U1646">
        <v>0</v>
      </c>
      <c r="V1646">
        <v>73905.2</v>
      </c>
      <c r="W1646">
        <v>0</v>
      </c>
      <c r="X1646">
        <v>0</v>
      </c>
      <c r="Y1646">
        <v>6.8865634401759176E-2</v>
      </c>
      <c r="Z1646">
        <v>2101.1615235253712</v>
      </c>
      <c r="AA1646">
        <v>0</v>
      </c>
      <c r="AB1646">
        <v>0</v>
      </c>
      <c r="AC1646">
        <v>5089.52608164711</v>
      </c>
      <c r="AD1646" t="s">
        <v>10459</v>
      </c>
      <c r="AE1646" t="s">
        <v>10460</v>
      </c>
      <c r="AF1646" s="10">
        <v>44967</v>
      </c>
      <c r="AG1646" s="10">
        <v>46793</v>
      </c>
      <c r="AH1646" t="s">
        <v>10461</v>
      </c>
      <c r="AI1646" t="s">
        <v>10462</v>
      </c>
      <c r="AJ1646">
        <v>27971972</v>
      </c>
      <c r="AK1646" t="s">
        <v>295</v>
      </c>
      <c r="AL1646" t="s">
        <v>47</v>
      </c>
      <c r="AM1646" t="s">
        <v>10463</v>
      </c>
      <c r="AN1646" t="s">
        <v>10464</v>
      </c>
    </row>
    <row r="1647" spans="1:40" s="4" customFormat="1" x14ac:dyDescent="0.25">
      <c r="A1647" t="s">
        <v>10465</v>
      </c>
      <c r="B1647" t="s">
        <v>292</v>
      </c>
      <c r="C1647">
        <v>80</v>
      </c>
      <c r="D1647" t="s">
        <v>293</v>
      </c>
      <c r="E1647" t="s">
        <v>294</v>
      </c>
      <c r="F1647" s="1">
        <v>330005724342</v>
      </c>
      <c r="G1647" t="s">
        <v>10466</v>
      </c>
      <c r="H1647" t="s">
        <v>10467</v>
      </c>
      <c r="I1647" t="s">
        <v>49</v>
      </c>
      <c r="J1647"/>
      <c r="K1647" s="10" t="s">
        <v>50</v>
      </c>
      <c r="L1647">
        <f>Tabela1[[#This Row],[vlCaptEst]]+Tabela1[[#This Row],[vlLancEstTrat]]+Tabela1[[#This Row],[vlLancEstNTrat]]+Tabela1[[#This Row],[vlConsEst]]</f>
        <v>4137.8303275480621</v>
      </c>
      <c r="M1647">
        <v>0</v>
      </c>
      <c r="N1647">
        <f>Tabela1[[#This Row],[VALOR_anual]]+Tabela1[[#This Row],[AJUSTE_exerc]]</f>
        <v>4137.8303275480621</v>
      </c>
      <c r="O1647"/>
      <c r="P1647"/>
      <c r="Q1647" t="s">
        <v>51</v>
      </c>
      <c r="R1647" t="s">
        <v>52</v>
      </c>
      <c r="S1647">
        <v>94608</v>
      </c>
      <c r="T1647">
        <v>94608</v>
      </c>
      <c r="U1647">
        <v>0</v>
      </c>
      <c r="V1647">
        <v>18921.599999999999</v>
      </c>
      <c r="W1647">
        <v>29915.05</v>
      </c>
      <c r="X1647">
        <v>96</v>
      </c>
      <c r="Y1647">
        <v>6.8865634401759176E-2</v>
      </c>
      <c r="Z1647">
        <v>2606.0969119373813</v>
      </c>
      <c r="AA1647">
        <v>228.69018087899698</v>
      </c>
      <c r="AB1647">
        <v>0</v>
      </c>
      <c r="AC1647">
        <v>1303.0432347316839</v>
      </c>
      <c r="AD1647" t="s">
        <v>10468</v>
      </c>
      <c r="AE1647" t="s">
        <v>10469</v>
      </c>
      <c r="AF1647" s="10">
        <v>40856</v>
      </c>
      <c r="AG1647" s="10">
        <v>42683</v>
      </c>
      <c r="AH1647" t="s">
        <v>10470</v>
      </c>
      <c r="AI1647" t="s">
        <v>10471</v>
      </c>
      <c r="AJ1647">
        <v>27910970</v>
      </c>
      <c r="AK1647" t="s">
        <v>295</v>
      </c>
      <c r="AL1647" t="s">
        <v>47</v>
      </c>
      <c r="AM1647">
        <v>27622161</v>
      </c>
      <c r="AN1647" t="s">
        <v>10472</v>
      </c>
    </row>
    <row r="1648" spans="1:40" s="4" customFormat="1" x14ac:dyDescent="0.25">
      <c r="A1648" t="s">
        <v>10473</v>
      </c>
      <c r="B1648" t="s">
        <v>292</v>
      </c>
      <c r="C1648">
        <v>80</v>
      </c>
      <c r="D1648" t="s">
        <v>293</v>
      </c>
      <c r="E1648" t="s">
        <v>294</v>
      </c>
      <c r="F1648" s="1">
        <v>330006562630</v>
      </c>
      <c r="G1648" t="s">
        <v>6553</v>
      </c>
      <c r="H1648" t="s">
        <v>6554</v>
      </c>
      <c r="I1648" t="s">
        <v>49</v>
      </c>
      <c r="J1648"/>
      <c r="K1648" s="10" t="s">
        <v>50</v>
      </c>
      <c r="L1648">
        <f>Tabela1[[#This Row],[vlCaptEst]]+Tabela1[[#This Row],[vlLancEstTrat]]+Tabela1[[#This Row],[vlLancEstNTrat]]+Tabela1[[#This Row],[vlConsEst]]</f>
        <v>2945.2475829231371</v>
      </c>
      <c r="M1648">
        <v>0</v>
      </c>
      <c r="N1648">
        <f>Tabela1[[#This Row],[VALOR_anual]]+Tabela1[[#This Row],[AJUSTE_exerc]]</f>
        <v>2945.2475829231371</v>
      </c>
      <c r="O1648"/>
      <c r="P1648"/>
      <c r="Q1648" t="s">
        <v>51</v>
      </c>
      <c r="R1648" t="s">
        <v>52</v>
      </c>
      <c r="S1648">
        <v>71280</v>
      </c>
      <c r="T1648">
        <v>0</v>
      </c>
      <c r="U1648">
        <v>0</v>
      </c>
      <c r="V1648">
        <v>14256</v>
      </c>
      <c r="W1648">
        <v>0</v>
      </c>
      <c r="X1648">
        <v>0</v>
      </c>
      <c r="Y1648">
        <v>6.8865634401759176E-2</v>
      </c>
      <c r="Z1648">
        <v>1963.4983886154248</v>
      </c>
      <c r="AA1648">
        <v>0</v>
      </c>
      <c r="AB1648">
        <v>0</v>
      </c>
      <c r="AC1648">
        <v>981.7491943077124</v>
      </c>
      <c r="AD1648" t="s">
        <v>10474</v>
      </c>
      <c r="AE1648" t="s">
        <v>10475</v>
      </c>
      <c r="AF1648" s="10">
        <v>41003</v>
      </c>
      <c r="AG1648" s="10">
        <v>42829</v>
      </c>
      <c r="AH1648" t="s">
        <v>10476</v>
      </c>
      <c r="AI1648" t="s">
        <v>470</v>
      </c>
      <c r="AJ1648">
        <v>24466315</v>
      </c>
      <c r="AK1648" t="s">
        <v>175</v>
      </c>
      <c r="AL1648" t="s">
        <v>47</v>
      </c>
      <c r="AM1648">
        <v>26079800</v>
      </c>
      <c r="AN1648" t="s">
        <v>9894</v>
      </c>
    </row>
    <row r="1649" spans="1:40" s="4" customFormat="1" x14ac:dyDescent="0.25">
      <c r="A1649" t="s">
        <v>10477</v>
      </c>
      <c r="B1649" t="s">
        <v>292</v>
      </c>
      <c r="C1649">
        <v>80</v>
      </c>
      <c r="D1649" t="s">
        <v>293</v>
      </c>
      <c r="E1649" t="s">
        <v>294</v>
      </c>
      <c r="F1649" s="1">
        <v>330006679901</v>
      </c>
      <c r="G1649" t="s">
        <v>10478</v>
      </c>
      <c r="H1649" t="s">
        <v>10479</v>
      </c>
      <c r="I1649" t="s">
        <v>49</v>
      </c>
      <c r="J1649"/>
      <c r="K1649" s="10" t="s">
        <v>50</v>
      </c>
      <c r="L1649">
        <f>Tabela1[[#This Row],[vlCaptEst]]+Tabela1[[#This Row],[vlLancEstTrat]]+Tabela1[[#This Row],[vlLancEstNTrat]]+Tabela1[[#This Row],[vlConsEst]]</f>
        <v>922.03912790286756</v>
      </c>
      <c r="M1649">
        <v>0</v>
      </c>
      <c r="N1649">
        <f>Tabela1[[#This Row],[VALOR_anual]]+Tabela1[[#This Row],[AJUSTE_exerc]]</f>
        <v>922.03912790286756</v>
      </c>
      <c r="O1649"/>
      <c r="P1649"/>
      <c r="Q1649" t="s">
        <v>51</v>
      </c>
      <c r="R1649" t="s">
        <v>52</v>
      </c>
      <c r="S1649">
        <v>9720</v>
      </c>
      <c r="T1649">
        <v>0</v>
      </c>
      <c r="U1649">
        <v>0</v>
      </c>
      <c r="V1649">
        <v>9501</v>
      </c>
      <c r="W1649">
        <v>0</v>
      </c>
      <c r="X1649">
        <v>0</v>
      </c>
      <c r="Y1649">
        <v>6.8865634401759176E-2</v>
      </c>
      <c r="Z1649">
        <v>267.74503368664307</v>
      </c>
      <c r="AA1649">
        <v>0</v>
      </c>
      <c r="AB1649">
        <v>0</v>
      </c>
      <c r="AC1649">
        <v>654.29409421622449</v>
      </c>
      <c r="AD1649" t="s">
        <v>10480</v>
      </c>
      <c r="AE1649" t="s">
        <v>10481</v>
      </c>
      <c r="AF1649" s="10">
        <v>41141</v>
      </c>
      <c r="AG1649" s="10">
        <v>42967</v>
      </c>
      <c r="AH1649" t="s">
        <v>10482</v>
      </c>
      <c r="AI1649" t="s">
        <v>10483</v>
      </c>
      <c r="AJ1649">
        <v>27970000</v>
      </c>
      <c r="AK1649" t="s">
        <v>295</v>
      </c>
      <c r="AL1649" t="s">
        <v>47</v>
      </c>
      <c r="AM1649" t="s">
        <v>10484</v>
      </c>
      <c r="AN1649" t="s">
        <v>10485</v>
      </c>
    </row>
    <row r="1650" spans="1:40" s="4" customFormat="1" x14ac:dyDescent="0.25">
      <c r="A1650" t="s">
        <v>10486</v>
      </c>
      <c r="B1650" t="s">
        <v>292</v>
      </c>
      <c r="C1650">
        <v>80</v>
      </c>
      <c r="D1650" t="s">
        <v>293</v>
      </c>
      <c r="E1650" t="s">
        <v>294</v>
      </c>
      <c r="F1650" s="1">
        <v>330031596356</v>
      </c>
      <c r="G1650" t="s">
        <v>10487</v>
      </c>
      <c r="H1650" t="s">
        <v>10488</v>
      </c>
      <c r="I1650" t="s">
        <v>92</v>
      </c>
      <c r="J1650"/>
      <c r="K1650" s="10" t="s">
        <v>10489</v>
      </c>
      <c r="L1650">
        <f>Tabela1[[#This Row],[vlCaptEst]]+Tabela1[[#This Row],[vlLancEstTrat]]+Tabela1[[#This Row],[vlLancEstNTrat]]+Tabela1[[#This Row],[vlConsEst]]</f>
        <v>595.72217039241752</v>
      </c>
      <c r="M1650">
        <v>-2141.100041698141</v>
      </c>
      <c r="N1650">
        <v>0</v>
      </c>
      <c r="O1650">
        <v>-1545.3778709999999</v>
      </c>
      <c r="P1650"/>
      <c r="Q1650" t="s">
        <v>11561</v>
      </c>
      <c r="R1650" t="s">
        <v>52</v>
      </c>
      <c r="S1650">
        <v>6570</v>
      </c>
      <c r="T1650">
        <v>0</v>
      </c>
      <c r="U1650">
        <v>0</v>
      </c>
      <c r="V1650">
        <v>6022.5</v>
      </c>
      <c r="W1650">
        <v>0</v>
      </c>
      <c r="X1650">
        <v>0</v>
      </c>
      <c r="Y1650">
        <v>6.8865634401759176E-2</v>
      </c>
      <c r="Z1650">
        <v>180.97888720782305</v>
      </c>
      <c r="AA1650">
        <v>0</v>
      </c>
      <c r="AB1650">
        <v>0</v>
      </c>
      <c r="AC1650">
        <v>414.74328318459447</v>
      </c>
      <c r="AD1650" t="s">
        <v>10490</v>
      </c>
      <c r="AE1650" t="s">
        <v>10491</v>
      </c>
      <c r="AF1650" s="10">
        <v>44851</v>
      </c>
      <c r="AG1650" s="10">
        <v>46677</v>
      </c>
      <c r="AH1650" t="s">
        <v>10492</v>
      </c>
      <c r="AI1650" t="s">
        <v>10493</v>
      </c>
      <c r="AJ1650" t="s">
        <v>10494</v>
      </c>
      <c r="AK1650" t="s">
        <v>296</v>
      </c>
      <c r="AL1650" t="s">
        <v>47</v>
      </c>
      <c r="AM1650" t="s">
        <v>3856</v>
      </c>
      <c r="AN1650" t="s">
        <v>10495</v>
      </c>
    </row>
    <row r="1651" spans="1:40" s="4" customFormat="1" x14ac:dyDescent="0.25">
      <c r="A1651" t="s">
        <v>10496</v>
      </c>
      <c r="B1651" t="s">
        <v>292</v>
      </c>
      <c r="C1651">
        <v>80</v>
      </c>
      <c r="D1651" t="s">
        <v>293</v>
      </c>
      <c r="E1651" t="s">
        <v>294</v>
      </c>
      <c r="F1651" s="1">
        <v>330006583041</v>
      </c>
      <c r="G1651" t="s">
        <v>13043</v>
      </c>
      <c r="H1651" t="s">
        <v>13053</v>
      </c>
      <c r="I1651" t="s">
        <v>62</v>
      </c>
      <c r="J1651"/>
      <c r="K1651" s="10" t="s">
        <v>50</v>
      </c>
      <c r="L1651">
        <f>Tabela1[[#This Row],[vlCaptEst]]+Tabela1[[#This Row],[vlLancEstTrat]]+Tabela1[[#This Row],[vlLancEstNTrat]]+Tabela1[[#This Row],[vlConsEst]]</f>
        <v>360.49508786779609</v>
      </c>
      <c r="M1651">
        <v>0</v>
      </c>
      <c r="N1651">
        <f>Tabela1[[#This Row],[VALOR_anual]]+Tabela1[[#This Row],[AJUSTE_exerc]]</f>
        <v>360.49508786779609</v>
      </c>
      <c r="O1651"/>
      <c r="P1651"/>
      <c r="Q1651" t="s">
        <v>51</v>
      </c>
      <c r="R1651" t="s">
        <v>52</v>
      </c>
      <c r="S1651">
        <v>8724.67</v>
      </c>
      <c r="T1651">
        <v>0</v>
      </c>
      <c r="U1651">
        <v>0</v>
      </c>
      <c r="V1651">
        <v>1744.93</v>
      </c>
      <c r="W1651">
        <v>0</v>
      </c>
      <c r="X1651">
        <v>0</v>
      </c>
      <c r="Y1651">
        <v>6.8865634401759176E-2</v>
      </c>
      <c r="Z1651">
        <v>240.33353940320163</v>
      </c>
      <c r="AA1651">
        <v>0</v>
      </c>
      <c r="AB1651">
        <v>0</v>
      </c>
      <c r="AC1651">
        <v>120.16154846459443</v>
      </c>
      <c r="AD1651" t="s">
        <v>10497</v>
      </c>
      <c r="AE1651" t="s">
        <v>10498</v>
      </c>
      <c r="AF1651" s="10">
        <v>41064</v>
      </c>
      <c r="AG1651" s="10">
        <v>42890</v>
      </c>
      <c r="AH1651" t="s">
        <v>10499</v>
      </c>
      <c r="AI1651" t="s">
        <v>10500</v>
      </c>
      <c r="AJ1651">
        <v>28890000</v>
      </c>
      <c r="AK1651" t="s">
        <v>296</v>
      </c>
      <c r="AL1651" t="s">
        <v>47</v>
      </c>
      <c r="AM1651">
        <v>33218700</v>
      </c>
      <c r="AN1651" t="s">
        <v>10501</v>
      </c>
    </row>
    <row r="1652" spans="1:40" s="4" customFormat="1" x14ac:dyDescent="0.25">
      <c r="A1652" t="s">
        <v>10502</v>
      </c>
      <c r="B1652" t="s">
        <v>292</v>
      </c>
      <c r="C1652">
        <v>80</v>
      </c>
      <c r="D1652" t="s">
        <v>293</v>
      </c>
      <c r="E1652" t="s">
        <v>294</v>
      </c>
      <c r="F1652" s="1">
        <v>330007455683</v>
      </c>
      <c r="G1652" t="s">
        <v>10503</v>
      </c>
      <c r="H1652" t="s">
        <v>10504</v>
      </c>
      <c r="I1652" t="s">
        <v>49</v>
      </c>
      <c r="J1652"/>
      <c r="K1652" s="10" t="s">
        <v>50</v>
      </c>
      <c r="L1652">
        <f>Tabela1[[#This Row],[vlCaptEst]]+Tabela1[[#This Row],[vlLancEstTrat]]+Tabela1[[#This Row],[vlLancEstNTrat]]+Tabela1[[#This Row],[vlConsEst]]</f>
        <v>732.96323708251191</v>
      </c>
      <c r="M1652">
        <v>-238.91</v>
      </c>
      <c r="N1652">
        <f>Tabela1[[#This Row],[VALOR_anual]]+Tabela1[[#This Row],[AJUSTE_exerc]]</f>
        <v>494.05323708251194</v>
      </c>
      <c r="O1652"/>
      <c r="P1652"/>
      <c r="Q1652" t="s">
        <v>51</v>
      </c>
      <c r="R1652" t="s">
        <v>52</v>
      </c>
      <c r="S1652">
        <v>10947.84</v>
      </c>
      <c r="T1652">
        <v>6205.4400000000005</v>
      </c>
      <c r="U1652">
        <v>0</v>
      </c>
      <c r="V1652">
        <v>4742.3999999999996</v>
      </c>
      <c r="W1652">
        <v>0</v>
      </c>
      <c r="X1652">
        <v>0</v>
      </c>
      <c r="Y1652">
        <v>6.8865634401759176E-2</v>
      </c>
      <c r="Z1652">
        <v>301.571978771582</v>
      </c>
      <c r="AA1652">
        <v>4.0496959688775807</v>
      </c>
      <c r="AB1652">
        <v>0</v>
      </c>
      <c r="AC1652">
        <v>427.34156234205233</v>
      </c>
      <c r="AD1652" t="s">
        <v>10505</v>
      </c>
      <c r="AE1652" t="s">
        <v>10506</v>
      </c>
      <c r="AF1652" s="10">
        <v>41431</v>
      </c>
      <c r="AG1652" s="10">
        <v>42161</v>
      </c>
      <c r="AH1652" t="s">
        <v>10507</v>
      </c>
      <c r="AI1652" t="s">
        <v>129</v>
      </c>
      <c r="AJ1652">
        <v>20031914</v>
      </c>
      <c r="AK1652" t="s">
        <v>64</v>
      </c>
      <c r="AL1652" t="s">
        <v>47</v>
      </c>
      <c r="AM1652" t="s">
        <v>10508</v>
      </c>
      <c r="AN1652" t="s">
        <v>10509</v>
      </c>
    </row>
    <row r="1653" spans="1:40" s="4" customFormat="1" x14ac:dyDescent="0.25">
      <c r="A1653" t="s">
        <v>10510</v>
      </c>
      <c r="B1653" t="s">
        <v>292</v>
      </c>
      <c r="C1653">
        <v>80</v>
      </c>
      <c r="D1653" t="s">
        <v>293</v>
      </c>
      <c r="E1653" t="s">
        <v>294</v>
      </c>
      <c r="F1653" s="1">
        <v>330007983000</v>
      </c>
      <c r="G1653" t="s">
        <v>10511</v>
      </c>
      <c r="H1653" t="s">
        <v>10512</v>
      </c>
      <c r="I1653" t="s">
        <v>49</v>
      </c>
      <c r="J1653"/>
      <c r="K1653" s="10" t="s">
        <v>50</v>
      </c>
      <c r="L1653">
        <f>Tabela1[[#This Row],[vlCaptEst]]+Tabela1[[#This Row],[vlLancEstTrat]]+Tabela1[[#This Row],[vlLancEstNTrat]]+Tabela1[[#This Row],[vlConsEst]]</f>
        <v>3589.4020348729919</v>
      </c>
      <c r="M1653">
        <v>0</v>
      </c>
      <c r="N1653">
        <f>Tabela1[[#This Row],[VALOR_anual]]+Tabela1[[#This Row],[AJUSTE_exerc]]</f>
        <v>3589.4020348729919</v>
      </c>
      <c r="O1653"/>
      <c r="P1653"/>
      <c r="Q1653" t="s">
        <v>51</v>
      </c>
      <c r="R1653" t="s">
        <v>52</v>
      </c>
      <c r="S1653">
        <v>59130</v>
      </c>
      <c r="T1653">
        <v>0</v>
      </c>
      <c r="U1653">
        <v>0</v>
      </c>
      <c r="V1653">
        <v>28470</v>
      </c>
      <c r="W1653">
        <v>0</v>
      </c>
      <c r="X1653">
        <v>0</v>
      </c>
      <c r="Y1653">
        <v>6.8865634401759176E-2</v>
      </c>
      <c r="Z1653">
        <v>1628.8066540331083</v>
      </c>
      <c r="AA1653">
        <v>0</v>
      </c>
      <c r="AB1653">
        <v>0</v>
      </c>
      <c r="AC1653">
        <v>1960.5953808398833</v>
      </c>
      <c r="AD1653" t="s">
        <v>10513</v>
      </c>
      <c r="AE1653" t="s">
        <v>10514</v>
      </c>
      <c r="AF1653" s="10">
        <v>41984</v>
      </c>
      <c r="AG1653" s="10">
        <v>43627</v>
      </c>
      <c r="AH1653" t="s">
        <v>10515</v>
      </c>
      <c r="AI1653" t="s">
        <v>10516</v>
      </c>
      <c r="AJ1653">
        <v>27932355</v>
      </c>
      <c r="AK1653" t="s">
        <v>295</v>
      </c>
      <c r="AL1653" t="s">
        <v>47</v>
      </c>
      <c r="AM1653" t="s">
        <v>10517</v>
      </c>
      <c r="AN1653" t="s">
        <v>10518</v>
      </c>
    </row>
    <row r="1654" spans="1:40" s="4" customFormat="1" x14ac:dyDescent="0.25">
      <c r="A1654" s="6" t="s">
        <v>10519</v>
      </c>
      <c r="B1654" s="6" t="s">
        <v>292</v>
      </c>
      <c r="C1654" s="6">
        <v>80</v>
      </c>
      <c r="D1654" s="6" t="s">
        <v>293</v>
      </c>
      <c r="E1654" s="6" t="s">
        <v>294</v>
      </c>
      <c r="F1654" s="7">
        <v>330008254053</v>
      </c>
      <c r="G1654" s="6" t="s">
        <v>10520</v>
      </c>
      <c r="H1654" s="6" t="s">
        <v>10521</v>
      </c>
      <c r="I1654" s="6" t="s">
        <v>49</v>
      </c>
      <c r="J1654" s="6"/>
      <c r="K1654" s="20" t="s">
        <v>50</v>
      </c>
      <c r="L1654" s="6">
        <f>Tabela1[[#This Row],[vlCaptEst]]+Tabela1[[#This Row],[vlLancEstTrat]]+Tabela1[[#This Row],[vlLancEstNTrat]]+Tabela1[[#This Row],[vlConsEst]]</f>
        <v>241.38822927848835</v>
      </c>
      <c r="M1654" s="6">
        <f>-Tabela1[[#This Row],[VALOR_anual]]</f>
        <v>-241.38822927848835</v>
      </c>
      <c r="N1654" s="6">
        <f>Tabela1[[#This Row],[VALOR_anual]]+Tabela1[[#This Row],[AJUSTE_exerc]]</f>
        <v>0</v>
      </c>
      <c r="O1654" s="6">
        <f>3377.56+Tabela1[[#This Row],[AJUSTE_exerc]]</f>
        <v>3136.1717707215116</v>
      </c>
      <c r="P1654" s="6"/>
      <c r="Q1654" s="6" t="s">
        <v>13004</v>
      </c>
      <c r="R1654" s="6" t="s">
        <v>52</v>
      </c>
      <c r="S1654" s="6">
        <v>3271.2</v>
      </c>
      <c r="T1654" s="6">
        <v>1452</v>
      </c>
      <c r="U1654" s="6">
        <v>0</v>
      </c>
      <c r="V1654" s="6">
        <v>1819.2</v>
      </c>
      <c r="W1654" s="6">
        <v>817.476</v>
      </c>
      <c r="X1654" s="6">
        <v>74</v>
      </c>
      <c r="Y1654" s="6">
        <v>6.8865634401759176E-2</v>
      </c>
      <c r="Z1654" s="6">
        <v>90.10810825592992</v>
      </c>
      <c r="AA1654" s="6">
        <v>26.001760291721574</v>
      </c>
      <c r="AB1654" s="6">
        <v>0</v>
      </c>
      <c r="AC1654" s="6">
        <v>125.27836073083685</v>
      </c>
      <c r="AD1654" s="6" t="s">
        <v>10522</v>
      </c>
      <c r="AE1654" s="6" t="s">
        <v>10523</v>
      </c>
      <c r="AF1654" s="20">
        <v>41907</v>
      </c>
      <c r="AG1654" s="20">
        <v>43733</v>
      </c>
      <c r="AH1654" s="6" t="s">
        <v>10524</v>
      </c>
      <c r="AI1654" s="6" t="s">
        <v>10525</v>
      </c>
      <c r="AJ1654" s="6">
        <v>27925540</v>
      </c>
      <c r="AK1654" s="6" t="s">
        <v>295</v>
      </c>
      <c r="AL1654" s="6" t="s">
        <v>47</v>
      </c>
      <c r="AM1654" s="6">
        <v>27633166</v>
      </c>
      <c r="AN1654" s="9" t="s">
        <v>13007</v>
      </c>
    </row>
    <row r="1655" spans="1:40" s="4" customFormat="1" x14ac:dyDescent="0.25">
      <c r="A1655" t="s">
        <v>10526</v>
      </c>
      <c r="B1655" t="s">
        <v>292</v>
      </c>
      <c r="C1655">
        <v>80</v>
      </c>
      <c r="D1655" t="s">
        <v>293</v>
      </c>
      <c r="E1655" t="s">
        <v>294</v>
      </c>
      <c r="F1655" s="1">
        <v>330008794244</v>
      </c>
      <c r="G1655" t="s">
        <v>10527</v>
      </c>
      <c r="H1655" t="s">
        <v>10528</v>
      </c>
      <c r="I1655" t="s">
        <v>305</v>
      </c>
      <c r="J1655"/>
      <c r="K1655" s="10" t="s">
        <v>50</v>
      </c>
      <c r="L1655">
        <f>Tabela1[[#This Row],[vlCaptEst]]+Tabela1[[#This Row],[vlLancEstTrat]]+Tabela1[[#This Row],[vlLancEstNTrat]]+Tabela1[[#This Row],[vlConsEst]]</f>
        <v>48261.042322017413</v>
      </c>
      <c r="M1655">
        <v>0</v>
      </c>
      <c r="N1655">
        <f>Tabela1[[#This Row],[VALOR_anual]]+Tabela1[[#This Row],[AJUSTE_exerc]]</f>
        <v>48261.042322017413</v>
      </c>
      <c r="O1655"/>
      <c r="P1655"/>
      <c r="Q1655" t="s">
        <v>2238</v>
      </c>
      <c r="R1655" t="s">
        <v>52</v>
      </c>
      <c r="S1655">
        <v>1752000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6.8865634401759176E-2</v>
      </c>
      <c r="Z1655">
        <v>48261.042322017413</v>
      </c>
      <c r="AA1655">
        <v>0</v>
      </c>
      <c r="AB1655">
        <v>0</v>
      </c>
      <c r="AC1655">
        <v>0</v>
      </c>
      <c r="AD1655" t="s">
        <v>10529</v>
      </c>
      <c r="AE1655" t="s">
        <v>10530</v>
      </c>
      <c r="AF1655" s="10">
        <v>42475</v>
      </c>
      <c r="AG1655" s="10">
        <v>44301</v>
      </c>
      <c r="AH1655" t="s">
        <v>10531</v>
      </c>
      <c r="AI1655" t="s">
        <v>85</v>
      </c>
      <c r="AJ1655">
        <v>20091007</v>
      </c>
      <c r="AK1655" t="s">
        <v>64</v>
      </c>
      <c r="AL1655" t="s">
        <v>47</v>
      </c>
      <c r="AM1655" t="s">
        <v>10532</v>
      </c>
      <c r="AN1655" t="s">
        <v>10533</v>
      </c>
    </row>
    <row r="1656" spans="1:40" s="4" customFormat="1" x14ac:dyDescent="0.25">
      <c r="A1656" t="s">
        <v>10534</v>
      </c>
      <c r="B1656" t="s">
        <v>292</v>
      </c>
      <c r="C1656">
        <v>80</v>
      </c>
      <c r="D1656" t="s">
        <v>293</v>
      </c>
      <c r="E1656" t="s">
        <v>294</v>
      </c>
      <c r="F1656" s="1">
        <v>330005747555</v>
      </c>
      <c r="G1656" t="s">
        <v>10535</v>
      </c>
      <c r="H1656" t="s">
        <v>10536</v>
      </c>
      <c r="I1656" t="s">
        <v>49</v>
      </c>
      <c r="J1656"/>
      <c r="K1656" s="10" t="s">
        <v>249</v>
      </c>
      <c r="L1656">
        <f>Tabela1[[#This Row],[vlCaptEst]]+Tabela1[[#This Row],[vlLancEstTrat]]+Tabela1[[#This Row],[vlLancEstNTrat]]+Tabela1[[#This Row],[vlConsEst]]</f>
        <v>1991.3797942294398</v>
      </c>
      <c r="M1656">
        <v>0</v>
      </c>
      <c r="N1656">
        <f>Tabela1[[#This Row],[VALOR_anual]]+Tabela1[[#This Row],[AJUSTE_exerc]]</f>
        <v>1991.3797942294398</v>
      </c>
      <c r="O1656"/>
      <c r="P1656"/>
      <c r="Q1656" t="s">
        <v>51</v>
      </c>
      <c r="R1656" t="s">
        <v>52</v>
      </c>
      <c r="S1656">
        <v>60225</v>
      </c>
      <c r="T1656">
        <v>59568</v>
      </c>
      <c r="U1656">
        <v>0</v>
      </c>
      <c r="V1656">
        <v>657</v>
      </c>
      <c r="W1656">
        <v>595.67999999999995</v>
      </c>
      <c r="X1656">
        <v>93</v>
      </c>
      <c r="Y1656">
        <v>6.8865634401759176E-2</v>
      </c>
      <c r="Z1656">
        <v>1658.9749614559132</v>
      </c>
      <c r="AA1656">
        <v>287.15759287632596</v>
      </c>
      <c r="AB1656">
        <v>0</v>
      </c>
      <c r="AC1656">
        <v>45.247239897200643</v>
      </c>
      <c r="AD1656" t="s">
        <v>10537</v>
      </c>
      <c r="AE1656" t="s">
        <v>10538</v>
      </c>
      <c r="AF1656" s="10">
        <v>42165</v>
      </c>
      <c r="AG1656" s="10">
        <v>43992</v>
      </c>
      <c r="AH1656" t="s">
        <v>10539</v>
      </c>
      <c r="AI1656" t="s">
        <v>10525</v>
      </c>
      <c r="AJ1656">
        <v>27973030</v>
      </c>
      <c r="AK1656" t="s">
        <v>295</v>
      </c>
      <c r="AL1656" t="s">
        <v>47</v>
      </c>
      <c r="AM1656">
        <v>982719678</v>
      </c>
      <c r="AN1656" t="s">
        <v>10540</v>
      </c>
    </row>
    <row r="1657" spans="1:40" s="4" customFormat="1" x14ac:dyDescent="0.25">
      <c r="A1657" t="s">
        <v>10541</v>
      </c>
      <c r="B1657" t="s">
        <v>292</v>
      </c>
      <c r="C1657">
        <v>80</v>
      </c>
      <c r="D1657" t="s">
        <v>293</v>
      </c>
      <c r="E1657" t="s">
        <v>294</v>
      </c>
      <c r="F1657" s="1">
        <v>330008983640</v>
      </c>
      <c r="G1657" t="s">
        <v>10542</v>
      </c>
      <c r="H1657" t="s">
        <v>10543</v>
      </c>
      <c r="I1657" t="s">
        <v>42</v>
      </c>
      <c r="J1657"/>
      <c r="K1657" s="10" t="s">
        <v>43</v>
      </c>
      <c r="L1657">
        <f>Tabela1[[#This Row],[vlCaptEst]]+Tabela1[[#This Row],[vlLancEstTrat]]+Tabela1[[#This Row],[vlLancEstNTrat]]+Tabela1[[#This Row],[vlConsEst]]</f>
        <v>3233.2196887724572</v>
      </c>
      <c r="M1657">
        <v>0</v>
      </c>
      <c r="N1657">
        <f>Tabela1[[#This Row],[VALOR_anual]]+Tabela1[[#This Row],[AJUSTE_exerc]]</f>
        <v>3233.2196887724572</v>
      </c>
      <c r="O1657"/>
      <c r="P1657"/>
      <c r="Q1657" t="s">
        <v>51</v>
      </c>
      <c r="R1657" t="s">
        <v>52</v>
      </c>
      <c r="S1657">
        <v>1</v>
      </c>
      <c r="T1657">
        <v>938984.4</v>
      </c>
      <c r="U1657">
        <v>0</v>
      </c>
      <c r="V1657">
        <v>0</v>
      </c>
      <c r="W1657">
        <v>403951.08799999999</v>
      </c>
      <c r="X1657">
        <v>95</v>
      </c>
      <c r="Y1657">
        <v>6.8865634401759176E-2</v>
      </c>
      <c r="Z1657">
        <v>3.1327422038218769E-2</v>
      </c>
      <c r="AA1657">
        <v>3233.1883613504187</v>
      </c>
      <c r="AB1657">
        <v>0</v>
      </c>
      <c r="AC1657">
        <v>0</v>
      </c>
      <c r="AD1657" t="s">
        <v>10544</v>
      </c>
      <c r="AE1657" t="s">
        <v>10545</v>
      </c>
      <c r="AF1657" s="10">
        <v>42269</v>
      </c>
      <c r="AG1657" s="10">
        <v>44096</v>
      </c>
      <c r="AH1657" t="s">
        <v>10546</v>
      </c>
      <c r="AI1657" t="s">
        <v>129</v>
      </c>
      <c r="AJ1657">
        <v>27916020</v>
      </c>
      <c r="AK1657" t="s">
        <v>295</v>
      </c>
      <c r="AL1657" t="s">
        <v>47</v>
      </c>
      <c r="AM1657">
        <v>30842535</v>
      </c>
      <c r="AN1657" t="s">
        <v>10547</v>
      </c>
    </row>
    <row r="1658" spans="1:40" s="4" customFormat="1" x14ac:dyDescent="0.25">
      <c r="A1658" t="s">
        <v>10548</v>
      </c>
      <c r="B1658" t="s">
        <v>292</v>
      </c>
      <c r="C1658">
        <v>80</v>
      </c>
      <c r="D1658" t="s">
        <v>293</v>
      </c>
      <c r="E1658" t="s">
        <v>294</v>
      </c>
      <c r="F1658" s="1">
        <v>330022441086</v>
      </c>
      <c r="G1658" t="s">
        <v>10549</v>
      </c>
      <c r="H1658" t="s">
        <v>10550</v>
      </c>
      <c r="I1658" t="s">
        <v>42</v>
      </c>
      <c r="J1658"/>
      <c r="K1658" s="10" t="s">
        <v>1026</v>
      </c>
      <c r="L1658">
        <f>Tabela1[[#This Row],[vlCaptEst]]+Tabela1[[#This Row],[vlLancEstTrat]]+Tabela1[[#This Row],[vlLancEstNTrat]]+Tabela1[[#This Row],[vlConsEst]]</f>
        <v>27697.920903136855</v>
      </c>
      <c r="M1658">
        <v>0</v>
      </c>
      <c r="N1658">
        <f>Tabela1[[#This Row],[VALOR_anual]]+Tabela1[[#This Row],[AJUSTE_exerc]]</f>
        <v>27697.920903136855</v>
      </c>
      <c r="O1658"/>
      <c r="P1658"/>
      <c r="Q1658" t="s">
        <v>1027</v>
      </c>
      <c r="R1658" t="s">
        <v>10551</v>
      </c>
      <c r="S1658">
        <v>0</v>
      </c>
      <c r="T1658">
        <v>13406742</v>
      </c>
      <c r="U1658">
        <v>0</v>
      </c>
      <c r="V1658">
        <v>0</v>
      </c>
      <c r="W1658">
        <v>398442.23999999999</v>
      </c>
      <c r="X1658">
        <v>97</v>
      </c>
      <c r="Y1658">
        <v>6.8865634401759176E-2</v>
      </c>
      <c r="Z1658">
        <v>0</v>
      </c>
      <c r="AA1658">
        <v>27697.920903136855</v>
      </c>
      <c r="AB1658">
        <v>0</v>
      </c>
      <c r="AC1658">
        <v>0</v>
      </c>
      <c r="AD1658" t="s">
        <v>10552</v>
      </c>
      <c r="AE1658" t="s">
        <v>10553</v>
      </c>
      <c r="AF1658" s="10">
        <v>44762</v>
      </c>
      <c r="AG1658" s="10">
        <v>52524</v>
      </c>
      <c r="AH1658" t="s">
        <v>10554</v>
      </c>
      <c r="AI1658" t="s">
        <v>129</v>
      </c>
      <c r="AJ1658">
        <v>27915011</v>
      </c>
      <c r="AK1658" t="s">
        <v>295</v>
      </c>
      <c r="AL1658" t="s">
        <v>47</v>
      </c>
      <c r="AM1658" t="s">
        <v>10555</v>
      </c>
      <c r="AN1658" t="s">
        <v>10556</v>
      </c>
    </row>
    <row r="1659" spans="1:40" s="4" customFormat="1" x14ac:dyDescent="0.25">
      <c r="A1659" t="s">
        <v>10557</v>
      </c>
      <c r="B1659" t="s">
        <v>292</v>
      </c>
      <c r="C1659">
        <v>80</v>
      </c>
      <c r="D1659" t="s">
        <v>293</v>
      </c>
      <c r="E1659" t="s">
        <v>294</v>
      </c>
      <c r="F1659" s="1">
        <v>330026482844</v>
      </c>
      <c r="G1659" t="s">
        <v>10558</v>
      </c>
      <c r="H1659" t="s">
        <v>10559</v>
      </c>
      <c r="I1659" t="s">
        <v>49</v>
      </c>
      <c r="J1659"/>
      <c r="K1659" s="10" t="s">
        <v>1026</v>
      </c>
      <c r="L1659">
        <f>Tabela1[[#This Row],[vlCaptEst]]+Tabela1[[#This Row],[vlLancEstTrat]]+Tabela1[[#This Row],[vlLancEstNTrat]]+Tabela1[[#This Row],[vlConsEst]]</f>
        <v>2935.8911262077227</v>
      </c>
      <c r="M1659">
        <v>0</v>
      </c>
      <c r="N1659">
        <f>Tabela1[[#This Row],[VALOR_anual]]+Tabela1[[#This Row],[AJUSTE_exerc]]</f>
        <v>2935.8911262077227</v>
      </c>
      <c r="O1659"/>
      <c r="P1659"/>
      <c r="Q1659" t="s">
        <v>10560</v>
      </c>
      <c r="R1659" t="s">
        <v>52</v>
      </c>
      <c r="S1659">
        <v>32120</v>
      </c>
      <c r="T1659">
        <v>0</v>
      </c>
      <c r="U1659">
        <v>0</v>
      </c>
      <c r="V1659">
        <v>29784</v>
      </c>
      <c r="W1659">
        <v>0</v>
      </c>
      <c r="X1659">
        <v>0</v>
      </c>
      <c r="Y1659">
        <v>6.8865634401759176E-2</v>
      </c>
      <c r="Z1659">
        <v>884.79082309942532</v>
      </c>
      <c r="AA1659">
        <v>0</v>
      </c>
      <c r="AB1659">
        <v>0</v>
      </c>
      <c r="AC1659">
        <v>2051.1003031082973</v>
      </c>
      <c r="AD1659" t="s">
        <v>10561</v>
      </c>
      <c r="AE1659" t="s">
        <v>10562</v>
      </c>
      <c r="AF1659" s="10">
        <v>44769</v>
      </c>
      <c r="AG1659" s="10">
        <v>46595</v>
      </c>
      <c r="AH1659" t="s">
        <v>10563</v>
      </c>
      <c r="AI1659" t="s">
        <v>10564</v>
      </c>
      <c r="AJ1659" t="s">
        <v>10565</v>
      </c>
      <c r="AK1659" t="s">
        <v>295</v>
      </c>
      <c r="AL1659" t="s">
        <v>47</v>
      </c>
      <c r="AM1659" t="s">
        <v>8510</v>
      </c>
      <c r="AN1659" t="s">
        <v>3525</v>
      </c>
    </row>
    <row r="1660" spans="1:40" s="4" customFormat="1" x14ac:dyDescent="0.25">
      <c r="A1660" t="s">
        <v>10566</v>
      </c>
      <c r="B1660" t="s">
        <v>292</v>
      </c>
      <c r="C1660">
        <v>80</v>
      </c>
      <c r="D1660" t="s">
        <v>293</v>
      </c>
      <c r="E1660" t="s">
        <v>294</v>
      </c>
      <c r="F1660" s="1">
        <v>330009843680</v>
      </c>
      <c r="G1660" t="s">
        <v>10567</v>
      </c>
      <c r="H1660" t="s">
        <v>10568</v>
      </c>
      <c r="I1660" t="s">
        <v>49</v>
      </c>
      <c r="J1660"/>
      <c r="K1660" s="10" t="s">
        <v>50</v>
      </c>
      <c r="L1660">
        <f>Tabela1[[#This Row],[vlCaptEst]]+Tabela1[[#This Row],[vlLancEstTrat]]+Tabela1[[#This Row],[vlLancEstNTrat]]+Tabela1[[#This Row],[vlConsEst]]</f>
        <v>163.62312530561661</v>
      </c>
      <c r="M1660">
        <v>0</v>
      </c>
      <c r="N1660">
        <f>Tabela1[[#This Row],[VALOR_anual]]+Tabela1[[#This Row],[AJUSTE_exerc]]</f>
        <v>163.62312530561661</v>
      </c>
      <c r="O1660"/>
      <c r="P1660"/>
      <c r="Q1660" t="s">
        <v>51</v>
      </c>
      <c r="R1660" t="s">
        <v>52</v>
      </c>
      <c r="S1660">
        <v>3960</v>
      </c>
      <c r="T1660">
        <v>0</v>
      </c>
      <c r="U1660">
        <v>0</v>
      </c>
      <c r="V1660">
        <v>792</v>
      </c>
      <c r="W1660">
        <v>0</v>
      </c>
      <c r="X1660">
        <v>0</v>
      </c>
      <c r="Y1660">
        <v>6.8865634401759176E-2</v>
      </c>
      <c r="Z1660">
        <v>109.08208353707774</v>
      </c>
      <c r="AA1660">
        <v>0</v>
      </c>
      <c r="AB1660">
        <v>0</v>
      </c>
      <c r="AC1660">
        <v>54.541041768538868</v>
      </c>
      <c r="AD1660" t="s">
        <v>10569</v>
      </c>
      <c r="AE1660" t="s">
        <v>10570</v>
      </c>
      <c r="AF1660" s="10">
        <v>42724</v>
      </c>
      <c r="AG1660" s="10">
        <v>44550</v>
      </c>
      <c r="AH1660" t="s">
        <v>10571</v>
      </c>
      <c r="AI1660" t="s">
        <v>85</v>
      </c>
      <c r="AJ1660">
        <v>20091030</v>
      </c>
      <c r="AK1660" t="s">
        <v>64</v>
      </c>
      <c r="AL1660" t="s">
        <v>47</v>
      </c>
      <c r="AM1660">
        <v>30431000</v>
      </c>
      <c r="AN1660" t="s">
        <v>10572</v>
      </c>
    </row>
    <row r="1661" spans="1:40" s="4" customFormat="1" x14ac:dyDescent="0.25">
      <c r="A1661" t="s">
        <v>10573</v>
      </c>
      <c r="B1661" t="s">
        <v>292</v>
      </c>
      <c r="C1661">
        <v>80</v>
      </c>
      <c r="D1661" t="s">
        <v>293</v>
      </c>
      <c r="E1661" t="s">
        <v>294</v>
      </c>
      <c r="F1661" s="1">
        <v>330005149496</v>
      </c>
      <c r="G1661" t="s">
        <v>10574</v>
      </c>
      <c r="H1661" t="s">
        <v>10575</v>
      </c>
      <c r="I1661" t="s">
        <v>49</v>
      </c>
      <c r="J1661"/>
      <c r="K1661" s="10" t="s">
        <v>50</v>
      </c>
      <c r="L1661">
        <f>Tabela1[[#This Row],[vlCaptEst]]+Tabela1[[#This Row],[vlLancEstTrat]]+Tabela1[[#This Row],[vlLancEstNTrat]]+Tabela1[[#This Row],[vlConsEst]]</f>
        <v>556.62563477507103</v>
      </c>
      <c r="M1661">
        <v>0</v>
      </c>
      <c r="N1661">
        <f>Tabela1[[#This Row],[VALOR_anual]]+Tabela1[[#This Row],[AJUSTE_exerc]]</f>
        <v>556.62563477507103</v>
      </c>
      <c r="O1661"/>
      <c r="P1661"/>
      <c r="Q1661" t="s">
        <v>51</v>
      </c>
      <c r="R1661" t="s">
        <v>52</v>
      </c>
      <c r="S1661">
        <v>8468</v>
      </c>
      <c r="T1661">
        <v>3855.6</v>
      </c>
      <c r="U1661">
        <v>0</v>
      </c>
      <c r="V1661">
        <v>4612.3999999999996</v>
      </c>
      <c r="W1661">
        <v>19.545000000000002</v>
      </c>
      <c r="X1661">
        <v>98</v>
      </c>
      <c r="Y1661">
        <v>6.8865634401759176E-2</v>
      </c>
      <c r="Z1661">
        <v>233.26398449657694</v>
      </c>
      <c r="AA1661">
        <v>5.7329182329940354</v>
      </c>
      <c r="AB1661">
        <v>0</v>
      </c>
      <c r="AC1661">
        <v>317.6287320455001</v>
      </c>
      <c r="AD1661" t="s">
        <v>10576</v>
      </c>
      <c r="AE1661" t="s">
        <v>10577</v>
      </c>
      <c r="AF1661" s="10">
        <v>42678</v>
      </c>
      <c r="AG1661" s="10">
        <v>44504</v>
      </c>
      <c r="AH1661" t="s">
        <v>10578</v>
      </c>
      <c r="AI1661" t="s">
        <v>10579</v>
      </c>
      <c r="AJ1661">
        <v>27949600</v>
      </c>
      <c r="AK1661" t="s">
        <v>295</v>
      </c>
      <c r="AL1661" t="s">
        <v>47</v>
      </c>
      <c r="AM1661" t="s">
        <v>10580</v>
      </c>
      <c r="AN1661" t="s">
        <v>10581</v>
      </c>
    </row>
    <row r="1662" spans="1:40" s="4" customFormat="1" x14ac:dyDescent="0.25">
      <c r="A1662" t="s">
        <v>10582</v>
      </c>
      <c r="B1662" t="s">
        <v>292</v>
      </c>
      <c r="C1662">
        <v>80</v>
      </c>
      <c r="D1662" t="s">
        <v>293</v>
      </c>
      <c r="E1662" t="s">
        <v>294</v>
      </c>
      <c r="F1662" s="1">
        <v>330009838172</v>
      </c>
      <c r="G1662" t="s">
        <v>10583</v>
      </c>
      <c r="H1662" t="s">
        <v>10584</v>
      </c>
      <c r="I1662" t="s">
        <v>49</v>
      </c>
      <c r="J1662"/>
      <c r="K1662" s="10" t="s">
        <v>50</v>
      </c>
      <c r="L1662">
        <f>Tabela1[[#This Row],[vlCaptEst]]+Tabela1[[#This Row],[vlLancEstTrat]]+Tabela1[[#This Row],[vlLancEstNTrat]]+Tabela1[[#This Row],[vlConsEst]]</f>
        <v>7254.0316525337594</v>
      </c>
      <c r="M1662">
        <v>0</v>
      </c>
      <c r="N1662">
        <f>Tabela1[[#This Row],[VALOR_anual]]+Tabela1[[#This Row],[AJUSTE_exerc]]</f>
        <v>7254.0316525337594</v>
      </c>
      <c r="O1662"/>
      <c r="P1662"/>
      <c r="Q1662" t="s">
        <v>51</v>
      </c>
      <c r="R1662" t="s">
        <v>52</v>
      </c>
      <c r="S1662">
        <v>75240</v>
      </c>
      <c r="T1662">
        <v>0</v>
      </c>
      <c r="U1662">
        <v>0</v>
      </c>
      <c r="V1662">
        <v>75240</v>
      </c>
      <c r="W1662">
        <v>0</v>
      </c>
      <c r="X1662">
        <v>0</v>
      </c>
      <c r="Y1662">
        <v>6.8865634401759176E-2</v>
      </c>
      <c r="Z1662">
        <v>2072.5804721525028</v>
      </c>
      <c r="AA1662">
        <v>0</v>
      </c>
      <c r="AB1662">
        <v>0</v>
      </c>
      <c r="AC1662">
        <v>5181.4511803812566</v>
      </c>
      <c r="AD1662" t="s">
        <v>10585</v>
      </c>
      <c r="AE1662" t="s">
        <v>10586</v>
      </c>
      <c r="AF1662" s="10">
        <v>44151</v>
      </c>
      <c r="AG1662" s="10">
        <v>45977</v>
      </c>
      <c r="AH1662" t="s">
        <v>10587</v>
      </c>
      <c r="AI1662" t="s">
        <v>10588</v>
      </c>
      <c r="AJ1662">
        <v>27980000</v>
      </c>
      <c r="AK1662" t="s">
        <v>295</v>
      </c>
      <c r="AL1662" t="s">
        <v>47</v>
      </c>
      <c r="AM1662" t="s">
        <v>10589</v>
      </c>
      <c r="AN1662" t="s">
        <v>10590</v>
      </c>
    </row>
    <row r="1663" spans="1:40" s="4" customFormat="1" x14ac:dyDescent="0.25">
      <c r="A1663" t="s">
        <v>10591</v>
      </c>
      <c r="B1663" t="s">
        <v>292</v>
      </c>
      <c r="C1663">
        <v>80</v>
      </c>
      <c r="D1663" t="s">
        <v>293</v>
      </c>
      <c r="E1663" t="s">
        <v>294</v>
      </c>
      <c r="F1663" s="1">
        <v>330009459821</v>
      </c>
      <c r="G1663" t="s">
        <v>10592</v>
      </c>
      <c r="H1663" t="s">
        <v>10593</v>
      </c>
      <c r="I1663" t="s">
        <v>49</v>
      </c>
      <c r="J1663"/>
      <c r="K1663" s="10" t="s">
        <v>50</v>
      </c>
      <c r="L1663">
        <f>Tabela1[[#This Row],[vlCaptEst]]+Tabela1[[#This Row],[vlLancEstTrat]]+Tabela1[[#This Row],[vlLancEstNTrat]]+Tabela1[[#This Row],[vlConsEst]]</f>
        <v>844.56641320235235</v>
      </c>
      <c r="M1663">
        <v>0</v>
      </c>
      <c r="N1663">
        <f>Tabela1[[#This Row],[VALOR_anual]]+Tabela1[[#This Row],[AJUSTE_exerc]]</f>
        <v>844.56641320235235</v>
      </c>
      <c r="O1663"/>
      <c r="P1663"/>
      <c r="Q1663" t="s">
        <v>51</v>
      </c>
      <c r="R1663" t="s">
        <v>52</v>
      </c>
      <c r="S1663">
        <v>0</v>
      </c>
      <c r="T1663">
        <v>122640</v>
      </c>
      <c r="U1663">
        <v>0</v>
      </c>
      <c r="V1663">
        <v>0</v>
      </c>
      <c r="W1663">
        <v>3679.2</v>
      </c>
      <c r="X1663">
        <v>90</v>
      </c>
      <c r="Y1663">
        <v>6.8865634401759176E-2</v>
      </c>
      <c r="Z1663">
        <v>0</v>
      </c>
      <c r="AA1663">
        <v>844.56641320235235</v>
      </c>
      <c r="AB1663">
        <v>0</v>
      </c>
      <c r="AC1663">
        <v>0</v>
      </c>
      <c r="AD1663" t="s">
        <v>10594</v>
      </c>
      <c r="AE1663" t="s">
        <v>10595</v>
      </c>
      <c r="AF1663" s="10">
        <v>42514</v>
      </c>
      <c r="AG1663" s="10">
        <v>44705</v>
      </c>
      <c r="AH1663" t="s">
        <v>10596</v>
      </c>
      <c r="AI1663" t="s">
        <v>10398</v>
      </c>
      <c r="AJ1663">
        <v>27930000</v>
      </c>
      <c r="AK1663" t="s">
        <v>295</v>
      </c>
      <c r="AL1663" t="s">
        <v>47</v>
      </c>
      <c r="AM1663">
        <v>27938997</v>
      </c>
      <c r="AN1663" t="s">
        <v>10597</v>
      </c>
    </row>
    <row r="1664" spans="1:40" s="4" customFormat="1" x14ac:dyDescent="0.25">
      <c r="A1664" t="s">
        <v>10598</v>
      </c>
      <c r="B1664" t="s">
        <v>292</v>
      </c>
      <c r="C1664">
        <v>80</v>
      </c>
      <c r="D1664" t="s">
        <v>293</v>
      </c>
      <c r="E1664" t="s">
        <v>294</v>
      </c>
      <c r="F1664" s="1">
        <v>330009898825</v>
      </c>
      <c r="G1664" t="s">
        <v>10599</v>
      </c>
      <c r="H1664" t="s">
        <v>10600</v>
      </c>
      <c r="I1664" t="s">
        <v>49</v>
      </c>
      <c r="J1664"/>
      <c r="K1664" s="10" t="s">
        <v>50</v>
      </c>
      <c r="L1664">
        <f>Tabela1[[#This Row],[vlCaptEst]]+Tabela1[[#This Row],[vlLancEstTrat]]+Tabela1[[#This Row],[vlLancEstNTrat]]+Tabela1[[#This Row],[vlConsEst]]</f>
        <v>648.49852113915392</v>
      </c>
      <c r="M1664">
        <v>0</v>
      </c>
      <c r="N1664">
        <f>Tabela1[[#This Row],[VALOR_anual]]+Tabela1[[#This Row],[AJUSTE_exerc]]</f>
        <v>648.49852113915392</v>
      </c>
      <c r="O1664"/>
      <c r="P1664"/>
      <c r="Q1664" t="s">
        <v>51</v>
      </c>
      <c r="R1664" t="s">
        <v>52</v>
      </c>
      <c r="S1664">
        <v>15695</v>
      </c>
      <c r="T1664">
        <v>0</v>
      </c>
      <c r="U1664">
        <v>0</v>
      </c>
      <c r="V1664">
        <v>3139</v>
      </c>
      <c r="W1664">
        <v>0</v>
      </c>
      <c r="X1664">
        <v>0</v>
      </c>
      <c r="Y1664">
        <v>6.8865634401759176E-2</v>
      </c>
      <c r="Z1664">
        <v>432.33930907544442</v>
      </c>
      <c r="AA1664">
        <v>0</v>
      </c>
      <c r="AB1664">
        <v>0</v>
      </c>
      <c r="AC1664">
        <v>216.15921206370948</v>
      </c>
      <c r="AD1664" t="s">
        <v>10601</v>
      </c>
      <c r="AE1664" t="s">
        <v>10602</v>
      </c>
      <c r="AF1664" s="10">
        <v>42724</v>
      </c>
      <c r="AG1664" s="10">
        <v>44550</v>
      </c>
      <c r="AH1664" t="s">
        <v>10603</v>
      </c>
      <c r="AI1664" t="s">
        <v>10525</v>
      </c>
      <c r="AJ1664">
        <v>27973030</v>
      </c>
      <c r="AK1664" t="s">
        <v>295</v>
      </c>
      <c r="AL1664" t="s">
        <v>47</v>
      </c>
      <c r="AM1664" t="s">
        <v>10604</v>
      </c>
      <c r="AN1664" t="s">
        <v>10605</v>
      </c>
    </row>
    <row r="1665" spans="1:40" s="4" customFormat="1" x14ac:dyDescent="0.25">
      <c r="A1665" t="s">
        <v>10606</v>
      </c>
      <c r="B1665" t="s">
        <v>292</v>
      </c>
      <c r="C1665">
        <v>80</v>
      </c>
      <c r="D1665" t="s">
        <v>293</v>
      </c>
      <c r="E1665" t="s">
        <v>294</v>
      </c>
      <c r="F1665" s="1">
        <v>330009840312</v>
      </c>
      <c r="G1665" t="s">
        <v>10607</v>
      </c>
      <c r="H1665" t="s">
        <v>10608</v>
      </c>
      <c r="I1665" t="s">
        <v>49</v>
      </c>
      <c r="J1665"/>
      <c r="K1665" s="10" t="s">
        <v>50</v>
      </c>
      <c r="L1665">
        <f>Tabela1[[#This Row],[vlCaptEst]]+Tabela1[[#This Row],[vlLancEstTrat]]+Tabela1[[#This Row],[vlLancEstNTrat]]+Tabela1[[#This Row],[vlConsEst]]</f>
        <v>732.44556972756743</v>
      </c>
      <c r="M1665">
        <v>0</v>
      </c>
      <c r="N1665">
        <f>Tabela1[[#This Row],[VALOR_anual]]+Tabela1[[#This Row],[AJUSTE_exerc]]</f>
        <v>732.44556972756743</v>
      </c>
      <c r="O1665"/>
      <c r="P1665"/>
      <c r="Q1665" t="s">
        <v>51</v>
      </c>
      <c r="R1665" t="s">
        <v>52</v>
      </c>
      <c r="S1665">
        <v>15184</v>
      </c>
      <c r="T1665">
        <v>0</v>
      </c>
      <c r="U1665">
        <v>0</v>
      </c>
      <c r="V1665">
        <v>4562.5</v>
      </c>
      <c r="W1665">
        <v>0</v>
      </c>
      <c r="X1665">
        <v>0</v>
      </c>
      <c r="Y1665">
        <v>6.8865634401759176E-2</v>
      </c>
      <c r="Z1665">
        <v>418.25241163225871</v>
      </c>
      <c r="AA1665">
        <v>0</v>
      </c>
      <c r="AB1665">
        <v>0</v>
      </c>
      <c r="AC1665">
        <v>314.19315809530872</v>
      </c>
      <c r="AD1665" t="s">
        <v>10609</v>
      </c>
      <c r="AE1665" t="s">
        <v>10610</v>
      </c>
      <c r="AF1665" s="10">
        <v>42704</v>
      </c>
      <c r="AG1665" s="10">
        <v>44530</v>
      </c>
      <c r="AH1665" t="s">
        <v>10611</v>
      </c>
      <c r="AI1665" t="s">
        <v>10612</v>
      </c>
      <c r="AJ1665">
        <v>28890000</v>
      </c>
      <c r="AK1665" t="s">
        <v>296</v>
      </c>
      <c r="AL1665" t="s">
        <v>47</v>
      </c>
      <c r="AM1665">
        <v>27659504</v>
      </c>
      <c r="AN1665" t="s">
        <v>10613</v>
      </c>
    </row>
    <row r="1666" spans="1:40" s="4" customFormat="1" x14ac:dyDescent="0.25">
      <c r="A1666" t="s">
        <v>10614</v>
      </c>
      <c r="B1666" t="s">
        <v>292</v>
      </c>
      <c r="C1666">
        <v>80</v>
      </c>
      <c r="D1666" t="s">
        <v>293</v>
      </c>
      <c r="E1666" t="s">
        <v>294</v>
      </c>
      <c r="F1666" s="1">
        <v>330010090160</v>
      </c>
      <c r="G1666" t="s">
        <v>10615</v>
      </c>
      <c r="H1666" t="s">
        <v>10616</v>
      </c>
      <c r="I1666" t="s">
        <v>49</v>
      </c>
      <c r="J1666"/>
      <c r="K1666" s="10" t="s">
        <v>50</v>
      </c>
      <c r="L1666">
        <f>Tabela1[[#This Row],[vlCaptEst]]+Tabela1[[#This Row],[vlLancEstTrat]]+Tabela1[[#This Row],[vlLancEstNTrat]]+Tabela1[[#This Row],[vlConsEst]]</f>
        <v>5583.3297927615395</v>
      </c>
      <c r="M1666">
        <v>0</v>
      </c>
      <c r="N1666">
        <f>Tabela1[[#This Row],[VALOR_anual]]+Tabela1[[#This Row],[AJUSTE_exerc]]</f>
        <v>5583.3297927615395</v>
      </c>
      <c r="O1666"/>
      <c r="P1666"/>
      <c r="Q1666" t="s">
        <v>51</v>
      </c>
      <c r="R1666" t="s">
        <v>52</v>
      </c>
      <c r="S1666">
        <v>0</v>
      </c>
      <c r="T1666">
        <v>531644.4</v>
      </c>
      <c r="U1666">
        <v>0</v>
      </c>
      <c r="V1666">
        <v>0</v>
      </c>
      <c r="W1666">
        <v>24046.276000000002</v>
      </c>
      <c r="X1666">
        <v>85</v>
      </c>
      <c r="Y1666">
        <v>6.8865634401759176E-2</v>
      </c>
      <c r="Z1666">
        <v>0</v>
      </c>
      <c r="AA1666">
        <v>5583.3297927615395</v>
      </c>
      <c r="AB1666">
        <v>0</v>
      </c>
      <c r="AC1666">
        <v>0</v>
      </c>
      <c r="AD1666" t="s">
        <v>10617</v>
      </c>
      <c r="AE1666" t="s">
        <v>10618</v>
      </c>
      <c r="AF1666" s="10">
        <v>42830</v>
      </c>
      <c r="AG1666" s="10">
        <v>44656</v>
      </c>
      <c r="AH1666" t="s">
        <v>10619</v>
      </c>
      <c r="AI1666" t="s">
        <v>207</v>
      </c>
      <c r="AJ1666">
        <v>20020906</v>
      </c>
      <c r="AK1666" t="s">
        <v>64</v>
      </c>
      <c r="AL1666" t="s">
        <v>47</v>
      </c>
      <c r="AM1666">
        <v>998831004</v>
      </c>
      <c r="AN1666" t="s">
        <v>10620</v>
      </c>
    </row>
    <row r="1667" spans="1:40" s="4" customFormat="1" x14ac:dyDescent="0.25">
      <c r="A1667" t="s">
        <v>10621</v>
      </c>
      <c r="B1667" t="s">
        <v>292</v>
      </c>
      <c r="C1667">
        <v>80</v>
      </c>
      <c r="D1667" t="s">
        <v>293</v>
      </c>
      <c r="E1667" t="s">
        <v>294</v>
      </c>
      <c r="F1667" s="1">
        <v>330010092618</v>
      </c>
      <c r="G1667" t="s">
        <v>10622</v>
      </c>
      <c r="H1667" t="s">
        <v>10623</v>
      </c>
      <c r="I1667" t="s">
        <v>49</v>
      </c>
      <c r="J1667"/>
      <c r="K1667" s="10" t="s">
        <v>50</v>
      </c>
      <c r="L1667">
        <f>Tabela1[[#This Row],[vlCaptEst]]+Tabela1[[#This Row],[vlLancEstTrat]]+Tabela1[[#This Row],[vlLancEstNTrat]]+Tabela1[[#This Row],[vlConsEst]]</f>
        <v>1967.6753782205208</v>
      </c>
      <c r="M1667">
        <v>0</v>
      </c>
      <c r="N1667">
        <f>Tabela1[[#This Row],[VALOR_anual]]+Tabela1[[#This Row],[AJUSTE_exerc]]</f>
        <v>1967.6753782205208</v>
      </c>
      <c r="O1667"/>
      <c r="P1667"/>
      <c r="Q1667" t="s">
        <v>51</v>
      </c>
      <c r="R1667" t="s">
        <v>52</v>
      </c>
      <c r="S1667">
        <v>20409.3</v>
      </c>
      <c r="T1667">
        <v>0</v>
      </c>
      <c r="U1667">
        <v>0</v>
      </c>
      <c r="V1667">
        <v>20408.935000000001</v>
      </c>
      <c r="W1667">
        <v>0</v>
      </c>
      <c r="X1667">
        <v>0</v>
      </c>
      <c r="Y1667">
        <v>6.8865634401759176E-2</v>
      </c>
      <c r="Z1667">
        <v>562.20191589787396</v>
      </c>
      <c r="AA1667">
        <v>0</v>
      </c>
      <c r="AB1667">
        <v>0</v>
      </c>
      <c r="AC1667">
        <v>1405.4734623226468</v>
      </c>
      <c r="AD1667" t="s">
        <v>10624</v>
      </c>
      <c r="AE1667" t="s">
        <v>10625</v>
      </c>
      <c r="AF1667" s="10">
        <v>42892</v>
      </c>
      <c r="AG1667" s="10">
        <v>43622</v>
      </c>
      <c r="AH1667" t="s">
        <v>10626</v>
      </c>
      <c r="AI1667" t="s">
        <v>10627</v>
      </c>
      <c r="AJ1667">
        <v>28890068</v>
      </c>
      <c r="AK1667" t="s">
        <v>296</v>
      </c>
      <c r="AL1667" t="s">
        <v>47</v>
      </c>
      <c r="AM1667" t="s">
        <v>10628</v>
      </c>
      <c r="AN1667" t="s">
        <v>10629</v>
      </c>
    </row>
    <row r="1668" spans="1:40" s="4" customFormat="1" x14ac:dyDescent="0.25">
      <c r="A1668" t="s">
        <v>10637</v>
      </c>
      <c r="B1668" t="s">
        <v>292</v>
      </c>
      <c r="C1668">
        <v>80</v>
      </c>
      <c r="D1668" t="s">
        <v>293</v>
      </c>
      <c r="E1668" t="s">
        <v>294</v>
      </c>
      <c r="F1668" s="1">
        <v>330009849450</v>
      </c>
      <c r="G1668" t="s">
        <v>10638</v>
      </c>
      <c r="H1668" t="s">
        <v>10639</v>
      </c>
      <c r="I1668" t="s">
        <v>49</v>
      </c>
      <c r="J1668"/>
      <c r="K1668" s="10" t="s">
        <v>50</v>
      </c>
      <c r="L1668">
        <f>Tabela1[[#This Row],[vlCaptEst]]+Tabela1[[#This Row],[vlLancEstTrat]]+Tabela1[[#This Row],[vlLancEstNTrat]]+Tabela1[[#This Row],[vlConsEst]]</f>
        <v>402.16055917862707</v>
      </c>
      <c r="M1668">
        <v>0</v>
      </c>
      <c r="N1668">
        <f>Tabela1[[#This Row],[VALOR_anual]]+Tabela1[[#This Row],[AJUSTE_exerc]]</f>
        <v>402.16055917862707</v>
      </c>
      <c r="O1668"/>
      <c r="P1668"/>
      <c r="Q1668" t="s">
        <v>51</v>
      </c>
      <c r="R1668" t="s">
        <v>52</v>
      </c>
      <c r="S1668">
        <v>7300</v>
      </c>
      <c r="T1668">
        <v>0</v>
      </c>
      <c r="U1668">
        <v>0</v>
      </c>
      <c r="V1668">
        <v>2920</v>
      </c>
      <c r="W1668">
        <v>0</v>
      </c>
      <c r="X1668">
        <v>0</v>
      </c>
      <c r="Y1668">
        <v>6.8865634401759176E-2</v>
      </c>
      <c r="Z1668">
        <v>201.08027958931353</v>
      </c>
      <c r="AA1668">
        <v>0</v>
      </c>
      <c r="AB1668">
        <v>0</v>
      </c>
      <c r="AC1668">
        <v>201.08027958931353</v>
      </c>
      <c r="AD1668" t="s">
        <v>10640</v>
      </c>
      <c r="AE1668" t="s">
        <v>10641</v>
      </c>
      <c r="AF1668" s="10">
        <v>42704</v>
      </c>
      <c r="AG1668" s="10">
        <v>44530</v>
      </c>
      <c r="AH1668" t="s">
        <v>10642</v>
      </c>
      <c r="AI1668" t="s">
        <v>10643</v>
      </c>
      <c r="AJ1668">
        <v>27910000</v>
      </c>
      <c r="AK1668" t="s">
        <v>295</v>
      </c>
      <c r="AL1668" t="s">
        <v>47</v>
      </c>
      <c r="AM1668">
        <v>27576150</v>
      </c>
      <c r="AN1668" t="s">
        <v>10644</v>
      </c>
    </row>
    <row r="1669" spans="1:40" s="4" customFormat="1" x14ac:dyDescent="0.25">
      <c r="A1669" t="s">
        <v>10645</v>
      </c>
      <c r="B1669" t="s">
        <v>292</v>
      </c>
      <c r="C1669">
        <v>80</v>
      </c>
      <c r="D1669" t="s">
        <v>293</v>
      </c>
      <c r="E1669" t="s">
        <v>294</v>
      </c>
      <c r="F1669" s="1" t="s">
        <v>10646</v>
      </c>
      <c r="G1669" t="s">
        <v>10647</v>
      </c>
      <c r="H1669" t="s">
        <v>10648</v>
      </c>
      <c r="I1669" t="s">
        <v>62</v>
      </c>
      <c r="J1669"/>
      <c r="K1669" s="10" t="s">
        <v>241</v>
      </c>
      <c r="L1669">
        <f>Tabela1[[#This Row],[vlCaptEst]]+Tabela1[[#This Row],[vlLancEstTrat]]+Tabela1[[#This Row],[vlLancEstNTrat]]+Tabela1[[#This Row],[vlConsEst]]</f>
        <v>175.32913867389769</v>
      </c>
      <c r="M1669">
        <v>0</v>
      </c>
      <c r="N1669">
        <f>Tabela1[[#This Row],[VALOR_anual]]+Tabela1[[#This Row],[AJUSTE_exerc]]</f>
        <v>175.32913867389769</v>
      </c>
      <c r="O1669"/>
      <c r="P1669"/>
      <c r="Q1669" t="s">
        <v>387</v>
      </c>
      <c r="R1669" t="s">
        <v>52</v>
      </c>
      <c r="S1669">
        <v>2246.4</v>
      </c>
      <c r="T1669">
        <v>0</v>
      </c>
      <c r="U1669">
        <v>0</v>
      </c>
      <c r="V1669">
        <v>1647.36</v>
      </c>
      <c r="W1669">
        <v>0</v>
      </c>
      <c r="X1669">
        <v>0</v>
      </c>
      <c r="Y1669">
        <v>6.8865634401759176E-2</v>
      </c>
      <c r="Z1669">
        <v>61.882100999494803</v>
      </c>
      <c r="AA1669">
        <v>0</v>
      </c>
      <c r="AB1669">
        <v>0</v>
      </c>
      <c r="AC1669">
        <v>113.44703767440289</v>
      </c>
      <c r="AD1669" t="s">
        <v>10649</v>
      </c>
      <c r="AE1669" t="s">
        <v>10650</v>
      </c>
      <c r="AF1669" s="10">
        <v>43088</v>
      </c>
      <c r="AG1669" s="10">
        <v>44914</v>
      </c>
      <c r="AH1669" t="s">
        <v>10651</v>
      </c>
      <c r="AI1669" t="s">
        <v>10652</v>
      </c>
      <c r="AJ1669">
        <v>28897198</v>
      </c>
      <c r="AK1669" t="s">
        <v>10653</v>
      </c>
      <c r="AL1669" t="s">
        <v>47</v>
      </c>
      <c r="AM1669">
        <v>27772789</v>
      </c>
      <c r="AN1669" t="s">
        <v>10654</v>
      </c>
    </row>
    <row r="1670" spans="1:40" s="4" customFormat="1" x14ac:dyDescent="0.25">
      <c r="A1670" t="s">
        <v>10655</v>
      </c>
      <c r="B1670" t="s">
        <v>292</v>
      </c>
      <c r="C1670">
        <v>80</v>
      </c>
      <c r="D1670" t="s">
        <v>293</v>
      </c>
      <c r="E1670" t="s">
        <v>294</v>
      </c>
      <c r="F1670" s="1">
        <v>330003707939</v>
      </c>
      <c r="G1670" t="s">
        <v>10656</v>
      </c>
      <c r="H1670" t="s">
        <v>10657</v>
      </c>
      <c r="I1670" t="s">
        <v>62</v>
      </c>
      <c r="J1670"/>
      <c r="K1670" s="10" t="s">
        <v>1401</v>
      </c>
      <c r="L1670">
        <f>Tabela1[[#This Row],[vlCaptEst]]+Tabela1[[#This Row],[vlLancEstTrat]]+Tabela1[[#This Row],[vlLancEstNTrat]]+Tabela1[[#This Row],[vlConsEst]]</f>
        <v>193.04414635501126</v>
      </c>
      <c r="M1670">
        <v>-505.49077947744064</v>
      </c>
      <c r="N1670">
        <v>0</v>
      </c>
      <c r="O1670">
        <v>-312.44663309999999</v>
      </c>
      <c r="P1670"/>
      <c r="Q1670" t="s">
        <v>11562</v>
      </c>
      <c r="R1670" t="s">
        <v>52</v>
      </c>
      <c r="S1670">
        <v>4672</v>
      </c>
      <c r="T1670">
        <v>0</v>
      </c>
      <c r="U1670">
        <v>0</v>
      </c>
      <c r="V1670">
        <v>934.40000000000009</v>
      </c>
      <c r="W1670">
        <v>0</v>
      </c>
      <c r="X1670">
        <v>0</v>
      </c>
      <c r="Y1670">
        <v>6.8865634401759176E-2</v>
      </c>
      <c r="Z1670">
        <v>128.69609757000751</v>
      </c>
      <c r="AA1670">
        <v>0</v>
      </c>
      <c r="AB1670">
        <v>0</v>
      </c>
      <c r="AC1670">
        <v>64.348048785003755</v>
      </c>
      <c r="AD1670" t="s">
        <v>10658</v>
      </c>
      <c r="AE1670" t="s">
        <v>10659</v>
      </c>
      <c r="AF1670" s="10">
        <v>43318</v>
      </c>
      <c r="AG1670" s="10">
        <v>45144</v>
      </c>
      <c r="AH1670" t="s">
        <v>10660</v>
      </c>
      <c r="AI1670" t="s">
        <v>10398</v>
      </c>
      <c r="AJ1670" t="s">
        <v>10661</v>
      </c>
      <c r="AK1670" t="s">
        <v>299</v>
      </c>
      <c r="AL1670" t="s">
        <v>47</v>
      </c>
      <c r="AM1670" t="s">
        <v>10662</v>
      </c>
      <c r="AN1670" t="s">
        <v>10663</v>
      </c>
    </row>
    <row r="1671" spans="1:40" s="4" customFormat="1" x14ac:dyDescent="0.25">
      <c r="A1671" t="s">
        <v>10664</v>
      </c>
      <c r="B1671" t="s">
        <v>292</v>
      </c>
      <c r="C1671">
        <v>80</v>
      </c>
      <c r="D1671" t="s">
        <v>293</v>
      </c>
      <c r="E1671" t="s">
        <v>294</v>
      </c>
      <c r="F1671" s="1">
        <v>700000079308</v>
      </c>
      <c r="G1671" t="s">
        <v>10665</v>
      </c>
      <c r="H1671" t="s">
        <v>10666</v>
      </c>
      <c r="I1671" t="s">
        <v>49</v>
      </c>
      <c r="J1671"/>
      <c r="K1671" s="10" t="s">
        <v>66</v>
      </c>
      <c r="L1671">
        <f>Tabela1[[#This Row],[vlCaptEst]]+Tabela1[[#This Row],[vlLancEstTrat]]+Tabela1[[#This Row],[vlLancEstNTrat]]+Tabela1[[#This Row],[vlConsEst]]</f>
        <v>1639.0654551455173</v>
      </c>
      <c r="M1671">
        <v>-322.65794510769501</v>
      </c>
      <c r="N1671">
        <f>Tabela1[[#This Row],[VALOR_anual]]+Tabela1[[#This Row],[AJUSTE_exerc]]</f>
        <v>1316.4075100378222</v>
      </c>
      <c r="O1671"/>
      <c r="P1671"/>
      <c r="Q1671" t="s">
        <v>51</v>
      </c>
      <c r="R1671" t="s">
        <v>52</v>
      </c>
      <c r="S1671">
        <v>17052.8</v>
      </c>
      <c r="T1671">
        <v>0</v>
      </c>
      <c r="U1671">
        <v>0</v>
      </c>
      <c r="V1671">
        <v>16979.8</v>
      </c>
      <c r="W1671">
        <v>0</v>
      </c>
      <c r="X1671">
        <v>0</v>
      </c>
      <c r="Y1671">
        <v>6.8865634401759176E-2</v>
      </c>
      <c r="Z1671">
        <v>469.7407561305273</v>
      </c>
      <c r="AA1671">
        <v>0</v>
      </c>
      <c r="AB1671">
        <v>0</v>
      </c>
      <c r="AC1671">
        <v>1169.3246990149898</v>
      </c>
      <c r="AD1671" t="s">
        <v>10667</v>
      </c>
      <c r="AE1671" t="s">
        <v>10668</v>
      </c>
      <c r="AF1671" s="10">
        <v>43280</v>
      </c>
      <c r="AG1671" s="10">
        <v>44011</v>
      </c>
      <c r="AH1671" t="s">
        <v>10669</v>
      </c>
      <c r="AI1671" t="s">
        <v>9410</v>
      </c>
      <c r="AJ1671" t="s">
        <v>10670</v>
      </c>
      <c r="AK1671" t="s">
        <v>295</v>
      </c>
      <c r="AL1671" t="s">
        <v>47</v>
      </c>
      <c r="AM1671" t="s">
        <v>10671</v>
      </c>
      <c r="AN1671" t="s">
        <v>10672</v>
      </c>
    </row>
    <row r="1672" spans="1:40" s="4" customFormat="1" x14ac:dyDescent="0.25">
      <c r="A1672" t="s">
        <v>10673</v>
      </c>
      <c r="B1672" t="s">
        <v>292</v>
      </c>
      <c r="C1672">
        <v>80</v>
      </c>
      <c r="D1672" t="s">
        <v>293</v>
      </c>
      <c r="E1672" t="s">
        <v>294</v>
      </c>
      <c r="F1672" s="1">
        <v>330003582621</v>
      </c>
      <c r="G1672" t="s">
        <v>10674</v>
      </c>
      <c r="H1672" t="s">
        <v>10675</v>
      </c>
      <c r="I1672" t="s">
        <v>271</v>
      </c>
      <c r="J1672"/>
      <c r="K1672" s="10" t="s">
        <v>1434</v>
      </c>
      <c r="L1672">
        <f>Tabela1[[#This Row],[vlCaptEst]]+Tabela1[[#This Row],[vlLancEstTrat]]+Tabela1[[#This Row],[vlLancEstNTrat]]+Tabela1[[#This Row],[vlConsEst]]</f>
        <v>1350.6609162297766</v>
      </c>
      <c r="M1672">
        <v>0</v>
      </c>
      <c r="N1672">
        <f>Tabela1[[#This Row],[VALOR_anual]]+Tabela1[[#This Row],[AJUSTE_exerc]]</f>
        <v>1350.6609162297766</v>
      </c>
      <c r="O1672"/>
      <c r="P1672"/>
      <c r="Q1672" t="s">
        <v>51</v>
      </c>
      <c r="R1672" t="s">
        <v>52</v>
      </c>
      <c r="S1672">
        <v>14256</v>
      </c>
      <c r="T1672">
        <v>0</v>
      </c>
      <c r="U1672">
        <v>0</v>
      </c>
      <c r="V1672">
        <v>13910.69</v>
      </c>
      <c r="W1672">
        <v>0</v>
      </c>
      <c r="X1672">
        <v>0</v>
      </c>
      <c r="Y1672">
        <v>6.8865634401759176E-2</v>
      </c>
      <c r="Z1672">
        <v>392.69967772308502</v>
      </c>
      <c r="AA1672">
        <v>0</v>
      </c>
      <c r="AB1672">
        <v>0</v>
      </c>
      <c r="AC1672">
        <v>957.96123850669164</v>
      </c>
      <c r="AD1672" t="s">
        <v>10676</v>
      </c>
      <c r="AE1672" t="s">
        <v>10677</v>
      </c>
      <c r="AF1672" s="10">
        <v>43333</v>
      </c>
      <c r="AG1672" s="10">
        <v>44064</v>
      </c>
      <c r="AH1672" t="s">
        <v>10678</v>
      </c>
      <c r="AI1672" t="s">
        <v>10588</v>
      </c>
      <c r="AJ1672" t="s">
        <v>10679</v>
      </c>
      <c r="AK1672" t="s">
        <v>295</v>
      </c>
      <c r="AL1672" t="s">
        <v>2633</v>
      </c>
      <c r="AM1672" t="s">
        <v>10680</v>
      </c>
      <c r="AN1672" t="s">
        <v>10681</v>
      </c>
    </row>
    <row r="1673" spans="1:40" s="4" customFormat="1" x14ac:dyDescent="0.25">
      <c r="A1673" t="s">
        <v>10682</v>
      </c>
      <c r="B1673" t="s">
        <v>292</v>
      </c>
      <c r="C1673">
        <v>80</v>
      </c>
      <c r="D1673" t="s">
        <v>293</v>
      </c>
      <c r="E1673" t="s">
        <v>294</v>
      </c>
      <c r="F1673" s="1">
        <v>330001238265</v>
      </c>
      <c r="G1673" t="s">
        <v>10683</v>
      </c>
      <c r="H1673" t="s">
        <v>10684</v>
      </c>
      <c r="I1673" t="s">
        <v>49</v>
      </c>
      <c r="J1673"/>
      <c r="K1673" s="10" t="s">
        <v>1434</v>
      </c>
      <c r="L1673">
        <f>Tabela1[[#This Row],[vlCaptEst]]+Tabela1[[#This Row],[vlLancEstTrat]]+Tabela1[[#This Row],[vlLancEstNTrat]]+Tabela1[[#This Row],[vlConsEst]]</f>
        <v>10783.326806989422</v>
      </c>
      <c r="M1673">
        <v>0</v>
      </c>
      <c r="N1673">
        <f>Tabela1[[#This Row],[VALOR_anual]]+Tabela1[[#This Row],[AJUSTE_exerc]]</f>
        <v>10783.326806989422</v>
      </c>
      <c r="O1673"/>
      <c r="P1673"/>
      <c r="Q1673" t="s">
        <v>51</v>
      </c>
      <c r="R1673" t="s">
        <v>52</v>
      </c>
      <c r="S1673">
        <v>112237.5</v>
      </c>
      <c r="T1673">
        <v>0</v>
      </c>
      <c r="U1673">
        <v>0</v>
      </c>
      <c r="V1673">
        <v>111690</v>
      </c>
      <c r="W1673">
        <v>0</v>
      </c>
      <c r="X1673">
        <v>0</v>
      </c>
      <c r="Y1673">
        <v>6.8865634401759176E-2</v>
      </c>
      <c r="Z1673">
        <v>3091.7241658998355</v>
      </c>
      <c r="AA1673">
        <v>0</v>
      </c>
      <c r="AB1673">
        <v>0</v>
      </c>
      <c r="AC1673">
        <v>7691.6026410895856</v>
      </c>
      <c r="AD1673" t="s">
        <v>10685</v>
      </c>
      <c r="AE1673" t="s">
        <v>10686</v>
      </c>
      <c r="AF1673" s="10">
        <v>43333</v>
      </c>
      <c r="AG1673" s="10">
        <v>44064</v>
      </c>
      <c r="AH1673" t="s">
        <v>10687</v>
      </c>
      <c r="AI1673" t="s">
        <v>10688</v>
      </c>
      <c r="AJ1673" t="s">
        <v>10689</v>
      </c>
      <c r="AK1673" t="s">
        <v>295</v>
      </c>
      <c r="AL1673" t="s">
        <v>2633</v>
      </c>
      <c r="AM1673" t="s">
        <v>10690</v>
      </c>
      <c r="AN1673" t="s">
        <v>1668</v>
      </c>
    </row>
    <row r="1674" spans="1:40" s="4" customFormat="1" x14ac:dyDescent="0.25">
      <c r="A1674" t="s">
        <v>10691</v>
      </c>
      <c r="B1674" t="s">
        <v>292</v>
      </c>
      <c r="C1674">
        <v>80</v>
      </c>
      <c r="D1674" t="s">
        <v>293</v>
      </c>
      <c r="E1674" t="s">
        <v>294</v>
      </c>
      <c r="F1674" s="1">
        <v>330001238265</v>
      </c>
      <c r="G1674" t="s">
        <v>10683</v>
      </c>
      <c r="H1674" t="s">
        <v>10692</v>
      </c>
      <c r="I1674" t="s">
        <v>271</v>
      </c>
      <c r="J1674"/>
      <c r="K1674" s="10" t="s">
        <v>1434</v>
      </c>
      <c r="L1674">
        <f>Tabela1[[#This Row],[vlCaptEst]]+Tabela1[[#This Row],[vlLancEstTrat]]+Tabela1[[#This Row],[vlLancEstNTrat]]+Tabela1[[#This Row],[vlConsEst]]</f>
        <v>1095.4259664103956</v>
      </c>
      <c r="M1674">
        <v>0</v>
      </c>
      <c r="N1674">
        <f>Tabela1[[#This Row],[VALOR_anual]]+Tabela1[[#This Row],[AJUSTE_exerc]]</f>
        <v>1095.4259664103956</v>
      </c>
      <c r="O1674"/>
      <c r="P1674"/>
      <c r="Q1674" t="s">
        <v>51</v>
      </c>
      <c r="R1674" t="s">
        <v>52</v>
      </c>
      <c r="S1674">
        <v>18688</v>
      </c>
      <c r="T1674">
        <v>0</v>
      </c>
      <c r="U1674">
        <v>0</v>
      </c>
      <c r="V1674">
        <v>8431.5</v>
      </c>
      <c r="W1674">
        <v>0</v>
      </c>
      <c r="X1674">
        <v>0</v>
      </c>
      <c r="Y1674">
        <v>6.8865634401759176E-2</v>
      </c>
      <c r="Z1674">
        <v>514.78264140602357</v>
      </c>
      <c r="AA1674">
        <v>0</v>
      </c>
      <c r="AB1674">
        <v>0</v>
      </c>
      <c r="AC1674">
        <v>580.64332500437206</v>
      </c>
      <c r="AD1674" t="s">
        <v>10693</v>
      </c>
      <c r="AE1674" t="s">
        <v>10694</v>
      </c>
      <c r="AF1674" s="10">
        <v>43333</v>
      </c>
      <c r="AG1674" s="10">
        <v>44064</v>
      </c>
      <c r="AH1674" t="s">
        <v>10695</v>
      </c>
      <c r="AI1674" t="s">
        <v>10688</v>
      </c>
      <c r="AJ1674" t="s">
        <v>10696</v>
      </c>
      <c r="AK1674" t="s">
        <v>295</v>
      </c>
      <c r="AL1674" t="s">
        <v>47</v>
      </c>
      <c r="AM1674" t="s">
        <v>10690</v>
      </c>
      <c r="AN1674" t="s">
        <v>1668</v>
      </c>
    </row>
    <row r="1675" spans="1:40" s="4" customFormat="1" x14ac:dyDescent="0.25">
      <c r="A1675" t="s">
        <v>10697</v>
      </c>
      <c r="B1675" t="s">
        <v>292</v>
      </c>
      <c r="C1675">
        <v>80</v>
      </c>
      <c r="D1675" t="s">
        <v>293</v>
      </c>
      <c r="E1675" t="s">
        <v>294</v>
      </c>
      <c r="F1675" s="1">
        <v>330026548705</v>
      </c>
      <c r="G1675" t="s">
        <v>10698</v>
      </c>
      <c r="H1675" t="s">
        <v>10699</v>
      </c>
      <c r="I1675" t="s">
        <v>271</v>
      </c>
      <c r="J1675"/>
      <c r="K1675" s="10" t="s">
        <v>2638</v>
      </c>
      <c r="L1675">
        <f>Tabela1[[#This Row],[vlCaptEst]]+Tabela1[[#This Row],[vlLancEstTrat]]+Tabela1[[#This Row],[vlLancEstNTrat]]+Tabela1[[#This Row],[vlConsEst]]</f>
        <v>1671.0464614146399</v>
      </c>
      <c r="M1675">
        <v>0</v>
      </c>
      <c r="N1675">
        <f>Tabela1[[#This Row],[VALOR_anual]]+Tabela1[[#This Row],[AJUSTE_exerc]]</f>
        <v>1671.0464614146399</v>
      </c>
      <c r="O1675"/>
      <c r="P1675"/>
      <c r="Q1675" t="s">
        <v>250</v>
      </c>
      <c r="R1675" t="s">
        <v>52</v>
      </c>
      <c r="S1675">
        <v>20221</v>
      </c>
      <c r="T1675">
        <v>0</v>
      </c>
      <c r="U1675">
        <v>0</v>
      </c>
      <c r="V1675">
        <v>16176.8</v>
      </c>
      <c r="W1675">
        <v>0</v>
      </c>
      <c r="X1675">
        <v>0</v>
      </c>
      <c r="Y1675">
        <v>6.8865634401759176E-2</v>
      </c>
      <c r="Z1675">
        <v>557.02244878755516</v>
      </c>
      <c r="AA1675">
        <v>0</v>
      </c>
      <c r="AB1675">
        <v>0</v>
      </c>
      <c r="AC1675">
        <v>1114.0240126270846</v>
      </c>
      <c r="AD1675" t="s">
        <v>10700</v>
      </c>
      <c r="AE1675" t="s">
        <v>10701</v>
      </c>
      <c r="AF1675" s="10">
        <v>43384</v>
      </c>
      <c r="AG1675" s="10">
        <v>44115</v>
      </c>
      <c r="AH1675" t="s">
        <v>10702</v>
      </c>
      <c r="AI1675" t="s">
        <v>10703</v>
      </c>
      <c r="AJ1675" t="s">
        <v>10704</v>
      </c>
      <c r="AK1675" t="s">
        <v>295</v>
      </c>
      <c r="AL1675" t="s">
        <v>47</v>
      </c>
      <c r="AM1675" t="s">
        <v>10671</v>
      </c>
      <c r="AN1675" t="s">
        <v>10705</v>
      </c>
    </row>
    <row r="1676" spans="1:40" s="4" customFormat="1" x14ac:dyDescent="0.25">
      <c r="A1676" t="s">
        <v>10706</v>
      </c>
      <c r="B1676" t="s">
        <v>292</v>
      </c>
      <c r="C1676">
        <v>80</v>
      </c>
      <c r="D1676" t="s">
        <v>293</v>
      </c>
      <c r="E1676" t="s">
        <v>294</v>
      </c>
      <c r="F1676" s="1">
        <v>330026233038</v>
      </c>
      <c r="G1676" t="s">
        <v>10707</v>
      </c>
      <c r="H1676" t="s">
        <v>10708</v>
      </c>
      <c r="I1676" t="s">
        <v>49</v>
      </c>
      <c r="J1676"/>
      <c r="K1676" s="10" t="s">
        <v>1455</v>
      </c>
      <c r="L1676">
        <f>Tabela1[[#This Row],[vlCaptEst]]+Tabela1[[#This Row],[vlLancEstTrat]]+Tabela1[[#This Row],[vlLancEstNTrat]]+Tabela1[[#This Row],[vlConsEst]]</f>
        <v>2447.8203333262873</v>
      </c>
      <c r="M1676">
        <v>0</v>
      </c>
      <c r="N1676">
        <f>Tabela1[[#This Row],[VALOR_anual]]+Tabela1[[#This Row],[AJUSTE_exerc]]</f>
        <v>2447.8203333262873</v>
      </c>
      <c r="O1676"/>
      <c r="P1676"/>
      <c r="Q1676" t="s">
        <v>250</v>
      </c>
      <c r="R1676" t="s">
        <v>52</v>
      </c>
      <c r="S1676">
        <v>59241.33</v>
      </c>
      <c r="T1676">
        <v>0</v>
      </c>
      <c r="U1676">
        <v>0</v>
      </c>
      <c r="V1676">
        <v>11848.27</v>
      </c>
      <c r="W1676">
        <v>0</v>
      </c>
      <c r="X1676">
        <v>0</v>
      </c>
      <c r="Y1676">
        <v>6.8865634401759176E-2</v>
      </c>
      <c r="Z1676">
        <v>1631.8767413928538</v>
      </c>
      <c r="AA1676">
        <v>0</v>
      </c>
      <c r="AB1676">
        <v>0</v>
      </c>
      <c r="AC1676">
        <v>815.94359193343325</v>
      </c>
      <c r="AD1676" t="s">
        <v>10709</v>
      </c>
      <c r="AE1676" t="s">
        <v>10710</v>
      </c>
      <c r="AF1676" s="10">
        <v>43417</v>
      </c>
      <c r="AG1676" s="10">
        <v>45243</v>
      </c>
      <c r="AH1676" t="s">
        <v>10711</v>
      </c>
      <c r="AI1676" t="s">
        <v>10525</v>
      </c>
      <c r="AJ1676" t="s">
        <v>10712</v>
      </c>
      <c r="AK1676" t="s">
        <v>295</v>
      </c>
      <c r="AL1676" t="s">
        <v>47</v>
      </c>
      <c r="AM1676" t="s">
        <v>10713</v>
      </c>
      <c r="AN1676" t="s">
        <v>10714</v>
      </c>
    </row>
    <row r="1677" spans="1:40" s="4" customFormat="1" x14ac:dyDescent="0.25">
      <c r="A1677" t="s">
        <v>10715</v>
      </c>
      <c r="B1677" t="s">
        <v>292</v>
      </c>
      <c r="C1677">
        <v>80</v>
      </c>
      <c r="D1677" t="s">
        <v>293</v>
      </c>
      <c r="E1677" t="s">
        <v>294</v>
      </c>
      <c r="F1677" s="1">
        <v>330022424823</v>
      </c>
      <c r="G1677" t="s">
        <v>315</v>
      </c>
      <c r="H1677" t="s">
        <v>10716</v>
      </c>
      <c r="I1677" t="s">
        <v>49</v>
      </c>
      <c r="J1677"/>
      <c r="K1677" s="10" t="s">
        <v>249</v>
      </c>
      <c r="L1677">
        <f>Tabela1[[#This Row],[vlCaptEst]]+Tabela1[[#This Row],[vlLancEstTrat]]+Tabela1[[#This Row],[vlLancEstNTrat]]+Tabela1[[#This Row],[vlConsEst]]</f>
        <v>5394.6656147733738</v>
      </c>
      <c r="M1677">
        <v>0</v>
      </c>
      <c r="N1677">
        <f>Tabela1[[#This Row],[VALOR_anual]]+Tabela1[[#This Row],[AJUSTE_exerc]]</f>
        <v>5394.6656147733738</v>
      </c>
      <c r="O1677"/>
      <c r="P1677"/>
      <c r="Q1677" t="s">
        <v>250</v>
      </c>
      <c r="R1677" t="s">
        <v>52</v>
      </c>
      <c r="S1677">
        <v>130560</v>
      </c>
      <c r="T1677">
        <v>0</v>
      </c>
      <c r="U1677">
        <v>0</v>
      </c>
      <c r="V1677">
        <v>26112</v>
      </c>
      <c r="W1677">
        <v>0</v>
      </c>
      <c r="X1677">
        <v>0</v>
      </c>
      <c r="Y1677">
        <v>6.8865634401759176E-2</v>
      </c>
      <c r="Z1677">
        <v>3596.4402623575784</v>
      </c>
      <c r="AA1677">
        <v>0</v>
      </c>
      <c r="AB1677">
        <v>0</v>
      </c>
      <c r="AC1677">
        <v>1798.2253524157954</v>
      </c>
      <c r="AD1677" t="s">
        <v>10717</v>
      </c>
      <c r="AE1677" t="s">
        <v>10718</v>
      </c>
      <c r="AF1677" s="10">
        <v>43481</v>
      </c>
      <c r="AG1677" s="10">
        <v>45307</v>
      </c>
      <c r="AH1677" t="s">
        <v>10719</v>
      </c>
      <c r="AI1677" t="s">
        <v>10720</v>
      </c>
      <c r="AJ1677" t="s">
        <v>10721</v>
      </c>
      <c r="AK1677" t="s">
        <v>295</v>
      </c>
      <c r="AL1677" t="s">
        <v>47</v>
      </c>
      <c r="AM1677" t="s">
        <v>10722</v>
      </c>
      <c r="AN1677" t="s">
        <v>316</v>
      </c>
    </row>
    <row r="1678" spans="1:40" s="4" customFormat="1" x14ac:dyDescent="0.25">
      <c r="A1678" t="s">
        <v>10723</v>
      </c>
      <c r="B1678" t="s">
        <v>292</v>
      </c>
      <c r="C1678">
        <v>80</v>
      </c>
      <c r="D1678" t="s">
        <v>293</v>
      </c>
      <c r="E1678" t="s">
        <v>294</v>
      </c>
      <c r="F1678" s="1">
        <v>330003745350</v>
      </c>
      <c r="G1678" t="s">
        <v>10724</v>
      </c>
      <c r="H1678" t="s">
        <v>10725</v>
      </c>
      <c r="I1678" t="s">
        <v>49</v>
      </c>
      <c r="J1678"/>
      <c r="K1678" s="10" t="s">
        <v>298</v>
      </c>
      <c r="L1678">
        <f>Tabela1[[#This Row],[vlCaptEst]]+Tabela1[[#This Row],[vlLancEstTrat]]+Tabela1[[#This Row],[vlLancEstNTrat]]+Tabela1[[#This Row],[vlConsEst]]</f>
        <v>122.45889274739719</v>
      </c>
      <c r="M1678">
        <v>0</v>
      </c>
      <c r="N1678">
        <f>Tabela1[[#This Row],[VALOR_anual]]+Tabela1[[#This Row],[AJUSTE_exerc]]</f>
        <v>122.45889274739719</v>
      </c>
      <c r="O1678"/>
      <c r="P1678"/>
      <c r="Q1678" t="s">
        <v>250</v>
      </c>
      <c r="R1678" t="s">
        <v>52</v>
      </c>
      <c r="S1678">
        <v>2963.8</v>
      </c>
      <c r="T1678">
        <v>0</v>
      </c>
      <c r="U1678">
        <v>0</v>
      </c>
      <c r="V1678">
        <v>592.76</v>
      </c>
      <c r="W1678">
        <v>0</v>
      </c>
      <c r="X1678">
        <v>0</v>
      </c>
      <c r="Y1678">
        <v>6.8865634401759176E-2</v>
      </c>
      <c r="Z1678">
        <v>81.63926183159812</v>
      </c>
      <c r="AA1678">
        <v>0</v>
      </c>
      <c r="AB1678">
        <v>0</v>
      </c>
      <c r="AC1678">
        <v>40.81963091579906</v>
      </c>
      <c r="AD1678" t="s">
        <v>10726</v>
      </c>
      <c r="AE1678" t="s">
        <v>10727</v>
      </c>
      <c r="AF1678" s="10">
        <v>43545</v>
      </c>
      <c r="AG1678" s="10">
        <v>45372</v>
      </c>
      <c r="AH1678" t="s">
        <v>10728</v>
      </c>
      <c r="AI1678" t="s">
        <v>6646</v>
      </c>
      <c r="AJ1678" t="s">
        <v>10729</v>
      </c>
      <c r="AK1678" t="s">
        <v>10730</v>
      </c>
      <c r="AL1678" t="s">
        <v>47</v>
      </c>
      <c r="AM1678" t="s">
        <v>10731</v>
      </c>
      <c r="AN1678" t="s">
        <v>10732</v>
      </c>
    </row>
    <row r="1679" spans="1:40" s="4" customFormat="1" x14ac:dyDescent="0.25">
      <c r="A1679" t="s">
        <v>10733</v>
      </c>
      <c r="B1679" t="s">
        <v>292</v>
      </c>
      <c r="C1679">
        <v>80</v>
      </c>
      <c r="D1679" t="s">
        <v>293</v>
      </c>
      <c r="E1679" t="s">
        <v>294</v>
      </c>
      <c r="F1679" s="1">
        <v>330028079516</v>
      </c>
      <c r="G1679" t="s">
        <v>10734</v>
      </c>
      <c r="H1679" t="s">
        <v>10735</v>
      </c>
      <c r="I1679" t="s">
        <v>62</v>
      </c>
      <c r="J1679"/>
      <c r="K1679" s="10" t="s">
        <v>254</v>
      </c>
      <c r="L1679">
        <f>Tabela1[[#This Row],[vlCaptEst]]+Tabela1[[#This Row],[vlLancEstTrat]]+Tabela1[[#This Row],[vlLancEstNTrat]]+Tabela1[[#This Row],[vlConsEst]]</f>
        <v>130.89641174969074</v>
      </c>
      <c r="M1679">
        <v>0</v>
      </c>
      <c r="N1679">
        <f>Tabela1[[#This Row],[VALOR_anual]]+Tabela1[[#This Row],[AJUSTE_exerc]]</f>
        <v>130.89641174969074</v>
      </c>
      <c r="O1679"/>
      <c r="P1679"/>
      <c r="Q1679" t="s">
        <v>250</v>
      </c>
      <c r="R1679" t="s">
        <v>52</v>
      </c>
      <c r="S1679">
        <v>3168</v>
      </c>
      <c r="T1679">
        <v>0</v>
      </c>
      <c r="U1679">
        <v>0</v>
      </c>
      <c r="V1679">
        <v>633.6</v>
      </c>
      <c r="W1679">
        <v>0</v>
      </c>
      <c r="X1679">
        <v>0</v>
      </c>
      <c r="Y1679">
        <v>6.8865634401759176E-2</v>
      </c>
      <c r="Z1679">
        <v>87.267755324464744</v>
      </c>
      <c r="AA1679">
        <v>0</v>
      </c>
      <c r="AB1679">
        <v>0</v>
      </c>
      <c r="AC1679">
        <v>43.628656425226005</v>
      </c>
      <c r="AD1679" t="s">
        <v>10736</v>
      </c>
      <c r="AE1679" t="s">
        <v>10737</v>
      </c>
      <c r="AF1679" s="10">
        <v>43635</v>
      </c>
      <c r="AG1679" s="10">
        <v>45462</v>
      </c>
      <c r="AH1679" t="s">
        <v>10738</v>
      </c>
      <c r="AI1679" t="s">
        <v>10398</v>
      </c>
      <c r="AJ1679" t="s">
        <v>10739</v>
      </c>
      <c r="AK1679" t="s">
        <v>295</v>
      </c>
      <c r="AL1679" t="s">
        <v>47</v>
      </c>
      <c r="AM1679" t="s">
        <v>10740</v>
      </c>
      <c r="AN1679" t="s">
        <v>10741</v>
      </c>
    </row>
    <row r="1680" spans="1:40" s="4" customFormat="1" x14ac:dyDescent="0.25">
      <c r="A1680" t="s">
        <v>10742</v>
      </c>
      <c r="B1680" t="s">
        <v>292</v>
      </c>
      <c r="C1680">
        <v>80</v>
      </c>
      <c r="D1680" t="s">
        <v>293</v>
      </c>
      <c r="E1680" t="s">
        <v>294</v>
      </c>
      <c r="F1680" s="1">
        <v>330005048541</v>
      </c>
      <c r="G1680" t="s">
        <v>317</v>
      </c>
      <c r="H1680" t="s">
        <v>318</v>
      </c>
      <c r="I1680" t="s">
        <v>271</v>
      </c>
      <c r="J1680"/>
      <c r="K1680" s="10" t="s">
        <v>10743</v>
      </c>
      <c r="L1680">
        <f>Tabela1[[#This Row],[vlCaptEst]]+Tabela1[[#This Row],[vlLancEstTrat]]+Tabela1[[#This Row],[vlLancEstNTrat]]+Tabela1[[#This Row],[vlConsEst]]</f>
        <v>3395.6314870925962</v>
      </c>
      <c r="M1680">
        <v>0</v>
      </c>
      <c r="N1680">
        <f>Tabela1[[#This Row],[VALOR_anual]]+Tabela1[[#This Row],[AJUSTE_exerc]]</f>
        <v>3395.6314870925962</v>
      </c>
      <c r="O1680"/>
      <c r="P1680"/>
      <c r="Q1680" t="s">
        <v>250</v>
      </c>
      <c r="R1680" t="s">
        <v>52</v>
      </c>
      <c r="S1680">
        <v>50220</v>
      </c>
      <c r="T1680">
        <v>0</v>
      </c>
      <c r="U1680">
        <v>0</v>
      </c>
      <c r="V1680">
        <v>29220</v>
      </c>
      <c r="W1680">
        <v>0</v>
      </c>
      <c r="X1680">
        <v>0</v>
      </c>
      <c r="Y1680">
        <v>6.8865634401759176E-2</v>
      </c>
      <c r="Z1680">
        <v>1383.3771873116898</v>
      </c>
      <c r="AA1680">
        <v>0</v>
      </c>
      <c r="AB1680">
        <v>0</v>
      </c>
      <c r="AC1680">
        <v>2012.2542997809062</v>
      </c>
      <c r="AD1680" t="s">
        <v>10744</v>
      </c>
      <c r="AE1680" t="s">
        <v>10745</v>
      </c>
      <c r="AF1680" s="10">
        <v>43367</v>
      </c>
      <c r="AG1680" s="10">
        <v>45193</v>
      </c>
      <c r="AH1680" t="s">
        <v>10746</v>
      </c>
      <c r="AI1680" t="s">
        <v>10747</v>
      </c>
      <c r="AJ1680">
        <v>27970020</v>
      </c>
      <c r="AK1680" t="s">
        <v>299</v>
      </c>
      <c r="AL1680" t="s">
        <v>47</v>
      </c>
      <c r="AM1680" t="s">
        <v>10748</v>
      </c>
      <c r="AN1680" t="s">
        <v>10749</v>
      </c>
    </row>
    <row r="1681" spans="1:40" s="4" customFormat="1" x14ac:dyDescent="0.25">
      <c r="A1681" t="s">
        <v>10750</v>
      </c>
      <c r="B1681" t="s">
        <v>292</v>
      </c>
      <c r="C1681">
        <v>80</v>
      </c>
      <c r="D1681" t="s">
        <v>293</v>
      </c>
      <c r="E1681" t="s">
        <v>294</v>
      </c>
      <c r="F1681" s="1">
        <v>330022577069</v>
      </c>
      <c r="G1681" t="s">
        <v>10751</v>
      </c>
      <c r="H1681" t="s">
        <v>10752</v>
      </c>
      <c r="I1681" t="s">
        <v>49</v>
      </c>
      <c r="J1681"/>
      <c r="K1681" s="10" t="s">
        <v>475</v>
      </c>
      <c r="L1681">
        <f>Tabela1[[#This Row],[vlCaptEst]]+Tabela1[[#This Row],[vlLancEstTrat]]+Tabela1[[#This Row],[vlLancEstNTrat]]+Tabela1[[#This Row],[vlConsEst]]</f>
        <v>1353.4699417392035</v>
      </c>
      <c r="M1681">
        <v>0</v>
      </c>
      <c r="N1681">
        <f>Tabela1[[#This Row],[VALOR_anual]]+Tabela1[[#This Row],[AJUSTE_exerc]]</f>
        <v>1353.4699417392035</v>
      </c>
      <c r="O1681"/>
      <c r="P1681"/>
      <c r="Q1681" t="s">
        <v>250</v>
      </c>
      <c r="R1681" t="s">
        <v>52</v>
      </c>
      <c r="S1681">
        <v>15118.3</v>
      </c>
      <c r="T1681">
        <v>0</v>
      </c>
      <c r="U1681">
        <v>0</v>
      </c>
      <c r="V1681">
        <v>13606.47</v>
      </c>
      <c r="W1681">
        <v>0</v>
      </c>
      <c r="X1681">
        <v>0</v>
      </c>
      <c r="Y1681">
        <v>6.8865634401759176E-2</v>
      </c>
      <c r="Z1681">
        <v>416.45630610206751</v>
      </c>
      <c r="AA1681">
        <v>0</v>
      </c>
      <c r="AB1681">
        <v>0</v>
      </c>
      <c r="AC1681">
        <v>937.01363563713596</v>
      </c>
      <c r="AD1681" t="s">
        <v>10753</v>
      </c>
      <c r="AE1681" t="s">
        <v>10754</v>
      </c>
      <c r="AF1681" s="10">
        <v>43628</v>
      </c>
      <c r="AG1681" s="10">
        <v>45455</v>
      </c>
      <c r="AH1681" t="s">
        <v>10755</v>
      </c>
      <c r="AI1681" t="s">
        <v>10756</v>
      </c>
      <c r="AJ1681" t="s">
        <v>10757</v>
      </c>
      <c r="AK1681" t="s">
        <v>299</v>
      </c>
      <c r="AL1681" t="s">
        <v>47</v>
      </c>
      <c r="AM1681" t="s">
        <v>1406</v>
      </c>
      <c r="AN1681" t="s">
        <v>268</v>
      </c>
    </row>
    <row r="1682" spans="1:40" s="4" customFormat="1" x14ac:dyDescent="0.25">
      <c r="A1682" t="s">
        <v>10758</v>
      </c>
      <c r="B1682" t="s">
        <v>292</v>
      </c>
      <c r="C1682">
        <v>80</v>
      </c>
      <c r="D1682" t="s">
        <v>293</v>
      </c>
      <c r="E1682" t="s">
        <v>294</v>
      </c>
      <c r="F1682" s="1">
        <v>330027870554</v>
      </c>
      <c r="G1682" t="s">
        <v>10759</v>
      </c>
      <c r="H1682" t="s">
        <v>10760</v>
      </c>
      <c r="I1682" t="s">
        <v>49</v>
      </c>
      <c r="J1682"/>
      <c r="K1682" s="10" t="s">
        <v>5670</v>
      </c>
      <c r="L1682">
        <f>Tabela1[[#This Row],[vlCaptEst]]+Tabela1[[#This Row],[vlLancEstTrat]]+Tabela1[[#This Row],[vlLancEstNTrat]]+Tabela1[[#This Row],[vlConsEst]]</f>
        <v>1438.1270785604836</v>
      </c>
      <c r="M1682">
        <v>0</v>
      </c>
      <c r="N1682">
        <f>Tabela1[[#This Row],[VALOR_anual]]+Tabela1[[#This Row],[AJUSTE_exerc]]</f>
        <v>1438.1270785604836</v>
      </c>
      <c r="O1682"/>
      <c r="P1682"/>
      <c r="Q1682" t="s">
        <v>10761</v>
      </c>
      <c r="R1682" t="s">
        <v>5672</v>
      </c>
      <c r="S1682">
        <v>0</v>
      </c>
      <c r="T1682">
        <v>107923.2</v>
      </c>
      <c r="U1682">
        <v>0</v>
      </c>
      <c r="V1682">
        <v>0</v>
      </c>
      <c r="W1682">
        <v>1234</v>
      </c>
      <c r="X1682">
        <v>81</v>
      </c>
      <c r="Y1682">
        <v>6.8865634401759176E-2</v>
      </c>
      <c r="Z1682">
        <v>0</v>
      </c>
      <c r="AA1682">
        <v>1438.1270785604836</v>
      </c>
      <c r="AB1682">
        <v>0</v>
      </c>
      <c r="AC1682">
        <v>0</v>
      </c>
      <c r="AD1682" t="s">
        <v>10762</v>
      </c>
      <c r="AE1682" t="s">
        <v>10763</v>
      </c>
      <c r="AF1682" s="10">
        <v>43642</v>
      </c>
      <c r="AG1682" s="10">
        <v>45469</v>
      </c>
      <c r="AH1682" t="s">
        <v>10764</v>
      </c>
      <c r="AI1682" t="s">
        <v>10765</v>
      </c>
      <c r="AJ1682" t="s">
        <v>10766</v>
      </c>
      <c r="AK1682" t="s">
        <v>299</v>
      </c>
      <c r="AL1682" t="s">
        <v>47</v>
      </c>
      <c r="AM1682" t="s">
        <v>10767</v>
      </c>
      <c r="AN1682" t="s">
        <v>10768</v>
      </c>
    </row>
    <row r="1683" spans="1:40" s="4" customFormat="1" x14ac:dyDescent="0.25">
      <c r="A1683" t="s">
        <v>10769</v>
      </c>
      <c r="B1683" t="s">
        <v>292</v>
      </c>
      <c r="C1683">
        <v>80</v>
      </c>
      <c r="D1683" t="s">
        <v>293</v>
      </c>
      <c r="E1683" t="s">
        <v>294</v>
      </c>
      <c r="F1683" s="1">
        <v>330027311903</v>
      </c>
      <c r="G1683" t="s">
        <v>10770</v>
      </c>
      <c r="H1683" t="s">
        <v>10771</v>
      </c>
      <c r="I1683" t="s">
        <v>271</v>
      </c>
      <c r="J1683"/>
      <c r="K1683" s="10" t="s">
        <v>1525</v>
      </c>
      <c r="L1683">
        <f>Tabela1[[#This Row],[vlCaptEst]]+Tabela1[[#This Row],[vlLancEstTrat]]+Tabela1[[#This Row],[vlLancEstNTrat]]+Tabela1[[#This Row],[vlConsEst]]</f>
        <v>534.4875898680632</v>
      </c>
      <c r="M1683">
        <v>0</v>
      </c>
      <c r="N1683">
        <f>Tabela1[[#This Row],[VALOR_anual]]+Tabela1[[#This Row],[AJUSTE_exerc]]</f>
        <v>534.4875898680632</v>
      </c>
      <c r="O1683"/>
      <c r="P1683"/>
      <c r="Q1683" t="s">
        <v>250</v>
      </c>
      <c r="R1683" t="s">
        <v>52</v>
      </c>
      <c r="S1683">
        <v>12935.6</v>
      </c>
      <c r="T1683">
        <v>0</v>
      </c>
      <c r="U1683">
        <v>0</v>
      </c>
      <c r="V1683">
        <v>2587.12</v>
      </c>
      <c r="W1683">
        <v>0</v>
      </c>
      <c r="X1683">
        <v>0</v>
      </c>
      <c r="Y1683">
        <v>6.8865634401759176E-2</v>
      </c>
      <c r="Z1683">
        <v>356.32854073671302</v>
      </c>
      <c r="AA1683">
        <v>0</v>
      </c>
      <c r="AB1683">
        <v>0</v>
      </c>
      <c r="AC1683">
        <v>178.15904913135014</v>
      </c>
      <c r="AD1683" t="s">
        <v>10772</v>
      </c>
      <c r="AE1683" t="s">
        <v>10773</v>
      </c>
      <c r="AF1683" s="10">
        <v>43565</v>
      </c>
      <c r="AG1683" s="10">
        <v>45392</v>
      </c>
      <c r="AH1683" t="s">
        <v>10774</v>
      </c>
      <c r="AI1683" t="s">
        <v>10775</v>
      </c>
      <c r="AJ1683" t="s">
        <v>10776</v>
      </c>
      <c r="AK1683" t="s">
        <v>10730</v>
      </c>
      <c r="AL1683" t="s">
        <v>47</v>
      </c>
      <c r="AM1683" t="s">
        <v>10777</v>
      </c>
      <c r="AN1683" t="s">
        <v>10778</v>
      </c>
    </row>
    <row r="1684" spans="1:40" s="4" customFormat="1" x14ac:dyDescent="0.25">
      <c r="A1684" t="s">
        <v>10779</v>
      </c>
      <c r="B1684" t="s">
        <v>292</v>
      </c>
      <c r="C1684">
        <v>80</v>
      </c>
      <c r="D1684" t="s">
        <v>293</v>
      </c>
      <c r="E1684" t="s">
        <v>294</v>
      </c>
      <c r="F1684" s="1">
        <v>330031836098</v>
      </c>
      <c r="G1684" t="s">
        <v>10780</v>
      </c>
      <c r="H1684" t="s">
        <v>10781</v>
      </c>
      <c r="I1684" t="s">
        <v>92</v>
      </c>
      <c r="J1684"/>
      <c r="K1684" s="10" t="s">
        <v>7041</v>
      </c>
      <c r="L1684">
        <f>Tabela1[[#This Row],[vlCaptEst]]+Tabela1[[#This Row],[vlLancEstTrat]]+Tabela1[[#This Row],[vlLancEstNTrat]]+Tabela1[[#This Row],[vlConsEst]]</f>
        <v>844.56641320235246</v>
      </c>
      <c r="M1684">
        <v>0</v>
      </c>
      <c r="N1684">
        <f>Tabela1[[#This Row],[VALOR_anual]]+Tabela1[[#This Row],[AJUSTE_exerc]]</f>
        <v>844.56641320235246</v>
      </c>
      <c r="O1684"/>
      <c r="P1684"/>
      <c r="Q1684" t="s">
        <v>51</v>
      </c>
      <c r="R1684" t="s">
        <v>8116</v>
      </c>
      <c r="S1684">
        <v>8760</v>
      </c>
      <c r="T1684">
        <v>0</v>
      </c>
      <c r="U1684">
        <v>0</v>
      </c>
      <c r="V1684">
        <v>8760</v>
      </c>
      <c r="W1684">
        <v>0</v>
      </c>
      <c r="X1684">
        <v>0</v>
      </c>
      <c r="Y1684">
        <v>6.8865634401759176E-2</v>
      </c>
      <c r="Z1684">
        <v>241.30468948638645</v>
      </c>
      <c r="AA1684">
        <v>0</v>
      </c>
      <c r="AB1684">
        <v>0</v>
      </c>
      <c r="AC1684">
        <v>603.26172371596601</v>
      </c>
      <c r="AD1684" t="s">
        <v>10782</v>
      </c>
      <c r="AE1684" t="s">
        <v>10783</v>
      </c>
      <c r="AF1684" s="10">
        <v>44028</v>
      </c>
      <c r="AG1684" s="10">
        <v>45854</v>
      </c>
      <c r="AH1684" t="s">
        <v>10784</v>
      </c>
      <c r="AI1684" t="s">
        <v>10785</v>
      </c>
      <c r="AJ1684" t="s">
        <v>10786</v>
      </c>
      <c r="AK1684" t="s">
        <v>299</v>
      </c>
      <c r="AL1684" t="s">
        <v>47</v>
      </c>
      <c r="AM1684" t="s">
        <v>10787</v>
      </c>
      <c r="AN1684" t="s">
        <v>10788</v>
      </c>
    </row>
    <row r="1685" spans="1:40" s="4" customFormat="1" x14ac:dyDescent="0.25">
      <c r="A1685" t="s">
        <v>10789</v>
      </c>
      <c r="B1685" t="s">
        <v>292</v>
      </c>
      <c r="C1685">
        <v>80</v>
      </c>
      <c r="D1685" t="s">
        <v>293</v>
      </c>
      <c r="E1685" t="s">
        <v>294</v>
      </c>
      <c r="F1685" s="1">
        <v>330027777694</v>
      </c>
      <c r="G1685" t="s">
        <v>10790</v>
      </c>
      <c r="H1685" t="s">
        <v>10791</v>
      </c>
      <c r="I1685" t="s">
        <v>49</v>
      </c>
      <c r="J1685"/>
      <c r="K1685" s="10" t="s">
        <v>2900</v>
      </c>
      <c r="L1685">
        <f>Tabela1[[#This Row],[vlCaptEst]]+Tabela1[[#This Row],[vlLancEstTrat]]+Tabela1[[#This Row],[vlLancEstNTrat]]+Tabela1[[#This Row],[vlConsEst]]</f>
        <v>186.00134711491756</v>
      </c>
      <c r="M1685">
        <v>0</v>
      </c>
      <c r="N1685">
        <f>Tabela1[[#This Row],[VALOR_anual]]+Tabela1[[#This Row],[AJUSTE_exerc]]</f>
        <v>186.00134711491756</v>
      </c>
      <c r="O1685"/>
      <c r="P1685"/>
      <c r="Q1685" t="s">
        <v>51</v>
      </c>
      <c r="R1685" t="s">
        <v>2901</v>
      </c>
      <c r="S1685">
        <v>5840</v>
      </c>
      <c r="T1685">
        <v>0</v>
      </c>
      <c r="U1685">
        <v>0</v>
      </c>
      <c r="V1685">
        <v>365</v>
      </c>
      <c r="W1685">
        <v>0</v>
      </c>
      <c r="X1685">
        <v>0</v>
      </c>
      <c r="Y1685">
        <v>6.8865634401759176E-2</v>
      </c>
      <c r="Z1685">
        <v>160.86631216625338</v>
      </c>
      <c r="AA1685">
        <v>0</v>
      </c>
      <c r="AB1685">
        <v>0</v>
      </c>
      <c r="AC1685">
        <v>25.135034948664192</v>
      </c>
      <c r="AD1685" t="s">
        <v>10792</v>
      </c>
      <c r="AE1685" t="s">
        <v>10793</v>
      </c>
      <c r="AF1685" s="10">
        <v>44074</v>
      </c>
      <c r="AG1685" s="10">
        <v>45900</v>
      </c>
      <c r="AH1685" t="s">
        <v>10794</v>
      </c>
      <c r="AI1685" t="s">
        <v>10795</v>
      </c>
      <c r="AJ1685" t="s">
        <v>10796</v>
      </c>
      <c r="AK1685" t="s">
        <v>299</v>
      </c>
      <c r="AL1685" t="s">
        <v>47</v>
      </c>
      <c r="AM1685" t="s">
        <v>10797</v>
      </c>
      <c r="AN1685" t="s">
        <v>10798</v>
      </c>
    </row>
    <row r="1686" spans="1:40" s="4" customFormat="1" x14ac:dyDescent="0.25">
      <c r="A1686" t="s">
        <v>10799</v>
      </c>
      <c r="B1686" t="s">
        <v>292</v>
      </c>
      <c r="C1686">
        <v>80</v>
      </c>
      <c r="D1686" t="s">
        <v>293</v>
      </c>
      <c r="E1686" t="s">
        <v>294</v>
      </c>
      <c r="F1686" s="1">
        <v>330026732034</v>
      </c>
      <c r="G1686" t="s">
        <v>10800</v>
      </c>
      <c r="H1686" t="s">
        <v>10801</v>
      </c>
      <c r="I1686" t="s">
        <v>62</v>
      </c>
      <c r="J1686"/>
      <c r="K1686" s="10" t="s">
        <v>220</v>
      </c>
      <c r="L1686">
        <f>Tabela1[[#This Row],[vlCaptEst]]+Tabela1[[#This Row],[vlLancEstTrat]]+Tabela1[[#This Row],[vlLancEstNTrat]]+Tabela1[[#This Row],[vlConsEst]]</f>
        <v>975.27486041981388</v>
      </c>
      <c r="M1686">
        <v>0</v>
      </c>
      <c r="N1686">
        <f>Tabela1[[#This Row],[VALOR_anual]]+Tabela1[[#This Row],[AJUSTE_exerc]]</f>
        <v>975.27486041981388</v>
      </c>
      <c r="O1686"/>
      <c r="P1686"/>
      <c r="Q1686" t="s">
        <v>51</v>
      </c>
      <c r="R1686" t="s">
        <v>2942</v>
      </c>
      <c r="S1686">
        <v>10950</v>
      </c>
      <c r="T1686">
        <v>0</v>
      </c>
      <c r="U1686">
        <v>0</v>
      </c>
      <c r="V1686">
        <v>9782</v>
      </c>
      <c r="W1686">
        <v>0</v>
      </c>
      <c r="X1686">
        <v>0</v>
      </c>
      <c r="Y1686">
        <v>6.8865634401759176E-2</v>
      </c>
      <c r="Z1686">
        <v>301.63086185798301</v>
      </c>
      <c r="AA1686">
        <v>0</v>
      </c>
      <c r="AB1686">
        <v>0</v>
      </c>
      <c r="AC1686">
        <v>673.64399856183081</v>
      </c>
      <c r="AD1686" t="s">
        <v>10802</v>
      </c>
      <c r="AE1686" t="s">
        <v>10803</v>
      </c>
      <c r="AF1686" s="10">
        <v>44148</v>
      </c>
      <c r="AG1686" s="10">
        <v>45974</v>
      </c>
      <c r="AH1686" t="s">
        <v>10804</v>
      </c>
      <c r="AI1686" t="s">
        <v>10805</v>
      </c>
      <c r="AJ1686" t="s">
        <v>10806</v>
      </c>
      <c r="AK1686" t="s">
        <v>299</v>
      </c>
      <c r="AL1686" t="s">
        <v>47</v>
      </c>
      <c r="AM1686" t="s">
        <v>10807</v>
      </c>
      <c r="AN1686" t="s">
        <v>10808</v>
      </c>
    </row>
    <row r="1687" spans="1:40" s="4" customFormat="1" x14ac:dyDescent="0.25">
      <c r="A1687" t="s">
        <v>10817</v>
      </c>
      <c r="B1687" t="s">
        <v>292</v>
      </c>
      <c r="C1687">
        <v>80</v>
      </c>
      <c r="D1687" t="s">
        <v>293</v>
      </c>
      <c r="E1687" t="s">
        <v>294</v>
      </c>
      <c r="F1687" s="1">
        <v>330034054740</v>
      </c>
      <c r="G1687" t="s">
        <v>10818</v>
      </c>
      <c r="H1687" t="s">
        <v>10819</v>
      </c>
      <c r="I1687" t="s">
        <v>92</v>
      </c>
      <c r="J1687"/>
      <c r="K1687" s="10" t="s">
        <v>87</v>
      </c>
      <c r="L1687">
        <f>Tabela1[[#This Row],[vlCaptEst]]+Tabela1[[#This Row],[vlLancEstTrat]]+Tabela1[[#This Row],[vlLancEstNTrat]]+Tabela1[[#This Row],[vlConsEst]]</f>
        <v>1443.8704392674904</v>
      </c>
      <c r="M1687">
        <v>0</v>
      </c>
      <c r="N1687">
        <f>Tabela1[[#This Row],[VALOR_anual]]+Tabela1[[#This Row],[AJUSTE_exerc]]</f>
        <v>1443.8704392674904</v>
      </c>
      <c r="O1687"/>
      <c r="P1687"/>
      <c r="Q1687" t="s">
        <v>51</v>
      </c>
      <c r="R1687" t="s">
        <v>3638</v>
      </c>
      <c r="S1687">
        <v>14976</v>
      </c>
      <c r="T1687">
        <v>0</v>
      </c>
      <c r="U1687">
        <v>0</v>
      </c>
      <c r="V1687">
        <v>14976</v>
      </c>
      <c r="W1687">
        <v>0</v>
      </c>
      <c r="X1687">
        <v>0</v>
      </c>
      <c r="Y1687">
        <v>6.8865634401759176E-2</v>
      </c>
      <c r="Z1687">
        <v>412.52993587327745</v>
      </c>
      <c r="AA1687">
        <v>0</v>
      </c>
      <c r="AB1687">
        <v>0</v>
      </c>
      <c r="AC1687">
        <v>1031.3405033942129</v>
      </c>
      <c r="AD1687" t="s">
        <v>10820</v>
      </c>
      <c r="AE1687" t="s">
        <v>10821</v>
      </c>
      <c r="AF1687" s="10">
        <v>44428</v>
      </c>
      <c r="AG1687" s="10">
        <v>46254</v>
      </c>
      <c r="AH1687" t="s">
        <v>10822</v>
      </c>
      <c r="AI1687" t="s">
        <v>10564</v>
      </c>
      <c r="AJ1687" t="s">
        <v>10823</v>
      </c>
      <c r="AK1687" t="s">
        <v>299</v>
      </c>
      <c r="AL1687" t="s">
        <v>47</v>
      </c>
      <c r="AM1687" t="s">
        <v>10824</v>
      </c>
      <c r="AN1687" t="s">
        <v>10825</v>
      </c>
    </row>
    <row r="1688" spans="1:40" s="4" customFormat="1" x14ac:dyDescent="0.25">
      <c r="A1688" t="s">
        <v>10826</v>
      </c>
      <c r="B1688" t="s">
        <v>292</v>
      </c>
      <c r="C1688">
        <v>80</v>
      </c>
      <c r="D1688" t="s">
        <v>293</v>
      </c>
      <c r="E1688" t="s">
        <v>294</v>
      </c>
      <c r="F1688" s="1">
        <v>330030586853</v>
      </c>
      <c r="G1688" t="s">
        <v>10827</v>
      </c>
      <c r="H1688" t="s">
        <v>10828</v>
      </c>
      <c r="I1688" t="s">
        <v>1933</v>
      </c>
      <c r="J1688"/>
      <c r="K1688" s="10" t="s">
        <v>155</v>
      </c>
      <c r="L1688">
        <f>Tabela1[[#This Row],[vlCaptEst]]+Tabela1[[#This Row],[vlLancEstTrat]]+Tabela1[[#This Row],[vlLancEstNTrat]]+Tabela1[[#This Row],[vlConsEst]]</f>
        <v>676.7454133436147</v>
      </c>
      <c r="M1688">
        <v>0</v>
      </c>
      <c r="N1688">
        <f>Tabela1[[#This Row],[VALOR_anual]]+Tabela1[[#This Row],[AJUSTE_exerc]]</f>
        <v>676.7454133436147</v>
      </c>
      <c r="O1688"/>
      <c r="P1688"/>
      <c r="Q1688" t="s">
        <v>51</v>
      </c>
      <c r="R1688" t="s">
        <v>503</v>
      </c>
      <c r="S1688">
        <v>0</v>
      </c>
      <c r="T1688">
        <v>66488.399999999994</v>
      </c>
      <c r="U1688">
        <v>0</v>
      </c>
      <c r="V1688">
        <v>0</v>
      </c>
      <c r="W1688">
        <v>1234</v>
      </c>
      <c r="X1688">
        <v>85</v>
      </c>
      <c r="Y1688">
        <v>6.8865634401759176E-2</v>
      </c>
      <c r="Z1688">
        <v>0</v>
      </c>
      <c r="AA1688">
        <v>676.7454133436147</v>
      </c>
      <c r="AB1688">
        <v>0</v>
      </c>
      <c r="AC1688">
        <v>0</v>
      </c>
      <c r="AD1688" t="s">
        <v>10829</v>
      </c>
      <c r="AE1688" t="s">
        <v>10830</v>
      </c>
      <c r="AF1688" s="10">
        <v>44438</v>
      </c>
      <c r="AG1688" s="10">
        <v>46264</v>
      </c>
      <c r="AH1688" t="s">
        <v>10831</v>
      </c>
      <c r="AI1688" t="s">
        <v>10832</v>
      </c>
      <c r="AJ1688" t="s">
        <v>10833</v>
      </c>
      <c r="AK1688" t="s">
        <v>299</v>
      </c>
      <c r="AL1688" t="s">
        <v>47</v>
      </c>
      <c r="AM1688" t="s">
        <v>10834</v>
      </c>
      <c r="AN1688" t="s">
        <v>10768</v>
      </c>
    </row>
    <row r="1689" spans="1:40" s="4" customFormat="1" x14ac:dyDescent="0.25">
      <c r="A1689" t="s">
        <v>10835</v>
      </c>
      <c r="B1689" t="s">
        <v>292</v>
      </c>
      <c r="C1689">
        <v>80</v>
      </c>
      <c r="D1689" t="s">
        <v>293</v>
      </c>
      <c r="E1689" t="s">
        <v>294</v>
      </c>
      <c r="F1689" s="1">
        <v>330036752429</v>
      </c>
      <c r="G1689" t="s">
        <v>10836</v>
      </c>
      <c r="H1689" t="s">
        <v>10837</v>
      </c>
      <c r="I1689" t="s">
        <v>271</v>
      </c>
      <c r="J1689"/>
      <c r="K1689" s="10" t="s">
        <v>184</v>
      </c>
      <c r="L1689">
        <f>Tabela1[[#This Row],[vlCaptEst]]+Tabela1[[#This Row],[vlLancEstTrat]]+Tabela1[[#This Row],[vlLancEstNTrat]]+Tabela1[[#This Row],[vlConsEst]]</f>
        <v>4049.2154930759543</v>
      </c>
      <c r="M1689">
        <v>0</v>
      </c>
      <c r="N1689">
        <f>Tabela1[[#This Row],[VALOR_anual]]+Tabela1[[#This Row],[AJUSTE_exerc]]</f>
        <v>4049.2154930759543</v>
      </c>
      <c r="O1689"/>
      <c r="P1689"/>
      <c r="Q1689" t="s">
        <v>51</v>
      </c>
      <c r="R1689" t="s">
        <v>8480</v>
      </c>
      <c r="S1689">
        <v>42032.639999999999</v>
      </c>
      <c r="T1689">
        <v>0</v>
      </c>
      <c r="U1689">
        <v>0</v>
      </c>
      <c r="V1689">
        <v>41985.84</v>
      </c>
      <c r="W1689">
        <v>0</v>
      </c>
      <c r="X1689">
        <v>0</v>
      </c>
      <c r="Y1689">
        <v>6.8865634401759176E-2</v>
      </c>
      <c r="Z1689">
        <v>1157.84063358454</v>
      </c>
      <c r="AA1689">
        <v>0</v>
      </c>
      <c r="AB1689">
        <v>0</v>
      </c>
      <c r="AC1689">
        <v>2891.3748594914141</v>
      </c>
      <c r="AD1689" t="s">
        <v>10838</v>
      </c>
      <c r="AE1689" t="s">
        <v>10839</v>
      </c>
      <c r="AF1689" s="10">
        <v>44462</v>
      </c>
      <c r="AG1689" s="10">
        <v>46288</v>
      </c>
      <c r="AH1689" t="s">
        <v>10840</v>
      </c>
      <c r="AI1689" t="s">
        <v>10841</v>
      </c>
      <c r="AJ1689" t="s">
        <v>10842</v>
      </c>
      <c r="AK1689" t="s">
        <v>10814</v>
      </c>
      <c r="AL1689" t="s">
        <v>47</v>
      </c>
      <c r="AM1689" t="s">
        <v>10843</v>
      </c>
      <c r="AN1689" t="s">
        <v>9936</v>
      </c>
    </row>
    <row r="1690" spans="1:40" s="4" customFormat="1" x14ac:dyDescent="0.25">
      <c r="A1690" t="s">
        <v>10844</v>
      </c>
      <c r="B1690" t="s">
        <v>292</v>
      </c>
      <c r="C1690">
        <v>80</v>
      </c>
      <c r="D1690" t="s">
        <v>293</v>
      </c>
      <c r="E1690" t="s">
        <v>294</v>
      </c>
      <c r="F1690" s="1">
        <v>330030587078</v>
      </c>
      <c r="G1690" t="s">
        <v>10845</v>
      </c>
      <c r="H1690" t="s">
        <v>10846</v>
      </c>
      <c r="I1690" t="s">
        <v>1933</v>
      </c>
      <c r="J1690"/>
      <c r="K1690" s="10" t="s">
        <v>1622</v>
      </c>
      <c r="L1690">
        <f>Tabela1[[#This Row],[vlCaptEst]]+Tabela1[[#This Row],[vlLancEstTrat]]+Tabela1[[#This Row],[vlLancEstNTrat]]+Tabela1[[#This Row],[vlConsEst]]</f>
        <v>645.18825687711546</v>
      </c>
      <c r="M1690">
        <v>0</v>
      </c>
      <c r="N1690">
        <f>Tabela1[[#This Row],[VALOR_anual]]+Tabela1[[#This Row],[AJUSTE_exerc]]</f>
        <v>645.18825687711546</v>
      </c>
      <c r="O1690"/>
      <c r="P1690"/>
      <c r="Q1690" t="s">
        <v>51</v>
      </c>
      <c r="R1690" t="s">
        <v>8496</v>
      </c>
      <c r="S1690">
        <v>0</v>
      </c>
      <c r="T1690">
        <v>81468</v>
      </c>
      <c r="U1690">
        <v>0</v>
      </c>
      <c r="V1690">
        <v>0</v>
      </c>
      <c r="W1690">
        <v>1234</v>
      </c>
      <c r="X1690">
        <v>89</v>
      </c>
      <c r="Y1690">
        <v>6.8865634401759176E-2</v>
      </c>
      <c r="Z1690">
        <v>0</v>
      </c>
      <c r="AA1690">
        <v>645.18825687711546</v>
      </c>
      <c r="AB1690">
        <v>0</v>
      </c>
      <c r="AC1690">
        <v>0</v>
      </c>
      <c r="AD1690" t="s">
        <v>10847</v>
      </c>
      <c r="AE1690" t="s">
        <v>10848</v>
      </c>
      <c r="AF1690" s="10">
        <v>44490</v>
      </c>
      <c r="AG1690" s="10">
        <v>46316</v>
      </c>
      <c r="AH1690" t="s">
        <v>10849</v>
      </c>
      <c r="AI1690" t="s">
        <v>10850</v>
      </c>
      <c r="AJ1690" t="s">
        <v>10851</v>
      </c>
      <c r="AK1690" t="s">
        <v>299</v>
      </c>
      <c r="AL1690" t="s">
        <v>47</v>
      </c>
      <c r="AM1690" t="s">
        <v>10852</v>
      </c>
      <c r="AN1690" t="s">
        <v>10768</v>
      </c>
    </row>
    <row r="1691" spans="1:40" s="4" customFormat="1" x14ac:dyDescent="0.25">
      <c r="A1691" t="s">
        <v>10853</v>
      </c>
      <c r="B1691" t="s">
        <v>292</v>
      </c>
      <c r="C1691">
        <v>80</v>
      </c>
      <c r="D1691" t="s">
        <v>293</v>
      </c>
      <c r="E1691" t="s">
        <v>294</v>
      </c>
      <c r="F1691" s="1">
        <v>330032514507</v>
      </c>
      <c r="G1691" t="s">
        <v>10854</v>
      </c>
      <c r="H1691" t="s">
        <v>10855</v>
      </c>
      <c r="I1691" t="s">
        <v>271</v>
      </c>
      <c r="J1691"/>
      <c r="K1691" s="10" t="s">
        <v>1682</v>
      </c>
      <c r="L1691">
        <f>Tabela1[[#This Row],[vlCaptEst]]+Tabela1[[#This Row],[vlLancEstTrat]]+Tabela1[[#This Row],[vlLancEstNTrat]]+Tabela1[[#This Row],[vlConsEst]]</f>
        <v>2438.1923722865413</v>
      </c>
      <c r="M1691">
        <v>0</v>
      </c>
      <c r="N1691">
        <f>Tabela1[[#This Row],[VALOR_anual]]+Tabela1[[#This Row],[AJUSTE_exerc]]</f>
        <v>2438.1923722865413</v>
      </c>
      <c r="O1691"/>
      <c r="P1691"/>
      <c r="Q1691" t="s">
        <v>51</v>
      </c>
      <c r="R1691" t="s">
        <v>1683</v>
      </c>
      <c r="S1691">
        <v>38325</v>
      </c>
      <c r="T1691">
        <v>0</v>
      </c>
      <c r="U1691">
        <v>0</v>
      </c>
      <c r="V1691">
        <v>20075</v>
      </c>
      <c r="W1691">
        <v>0</v>
      </c>
      <c r="X1691">
        <v>0</v>
      </c>
      <c r="Y1691">
        <v>6.8865634401759176E-2</v>
      </c>
      <c r="Z1691">
        <v>1055.7132377399471</v>
      </c>
      <c r="AA1691">
        <v>0</v>
      </c>
      <c r="AB1691">
        <v>0</v>
      </c>
      <c r="AC1691">
        <v>1382.4791345465942</v>
      </c>
      <c r="AD1691" t="s">
        <v>10856</v>
      </c>
      <c r="AE1691" t="s">
        <v>10857</v>
      </c>
      <c r="AF1691" s="10">
        <v>44659</v>
      </c>
      <c r="AG1691" s="10">
        <v>46485</v>
      </c>
      <c r="AH1691" t="s">
        <v>10858</v>
      </c>
      <c r="AI1691" t="s">
        <v>10859</v>
      </c>
      <c r="AJ1691" t="s">
        <v>10860</v>
      </c>
      <c r="AK1691" t="s">
        <v>299</v>
      </c>
      <c r="AL1691" t="s">
        <v>47</v>
      </c>
      <c r="AM1691" t="s">
        <v>10861</v>
      </c>
      <c r="AN1691" t="s">
        <v>10862</v>
      </c>
    </row>
    <row r="1692" spans="1:40" s="4" customFormat="1" x14ac:dyDescent="0.25">
      <c r="A1692" t="s">
        <v>10863</v>
      </c>
      <c r="B1692" t="s">
        <v>292</v>
      </c>
      <c r="C1692">
        <v>80</v>
      </c>
      <c r="D1692" t="s">
        <v>293</v>
      </c>
      <c r="E1692" t="s">
        <v>294</v>
      </c>
      <c r="F1692" s="1">
        <v>330028097093</v>
      </c>
      <c r="G1692" t="s">
        <v>10864</v>
      </c>
      <c r="H1692" t="s">
        <v>10865</v>
      </c>
      <c r="I1692" t="s">
        <v>305</v>
      </c>
      <c r="J1692">
        <v>2024</v>
      </c>
      <c r="K1692" s="10" t="s">
        <v>247</v>
      </c>
      <c r="L1692">
        <f>Tabela1[[#This Row],[vlCaptEst]]+Tabela1[[#This Row],[vlLancEstTrat]]+Tabela1[[#This Row],[vlLancEstNTrat]]+Tabela1[[#This Row],[vlConsEst]]</f>
        <v>139731.78901186973</v>
      </c>
      <c r="M1692">
        <v>-110612.91871000509</v>
      </c>
      <c r="N1692">
        <f>Tabela1[[#This Row],[VALOR_anual]]+Tabela1[[#This Row],[AJUSTE_exerc]]</f>
        <v>29118.870301864634</v>
      </c>
      <c r="O1692"/>
      <c r="P1692"/>
      <c r="Q1692" t="s">
        <v>51</v>
      </c>
      <c r="R1692" t="s">
        <v>1724</v>
      </c>
      <c r="S1692">
        <v>4520150</v>
      </c>
      <c r="T1692">
        <v>4520160</v>
      </c>
      <c r="U1692">
        <v>0</v>
      </c>
      <c r="V1692">
        <v>0</v>
      </c>
      <c r="W1692">
        <v>0</v>
      </c>
      <c r="X1692">
        <v>95</v>
      </c>
      <c r="Y1692">
        <v>6.8865634401759176E-2</v>
      </c>
      <c r="Z1692">
        <v>124513.47039435171</v>
      </c>
      <c r="AA1692">
        <v>15218.318617518014</v>
      </c>
      <c r="AB1692">
        <v>0</v>
      </c>
      <c r="AC1692">
        <v>0</v>
      </c>
      <c r="AD1692" t="s">
        <v>10866</v>
      </c>
      <c r="AE1692" t="s">
        <v>10867</v>
      </c>
      <c r="AF1692" s="10">
        <v>43448</v>
      </c>
      <c r="AG1692" s="10">
        <v>51605</v>
      </c>
      <c r="AH1692" t="s">
        <v>10868</v>
      </c>
      <c r="AI1692" t="s">
        <v>6731</v>
      </c>
      <c r="AJ1692" t="s">
        <v>10869</v>
      </c>
      <c r="AK1692" t="s">
        <v>1386</v>
      </c>
      <c r="AL1692" t="s">
        <v>218</v>
      </c>
      <c r="AM1692" t="s">
        <v>10870</v>
      </c>
      <c r="AN1692" t="s">
        <v>10871</v>
      </c>
    </row>
    <row r="1693" spans="1:40" s="4" customFormat="1" x14ac:dyDescent="0.25">
      <c r="A1693" t="s">
        <v>10872</v>
      </c>
      <c r="B1693" t="s">
        <v>292</v>
      </c>
      <c r="C1693">
        <v>80</v>
      </c>
      <c r="D1693" t="s">
        <v>293</v>
      </c>
      <c r="E1693" t="s">
        <v>294</v>
      </c>
      <c r="F1693" s="1">
        <v>330040184073</v>
      </c>
      <c r="G1693" t="s">
        <v>10873</v>
      </c>
      <c r="H1693" t="s">
        <v>10874</v>
      </c>
      <c r="I1693" t="s">
        <v>42</v>
      </c>
      <c r="J1693"/>
      <c r="K1693" s="10" t="s">
        <v>6227</v>
      </c>
      <c r="L1693">
        <f>Tabela1[[#This Row],[vlCaptEst]]+Tabela1[[#This Row],[vlLancEstTrat]]+Tabela1[[#This Row],[vlLancEstNTrat]]+Tabela1[[#This Row],[vlConsEst]]</f>
        <v>792104.71260468068</v>
      </c>
      <c r="M1693">
        <f>149740.15-28539.91</f>
        <v>121200.23999999999</v>
      </c>
      <c r="N1693">
        <f>Tabela1[[#This Row],[VALOR_anual]]+Tabela1[[#This Row],[AJUSTE_exerc]]</f>
        <v>913304.95260468067</v>
      </c>
      <c r="O1693"/>
      <c r="P1693"/>
      <c r="Q1693" t="s">
        <v>13031</v>
      </c>
      <c r="R1693" t="s">
        <v>161</v>
      </c>
      <c r="S1693">
        <v>19009200</v>
      </c>
      <c r="T1693">
        <v>78840</v>
      </c>
      <c r="U1693">
        <v>131400</v>
      </c>
      <c r="V1693">
        <v>3801840</v>
      </c>
      <c r="W1693">
        <v>0</v>
      </c>
      <c r="X1693">
        <v>86</v>
      </c>
      <c r="Y1693">
        <v>6.8865634401759176E-2</v>
      </c>
      <c r="Z1693">
        <v>523632.24698796822</v>
      </c>
      <c r="AA1693">
        <v>1226.9755064937158</v>
      </c>
      <c r="AB1693">
        <v>5429.3666162346935</v>
      </c>
      <c r="AC1693">
        <v>261816.12349398411</v>
      </c>
      <c r="AD1693" t="s">
        <v>13033</v>
      </c>
      <c r="AE1693" t="s">
        <v>13032</v>
      </c>
      <c r="AF1693" s="10">
        <v>45412</v>
      </c>
      <c r="AG1693" s="10">
        <v>57433</v>
      </c>
      <c r="AH1693" t="s">
        <v>102</v>
      </c>
      <c r="AI1693" t="s">
        <v>68</v>
      </c>
      <c r="AJ1693" t="s">
        <v>103</v>
      </c>
      <c r="AK1693" t="s">
        <v>64</v>
      </c>
      <c r="AL1693" t="s">
        <v>47</v>
      </c>
      <c r="AM1693" t="s">
        <v>1755</v>
      </c>
      <c r="AN1693" t="s">
        <v>104</v>
      </c>
    </row>
    <row r="1694" spans="1:40" s="4" customFormat="1" x14ac:dyDescent="0.25">
      <c r="A1694" t="s">
        <v>10875</v>
      </c>
      <c r="B1694" t="s">
        <v>292</v>
      </c>
      <c r="C1694">
        <v>80</v>
      </c>
      <c r="D1694" t="s">
        <v>293</v>
      </c>
      <c r="E1694" t="s">
        <v>294</v>
      </c>
      <c r="F1694" s="1">
        <v>330031439846</v>
      </c>
      <c r="G1694" t="s">
        <v>10876</v>
      </c>
      <c r="H1694" t="s">
        <v>10877</v>
      </c>
      <c r="I1694" t="s">
        <v>62</v>
      </c>
      <c r="J1694"/>
      <c r="K1694" s="10" t="s">
        <v>405</v>
      </c>
      <c r="L1694">
        <f>Tabela1[[#This Row],[vlCaptEst]]+Tabela1[[#This Row],[vlLancEstTrat]]+Tabela1[[#This Row],[vlLancEstNTrat]]+Tabela1[[#This Row],[vlConsEst]]</f>
        <v>1052.8206724384181</v>
      </c>
      <c r="M1694">
        <v>0</v>
      </c>
      <c r="N1694">
        <f>Tabela1[[#This Row],[VALOR_anual]]+Tabela1[[#This Row],[AJUSTE_exerc]]</f>
        <v>1052.8206724384181</v>
      </c>
      <c r="O1694"/>
      <c r="P1694"/>
      <c r="Q1694" t="s">
        <v>531</v>
      </c>
      <c r="R1694" t="s">
        <v>515</v>
      </c>
      <c r="S1694">
        <v>10920</v>
      </c>
      <c r="T1694">
        <v>0</v>
      </c>
      <c r="U1694">
        <v>0</v>
      </c>
      <c r="V1694">
        <v>10920</v>
      </c>
      <c r="W1694">
        <v>0</v>
      </c>
      <c r="X1694">
        <v>0</v>
      </c>
      <c r="Y1694">
        <v>6.8865634401759176E-2</v>
      </c>
      <c r="Z1694">
        <v>300.8059064109766</v>
      </c>
      <c r="AA1694">
        <v>0</v>
      </c>
      <c r="AB1694">
        <v>0</v>
      </c>
      <c r="AC1694">
        <v>752.01476602744151</v>
      </c>
      <c r="AD1694" t="s">
        <v>10878</v>
      </c>
      <c r="AE1694" t="s">
        <v>10879</v>
      </c>
      <c r="AF1694" s="10">
        <v>44972</v>
      </c>
      <c r="AG1694" s="10">
        <v>46798</v>
      </c>
      <c r="AH1694" t="s">
        <v>10880</v>
      </c>
      <c r="AI1694" t="s">
        <v>10881</v>
      </c>
      <c r="AJ1694" t="s">
        <v>10729</v>
      </c>
      <c r="AK1694" t="s">
        <v>10881</v>
      </c>
      <c r="AL1694" t="s">
        <v>47</v>
      </c>
      <c r="AM1694" t="s">
        <v>10882</v>
      </c>
      <c r="AN1694" t="s">
        <v>10883</v>
      </c>
    </row>
    <row r="1695" spans="1:40" s="4" customFormat="1" x14ac:dyDescent="0.25">
      <c r="A1695" t="s">
        <v>10884</v>
      </c>
      <c r="B1695" t="s">
        <v>292</v>
      </c>
      <c r="C1695">
        <v>80</v>
      </c>
      <c r="D1695" t="s">
        <v>293</v>
      </c>
      <c r="E1695" t="s">
        <v>294</v>
      </c>
      <c r="F1695" s="1">
        <v>330028316585</v>
      </c>
      <c r="G1695" t="s">
        <v>10885</v>
      </c>
      <c r="H1695" t="s">
        <v>10886</v>
      </c>
      <c r="I1695" t="s">
        <v>62</v>
      </c>
      <c r="J1695"/>
      <c r="K1695" s="10" t="s">
        <v>405</v>
      </c>
      <c r="L1695">
        <f>Tabela1[[#This Row],[vlCaptEst]]+Tabela1[[#This Row],[vlLancEstTrat]]+Tabela1[[#This Row],[vlLancEstNTrat]]+Tabela1[[#This Row],[vlConsEst]]</f>
        <v>301.4637822737792</v>
      </c>
      <c r="M1695">
        <v>0</v>
      </c>
      <c r="N1695">
        <f>Tabela1[[#This Row],[VALOR_anual]]+Tabela1[[#This Row],[AJUSTE_exerc]]</f>
        <v>301.4637822737792</v>
      </c>
      <c r="O1695"/>
      <c r="P1695"/>
      <c r="Q1695" t="s">
        <v>531</v>
      </c>
      <c r="R1695" t="s">
        <v>515</v>
      </c>
      <c r="S1695">
        <v>7296</v>
      </c>
      <c r="T1695">
        <v>0</v>
      </c>
      <c r="U1695">
        <v>0</v>
      </c>
      <c r="V1695">
        <v>1459.2</v>
      </c>
      <c r="W1695">
        <v>0</v>
      </c>
      <c r="X1695">
        <v>0</v>
      </c>
      <c r="Y1695">
        <v>6.8865634401759176E-2</v>
      </c>
      <c r="Z1695">
        <v>200.97585484918613</v>
      </c>
      <c r="AA1695">
        <v>0</v>
      </c>
      <c r="AB1695">
        <v>0</v>
      </c>
      <c r="AC1695">
        <v>100.48792742459307</v>
      </c>
      <c r="AD1695" t="s">
        <v>10887</v>
      </c>
      <c r="AE1695" t="s">
        <v>10888</v>
      </c>
      <c r="AF1695" s="10">
        <v>44972</v>
      </c>
      <c r="AG1695" s="10">
        <v>46798</v>
      </c>
      <c r="AH1695" t="s">
        <v>10889</v>
      </c>
      <c r="AI1695" t="s">
        <v>129</v>
      </c>
      <c r="AJ1695" t="s">
        <v>10890</v>
      </c>
      <c r="AK1695" t="s">
        <v>299</v>
      </c>
      <c r="AL1695" t="s">
        <v>47</v>
      </c>
      <c r="AM1695" t="s">
        <v>10891</v>
      </c>
      <c r="AN1695" t="s">
        <v>10892</v>
      </c>
    </row>
    <row r="1696" spans="1:40" s="4" customFormat="1" x14ac:dyDescent="0.25">
      <c r="A1696" t="s">
        <v>10893</v>
      </c>
      <c r="B1696" t="s">
        <v>292</v>
      </c>
      <c r="C1696">
        <v>80</v>
      </c>
      <c r="D1696" t="s">
        <v>293</v>
      </c>
      <c r="E1696" t="s">
        <v>294</v>
      </c>
      <c r="F1696" s="1">
        <v>330034286102</v>
      </c>
      <c r="G1696" t="s">
        <v>10894</v>
      </c>
      <c r="H1696" t="s">
        <v>10895</v>
      </c>
      <c r="I1696" t="s">
        <v>92</v>
      </c>
      <c r="J1696"/>
      <c r="K1696" s="10" t="s">
        <v>2209</v>
      </c>
      <c r="L1696">
        <f>Tabela1[[#This Row],[vlCaptEst]]+Tabela1[[#This Row],[vlLancEstTrat]]+Tabela1[[#This Row],[vlLancEstNTrat]]+Tabela1[[#This Row],[vlConsEst]]</f>
        <v>1771.5866012092965</v>
      </c>
      <c r="M1696">
        <v>0</v>
      </c>
      <c r="N1696">
        <f>Tabela1[[#This Row],[VALOR_anual]]+Tabela1[[#This Row],[AJUSTE_exerc]]</f>
        <v>1771.5866012092965</v>
      </c>
      <c r="O1696"/>
      <c r="P1696"/>
      <c r="Q1696" t="s">
        <v>531</v>
      </c>
      <c r="R1696" t="s">
        <v>3750</v>
      </c>
      <c r="S1696">
        <v>18396</v>
      </c>
      <c r="T1696">
        <v>0</v>
      </c>
      <c r="U1696">
        <v>0</v>
      </c>
      <c r="V1696">
        <v>18366.8</v>
      </c>
      <c r="W1696">
        <v>0</v>
      </c>
      <c r="X1696">
        <v>0</v>
      </c>
      <c r="Y1696">
        <v>6.8865634401759176E-2</v>
      </c>
      <c r="Z1696">
        <v>506.741936416214</v>
      </c>
      <c r="AA1696">
        <v>0</v>
      </c>
      <c r="AB1696">
        <v>0</v>
      </c>
      <c r="AC1696">
        <v>1264.8446647930825</v>
      </c>
      <c r="AD1696" t="s">
        <v>10896</v>
      </c>
      <c r="AE1696" t="s">
        <v>10897</v>
      </c>
      <c r="AF1696" s="10">
        <v>44852</v>
      </c>
      <c r="AG1696" s="10">
        <v>46678</v>
      </c>
      <c r="AH1696" t="s">
        <v>10898</v>
      </c>
      <c r="AI1696" t="s">
        <v>10899</v>
      </c>
      <c r="AJ1696">
        <v>27937180</v>
      </c>
      <c r="AK1696" t="s">
        <v>299</v>
      </c>
      <c r="AL1696" t="s">
        <v>47</v>
      </c>
      <c r="AM1696">
        <v>999670240</v>
      </c>
      <c r="AN1696" t="s">
        <v>10900</v>
      </c>
    </row>
    <row r="1697" spans="1:40" s="4" customFormat="1" x14ac:dyDescent="0.25">
      <c r="A1697" t="s">
        <v>10902</v>
      </c>
      <c r="B1697" t="s">
        <v>292</v>
      </c>
      <c r="C1697">
        <v>80</v>
      </c>
      <c r="D1697" t="s">
        <v>293</v>
      </c>
      <c r="E1697" t="s">
        <v>294</v>
      </c>
      <c r="F1697" s="1">
        <v>330005096350</v>
      </c>
      <c r="G1697" t="s">
        <v>1851</v>
      </c>
      <c r="H1697" t="s">
        <v>10903</v>
      </c>
      <c r="I1697" t="s">
        <v>42</v>
      </c>
      <c r="J1697"/>
      <c r="K1697" s="10" t="s">
        <v>10904</v>
      </c>
      <c r="L1697">
        <f>Tabela1[[#This Row],[vlCaptEst]]+Tabela1[[#This Row],[vlLancEstTrat]]+Tabela1[[#This Row],[vlLancEstNTrat]]+Tabela1[[#This Row],[vlConsEst]]</f>
        <v>6046.17</v>
      </c>
      <c r="M1697">
        <v>0</v>
      </c>
      <c r="N1697">
        <f>Tabela1[[#This Row],[VALOR_anual]]+Tabela1[[#This Row],[AJUSTE_exerc]]</f>
        <v>6046.17</v>
      </c>
      <c r="O1697"/>
      <c r="P1697"/>
      <c r="Q1697">
        <v>0</v>
      </c>
      <c r="R1697" t="s">
        <v>1854</v>
      </c>
      <c r="S1697">
        <v>146327.04000000001</v>
      </c>
      <c r="T1697">
        <v>0</v>
      </c>
      <c r="U1697">
        <v>0</v>
      </c>
      <c r="V1697">
        <v>29265.41</v>
      </c>
      <c r="W1697">
        <v>0</v>
      </c>
      <c r="X1697">
        <v>0</v>
      </c>
      <c r="Y1697">
        <v>6.8865634401759176E-2</v>
      </c>
      <c r="Z1697">
        <v>4030.78</v>
      </c>
      <c r="AA1697">
        <v>0</v>
      </c>
      <c r="AB1697">
        <v>0</v>
      </c>
      <c r="AC1697">
        <v>2015.39</v>
      </c>
      <c r="AD1697" t="s">
        <v>10905</v>
      </c>
      <c r="AE1697" t="s">
        <v>10906</v>
      </c>
      <c r="AF1697" s="10">
        <v>41441</v>
      </c>
      <c r="AG1697" s="10">
        <v>42381</v>
      </c>
      <c r="AH1697" t="s">
        <v>1855</v>
      </c>
      <c r="AI1697" t="s">
        <v>115</v>
      </c>
      <c r="AJ1697">
        <v>20210030</v>
      </c>
      <c r="AK1697" t="s">
        <v>95</v>
      </c>
      <c r="AL1697" t="s">
        <v>47</v>
      </c>
      <c r="AM1697">
        <v>23323015</v>
      </c>
      <c r="AN1697" t="s">
        <v>10907</v>
      </c>
    </row>
    <row r="1698" spans="1:40" s="4" customFormat="1" x14ac:dyDescent="0.25">
      <c r="A1698" t="s">
        <v>10908</v>
      </c>
      <c r="B1698" t="s">
        <v>292</v>
      </c>
      <c r="C1698">
        <v>80</v>
      </c>
      <c r="D1698" t="s">
        <v>293</v>
      </c>
      <c r="E1698" t="s">
        <v>294</v>
      </c>
      <c r="F1698" s="1">
        <v>330038926858</v>
      </c>
      <c r="G1698" t="s">
        <v>10909</v>
      </c>
      <c r="H1698" t="s">
        <v>10910</v>
      </c>
      <c r="I1698" t="s">
        <v>92</v>
      </c>
      <c r="J1698"/>
      <c r="K1698" s="10" t="s">
        <v>1868</v>
      </c>
      <c r="L1698">
        <f>Tabela1[[#This Row],[vlCaptEst]]+Tabela1[[#This Row],[vlLancEstTrat]]+Tabela1[[#This Row],[vlLancEstNTrat]]+Tabela1[[#This Row],[vlConsEst]]</f>
        <v>2357.8479772325227</v>
      </c>
      <c r="M1698">
        <v>0</v>
      </c>
      <c r="N1698">
        <f>Tabela1[[#This Row],[VALOR_anual]]+Tabela1[[#This Row],[AJUSTE_exerc]]</f>
        <v>2357.8479772325227</v>
      </c>
      <c r="O1698"/>
      <c r="P1698"/>
      <c r="Q1698" t="s">
        <v>531</v>
      </c>
      <c r="R1698" t="s">
        <v>1861</v>
      </c>
      <c r="S1698">
        <v>24586.400000000001</v>
      </c>
      <c r="T1698">
        <v>0</v>
      </c>
      <c r="U1698">
        <v>0</v>
      </c>
      <c r="V1698">
        <v>24403.9</v>
      </c>
      <c r="W1698">
        <v>0</v>
      </c>
      <c r="X1698">
        <v>0</v>
      </c>
      <c r="Y1698">
        <v>6.8865634401759176E-2</v>
      </c>
      <c r="Z1698">
        <v>677.25709457023879</v>
      </c>
      <c r="AA1698">
        <v>0</v>
      </c>
      <c r="AB1698">
        <v>0</v>
      </c>
      <c r="AC1698">
        <v>1680.590882662284</v>
      </c>
      <c r="AD1698" t="s">
        <v>10911</v>
      </c>
      <c r="AE1698" t="s">
        <v>10912</v>
      </c>
      <c r="AF1698" s="10">
        <v>44917</v>
      </c>
      <c r="AG1698" s="10">
        <v>46743</v>
      </c>
      <c r="AH1698" t="s">
        <v>10913</v>
      </c>
      <c r="AI1698" t="s">
        <v>10841</v>
      </c>
      <c r="AJ1698">
        <v>28899859</v>
      </c>
      <c r="AK1698" t="s">
        <v>10814</v>
      </c>
      <c r="AL1698" t="s">
        <v>47</v>
      </c>
      <c r="AM1698">
        <v>999194176</v>
      </c>
      <c r="AN1698" t="s">
        <v>10914</v>
      </c>
    </row>
    <row r="1699" spans="1:40" s="4" customFormat="1" x14ac:dyDescent="0.25">
      <c r="A1699" t="s">
        <v>10915</v>
      </c>
      <c r="B1699" t="s">
        <v>292</v>
      </c>
      <c r="C1699">
        <v>80</v>
      </c>
      <c r="D1699" t="s">
        <v>293</v>
      </c>
      <c r="E1699" t="s">
        <v>294</v>
      </c>
      <c r="F1699" s="1">
        <v>330041487428</v>
      </c>
      <c r="G1699" t="s">
        <v>10916</v>
      </c>
      <c r="H1699" t="s">
        <v>10917</v>
      </c>
      <c r="I1699" t="s">
        <v>92</v>
      </c>
      <c r="J1699"/>
      <c r="K1699" s="10" t="s">
        <v>1868</v>
      </c>
      <c r="L1699">
        <f>Tabela1[[#This Row],[vlCaptEst]]+Tabela1[[#This Row],[vlLancEstTrat]]+Tabela1[[#This Row],[vlLancEstNTrat]]+Tabela1[[#This Row],[vlConsEst]]</f>
        <v>1599.0456030968007</v>
      </c>
      <c r="M1699">
        <v>0</v>
      </c>
      <c r="N1699">
        <f>Tabela1[[#This Row],[VALOR_anual]]+Tabela1[[#This Row],[AJUSTE_exerc]]</f>
        <v>1599.0456030968007</v>
      </c>
      <c r="O1699"/>
      <c r="P1699"/>
      <c r="Q1699" t="s">
        <v>531</v>
      </c>
      <c r="R1699" t="s">
        <v>1861</v>
      </c>
      <c r="S1699">
        <v>16585.599999999999</v>
      </c>
      <c r="T1699">
        <v>0</v>
      </c>
      <c r="U1699">
        <v>0</v>
      </c>
      <c r="V1699">
        <v>16585.599999999999</v>
      </c>
      <c r="W1699">
        <v>0</v>
      </c>
      <c r="X1699">
        <v>0</v>
      </c>
      <c r="Y1699">
        <v>6.8865634401759176E-2</v>
      </c>
      <c r="Z1699">
        <v>456.86868053136971</v>
      </c>
      <c r="AA1699">
        <v>0</v>
      </c>
      <c r="AB1699">
        <v>0</v>
      </c>
      <c r="AC1699">
        <v>1142.1769225654309</v>
      </c>
      <c r="AD1699" t="s">
        <v>10918</v>
      </c>
      <c r="AE1699" t="s">
        <v>10919</v>
      </c>
      <c r="AF1699" s="10">
        <v>45104</v>
      </c>
      <c r="AG1699" s="10">
        <v>46931</v>
      </c>
      <c r="AH1699" t="s">
        <v>10920</v>
      </c>
      <c r="AI1699" t="s">
        <v>10921</v>
      </c>
      <c r="AJ1699">
        <v>28893827</v>
      </c>
      <c r="AK1699" t="s">
        <v>10814</v>
      </c>
      <c r="AL1699" t="s">
        <v>47</v>
      </c>
      <c r="AM1699">
        <v>999053293</v>
      </c>
      <c r="AN1699" t="s">
        <v>9936</v>
      </c>
    </row>
    <row r="1700" spans="1:40" s="4" customFormat="1" x14ac:dyDescent="0.25">
      <c r="A1700" t="s">
        <v>10922</v>
      </c>
      <c r="B1700" t="s">
        <v>292</v>
      </c>
      <c r="C1700">
        <v>80</v>
      </c>
      <c r="D1700" t="s">
        <v>293</v>
      </c>
      <c r="E1700" t="s">
        <v>294</v>
      </c>
      <c r="F1700" s="1">
        <v>330028773480</v>
      </c>
      <c r="G1700" t="s">
        <v>10923</v>
      </c>
      <c r="H1700" t="s">
        <v>7267</v>
      </c>
      <c r="I1700" t="s">
        <v>62</v>
      </c>
      <c r="J1700"/>
      <c r="K1700" s="10" t="s">
        <v>306</v>
      </c>
      <c r="L1700">
        <f>Tabela1[[#This Row],[vlCaptEst]]+Tabela1[[#This Row],[vlLancEstTrat]]+Tabela1[[#This Row],[vlLancEstNTrat]]+Tabela1[[#This Row],[vlConsEst]]</f>
        <v>849.65189804655654</v>
      </c>
      <c r="M1700">
        <v>0</v>
      </c>
      <c r="N1700">
        <f>Tabela1[[#This Row],[VALOR_anual]]+Tabela1[[#This Row],[AJUSTE_exerc]]</f>
        <v>849.65189804655654</v>
      </c>
      <c r="O1700"/>
      <c r="P1700"/>
      <c r="Q1700" t="s">
        <v>531</v>
      </c>
      <c r="R1700" t="s">
        <v>10924</v>
      </c>
      <c r="S1700">
        <v>8812.7999999999993</v>
      </c>
      <c r="T1700">
        <v>0</v>
      </c>
      <c r="U1700">
        <v>0</v>
      </c>
      <c r="V1700">
        <v>8812.7999999999993</v>
      </c>
      <c r="W1700">
        <v>0</v>
      </c>
      <c r="X1700">
        <v>0</v>
      </c>
      <c r="Y1700">
        <v>6.8865634401759176E-2</v>
      </c>
      <c r="Z1700">
        <v>242.75619337415722</v>
      </c>
      <c r="AA1700">
        <v>0</v>
      </c>
      <c r="AB1700">
        <v>0</v>
      </c>
      <c r="AC1700">
        <v>606.89570467239935</v>
      </c>
      <c r="AD1700" t="s">
        <v>10925</v>
      </c>
      <c r="AE1700" t="s">
        <v>10926</v>
      </c>
      <c r="AF1700" s="10">
        <v>45111</v>
      </c>
      <c r="AG1700" s="10">
        <v>46938</v>
      </c>
      <c r="AH1700" t="s">
        <v>3821</v>
      </c>
      <c r="AI1700" t="s">
        <v>185</v>
      </c>
      <c r="AJ1700">
        <v>28890000</v>
      </c>
      <c r="AK1700" t="s">
        <v>10814</v>
      </c>
      <c r="AL1700" t="s">
        <v>47</v>
      </c>
      <c r="AM1700">
        <v>27719482</v>
      </c>
      <c r="AN1700" t="s">
        <v>10927</v>
      </c>
    </row>
    <row r="1701" spans="1:40" s="4" customFormat="1" x14ac:dyDescent="0.25">
      <c r="A1701" t="s">
        <v>10928</v>
      </c>
      <c r="B1701" t="s">
        <v>292</v>
      </c>
      <c r="C1701">
        <v>80</v>
      </c>
      <c r="D1701" t="s">
        <v>293</v>
      </c>
      <c r="E1701" t="s">
        <v>294</v>
      </c>
      <c r="F1701" s="1">
        <v>330038518490</v>
      </c>
      <c r="G1701" t="s">
        <v>10929</v>
      </c>
      <c r="H1701" t="s">
        <v>10930</v>
      </c>
      <c r="I1701" t="s">
        <v>271</v>
      </c>
      <c r="J1701"/>
      <c r="K1701" s="10" t="s">
        <v>9113</v>
      </c>
      <c r="L1701">
        <f>Tabela1[[#This Row],[vlCaptEst]]+Tabela1[[#This Row],[vlLancEstTrat]]+Tabela1[[#This Row],[vlLancEstNTrat]]+Tabela1[[#This Row],[vlConsEst]]</f>
        <v>2177.579548350599</v>
      </c>
      <c r="M1701">
        <v>0</v>
      </c>
      <c r="N1701">
        <f>Tabela1[[#This Row],[VALOR_anual]]+Tabela1[[#This Row],[AJUSTE_exerc]]</f>
        <v>2177.579548350599</v>
      </c>
      <c r="O1701"/>
      <c r="P1701"/>
      <c r="Q1701" t="s">
        <v>531</v>
      </c>
      <c r="R1701" t="s">
        <v>9114</v>
      </c>
      <c r="S1701">
        <v>22586.2</v>
      </c>
      <c r="T1701">
        <v>0</v>
      </c>
      <c r="U1701">
        <v>0</v>
      </c>
      <c r="V1701">
        <v>22586.2</v>
      </c>
      <c r="W1701">
        <v>0</v>
      </c>
      <c r="X1701">
        <v>0</v>
      </c>
      <c r="Y1701">
        <v>6.8865634401759176E-2</v>
      </c>
      <c r="Z1701">
        <v>622.16260167902465</v>
      </c>
      <c r="AA1701">
        <v>0</v>
      </c>
      <c r="AB1701">
        <v>0</v>
      </c>
      <c r="AC1701">
        <v>1555.4169466715744</v>
      </c>
      <c r="AD1701" t="s">
        <v>10931</v>
      </c>
      <c r="AE1701" t="s">
        <v>10932</v>
      </c>
      <c r="AF1701" s="10">
        <v>44864</v>
      </c>
      <c r="AG1701" s="10">
        <v>46663</v>
      </c>
      <c r="AH1701" t="s">
        <v>4006</v>
      </c>
      <c r="AI1701" t="s">
        <v>732</v>
      </c>
      <c r="AJ1701">
        <v>22420040</v>
      </c>
      <c r="AK1701" t="s">
        <v>95</v>
      </c>
      <c r="AL1701" t="s">
        <v>47</v>
      </c>
      <c r="AM1701">
        <v>998705179</v>
      </c>
      <c r="AN1701" t="s">
        <v>8339</v>
      </c>
    </row>
    <row r="1702" spans="1:40" s="4" customFormat="1" x14ac:dyDescent="0.25">
      <c r="A1702" t="s">
        <v>10933</v>
      </c>
      <c r="B1702" t="s">
        <v>292</v>
      </c>
      <c r="C1702">
        <v>80</v>
      </c>
      <c r="D1702" t="s">
        <v>293</v>
      </c>
      <c r="E1702" t="s">
        <v>294</v>
      </c>
      <c r="F1702" s="1">
        <v>330030228000</v>
      </c>
      <c r="G1702" t="s">
        <v>10934</v>
      </c>
      <c r="H1702" t="s">
        <v>10935</v>
      </c>
      <c r="I1702" t="s">
        <v>271</v>
      </c>
      <c r="J1702"/>
      <c r="K1702" s="10" t="s">
        <v>9113</v>
      </c>
      <c r="L1702">
        <f>Tabela1[[#This Row],[vlCaptEst]]+Tabela1[[#This Row],[vlLancEstTrat]]+Tabela1[[#This Row],[vlLancEstNTrat]]+Tabela1[[#This Row],[vlConsEst]]</f>
        <v>232.459913997596</v>
      </c>
      <c r="M1702">
        <v>0</v>
      </c>
      <c r="N1702">
        <f>Tabela1[[#This Row],[VALOR_anual]]+Tabela1[[#This Row],[AJUSTE_exerc]]</f>
        <v>232.459913997596</v>
      </c>
      <c r="O1702"/>
      <c r="P1702"/>
      <c r="Q1702" t="s">
        <v>531</v>
      </c>
      <c r="R1702" t="s">
        <v>9114</v>
      </c>
      <c r="S1702">
        <v>5080.8</v>
      </c>
      <c r="T1702">
        <v>0</v>
      </c>
      <c r="U1702">
        <v>0</v>
      </c>
      <c r="V1702">
        <v>1343.2</v>
      </c>
      <c r="W1702">
        <v>0</v>
      </c>
      <c r="X1702">
        <v>0</v>
      </c>
      <c r="Y1702">
        <v>6.8865634401759176E-2</v>
      </c>
      <c r="Z1702">
        <v>139.96047919274872</v>
      </c>
      <c r="AA1702">
        <v>0</v>
      </c>
      <c r="AB1702">
        <v>0</v>
      </c>
      <c r="AC1702">
        <v>92.499434804847269</v>
      </c>
      <c r="AD1702" t="s">
        <v>10936</v>
      </c>
      <c r="AE1702" t="s">
        <v>10937</v>
      </c>
      <c r="AF1702" s="10">
        <v>44746</v>
      </c>
      <c r="AG1702" s="10">
        <v>46572</v>
      </c>
      <c r="AH1702" t="s">
        <v>10938</v>
      </c>
      <c r="AI1702" t="s">
        <v>10939</v>
      </c>
      <c r="AJ1702">
        <v>27948010</v>
      </c>
      <c r="AK1702" t="s">
        <v>299</v>
      </c>
      <c r="AL1702" t="s">
        <v>47</v>
      </c>
      <c r="AM1702">
        <v>999560135</v>
      </c>
      <c r="AN1702" t="s">
        <v>10940</v>
      </c>
    </row>
    <row r="1703" spans="1:40" s="4" customFormat="1" x14ac:dyDescent="0.25">
      <c r="A1703" t="s">
        <v>10941</v>
      </c>
      <c r="B1703" t="s">
        <v>292</v>
      </c>
      <c r="C1703">
        <v>80</v>
      </c>
      <c r="D1703" t="s">
        <v>293</v>
      </c>
      <c r="E1703" t="s">
        <v>294</v>
      </c>
      <c r="F1703" s="1">
        <v>330001436229</v>
      </c>
      <c r="G1703" t="s">
        <v>10942</v>
      </c>
      <c r="H1703" t="s">
        <v>10943</v>
      </c>
      <c r="I1703" t="s">
        <v>271</v>
      </c>
      <c r="J1703"/>
      <c r="K1703" s="10" t="s">
        <v>265</v>
      </c>
      <c r="L1703">
        <f>Tabela1[[#This Row],[vlCaptEst]]+Tabela1[[#This Row],[vlLancEstTrat]]+Tabela1[[#This Row],[vlLancEstNTrat]]+Tabela1[[#This Row],[vlConsEst]]</f>
        <v>2214.9740477902196</v>
      </c>
      <c r="M1703">
        <v>0</v>
      </c>
      <c r="N1703">
        <f>Tabela1[[#This Row],[VALOR_anual]]+Tabela1[[#This Row],[AJUSTE_exerc]]</f>
        <v>2214.9740477902196</v>
      </c>
      <c r="O1703"/>
      <c r="P1703"/>
      <c r="Q1703" t="s">
        <v>531</v>
      </c>
      <c r="R1703" t="s">
        <v>532</v>
      </c>
      <c r="S1703">
        <v>24017</v>
      </c>
      <c r="T1703">
        <v>1825</v>
      </c>
      <c r="U1703">
        <v>0</v>
      </c>
      <c r="V1703">
        <v>22192</v>
      </c>
      <c r="W1703">
        <v>0</v>
      </c>
      <c r="X1703">
        <v>0</v>
      </c>
      <c r="Y1703">
        <v>6.8865634401759176E-2</v>
      </c>
      <c r="Z1703">
        <v>661.5724986031039</v>
      </c>
      <c r="AA1703">
        <v>25.135034948664192</v>
      </c>
      <c r="AB1703">
        <v>0</v>
      </c>
      <c r="AC1703">
        <v>1528.2665142384517</v>
      </c>
      <c r="AD1703" t="s">
        <v>10944</v>
      </c>
      <c r="AE1703" t="s">
        <v>10945</v>
      </c>
      <c r="AF1703" s="10">
        <v>44823</v>
      </c>
      <c r="AG1703" s="10">
        <v>46679</v>
      </c>
      <c r="AH1703" t="s">
        <v>10946</v>
      </c>
      <c r="AI1703" t="s">
        <v>10525</v>
      </c>
      <c r="AJ1703">
        <v>27932355</v>
      </c>
      <c r="AK1703" t="s">
        <v>299</v>
      </c>
      <c r="AL1703" t="s">
        <v>47</v>
      </c>
      <c r="AM1703">
        <v>972092255</v>
      </c>
      <c r="AN1703" t="s">
        <v>1970</v>
      </c>
    </row>
    <row r="1704" spans="1:40" s="4" customFormat="1" x14ac:dyDescent="0.25">
      <c r="A1704" t="s">
        <v>10947</v>
      </c>
      <c r="B1704" t="s">
        <v>292</v>
      </c>
      <c r="C1704">
        <v>80</v>
      </c>
      <c r="D1704" t="s">
        <v>293</v>
      </c>
      <c r="E1704" t="s">
        <v>294</v>
      </c>
      <c r="F1704" s="1">
        <v>330040389473</v>
      </c>
      <c r="G1704" t="s">
        <v>10948</v>
      </c>
      <c r="H1704" t="s">
        <v>10949</v>
      </c>
      <c r="I1704" t="s">
        <v>92</v>
      </c>
      <c r="J1704"/>
      <c r="K1704" s="10">
        <v>45292</v>
      </c>
      <c r="L1704">
        <f>Tabela1[[#This Row],[vlCaptEst]]+Tabela1[[#This Row],[vlLancEstTrat]]+Tabela1[[#This Row],[vlLancEstNTrat]]+Tabela1[[#This Row],[vlConsEst]]</f>
        <v>1067.166735475246</v>
      </c>
      <c r="M1704">
        <v>80.959999999999994</v>
      </c>
      <c r="N1704">
        <f>Tabela1[[#This Row],[VALOR_anual]]+Tabela1[[#This Row],[AJUSTE_exerc]]</f>
        <v>1148.1267354752461</v>
      </c>
      <c r="O1704"/>
      <c r="P1704"/>
      <c r="Q1704">
        <v>0</v>
      </c>
      <c r="R1704">
        <v>0</v>
      </c>
      <c r="S1704">
        <v>11147.1</v>
      </c>
      <c r="T1704">
        <v>0</v>
      </c>
      <c r="U1704">
        <v>0</v>
      </c>
      <c r="V1704">
        <v>11037.6</v>
      </c>
      <c r="W1704">
        <v>0</v>
      </c>
      <c r="X1704">
        <v>0</v>
      </c>
      <c r="Y1704">
        <v>6.8865634401759176E-2</v>
      </c>
      <c r="Z1704">
        <v>307.0560648250821</v>
      </c>
      <c r="AA1704">
        <v>0</v>
      </c>
      <c r="AB1704">
        <v>0</v>
      </c>
      <c r="AC1704">
        <v>760.11067065016391</v>
      </c>
      <c r="AD1704" t="s">
        <v>10950</v>
      </c>
      <c r="AE1704" t="s">
        <v>10951</v>
      </c>
      <c r="AF1704" s="10">
        <v>45252</v>
      </c>
      <c r="AG1704" s="10">
        <v>47079</v>
      </c>
      <c r="AH1704" t="s">
        <v>1980</v>
      </c>
      <c r="AI1704" t="s">
        <v>10579</v>
      </c>
      <c r="AJ1704">
        <v>27949300</v>
      </c>
      <c r="AK1704" t="s">
        <v>299</v>
      </c>
      <c r="AL1704">
        <v>0</v>
      </c>
      <c r="AM1704" t="s">
        <v>10952</v>
      </c>
      <c r="AN1704" t="s">
        <v>10953</v>
      </c>
    </row>
    <row r="1705" spans="1:40" s="4" customFormat="1" x14ac:dyDescent="0.25">
      <c r="A1705" t="s">
        <v>10954</v>
      </c>
      <c r="B1705" t="s">
        <v>292</v>
      </c>
      <c r="C1705">
        <v>80</v>
      </c>
      <c r="D1705" t="s">
        <v>293</v>
      </c>
      <c r="E1705" t="s">
        <v>294</v>
      </c>
      <c r="F1705" s="1">
        <v>330038017874</v>
      </c>
      <c r="G1705" t="s">
        <v>10955</v>
      </c>
      <c r="H1705" t="s">
        <v>10956</v>
      </c>
      <c r="I1705" t="s">
        <v>92</v>
      </c>
      <c r="J1705"/>
      <c r="K1705" s="10">
        <v>45292</v>
      </c>
      <c r="L1705">
        <f>Tabela1[[#This Row],[vlCaptEst]]+Tabela1[[#This Row],[vlLancEstTrat]]+Tabela1[[#This Row],[vlLancEstNTrat]]+Tabela1[[#This Row],[vlConsEst]]</f>
        <v>3552.7160997157926</v>
      </c>
      <c r="M1705">
        <v>0</v>
      </c>
      <c r="N1705">
        <f>Tabela1[[#This Row],[VALOR_anual]]+Tabela1[[#This Row],[AJUSTE_exerc]]</f>
        <v>3552.7160997157926</v>
      </c>
      <c r="O1705"/>
      <c r="P1705"/>
      <c r="Q1705">
        <v>0</v>
      </c>
      <c r="R1705">
        <v>0</v>
      </c>
      <c r="S1705">
        <v>37449</v>
      </c>
      <c r="T1705">
        <v>0</v>
      </c>
      <c r="U1705">
        <v>0</v>
      </c>
      <c r="V1705">
        <v>36609.5</v>
      </c>
      <c r="W1705">
        <v>0</v>
      </c>
      <c r="X1705">
        <v>0</v>
      </c>
      <c r="Y1705">
        <v>6.8865634401759176E-2</v>
      </c>
      <c r="Z1705">
        <v>1031.5796570845912</v>
      </c>
      <c r="AA1705">
        <v>0</v>
      </c>
      <c r="AB1705">
        <v>0</v>
      </c>
      <c r="AC1705">
        <v>2521.1364426312016</v>
      </c>
      <c r="AD1705" t="s">
        <v>10957</v>
      </c>
      <c r="AE1705" t="s">
        <v>10958</v>
      </c>
      <c r="AF1705" s="10">
        <v>44750</v>
      </c>
      <c r="AG1705" s="10">
        <v>46576</v>
      </c>
      <c r="AH1705" t="s">
        <v>10959</v>
      </c>
      <c r="AI1705" t="s">
        <v>129</v>
      </c>
      <c r="AJ1705" t="s">
        <v>10960</v>
      </c>
      <c r="AK1705" t="s">
        <v>299</v>
      </c>
      <c r="AL1705">
        <v>0</v>
      </c>
      <c r="AM1705" t="s">
        <v>10961</v>
      </c>
      <c r="AN1705" t="s">
        <v>324</v>
      </c>
    </row>
    <row r="1706" spans="1:40" s="4" customFormat="1" x14ac:dyDescent="0.25">
      <c r="A1706" t="s">
        <v>10962</v>
      </c>
      <c r="B1706" t="s">
        <v>292</v>
      </c>
      <c r="C1706">
        <v>80</v>
      </c>
      <c r="D1706" t="s">
        <v>293</v>
      </c>
      <c r="E1706" t="s">
        <v>294</v>
      </c>
      <c r="F1706" s="1">
        <v>330037931483</v>
      </c>
      <c r="G1706" t="s">
        <v>10963</v>
      </c>
      <c r="H1706" t="s">
        <v>10964</v>
      </c>
      <c r="I1706" t="s">
        <v>92</v>
      </c>
      <c r="J1706"/>
      <c r="K1706" s="10">
        <v>45292</v>
      </c>
      <c r="L1706">
        <f>Tabela1[[#This Row],[vlCaptEst]]+Tabela1[[#This Row],[vlLancEstTrat]]+Tabela1[[#This Row],[vlLancEstNTrat]]+Tabela1[[#This Row],[vlConsEst]]</f>
        <v>4069.5156625567201</v>
      </c>
      <c r="M1706">
        <v>0</v>
      </c>
      <c r="N1706">
        <f>Tabela1[[#This Row],[VALOR_anual]]+Tabela1[[#This Row],[AJUSTE_exerc]]</f>
        <v>4069.5156625567201</v>
      </c>
      <c r="O1706"/>
      <c r="P1706"/>
      <c r="Q1706">
        <v>0</v>
      </c>
      <c r="R1706">
        <v>0</v>
      </c>
      <c r="S1706">
        <v>42340</v>
      </c>
      <c r="T1706">
        <v>0</v>
      </c>
      <c r="U1706">
        <v>0</v>
      </c>
      <c r="V1706">
        <v>42157.5</v>
      </c>
      <c r="W1706">
        <v>0</v>
      </c>
      <c r="X1706">
        <v>0</v>
      </c>
      <c r="Y1706">
        <v>6.8865634401759176E-2</v>
      </c>
      <c r="Z1706">
        <v>1166.309480008872</v>
      </c>
      <c r="AA1706">
        <v>0</v>
      </c>
      <c r="AB1706">
        <v>0</v>
      </c>
      <c r="AC1706">
        <v>2903.2061825478481</v>
      </c>
      <c r="AD1706" t="s">
        <v>10965</v>
      </c>
      <c r="AE1706" t="s">
        <v>10966</v>
      </c>
      <c r="AF1706" s="10">
        <v>45293</v>
      </c>
      <c r="AG1706" s="10">
        <v>47120</v>
      </c>
      <c r="AH1706" t="s">
        <v>10967</v>
      </c>
      <c r="AI1706" t="s">
        <v>10968</v>
      </c>
      <c r="AJ1706">
        <v>27977310</v>
      </c>
      <c r="AK1706" t="s">
        <v>299</v>
      </c>
      <c r="AL1706">
        <v>0</v>
      </c>
      <c r="AM1706" t="s">
        <v>10969</v>
      </c>
      <c r="AN1706" t="s">
        <v>10970</v>
      </c>
    </row>
    <row r="1707" spans="1:40" s="4" customFormat="1" x14ac:dyDescent="0.25">
      <c r="A1707" t="s">
        <v>10971</v>
      </c>
      <c r="B1707" t="s">
        <v>292</v>
      </c>
      <c r="C1707">
        <v>80</v>
      </c>
      <c r="D1707" t="s">
        <v>293</v>
      </c>
      <c r="E1707" t="s">
        <v>294</v>
      </c>
      <c r="F1707" s="1">
        <v>330040305121</v>
      </c>
      <c r="G1707" t="s">
        <v>10972</v>
      </c>
      <c r="H1707" t="s">
        <v>10973</v>
      </c>
      <c r="I1707" t="s">
        <v>92</v>
      </c>
      <c r="J1707"/>
      <c r="K1707" s="10">
        <v>45292</v>
      </c>
      <c r="L1707">
        <f>Tabela1[[#This Row],[vlCaptEst]]+Tabela1[[#This Row],[vlLancEstTrat]]+Tabela1[[#This Row],[vlLancEstNTrat]]+Tabela1[[#This Row],[vlConsEst]]</f>
        <v>1019.5091803377787</v>
      </c>
      <c r="M1707">
        <v>0</v>
      </c>
      <c r="N1707">
        <f>Tabela1[[#This Row],[VALOR_anual]]+Tabela1[[#This Row],[AJUSTE_exerc]]</f>
        <v>1019.5091803377787</v>
      </c>
      <c r="O1707"/>
      <c r="P1707"/>
      <c r="Q1707">
        <v>0</v>
      </c>
      <c r="R1707">
        <v>0</v>
      </c>
      <c r="S1707">
        <v>11388</v>
      </c>
      <c r="T1707">
        <v>0</v>
      </c>
      <c r="U1707">
        <v>0</v>
      </c>
      <c r="V1707">
        <v>11388</v>
      </c>
      <c r="W1707">
        <v>0</v>
      </c>
      <c r="X1707">
        <v>0</v>
      </c>
      <c r="Y1707">
        <v>6.8865634401759176E-2</v>
      </c>
      <c r="Z1707">
        <v>313.69191934269725</v>
      </c>
      <c r="AA1707">
        <v>0</v>
      </c>
      <c r="AB1707">
        <v>0</v>
      </c>
      <c r="AC1707">
        <v>705.81726099508148</v>
      </c>
      <c r="AD1707" t="s">
        <v>10974</v>
      </c>
      <c r="AE1707" t="s">
        <v>10975</v>
      </c>
      <c r="AF1707" s="10">
        <v>45288</v>
      </c>
      <c r="AG1707" s="10">
        <v>47115</v>
      </c>
      <c r="AH1707" t="s">
        <v>10976</v>
      </c>
      <c r="AI1707" t="s">
        <v>290</v>
      </c>
      <c r="AJ1707" t="s">
        <v>10977</v>
      </c>
      <c r="AK1707" t="s">
        <v>10814</v>
      </c>
      <c r="AL1707">
        <v>0</v>
      </c>
      <c r="AM1707" t="s">
        <v>9447</v>
      </c>
      <c r="AN1707" s="11" t="s">
        <v>13000</v>
      </c>
    </row>
    <row r="1708" spans="1:40" s="4" customFormat="1" x14ac:dyDescent="0.25">
      <c r="A1708" t="s">
        <v>10978</v>
      </c>
      <c r="B1708" t="s">
        <v>292</v>
      </c>
      <c r="C1708">
        <v>80</v>
      </c>
      <c r="D1708" t="s">
        <v>293</v>
      </c>
      <c r="E1708" t="s">
        <v>294</v>
      </c>
      <c r="F1708" s="1">
        <v>330027045758</v>
      </c>
      <c r="G1708" t="s">
        <v>10979</v>
      </c>
      <c r="H1708" t="s">
        <v>10980</v>
      </c>
      <c r="I1708" t="s">
        <v>271</v>
      </c>
      <c r="J1708"/>
      <c r="K1708" s="10">
        <v>45444</v>
      </c>
      <c r="L1708">
        <f>Tabela1[[#This Row],[vlCaptEst]]+Tabela1[[#This Row],[vlLancEstTrat]]+Tabela1[[#This Row],[vlLancEstNTrat]]+Tabela1[[#This Row],[vlConsEst]]</f>
        <v>1011.2559736124283</v>
      </c>
      <c r="M1708">
        <v>0</v>
      </c>
      <c r="N1708">
        <f>Tabela1[[#This Row],[VALOR_anual]]+Tabela1[[#This Row],[AJUSTE_exerc]]</f>
        <v>1011.2559736124283</v>
      </c>
      <c r="O1708"/>
      <c r="P1708"/>
      <c r="Q1708">
        <v>0</v>
      </c>
      <c r="R1708">
        <v>0</v>
      </c>
      <c r="S1708">
        <v>29583.249999999996</v>
      </c>
      <c r="T1708">
        <v>0</v>
      </c>
      <c r="U1708">
        <v>0</v>
      </c>
      <c r="V1708">
        <v>2850.6499999999978</v>
      </c>
      <c r="W1708">
        <v>0</v>
      </c>
      <c r="X1708">
        <v>0</v>
      </c>
      <c r="Y1708">
        <v>6.8865634401759176E-2</v>
      </c>
      <c r="Z1708">
        <v>814.93707841200421</v>
      </c>
      <c r="AA1708">
        <v>0</v>
      </c>
      <c r="AB1708">
        <v>0</v>
      </c>
      <c r="AC1708">
        <v>196.31889520042407</v>
      </c>
      <c r="AD1708" t="s">
        <v>10981</v>
      </c>
      <c r="AE1708" t="s">
        <v>10982</v>
      </c>
      <c r="AF1708" s="10">
        <v>45392</v>
      </c>
      <c r="AG1708" s="10">
        <v>47218</v>
      </c>
      <c r="AH1708" t="s">
        <v>10983</v>
      </c>
      <c r="AI1708" t="s">
        <v>10984</v>
      </c>
      <c r="AJ1708" t="s">
        <v>10985</v>
      </c>
      <c r="AK1708" t="s">
        <v>299</v>
      </c>
      <c r="AL1708">
        <v>0</v>
      </c>
      <c r="AM1708" t="s">
        <v>10986</v>
      </c>
      <c r="AN1708" t="s">
        <v>10987</v>
      </c>
    </row>
    <row r="1709" spans="1:40" s="4" customFormat="1" x14ac:dyDescent="0.25">
      <c r="A1709" t="s">
        <v>10988</v>
      </c>
      <c r="B1709" t="s">
        <v>292</v>
      </c>
      <c r="C1709">
        <v>80</v>
      </c>
      <c r="D1709" t="s">
        <v>293</v>
      </c>
      <c r="E1709" t="s">
        <v>294</v>
      </c>
      <c r="F1709" s="1">
        <v>330028995970</v>
      </c>
      <c r="G1709" t="s">
        <v>10989</v>
      </c>
      <c r="H1709" t="s">
        <v>10990</v>
      </c>
      <c r="I1709" t="s">
        <v>92</v>
      </c>
      <c r="J1709"/>
      <c r="K1709" s="10">
        <v>45474</v>
      </c>
      <c r="L1709">
        <f>Tabela1[[#This Row],[vlCaptEst]]+Tabela1[[#This Row],[vlLancEstTrat]]+Tabela1[[#This Row],[vlLancEstNTrat]]+Tabela1[[#This Row],[vlConsEst]]</f>
        <v>3179.1957852840915</v>
      </c>
      <c r="M1709">
        <v>0</v>
      </c>
      <c r="N1709">
        <f>Tabela1[[#This Row],[VALOR_anual]]+Tabela1[[#This Row],[AJUSTE_exerc]]</f>
        <v>3179.1957852840915</v>
      </c>
      <c r="O1709"/>
      <c r="P1709"/>
      <c r="Q1709">
        <v>0</v>
      </c>
      <c r="R1709">
        <v>0</v>
      </c>
      <c r="S1709">
        <v>41318</v>
      </c>
      <c r="T1709">
        <v>0</v>
      </c>
      <c r="U1709">
        <v>0</v>
      </c>
      <c r="V1709">
        <v>29638</v>
      </c>
      <c r="W1709">
        <v>0</v>
      </c>
      <c r="X1709">
        <v>0</v>
      </c>
      <c r="Y1709">
        <v>6.8865634401759176E-2</v>
      </c>
      <c r="Z1709">
        <v>1138.1561128847538</v>
      </c>
      <c r="AA1709">
        <v>0</v>
      </c>
      <c r="AB1709">
        <v>0</v>
      </c>
      <c r="AC1709">
        <v>2041.0396723993376</v>
      </c>
      <c r="AD1709" t="s">
        <v>10991</v>
      </c>
      <c r="AE1709" t="s">
        <v>10992</v>
      </c>
      <c r="AF1709" s="10">
        <v>45411</v>
      </c>
      <c r="AG1709" s="10">
        <v>47237</v>
      </c>
      <c r="AH1709" t="s">
        <v>10993</v>
      </c>
      <c r="AI1709" t="s">
        <v>10984</v>
      </c>
      <c r="AJ1709" t="s">
        <v>10994</v>
      </c>
      <c r="AK1709" t="s">
        <v>299</v>
      </c>
      <c r="AL1709">
        <v>0</v>
      </c>
      <c r="AM1709" t="s">
        <v>3856</v>
      </c>
      <c r="AN1709" t="s">
        <v>3617</v>
      </c>
    </row>
    <row r="1710" spans="1:40" s="4" customFormat="1" x14ac:dyDescent="0.25">
      <c r="A1710" t="s">
        <v>10995</v>
      </c>
      <c r="B1710" t="s">
        <v>292</v>
      </c>
      <c r="C1710">
        <v>80</v>
      </c>
      <c r="D1710" t="s">
        <v>293</v>
      </c>
      <c r="E1710" t="s">
        <v>294</v>
      </c>
      <c r="F1710" s="1">
        <v>330032127651</v>
      </c>
      <c r="G1710" t="s">
        <v>10996</v>
      </c>
      <c r="H1710" t="s">
        <v>1923</v>
      </c>
      <c r="I1710" t="s">
        <v>62</v>
      </c>
      <c r="J1710"/>
      <c r="K1710" s="10">
        <v>45575</v>
      </c>
      <c r="L1710">
        <f>Tabela1[[#This Row],[vlCaptEst]]+Tabela1[[#This Row],[vlLancEstTrat]]+Tabela1[[#This Row],[vlLancEstNTrat]]+Tabela1[[#This Row],[vlConsEst]]</f>
        <v>416.75415970912582</v>
      </c>
      <c r="M1710">
        <v>0</v>
      </c>
      <c r="N1710">
        <f>Tabela1[[#This Row],[VALOR_anual]]+Tabela1[[#This Row],[AJUSTE_exerc]]</f>
        <v>416.75415970912582</v>
      </c>
      <c r="O1710"/>
      <c r="P1710"/>
      <c r="Q1710">
        <v>0</v>
      </c>
      <c r="R1710">
        <v>0</v>
      </c>
      <c r="S1710">
        <v>4453</v>
      </c>
      <c r="T1710">
        <v>0</v>
      </c>
      <c r="U1710">
        <v>0</v>
      </c>
      <c r="V1710">
        <v>4270.5</v>
      </c>
      <c r="W1710">
        <v>0</v>
      </c>
      <c r="X1710">
        <v>0</v>
      </c>
      <c r="Y1710">
        <v>6.8865634401759176E-2</v>
      </c>
      <c r="Z1710">
        <v>122.66346799641339</v>
      </c>
      <c r="AA1710">
        <v>0</v>
      </c>
      <c r="AB1710">
        <v>0</v>
      </c>
      <c r="AC1710">
        <v>294.09069171271244</v>
      </c>
      <c r="AD1710" t="s">
        <v>10997</v>
      </c>
      <c r="AE1710" t="s">
        <v>10998</v>
      </c>
      <c r="AF1710" s="10">
        <v>45358</v>
      </c>
      <c r="AG1710" s="10">
        <v>47184</v>
      </c>
      <c r="AH1710" t="s">
        <v>9124</v>
      </c>
      <c r="AI1710" t="s">
        <v>10720</v>
      </c>
      <c r="AJ1710" t="s">
        <v>10999</v>
      </c>
      <c r="AK1710" t="s">
        <v>299</v>
      </c>
      <c r="AL1710">
        <v>0</v>
      </c>
      <c r="AM1710" t="s">
        <v>11000</v>
      </c>
      <c r="AN1710" t="s">
        <v>11001</v>
      </c>
    </row>
    <row r="1711" spans="1:40" s="4" customFormat="1" x14ac:dyDescent="0.25">
      <c r="A1711" t="s">
        <v>11002</v>
      </c>
      <c r="B1711" t="s">
        <v>292</v>
      </c>
      <c r="C1711">
        <v>80</v>
      </c>
      <c r="D1711" t="s">
        <v>293</v>
      </c>
      <c r="E1711" t="s">
        <v>294</v>
      </c>
      <c r="F1711" s="1">
        <v>330022238361</v>
      </c>
      <c r="G1711" t="s">
        <v>11003</v>
      </c>
      <c r="H1711" t="s">
        <v>11004</v>
      </c>
      <c r="I1711" t="s">
        <v>305</v>
      </c>
      <c r="J1711"/>
      <c r="K1711" s="10">
        <v>45505</v>
      </c>
      <c r="L1711">
        <f>Tabela1[[#This Row],[vlCaptEst]]+Tabela1[[#This Row],[vlLancEstTrat]]+Tabela1[[#This Row],[vlLancEstNTrat]]+Tabela1[[#This Row],[vlConsEst]]</f>
        <v>0</v>
      </c>
      <c r="M1711">
        <v>0</v>
      </c>
      <c r="N1711">
        <f>Tabela1[[#This Row],[VALOR_anual]]+Tabela1[[#This Row],[AJUSTE_exerc]]</f>
        <v>0</v>
      </c>
      <c r="O1711"/>
      <c r="P1711"/>
      <c r="Q1711" t="s">
        <v>11005</v>
      </c>
      <c r="R1711" t="s">
        <v>11006</v>
      </c>
      <c r="S1711" t="e">
        <v>#N/A</v>
      </c>
      <c r="T1711" t="e">
        <v>#N/A</v>
      </c>
      <c r="U1711" t="e">
        <v>#N/A</v>
      </c>
      <c r="V1711" t="e">
        <v>#N/A</v>
      </c>
      <c r="W1711" t="e">
        <v>#N/A</v>
      </c>
      <c r="X1711" t="e">
        <v>#N/A</v>
      </c>
      <c r="Y1711">
        <v>6.8865634401759176E-2</v>
      </c>
      <c r="Z1711">
        <v>0</v>
      </c>
      <c r="AA1711">
        <v>0</v>
      </c>
      <c r="AB1711">
        <v>0</v>
      </c>
      <c r="AC1711">
        <v>0</v>
      </c>
      <c r="AD1711" t="s">
        <v>11007</v>
      </c>
      <c r="AE1711" t="s">
        <v>11008</v>
      </c>
      <c r="AF1711" s="10">
        <v>45450</v>
      </c>
      <c r="AG1711" s="10">
        <v>47276</v>
      </c>
      <c r="AH1711" t="s">
        <v>11009</v>
      </c>
      <c r="AI1711" t="s">
        <v>129</v>
      </c>
      <c r="AJ1711">
        <v>20030041</v>
      </c>
      <c r="AK1711" t="s">
        <v>95</v>
      </c>
      <c r="AL1711" t="s">
        <v>47</v>
      </c>
      <c r="AM1711" t="s">
        <v>11010</v>
      </c>
      <c r="AN1711" t="s">
        <v>11011</v>
      </c>
    </row>
    <row r="1712" spans="1:40" s="4" customFormat="1" x14ac:dyDescent="0.25">
      <c r="A1712" t="s">
        <v>13135</v>
      </c>
      <c r="B1712" t="s">
        <v>292</v>
      </c>
      <c r="C1712"/>
      <c r="D1712" t="s">
        <v>293</v>
      </c>
      <c r="E1712" t="s">
        <v>294</v>
      </c>
      <c r="F1712" s="19" t="s">
        <v>13082</v>
      </c>
      <c r="G1712" t="s">
        <v>13092</v>
      </c>
      <c r="H1712" t="s">
        <v>13105</v>
      </c>
      <c r="I1712" t="s">
        <v>1933</v>
      </c>
      <c r="J1712"/>
      <c r="K1712" s="10">
        <v>45689</v>
      </c>
      <c r="L1712">
        <f>Tabela1[[#This Row],[vlCaptEst]]+Tabela1[[#This Row],[vlLancEstTrat]]+Tabela1[[#This Row],[vlLancEstNTrat]]+Tabela1[[#This Row],[vlConsEst]]</f>
        <v>174.60297052799987</v>
      </c>
      <c r="M1712">
        <v>13.93</v>
      </c>
      <c r="N1712"/>
      <c r="O1712"/>
      <c r="P1712"/>
      <c r="Q1712"/>
      <c r="R1712" t="s">
        <v>13212</v>
      </c>
      <c r="S1712">
        <v>0</v>
      </c>
      <c r="T1712">
        <v>31248</v>
      </c>
      <c r="U1712">
        <v>0</v>
      </c>
      <c r="V1712"/>
      <c r="W1712"/>
      <c r="X1712"/>
      <c r="Y1712"/>
      <c r="Z1712">
        <v>0</v>
      </c>
      <c r="AA1712">
        <v>174.60297052799987</v>
      </c>
      <c r="AB1712">
        <v>0</v>
      </c>
      <c r="AC1712"/>
      <c r="AD1712" t="s">
        <v>13120</v>
      </c>
      <c r="AE1712" t="s">
        <v>13134</v>
      </c>
      <c r="AF1712" s="10" t="s">
        <v>13149</v>
      </c>
      <c r="AG1712" s="10" t="s">
        <v>13150</v>
      </c>
      <c r="AH1712" t="s">
        <v>13169</v>
      </c>
      <c r="AI1712" t="s">
        <v>13182</v>
      </c>
      <c r="AJ1712" t="s">
        <v>13183</v>
      </c>
      <c r="AK1712" t="s">
        <v>299</v>
      </c>
      <c r="AL1712" t="s">
        <v>47</v>
      </c>
      <c r="AM1712" t="s">
        <v>13198</v>
      </c>
      <c r="AN1712" t="s">
        <v>13199</v>
      </c>
    </row>
    <row r="1713" spans="1:40" s="4" customFormat="1" x14ac:dyDescent="0.25">
      <c r="A1713" t="s">
        <v>13484</v>
      </c>
      <c r="B1713" t="s">
        <v>292</v>
      </c>
      <c r="C1713"/>
      <c r="D1713" t="s">
        <v>293</v>
      </c>
      <c r="E1713" t="s">
        <v>294</v>
      </c>
      <c r="F1713" s="19" t="s">
        <v>13490</v>
      </c>
      <c r="G1713" t="s">
        <v>9141</v>
      </c>
      <c r="H1713" t="s">
        <v>9142</v>
      </c>
      <c r="I1713" t="s">
        <v>49</v>
      </c>
      <c r="J1713">
        <v>2025</v>
      </c>
      <c r="K1713" s="10">
        <v>45809</v>
      </c>
      <c r="L1713">
        <v>865.07908085339454</v>
      </c>
      <c r="M1713"/>
      <c r="N1713">
        <v>648.80931064004585</v>
      </c>
      <c r="O1713"/>
      <c r="P1713"/>
      <c r="Q1713"/>
      <c r="R1713"/>
      <c r="S1713"/>
      <c r="T1713">
        <v>125618.40000000001</v>
      </c>
      <c r="U1713"/>
      <c r="V1713"/>
      <c r="W1713"/>
      <c r="X1713">
        <v>90</v>
      </c>
      <c r="Y1713"/>
      <c r="Z1713"/>
      <c r="AA1713">
        <v>865.07908085339454</v>
      </c>
      <c r="AB1713"/>
      <c r="AC1713"/>
      <c r="AD1713" t="s">
        <v>13532</v>
      </c>
      <c r="AE1713" t="s">
        <v>13539</v>
      </c>
      <c r="AF1713" s="10">
        <v>45747</v>
      </c>
      <c r="AG1713" s="10">
        <v>47573</v>
      </c>
      <c r="AH1713" t="s">
        <v>13525</v>
      </c>
      <c r="AI1713" t="s">
        <v>181</v>
      </c>
      <c r="AJ1713" t="s">
        <v>8417</v>
      </c>
      <c r="AK1713" t="s">
        <v>95</v>
      </c>
      <c r="AL1713" t="s">
        <v>47</v>
      </c>
      <c r="AM1713" t="s">
        <v>8510</v>
      </c>
      <c r="AN1713" t="s">
        <v>4037</v>
      </c>
    </row>
    <row r="1714" spans="1:40" s="4" customFormat="1" x14ac:dyDescent="0.25">
      <c r="A1714" t="s">
        <v>13506</v>
      </c>
      <c r="B1714" t="s">
        <v>292</v>
      </c>
      <c r="C1714"/>
      <c r="D1714" t="s">
        <v>293</v>
      </c>
      <c r="E1714" t="s">
        <v>294</v>
      </c>
      <c r="F1714" s="19" t="s">
        <v>13507</v>
      </c>
      <c r="G1714" t="s">
        <v>13508</v>
      </c>
      <c r="H1714" t="s">
        <v>13509</v>
      </c>
      <c r="I1714" t="s">
        <v>154</v>
      </c>
      <c r="J1714">
        <v>2025</v>
      </c>
      <c r="K1714" s="10">
        <v>45809</v>
      </c>
      <c r="L1714">
        <v>2892.0128676269524</v>
      </c>
      <c r="M1714"/>
      <c r="N1714">
        <v>12980.06</v>
      </c>
      <c r="O1714"/>
      <c r="P1714"/>
      <c r="Q1714"/>
      <c r="R1714"/>
      <c r="S1714">
        <v>69991.680000000008</v>
      </c>
      <c r="T1714"/>
      <c r="U1714"/>
      <c r="V1714">
        <v>13998.34</v>
      </c>
      <c r="W1714"/>
      <c r="X1714"/>
      <c r="Y1714"/>
      <c r="Z1714">
        <v>1928.008578417968</v>
      </c>
      <c r="AA1714">
        <v>0</v>
      </c>
      <c r="AB1714">
        <v>0</v>
      </c>
      <c r="AC1714">
        <v>964.00428920898412</v>
      </c>
      <c r="AD1714" t="s">
        <v>13538</v>
      </c>
      <c r="AE1714" t="s">
        <v>13545</v>
      </c>
      <c r="AF1714" s="10" t="s">
        <v>13552</v>
      </c>
      <c r="AG1714" s="10" t="s">
        <v>13553</v>
      </c>
      <c r="AH1714" t="s">
        <v>13531</v>
      </c>
      <c r="AI1714" t="s">
        <v>13524</v>
      </c>
      <c r="AJ1714" t="s">
        <v>13521</v>
      </c>
      <c r="AK1714" t="s">
        <v>299</v>
      </c>
      <c r="AL1714" t="s">
        <v>47</v>
      </c>
      <c r="AM1714" t="s">
        <v>13515</v>
      </c>
      <c r="AN1714" t="s">
        <v>13516</v>
      </c>
    </row>
    <row r="1715" spans="1:40" s="4" customFormat="1" x14ac:dyDescent="0.25">
      <c r="A1715" t="s">
        <v>11012</v>
      </c>
      <c r="B1715" t="s">
        <v>308</v>
      </c>
      <c r="C1715">
        <v>90</v>
      </c>
      <c r="D1715" t="s">
        <v>309</v>
      </c>
      <c r="E1715" t="s">
        <v>310</v>
      </c>
      <c r="F1715" s="1">
        <v>330005023808</v>
      </c>
      <c r="G1715" t="s">
        <v>11013</v>
      </c>
      <c r="H1715" t="s">
        <v>11014</v>
      </c>
      <c r="I1715" t="s">
        <v>42</v>
      </c>
      <c r="J1715"/>
      <c r="K1715" s="10" t="s">
        <v>1661</v>
      </c>
      <c r="L1715">
        <f>Tabela1[[#This Row],[vlCaptEst]]+Tabela1[[#This Row],[vlLancEstTrat]]+Tabela1[[#This Row],[vlLancEstNTrat]]+Tabela1[[#This Row],[vlConsEst]]</f>
        <v>336988.75229479914</v>
      </c>
      <c r="M1715">
        <v>66019.45</v>
      </c>
      <c r="N1715">
        <f>Tabela1[[#This Row],[VALOR_anual]]+Tabela1[[#This Row],[AJUSTE_exerc]]</f>
        <v>403008.20229479915</v>
      </c>
      <c r="O1715">
        <v>-190.02783156820806</v>
      </c>
      <c r="P1715" t="s">
        <v>13429</v>
      </c>
      <c r="Q1715" t="s">
        <v>13415</v>
      </c>
      <c r="R1715">
        <v>0</v>
      </c>
      <c r="S1715">
        <v>7981528.0000000009</v>
      </c>
      <c r="T1715">
        <v>2049840</v>
      </c>
      <c r="U1715">
        <v>0</v>
      </c>
      <c r="V1715">
        <v>1596305.6000000003</v>
      </c>
      <c r="W1715"/>
      <c r="X1715">
        <v>96</v>
      </c>
      <c r="Y1715">
        <v>6.8865634401759176E-2</v>
      </c>
      <c r="Z1715">
        <v>219861.19568616166</v>
      </c>
      <c r="AA1715">
        <v>7196.9587655566165</v>
      </c>
      <c r="AB1715">
        <v>0</v>
      </c>
      <c r="AC1715">
        <v>109930.59784308085</v>
      </c>
      <c r="AD1715" t="s">
        <v>11015</v>
      </c>
      <c r="AE1715" t="s">
        <v>11016</v>
      </c>
      <c r="AF1715" s="10">
        <v>45252</v>
      </c>
      <c r="AG1715" s="10">
        <v>58036</v>
      </c>
      <c r="AH1715" t="s">
        <v>11017</v>
      </c>
      <c r="AI1715" t="s">
        <v>129</v>
      </c>
      <c r="AJ1715">
        <v>0</v>
      </c>
      <c r="AK1715" t="s">
        <v>311</v>
      </c>
      <c r="AL1715" t="s">
        <v>47</v>
      </c>
      <c r="AM1715" t="s">
        <v>11018</v>
      </c>
      <c r="AN1715" t="s">
        <v>11019</v>
      </c>
    </row>
    <row r="1716" spans="1:40" s="4" customFormat="1" x14ac:dyDescent="0.25">
      <c r="A1716" t="s">
        <v>11020</v>
      </c>
      <c r="B1716" t="s">
        <v>308</v>
      </c>
      <c r="C1716">
        <v>90</v>
      </c>
      <c r="D1716" t="s">
        <v>309</v>
      </c>
      <c r="E1716" t="s">
        <v>310</v>
      </c>
      <c r="F1716" s="1">
        <v>330039696880</v>
      </c>
      <c r="G1716" t="s">
        <v>300</v>
      </c>
      <c r="H1716" t="s">
        <v>11021</v>
      </c>
      <c r="I1716" t="s">
        <v>42</v>
      </c>
      <c r="J1716"/>
      <c r="K1716" s="10" t="s">
        <v>184</v>
      </c>
      <c r="L1716">
        <f>Tabela1[[#This Row],[vlCaptEst]]+Tabela1[[#This Row],[vlLancEstTrat]]+Tabela1[[#This Row],[vlLancEstNTrat]]+Tabela1[[#This Row],[vlConsEst]]</f>
        <v>27146.84022206255</v>
      </c>
      <c r="M1716">
        <v>0</v>
      </c>
      <c r="N1716">
        <f>Tabela1[[#This Row],[VALOR_anual]]+Tabela1[[#This Row],[AJUSTE_exerc]]</f>
        <v>27146.84022206255</v>
      </c>
      <c r="O1716"/>
      <c r="P1716"/>
      <c r="Q1716" t="s">
        <v>52</v>
      </c>
      <c r="R1716" t="s">
        <v>4383</v>
      </c>
      <c r="S1716">
        <v>657000</v>
      </c>
      <c r="T1716">
        <v>0</v>
      </c>
      <c r="U1716">
        <v>0</v>
      </c>
      <c r="V1716">
        <v>131400</v>
      </c>
      <c r="W1716">
        <v>0</v>
      </c>
      <c r="X1716">
        <v>0</v>
      </c>
      <c r="Y1716">
        <v>6.8865634401759176E-2</v>
      </c>
      <c r="Z1716">
        <v>18097.893481375035</v>
      </c>
      <c r="AA1716">
        <v>0</v>
      </c>
      <c r="AB1716">
        <v>0</v>
      </c>
      <c r="AC1716">
        <v>9048.9467406875174</v>
      </c>
      <c r="AD1716">
        <v>0</v>
      </c>
      <c r="AE1716" t="s">
        <v>335</v>
      </c>
      <c r="AF1716" s="10" t="s">
        <v>424</v>
      </c>
      <c r="AG1716" s="10" t="s">
        <v>424</v>
      </c>
      <c r="AH1716" t="s">
        <v>78</v>
      </c>
      <c r="AI1716" t="s">
        <v>79</v>
      </c>
      <c r="AJ1716" t="s">
        <v>80</v>
      </c>
      <c r="AK1716" t="s">
        <v>64</v>
      </c>
      <c r="AL1716" t="s">
        <v>47</v>
      </c>
      <c r="AM1716" t="s">
        <v>81</v>
      </c>
      <c r="AN1716" t="s">
        <v>82</v>
      </c>
    </row>
    <row r="1717" spans="1:40" s="4" customFormat="1" x14ac:dyDescent="0.25">
      <c r="A1717" t="s">
        <v>11022</v>
      </c>
      <c r="B1717" t="s">
        <v>308</v>
      </c>
      <c r="C1717">
        <v>90</v>
      </c>
      <c r="D1717" t="s">
        <v>309</v>
      </c>
      <c r="E1717" t="s">
        <v>310</v>
      </c>
      <c r="F1717" s="1">
        <v>330040096883</v>
      </c>
      <c r="G1717" t="s">
        <v>300</v>
      </c>
      <c r="H1717" t="s">
        <v>11023</v>
      </c>
      <c r="I1717" t="s">
        <v>42</v>
      </c>
      <c r="J1717"/>
      <c r="K1717" s="10" t="s">
        <v>184</v>
      </c>
      <c r="L1717">
        <f>Tabela1[[#This Row],[vlCaptEst]]+Tabela1[[#This Row],[vlLancEstTrat]]+Tabela1[[#This Row],[vlLancEstNTrat]]+Tabela1[[#This Row],[vlConsEst]]</f>
        <v>8270.7422498361229</v>
      </c>
      <c r="M1717">
        <v>0</v>
      </c>
      <c r="N1717">
        <f>Tabela1[[#This Row],[VALOR_anual]]+Tabela1[[#This Row],[AJUSTE_exerc]]</f>
        <v>8270.7422498361229</v>
      </c>
      <c r="O1717"/>
      <c r="P1717"/>
      <c r="Q1717" t="s">
        <v>52</v>
      </c>
      <c r="R1717" t="s">
        <v>4383</v>
      </c>
      <c r="S1717">
        <v>200166</v>
      </c>
      <c r="T1717">
        <v>0</v>
      </c>
      <c r="U1717">
        <v>0</v>
      </c>
      <c r="V1717">
        <v>40033.199999999997</v>
      </c>
      <c r="W1717">
        <v>0</v>
      </c>
      <c r="X1717">
        <v>0</v>
      </c>
      <c r="Y1717">
        <v>6.8865634401759176E-2</v>
      </c>
      <c r="Z1717">
        <v>5513.8246857327449</v>
      </c>
      <c r="AA1717">
        <v>0</v>
      </c>
      <c r="AB1717">
        <v>0</v>
      </c>
      <c r="AC1717">
        <v>2756.9175641033789</v>
      </c>
      <c r="AD1717">
        <v>0</v>
      </c>
      <c r="AE1717" t="s">
        <v>335</v>
      </c>
      <c r="AF1717" s="10" t="s">
        <v>424</v>
      </c>
      <c r="AG1717" s="10" t="s">
        <v>424</v>
      </c>
      <c r="AH1717" t="s">
        <v>78</v>
      </c>
      <c r="AI1717" t="s">
        <v>79</v>
      </c>
      <c r="AJ1717" t="s">
        <v>80</v>
      </c>
      <c r="AK1717" t="s">
        <v>64</v>
      </c>
      <c r="AL1717" t="s">
        <v>47</v>
      </c>
      <c r="AM1717" t="s">
        <v>81</v>
      </c>
      <c r="AN1717" t="s">
        <v>82</v>
      </c>
    </row>
    <row r="1718" spans="1:40" s="4" customFormat="1" x14ac:dyDescent="0.25">
      <c r="A1718" t="s">
        <v>11024</v>
      </c>
      <c r="B1718" t="s">
        <v>308</v>
      </c>
      <c r="C1718">
        <v>90</v>
      </c>
      <c r="D1718" t="s">
        <v>309</v>
      </c>
      <c r="E1718" t="s">
        <v>310</v>
      </c>
      <c r="F1718" s="1">
        <v>330040186440</v>
      </c>
      <c r="G1718" t="s">
        <v>11025</v>
      </c>
      <c r="H1718" t="s">
        <v>11026</v>
      </c>
      <c r="I1718" t="s">
        <v>42</v>
      </c>
      <c r="J1718"/>
      <c r="K1718" s="10" t="s">
        <v>43</v>
      </c>
      <c r="L1718">
        <f>Tabela1[[#This Row],[vlCaptEst]]+Tabela1[[#This Row],[vlLancEstTrat]]+Tabela1[[#This Row],[vlLancEstNTrat]]+Tabela1[[#This Row],[vlConsEst]]</f>
        <v>25337.055050914649</v>
      </c>
      <c r="M1718">
        <v>0</v>
      </c>
      <c r="N1718">
        <f>Tabela1[[#This Row],[VALOR_anual]]+Tabela1[[#This Row],[AJUSTE_exerc]]</f>
        <v>25337.055050914649</v>
      </c>
      <c r="O1718"/>
      <c r="P1718"/>
      <c r="Q1718">
        <v>0</v>
      </c>
      <c r="R1718" t="s">
        <v>52</v>
      </c>
      <c r="S1718">
        <v>613200</v>
      </c>
      <c r="T1718">
        <v>0</v>
      </c>
      <c r="U1718">
        <v>0</v>
      </c>
      <c r="V1718">
        <v>122640</v>
      </c>
      <c r="W1718">
        <v>0</v>
      </c>
      <c r="X1718">
        <v>0</v>
      </c>
      <c r="Y1718">
        <v>6.8865634401759176E-2</v>
      </c>
      <c r="Z1718">
        <v>16891.370033943098</v>
      </c>
      <c r="AA1718">
        <v>0</v>
      </c>
      <c r="AB1718">
        <v>0</v>
      </c>
      <c r="AC1718">
        <v>8445.685016971549</v>
      </c>
      <c r="AD1718">
        <v>0</v>
      </c>
      <c r="AE1718" t="s">
        <v>335</v>
      </c>
      <c r="AF1718" s="10">
        <v>0</v>
      </c>
      <c r="AG1718" s="10">
        <v>0</v>
      </c>
      <c r="AH1718" t="s">
        <v>102</v>
      </c>
      <c r="AI1718" t="s">
        <v>68</v>
      </c>
      <c r="AJ1718" t="s">
        <v>103</v>
      </c>
      <c r="AK1718" t="s">
        <v>64</v>
      </c>
      <c r="AL1718" t="s">
        <v>47</v>
      </c>
      <c r="AM1718">
        <v>999304487</v>
      </c>
      <c r="AN1718" t="s">
        <v>104</v>
      </c>
    </row>
    <row r="1719" spans="1:40" s="4" customFormat="1" x14ac:dyDescent="0.25">
      <c r="A1719" t="s">
        <v>11027</v>
      </c>
      <c r="B1719" t="s">
        <v>308</v>
      </c>
      <c r="C1719">
        <v>90</v>
      </c>
      <c r="D1719" t="s">
        <v>309</v>
      </c>
      <c r="E1719" t="s">
        <v>310</v>
      </c>
      <c r="F1719" s="1">
        <v>330005018804</v>
      </c>
      <c r="G1719" t="s">
        <v>41</v>
      </c>
      <c r="H1719" t="s">
        <v>11028</v>
      </c>
      <c r="I1719" t="s">
        <v>42</v>
      </c>
      <c r="J1719"/>
      <c r="K1719" s="10" t="s">
        <v>43</v>
      </c>
      <c r="L1719">
        <f>Tabela1[[#This Row],[vlCaptEst]]+Tabela1[[#This Row],[vlLancEstTrat]]+Tabela1[[#This Row],[vlLancEstNTrat]]+Tabela1[[#This Row],[vlConsEst]]</f>
        <v>7239.1511270656047</v>
      </c>
      <c r="M1719">
        <v>-161.90379513488</v>
      </c>
      <c r="N1719">
        <f>Tabela1[[#This Row],[VALOR_anual]]+Tabela1[[#This Row],[AJUSTE_exerc]]</f>
        <v>7077.2473319307246</v>
      </c>
      <c r="O1719"/>
      <c r="P1719"/>
      <c r="Q1719" t="s">
        <v>51</v>
      </c>
      <c r="R1719" t="s">
        <v>52</v>
      </c>
      <c r="S1719">
        <v>175200</v>
      </c>
      <c r="T1719">
        <v>0</v>
      </c>
      <c r="U1719">
        <v>0</v>
      </c>
      <c r="V1719">
        <v>35040</v>
      </c>
      <c r="W1719">
        <v>0</v>
      </c>
      <c r="X1719">
        <v>0</v>
      </c>
      <c r="Y1719">
        <v>6.8865634401759176E-2</v>
      </c>
      <c r="Z1719">
        <v>4826.1042322017411</v>
      </c>
      <c r="AA1719">
        <v>0</v>
      </c>
      <c r="AB1719">
        <v>0</v>
      </c>
      <c r="AC1719">
        <v>2413.0468948638641</v>
      </c>
      <c r="AD1719" t="s">
        <v>11029</v>
      </c>
      <c r="AE1719" t="s">
        <v>11030</v>
      </c>
      <c r="AF1719" s="10">
        <v>41597</v>
      </c>
      <c r="AG1719" s="10">
        <v>43423</v>
      </c>
      <c r="AH1719" t="s">
        <v>44</v>
      </c>
      <c r="AI1719" t="s">
        <v>45</v>
      </c>
      <c r="AJ1719">
        <v>20210030</v>
      </c>
      <c r="AK1719" t="s">
        <v>11031</v>
      </c>
      <c r="AL1719" t="s">
        <v>47</v>
      </c>
      <c r="AM1719" t="s">
        <v>105</v>
      </c>
      <c r="AN1719" t="s">
        <v>48</v>
      </c>
    </row>
    <row r="1720" spans="1:40" s="4" customFormat="1" x14ac:dyDescent="0.25">
      <c r="A1720" t="s">
        <v>11032</v>
      </c>
      <c r="B1720" t="s">
        <v>308</v>
      </c>
      <c r="C1720">
        <v>90</v>
      </c>
      <c r="D1720" t="s">
        <v>309</v>
      </c>
      <c r="E1720" t="s">
        <v>310</v>
      </c>
      <c r="F1720" s="1">
        <v>330005017662</v>
      </c>
      <c r="G1720" t="s">
        <v>41</v>
      </c>
      <c r="H1720" t="s">
        <v>11033</v>
      </c>
      <c r="I1720" t="s">
        <v>42</v>
      </c>
      <c r="J1720"/>
      <c r="K1720" s="10" t="s">
        <v>43</v>
      </c>
      <c r="L1720">
        <f>Tabela1[[#This Row],[vlCaptEst]]+Tabela1[[#This Row],[vlLancEstTrat]]+Tabela1[[#This Row],[vlLancEstNTrat]]+Tabela1[[#This Row],[vlConsEst]]</f>
        <v>208578.1743374668</v>
      </c>
      <c r="M1720">
        <v>0</v>
      </c>
      <c r="N1720">
        <f>Tabela1[[#This Row],[VALOR_anual]]+Tabela1[[#This Row],[AJUSTE_exerc]]</f>
        <v>208578.1743374668</v>
      </c>
      <c r="O1720"/>
      <c r="P1720"/>
      <c r="Q1720" t="s">
        <v>3107</v>
      </c>
      <c r="R1720" t="s">
        <v>52</v>
      </c>
      <c r="S1720">
        <v>5047950</v>
      </c>
      <c r="T1720">
        <v>0</v>
      </c>
      <c r="U1720">
        <v>0</v>
      </c>
      <c r="V1720">
        <v>1009590</v>
      </c>
      <c r="W1720">
        <v>0</v>
      </c>
      <c r="X1720">
        <v>0</v>
      </c>
      <c r="Y1720">
        <v>6.8865634401759176E-2</v>
      </c>
      <c r="Z1720">
        <v>139052.10926332852</v>
      </c>
      <c r="AA1720">
        <v>0</v>
      </c>
      <c r="AB1720">
        <v>0</v>
      </c>
      <c r="AC1720">
        <v>69526.065074138285</v>
      </c>
      <c r="AD1720" t="s">
        <v>11034</v>
      </c>
      <c r="AE1720" t="s">
        <v>11035</v>
      </c>
      <c r="AF1720" s="10">
        <v>43286</v>
      </c>
      <c r="AG1720" s="10">
        <v>45112</v>
      </c>
      <c r="AH1720" t="s">
        <v>44</v>
      </c>
      <c r="AI1720" t="s">
        <v>45</v>
      </c>
      <c r="AJ1720">
        <v>20210030</v>
      </c>
      <c r="AK1720" t="s">
        <v>319</v>
      </c>
      <c r="AL1720" t="s">
        <v>47</v>
      </c>
      <c r="AM1720" t="s">
        <v>105</v>
      </c>
      <c r="AN1720" t="s">
        <v>48</v>
      </c>
    </row>
    <row r="1721" spans="1:40" s="4" customFormat="1" x14ac:dyDescent="0.25">
      <c r="A1721" t="s">
        <v>11036</v>
      </c>
      <c r="B1721" t="s">
        <v>308</v>
      </c>
      <c r="C1721">
        <v>90</v>
      </c>
      <c r="D1721" t="s">
        <v>309</v>
      </c>
      <c r="E1721" t="s">
        <v>310</v>
      </c>
      <c r="F1721" s="1">
        <v>330040183930</v>
      </c>
      <c r="G1721" t="s">
        <v>11037</v>
      </c>
      <c r="H1721" t="s">
        <v>11038</v>
      </c>
      <c r="I1721" t="s">
        <v>42</v>
      </c>
      <c r="J1721"/>
      <c r="K1721" s="10" t="s">
        <v>43</v>
      </c>
      <c r="L1721">
        <f>Tabela1[[#This Row],[vlCaptEst]]+Tabela1[[#This Row],[vlLancEstTrat]]+Tabela1[[#This Row],[vlLancEstNTrat]]+Tabela1[[#This Row],[vlConsEst]]</f>
        <v>19980.076324853253</v>
      </c>
      <c r="M1721">
        <v>0</v>
      </c>
      <c r="N1721">
        <f>Tabela1[[#This Row],[VALOR_anual]]+Tabela1[[#This Row],[AJUSTE_exerc]]</f>
        <v>19980.076324853253</v>
      </c>
      <c r="O1721"/>
      <c r="P1721"/>
      <c r="Q1721">
        <v>0</v>
      </c>
      <c r="R1721" t="s">
        <v>52</v>
      </c>
      <c r="S1721">
        <v>483552</v>
      </c>
      <c r="T1721">
        <v>0</v>
      </c>
      <c r="U1721">
        <v>0</v>
      </c>
      <c r="V1721">
        <v>96710.399999999994</v>
      </c>
      <c r="W1721">
        <v>0</v>
      </c>
      <c r="X1721">
        <v>0</v>
      </c>
      <c r="Y1721">
        <v>6.8865634401759176E-2</v>
      </c>
      <c r="Z1721">
        <v>13320.054364060174</v>
      </c>
      <c r="AA1721">
        <v>0</v>
      </c>
      <c r="AB1721">
        <v>0</v>
      </c>
      <c r="AC1721">
        <v>6660.0219607930803</v>
      </c>
      <c r="AD1721">
        <v>0</v>
      </c>
      <c r="AE1721" t="s">
        <v>335</v>
      </c>
      <c r="AF1721" s="10">
        <v>0</v>
      </c>
      <c r="AG1721" s="10">
        <v>0</v>
      </c>
      <c r="AH1721" t="s">
        <v>102</v>
      </c>
      <c r="AI1721" t="s">
        <v>68</v>
      </c>
      <c r="AJ1721" t="s">
        <v>103</v>
      </c>
      <c r="AK1721" t="s">
        <v>64</v>
      </c>
      <c r="AL1721" t="s">
        <v>47</v>
      </c>
      <c r="AM1721">
        <v>999304487</v>
      </c>
      <c r="AN1721" t="s">
        <v>104</v>
      </c>
    </row>
    <row r="1722" spans="1:40" s="4" customFormat="1" x14ac:dyDescent="0.25">
      <c r="A1722" t="s">
        <v>11039</v>
      </c>
      <c r="B1722" t="s">
        <v>308</v>
      </c>
      <c r="C1722">
        <v>90</v>
      </c>
      <c r="D1722" t="s">
        <v>309</v>
      </c>
      <c r="E1722" t="s">
        <v>310</v>
      </c>
      <c r="F1722" s="1">
        <v>330005048207</v>
      </c>
      <c r="G1722" t="s">
        <v>11040</v>
      </c>
      <c r="H1722" t="s">
        <v>11041</v>
      </c>
      <c r="I1722" t="s">
        <v>62</v>
      </c>
      <c r="J1722"/>
      <c r="K1722" s="10" t="s">
        <v>50</v>
      </c>
      <c r="L1722">
        <f>Tabela1[[#This Row],[vlCaptEst]]+Tabela1[[#This Row],[vlLancEstTrat]]+Tabela1[[#This Row],[vlLancEstNTrat]]+Tabela1[[#This Row],[vlConsEst]]</f>
        <v>9715.855343511128</v>
      </c>
      <c r="M1722">
        <v>0</v>
      </c>
      <c r="N1722">
        <f>Tabela1[[#This Row],[VALOR_anual]]+Tabela1[[#This Row],[AJUSTE_exerc]]</f>
        <v>9715.855343511128</v>
      </c>
      <c r="O1722"/>
      <c r="P1722"/>
      <c r="Q1722" t="s">
        <v>51</v>
      </c>
      <c r="R1722" t="s">
        <v>52</v>
      </c>
      <c r="S1722">
        <v>189938.7</v>
      </c>
      <c r="T1722">
        <v>131400</v>
      </c>
      <c r="U1722">
        <v>0</v>
      </c>
      <c r="V1722">
        <v>58538.7</v>
      </c>
      <c r="W1722">
        <v>6570</v>
      </c>
      <c r="X1722">
        <v>95</v>
      </c>
      <c r="Y1722">
        <v>6.8865634401759176E-2</v>
      </c>
      <c r="Z1722">
        <v>5232.0971793430426</v>
      </c>
      <c r="AA1722">
        <v>452.45151402398085</v>
      </c>
      <c r="AB1722">
        <v>0</v>
      </c>
      <c r="AC1722">
        <v>4031.3066501441053</v>
      </c>
      <c r="AD1722" t="s">
        <v>11042</v>
      </c>
      <c r="AE1722" t="s">
        <v>11043</v>
      </c>
      <c r="AF1722" s="10">
        <v>41038</v>
      </c>
      <c r="AG1722" s="10">
        <v>42864</v>
      </c>
      <c r="AH1722" t="s">
        <v>11044</v>
      </c>
      <c r="AI1722" t="s">
        <v>11045</v>
      </c>
      <c r="AJ1722">
        <v>28470000</v>
      </c>
      <c r="AK1722" t="s">
        <v>11046</v>
      </c>
      <c r="AL1722" t="s">
        <v>47</v>
      </c>
      <c r="AM1722" t="s">
        <v>11047</v>
      </c>
      <c r="AN1722" t="s">
        <v>11048</v>
      </c>
    </row>
    <row r="1723" spans="1:40" s="4" customFormat="1" x14ac:dyDescent="0.25">
      <c r="A1723" t="s">
        <v>11054</v>
      </c>
      <c r="B1723" t="s">
        <v>308</v>
      </c>
      <c r="C1723">
        <v>90</v>
      </c>
      <c r="D1723" t="s">
        <v>309</v>
      </c>
      <c r="E1723" t="s">
        <v>310</v>
      </c>
      <c r="F1723" s="1">
        <v>330037152280</v>
      </c>
      <c r="G1723" t="s">
        <v>312</v>
      </c>
      <c r="H1723" t="s">
        <v>11055</v>
      </c>
      <c r="I1723" t="s">
        <v>49</v>
      </c>
      <c r="J1723"/>
      <c r="K1723" s="10" t="s">
        <v>254</v>
      </c>
      <c r="L1723">
        <f>Tabela1[[#This Row],[vlCaptEst]]+Tabela1[[#This Row],[vlLancEstTrat]]+Tabela1[[#This Row],[vlLancEstNTrat]]+Tabela1[[#This Row],[vlConsEst]]</f>
        <v>64988.152239740113</v>
      </c>
      <c r="M1723">
        <v>0</v>
      </c>
      <c r="N1723">
        <f>Tabela1[[#This Row],[VALOR_anual]]+Tabela1[[#This Row],[AJUSTE_exerc]]</f>
        <v>64988.152239740113</v>
      </c>
      <c r="O1723"/>
      <c r="P1723"/>
      <c r="Q1723" t="s">
        <v>51</v>
      </c>
      <c r="R1723" t="s">
        <v>11056</v>
      </c>
      <c r="S1723">
        <v>781100</v>
      </c>
      <c r="T1723">
        <v>0</v>
      </c>
      <c r="U1723">
        <v>0</v>
      </c>
      <c r="V1723">
        <v>631255</v>
      </c>
      <c r="W1723">
        <v>0</v>
      </c>
      <c r="X1723">
        <v>0</v>
      </c>
      <c r="Y1723">
        <v>6.8865634401759176E-2</v>
      </c>
      <c r="Z1723">
        <v>21516.373101607503</v>
      </c>
      <c r="AA1723">
        <v>0</v>
      </c>
      <c r="AB1723">
        <v>0</v>
      </c>
      <c r="AC1723">
        <v>43471.77913813261</v>
      </c>
      <c r="AD1723" t="s">
        <v>11057</v>
      </c>
      <c r="AE1723" t="s">
        <v>11058</v>
      </c>
      <c r="AF1723" s="10">
        <v>43735</v>
      </c>
      <c r="AG1723" s="10">
        <v>45562</v>
      </c>
      <c r="AH1723" t="s">
        <v>11059</v>
      </c>
      <c r="AI1723" t="s">
        <v>11060</v>
      </c>
      <c r="AJ1723">
        <v>28200000</v>
      </c>
      <c r="AK1723" t="s">
        <v>319</v>
      </c>
      <c r="AL1723" t="s">
        <v>47</v>
      </c>
      <c r="AM1723">
        <v>983067745</v>
      </c>
      <c r="AN1723" t="s">
        <v>11061</v>
      </c>
    </row>
    <row r="1724" spans="1:40" s="4" customFormat="1" x14ac:dyDescent="0.25">
      <c r="A1724" t="s">
        <v>11062</v>
      </c>
      <c r="B1724" t="s">
        <v>308</v>
      </c>
      <c r="C1724">
        <v>90</v>
      </c>
      <c r="D1724" t="s">
        <v>309</v>
      </c>
      <c r="E1724" t="s">
        <v>310</v>
      </c>
      <c r="F1724" s="1">
        <v>330005345163</v>
      </c>
      <c r="G1724" t="s">
        <v>11063</v>
      </c>
      <c r="H1724" t="s">
        <v>11064</v>
      </c>
      <c r="I1724" t="s">
        <v>62</v>
      </c>
      <c r="J1724"/>
      <c r="K1724" s="10" t="s">
        <v>50</v>
      </c>
      <c r="L1724">
        <f>Tabela1[[#This Row],[vlCaptEst]]+Tabela1[[#This Row],[vlLancEstTrat]]+Tabela1[[#This Row],[vlLancEstNTrat]]+Tabela1[[#This Row],[vlConsEst]]</f>
        <v>87946.923391779303</v>
      </c>
      <c r="M1724">
        <v>0</v>
      </c>
      <c r="N1724">
        <f>Tabela1[[#This Row],[VALOR_anual]]+Tabela1[[#This Row],[AJUSTE_exerc]]</f>
        <v>87946.923391779303</v>
      </c>
      <c r="O1724"/>
      <c r="P1724"/>
      <c r="Q1724" t="s">
        <v>51</v>
      </c>
      <c r="R1724" t="s">
        <v>52</v>
      </c>
      <c r="S1724">
        <v>912200</v>
      </c>
      <c r="T1724">
        <v>0</v>
      </c>
      <c r="U1724">
        <v>0</v>
      </c>
      <c r="V1724">
        <v>912200</v>
      </c>
      <c r="W1724">
        <v>22181.599999999999</v>
      </c>
      <c r="X1724">
        <v>0</v>
      </c>
      <c r="Y1724">
        <v>6.8865634401759176E-2</v>
      </c>
      <c r="Z1724">
        <v>25127.693889433234</v>
      </c>
      <c r="AA1724">
        <v>0</v>
      </c>
      <c r="AB1724">
        <v>0</v>
      </c>
      <c r="AC1724">
        <v>62819.229502346076</v>
      </c>
      <c r="AD1724" t="s">
        <v>11065</v>
      </c>
      <c r="AE1724" t="s">
        <v>11066</v>
      </c>
      <c r="AF1724" s="10">
        <v>41430</v>
      </c>
      <c r="AG1724" s="10">
        <v>43256</v>
      </c>
      <c r="AH1724" t="s">
        <v>11067</v>
      </c>
      <c r="AI1724" t="s">
        <v>11068</v>
      </c>
      <c r="AJ1724">
        <v>28010000</v>
      </c>
      <c r="AK1724" t="s">
        <v>311</v>
      </c>
      <c r="AL1724" t="s">
        <v>47</v>
      </c>
      <c r="AM1724" t="s">
        <v>11069</v>
      </c>
      <c r="AN1724" t="s">
        <v>11070</v>
      </c>
    </row>
    <row r="1725" spans="1:40" s="4" customFormat="1" x14ac:dyDescent="0.25">
      <c r="A1725" t="s">
        <v>11071</v>
      </c>
      <c r="B1725" t="s">
        <v>308</v>
      </c>
      <c r="C1725">
        <v>90</v>
      </c>
      <c r="D1725" t="s">
        <v>309</v>
      </c>
      <c r="E1725" t="s">
        <v>310</v>
      </c>
      <c r="F1725" s="1">
        <v>330005526893</v>
      </c>
      <c r="G1725" t="s">
        <v>6553</v>
      </c>
      <c r="H1725" t="s">
        <v>9757</v>
      </c>
      <c r="I1725" t="s">
        <v>49</v>
      </c>
      <c r="J1725"/>
      <c r="K1725" s="10" t="s">
        <v>254</v>
      </c>
      <c r="L1725">
        <f>Tabela1[[#This Row],[vlCaptEst]]+Tabela1[[#This Row],[vlLancEstTrat]]+Tabela1[[#This Row],[vlLancEstNTrat]]+Tabela1[[#This Row],[vlConsEst]]</f>
        <v>3629.8770641463702</v>
      </c>
      <c r="M1725">
        <v>0</v>
      </c>
      <c r="N1725">
        <f>Tabela1[[#This Row],[VALOR_anual]]+Tabela1[[#This Row],[AJUSTE_exerc]]</f>
        <v>3629.8770641463702</v>
      </c>
      <c r="O1725"/>
      <c r="P1725"/>
      <c r="Q1725" t="s">
        <v>51</v>
      </c>
      <c r="R1725" t="s">
        <v>52</v>
      </c>
      <c r="S1725">
        <v>98444</v>
      </c>
      <c r="T1725">
        <v>0</v>
      </c>
      <c r="U1725">
        <v>0</v>
      </c>
      <c r="V1725">
        <v>13332</v>
      </c>
      <c r="W1725">
        <v>0</v>
      </c>
      <c r="X1725">
        <v>0</v>
      </c>
      <c r="Y1725">
        <v>6.8865634401759176E-2</v>
      </c>
      <c r="Z1725">
        <v>2711.7643064722929</v>
      </c>
      <c r="AA1725">
        <v>0</v>
      </c>
      <c r="AB1725">
        <v>0</v>
      </c>
      <c r="AC1725">
        <v>918.11275767407744</v>
      </c>
      <c r="AD1725" t="s">
        <v>11072</v>
      </c>
      <c r="AE1725" t="s">
        <v>11073</v>
      </c>
      <c r="AF1725" s="10">
        <v>41003</v>
      </c>
      <c r="AG1725" s="10">
        <v>42829</v>
      </c>
      <c r="AH1725" t="s">
        <v>9760</v>
      </c>
      <c r="AI1725" t="s">
        <v>470</v>
      </c>
      <c r="AJ1725">
        <v>24466315</v>
      </c>
      <c r="AK1725" t="s">
        <v>175</v>
      </c>
      <c r="AL1725" t="s">
        <v>47</v>
      </c>
      <c r="AM1725" t="s">
        <v>11074</v>
      </c>
      <c r="AN1725" t="s">
        <v>9894</v>
      </c>
    </row>
    <row r="1726" spans="1:40" s="4" customFormat="1" x14ac:dyDescent="0.25">
      <c r="A1726" t="s">
        <v>11075</v>
      </c>
      <c r="B1726" t="s">
        <v>308</v>
      </c>
      <c r="C1726">
        <v>90</v>
      </c>
      <c r="D1726" t="s">
        <v>309</v>
      </c>
      <c r="E1726" t="s">
        <v>310</v>
      </c>
      <c r="F1726" s="1">
        <v>330005556962</v>
      </c>
      <c r="G1726" t="s">
        <v>6553</v>
      </c>
      <c r="H1726" t="s">
        <v>9757</v>
      </c>
      <c r="I1726" t="s">
        <v>49</v>
      </c>
      <c r="J1726"/>
      <c r="K1726" s="10" t="s">
        <v>254</v>
      </c>
      <c r="L1726">
        <f>Tabela1[[#This Row],[vlCaptEst]]+Tabela1[[#This Row],[vlLancEstTrat]]+Tabela1[[#This Row],[vlLancEstNTrat]]+Tabela1[[#This Row],[vlConsEst]]</f>
        <v>378.04888668321138</v>
      </c>
      <c r="M1726">
        <v>0</v>
      </c>
      <c r="N1726">
        <f>Tabela1[[#This Row],[VALOR_anual]]+Tabela1[[#This Row],[AJUSTE_exerc]]</f>
        <v>378.04888668321138</v>
      </c>
      <c r="O1726"/>
      <c r="P1726"/>
      <c r="Q1726" t="s">
        <v>51</v>
      </c>
      <c r="R1726" t="s">
        <v>52</v>
      </c>
      <c r="S1726">
        <v>9344</v>
      </c>
      <c r="T1726">
        <v>0</v>
      </c>
      <c r="U1726">
        <v>0</v>
      </c>
      <c r="V1726">
        <v>1752</v>
      </c>
      <c r="W1726">
        <v>0</v>
      </c>
      <c r="X1726">
        <v>0</v>
      </c>
      <c r="Y1726">
        <v>6.8865634401759176E-2</v>
      </c>
      <c r="Z1726">
        <v>257.39654194001815</v>
      </c>
      <c r="AA1726">
        <v>0</v>
      </c>
      <c r="AB1726">
        <v>0</v>
      </c>
      <c r="AC1726">
        <v>120.65234474319323</v>
      </c>
      <c r="AD1726" t="s">
        <v>11076</v>
      </c>
      <c r="AE1726" t="s">
        <v>11077</v>
      </c>
      <c r="AF1726" s="10">
        <v>43598</v>
      </c>
      <c r="AG1726" s="10">
        <v>45425</v>
      </c>
      <c r="AH1726" t="s">
        <v>6557</v>
      </c>
      <c r="AI1726" t="s">
        <v>470</v>
      </c>
      <c r="AJ1726">
        <v>24466315</v>
      </c>
      <c r="AK1726" t="s">
        <v>175</v>
      </c>
      <c r="AL1726" t="s">
        <v>47</v>
      </c>
      <c r="AM1726" t="s">
        <v>11074</v>
      </c>
      <c r="AN1726" t="s">
        <v>9894</v>
      </c>
    </row>
    <row r="1727" spans="1:40" s="4" customFormat="1" x14ac:dyDescent="0.25">
      <c r="A1727" t="s">
        <v>11078</v>
      </c>
      <c r="B1727" t="s">
        <v>308</v>
      </c>
      <c r="C1727">
        <v>90</v>
      </c>
      <c r="D1727" t="s">
        <v>309</v>
      </c>
      <c r="E1727" t="s">
        <v>310</v>
      </c>
      <c r="F1727" s="1">
        <v>330005559716</v>
      </c>
      <c r="G1727" t="s">
        <v>11079</v>
      </c>
      <c r="H1727" t="s">
        <v>11080</v>
      </c>
      <c r="I1727" t="s">
        <v>49</v>
      </c>
      <c r="J1727"/>
      <c r="K1727" s="10" t="s">
        <v>50</v>
      </c>
      <c r="L1727">
        <f>Tabela1[[#This Row],[vlCaptEst]]+Tabela1[[#This Row],[vlLancEstTrat]]+Tabela1[[#This Row],[vlLancEstNTrat]]+Tabela1[[#This Row],[vlConsEst]]</f>
        <v>225427.26279413229</v>
      </c>
      <c r="M1727">
        <v>0</v>
      </c>
      <c r="N1727">
        <f>Tabela1[[#This Row],[VALOR_anual]]+Tabela1[[#This Row],[AJUSTE_exerc]]</f>
        <v>225427.26279413229</v>
      </c>
      <c r="O1727"/>
      <c r="P1727"/>
      <c r="Q1727" t="s">
        <v>51</v>
      </c>
      <c r="R1727" t="s">
        <v>52</v>
      </c>
      <c r="S1727">
        <v>2584638</v>
      </c>
      <c r="T1727">
        <v>0</v>
      </c>
      <c r="U1727">
        <v>0</v>
      </c>
      <c r="V1727">
        <v>2239581</v>
      </c>
      <c r="W1727">
        <v>0</v>
      </c>
      <c r="X1727">
        <v>0</v>
      </c>
      <c r="Y1727">
        <v>6.8865634401759176E-2</v>
      </c>
      <c r="Z1727">
        <v>71197.090650604878</v>
      </c>
      <c r="AA1727">
        <v>0</v>
      </c>
      <c r="AB1727">
        <v>0</v>
      </c>
      <c r="AC1727">
        <v>154230.17214352739</v>
      </c>
      <c r="AD1727" t="s">
        <v>11081</v>
      </c>
      <c r="AE1727" t="s">
        <v>11082</v>
      </c>
      <c r="AF1727" s="10">
        <v>42796</v>
      </c>
      <c r="AG1727" s="10">
        <v>44622</v>
      </c>
      <c r="AH1727" t="s">
        <v>11083</v>
      </c>
      <c r="AI1727" t="s">
        <v>313</v>
      </c>
      <c r="AJ1727">
        <v>22210010</v>
      </c>
      <c r="AK1727" t="s">
        <v>64</v>
      </c>
      <c r="AL1727" t="s">
        <v>47</v>
      </c>
      <c r="AM1727">
        <v>37258000</v>
      </c>
      <c r="AN1727" t="s">
        <v>11084</v>
      </c>
    </row>
    <row r="1728" spans="1:40" s="4" customFormat="1" x14ac:dyDescent="0.25">
      <c r="A1728" t="s">
        <v>11085</v>
      </c>
      <c r="B1728" t="s">
        <v>308</v>
      </c>
      <c r="C1728">
        <v>90</v>
      </c>
      <c r="D1728" t="s">
        <v>309</v>
      </c>
      <c r="E1728" t="s">
        <v>310</v>
      </c>
      <c r="F1728" s="1">
        <v>330040186360</v>
      </c>
      <c r="G1728" t="s">
        <v>11086</v>
      </c>
      <c r="H1728" t="s">
        <v>11087</v>
      </c>
      <c r="I1728" t="s">
        <v>42</v>
      </c>
      <c r="J1728"/>
      <c r="K1728" s="10" t="s">
        <v>43</v>
      </c>
      <c r="L1728">
        <f>Tabela1[[#This Row],[vlCaptEst]]+Tabela1[[#This Row],[vlLancEstTrat]]+Tabela1[[#This Row],[vlLancEstNTrat]]+Tabela1[[#This Row],[vlConsEst]]</f>
        <v>26060.958676899798</v>
      </c>
      <c r="M1728">
        <v>0</v>
      </c>
      <c r="N1728">
        <f>Tabela1[[#This Row],[VALOR_anual]]+Tabela1[[#This Row],[AJUSTE_exerc]]</f>
        <v>26060.958676899798</v>
      </c>
      <c r="O1728"/>
      <c r="P1728"/>
      <c r="Q1728">
        <v>0</v>
      </c>
      <c r="R1728" t="s">
        <v>52</v>
      </c>
      <c r="S1728">
        <v>630720</v>
      </c>
      <c r="T1728">
        <v>0</v>
      </c>
      <c r="U1728">
        <v>0</v>
      </c>
      <c r="V1728">
        <v>126144</v>
      </c>
      <c r="W1728">
        <v>0</v>
      </c>
      <c r="X1728">
        <v>0</v>
      </c>
      <c r="Y1728">
        <v>6.8865634401759176E-2</v>
      </c>
      <c r="Z1728">
        <v>17373.968970441863</v>
      </c>
      <c r="AA1728">
        <v>0</v>
      </c>
      <c r="AB1728">
        <v>0</v>
      </c>
      <c r="AC1728">
        <v>8686.9897064579363</v>
      </c>
      <c r="AD1728">
        <v>0</v>
      </c>
      <c r="AE1728" t="s">
        <v>335</v>
      </c>
      <c r="AF1728" s="10">
        <v>0</v>
      </c>
      <c r="AG1728" s="10">
        <v>0</v>
      </c>
      <c r="AH1728" t="s">
        <v>102</v>
      </c>
      <c r="AI1728" t="s">
        <v>68</v>
      </c>
      <c r="AJ1728" t="s">
        <v>103</v>
      </c>
      <c r="AK1728" t="s">
        <v>64</v>
      </c>
      <c r="AL1728" t="s">
        <v>47</v>
      </c>
      <c r="AM1728">
        <v>999304487</v>
      </c>
      <c r="AN1728" t="s">
        <v>104</v>
      </c>
    </row>
    <row r="1729" spans="1:40" s="4" customFormat="1" x14ac:dyDescent="0.25">
      <c r="A1729" t="s">
        <v>11088</v>
      </c>
      <c r="B1729" t="s">
        <v>308</v>
      </c>
      <c r="C1729">
        <v>90</v>
      </c>
      <c r="D1729" t="s">
        <v>309</v>
      </c>
      <c r="E1729" t="s">
        <v>310</v>
      </c>
      <c r="F1729" s="1">
        <v>330006862005</v>
      </c>
      <c r="G1729" t="s">
        <v>41</v>
      </c>
      <c r="H1729" t="s">
        <v>11089</v>
      </c>
      <c r="I1729" t="s">
        <v>42</v>
      </c>
      <c r="J1729"/>
      <c r="K1729" s="10" t="s">
        <v>43</v>
      </c>
      <c r="L1729">
        <f>Tabela1[[#This Row],[vlCaptEst]]+Tabela1[[#This Row],[vlLancEstTrat]]+Tabela1[[#This Row],[vlLancEstNTrat]]+Tabela1[[#This Row],[vlConsEst]]</f>
        <v>65152.401913486494</v>
      </c>
      <c r="M1729">
        <v>-37.724594525283699</v>
      </c>
      <c r="N1729">
        <f>Tabela1[[#This Row],[VALOR_anual]]+Tabela1[[#This Row],[AJUSTE_exerc]]</f>
        <v>65114.677318961207</v>
      </c>
      <c r="O1729"/>
      <c r="P1729"/>
      <c r="Q1729" t="s">
        <v>51</v>
      </c>
      <c r="R1729" t="s">
        <v>52</v>
      </c>
      <c r="S1729">
        <v>1576800</v>
      </c>
      <c r="T1729">
        <v>0</v>
      </c>
      <c r="U1729">
        <v>0</v>
      </c>
      <c r="V1729">
        <v>315360</v>
      </c>
      <c r="W1729">
        <v>0</v>
      </c>
      <c r="X1729">
        <v>0</v>
      </c>
      <c r="Y1729">
        <v>6.8865634401759176E-2</v>
      </c>
      <c r="Z1729">
        <v>43434.927647341654</v>
      </c>
      <c r="AA1729">
        <v>0</v>
      </c>
      <c r="AB1729">
        <v>0</v>
      </c>
      <c r="AC1729">
        <v>21717.47426614484</v>
      </c>
      <c r="AD1729" t="s">
        <v>11090</v>
      </c>
      <c r="AE1729" t="s">
        <v>11091</v>
      </c>
      <c r="AF1729" s="10">
        <v>41757</v>
      </c>
      <c r="AG1729" s="10">
        <v>42488</v>
      </c>
      <c r="AH1729" t="s">
        <v>44</v>
      </c>
      <c r="AI1729" t="s">
        <v>115</v>
      </c>
      <c r="AJ1729">
        <v>20210030</v>
      </c>
      <c r="AK1729" t="s">
        <v>11092</v>
      </c>
      <c r="AL1729" t="s">
        <v>47</v>
      </c>
      <c r="AM1729">
        <v>22323600</v>
      </c>
      <c r="AN1729" t="s">
        <v>48</v>
      </c>
    </row>
    <row r="1730" spans="1:40" s="4" customFormat="1" x14ac:dyDescent="0.25">
      <c r="A1730" t="s">
        <v>11093</v>
      </c>
      <c r="B1730" t="s">
        <v>308</v>
      </c>
      <c r="C1730">
        <v>90</v>
      </c>
      <c r="D1730" t="s">
        <v>309</v>
      </c>
      <c r="E1730" t="s">
        <v>310</v>
      </c>
      <c r="F1730" s="1">
        <v>330006099077</v>
      </c>
      <c r="G1730" t="s">
        <v>11094</v>
      </c>
      <c r="H1730" t="s">
        <v>11095</v>
      </c>
      <c r="I1730" t="s">
        <v>49</v>
      </c>
      <c r="J1730"/>
      <c r="K1730" s="10" t="s">
        <v>50</v>
      </c>
      <c r="L1730">
        <f>Tabela1[[#This Row],[vlCaptEst]]+Tabela1[[#This Row],[vlLancEstTrat]]+Tabela1[[#This Row],[vlLancEstNTrat]]+Tabela1[[#This Row],[vlConsEst]]</f>
        <v>63.793073743826156</v>
      </c>
      <c r="M1730">
        <v>0</v>
      </c>
      <c r="N1730">
        <f>Tabela1[[#This Row],[VALOR_anual]]+Tabela1[[#This Row],[AJUSTE_exerc]]</f>
        <v>63.793073743826156</v>
      </c>
      <c r="O1730"/>
      <c r="P1730"/>
      <c r="Q1730" t="s">
        <v>51</v>
      </c>
      <c r="R1730" t="s">
        <v>52</v>
      </c>
      <c r="S1730">
        <v>1536</v>
      </c>
      <c r="T1730">
        <v>0</v>
      </c>
      <c r="U1730">
        <v>0</v>
      </c>
      <c r="V1730">
        <v>312</v>
      </c>
      <c r="W1730">
        <v>18.527999999999999</v>
      </c>
      <c r="X1730">
        <v>0</v>
      </c>
      <c r="Y1730">
        <v>6.8865634401759176E-2</v>
      </c>
      <c r="Z1730">
        <v>42.312904699620816</v>
      </c>
      <c r="AA1730">
        <v>0</v>
      </c>
      <c r="AB1730">
        <v>0</v>
      </c>
      <c r="AC1730">
        <v>21.480169044205336</v>
      </c>
      <c r="AD1730" t="s">
        <v>11096</v>
      </c>
      <c r="AE1730" t="s">
        <v>11097</v>
      </c>
      <c r="AF1730" s="10">
        <v>40872</v>
      </c>
      <c r="AG1730" s="10">
        <v>42699</v>
      </c>
      <c r="AH1730" t="s">
        <v>11095</v>
      </c>
      <c r="AI1730" t="s">
        <v>11098</v>
      </c>
      <c r="AJ1730">
        <v>28300000</v>
      </c>
      <c r="AK1730" t="s">
        <v>314</v>
      </c>
      <c r="AL1730" t="s">
        <v>47</v>
      </c>
      <c r="AM1730">
        <v>38227520</v>
      </c>
      <c r="AN1730" t="s">
        <v>11099</v>
      </c>
    </row>
    <row r="1731" spans="1:40" s="4" customFormat="1" x14ac:dyDescent="0.25">
      <c r="A1731" t="s">
        <v>11100</v>
      </c>
      <c r="B1731" t="s">
        <v>308</v>
      </c>
      <c r="C1731">
        <v>90</v>
      </c>
      <c r="D1731" t="s">
        <v>309</v>
      </c>
      <c r="E1731" t="s">
        <v>310</v>
      </c>
      <c r="F1731" s="1">
        <v>330005995451</v>
      </c>
      <c r="G1731" t="s">
        <v>11101</v>
      </c>
      <c r="H1731" t="s">
        <v>11102</v>
      </c>
      <c r="I1731" t="s">
        <v>49</v>
      </c>
      <c r="J1731"/>
      <c r="K1731" s="10" t="s">
        <v>50</v>
      </c>
      <c r="L1731">
        <f>Tabela1[[#This Row],[vlCaptEst]]+Tabela1[[#This Row],[vlLancEstTrat]]+Tabela1[[#This Row],[vlLancEstNTrat]]+Tabela1[[#This Row],[vlConsEst]]</f>
        <v>2445.4707766734205</v>
      </c>
      <c r="M1731">
        <v>0</v>
      </c>
      <c r="N1731">
        <f>Tabela1[[#This Row],[VALOR_anual]]+Tabela1[[#This Row],[AJUSTE_exerc]]</f>
        <v>2445.4707766734205</v>
      </c>
      <c r="O1731"/>
      <c r="P1731"/>
      <c r="Q1731" t="s">
        <v>51</v>
      </c>
      <c r="R1731" t="s">
        <v>52</v>
      </c>
      <c r="S1731">
        <v>59184.75</v>
      </c>
      <c r="T1731">
        <v>0</v>
      </c>
      <c r="U1731">
        <v>0</v>
      </c>
      <c r="V1731">
        <v>11836.95</v>
      </c>
      <c r="W1731">
        <v>711.71199999999999</v>
      </c>
      <c r="X1731">
        <v>0</v>
      </c>
      <c r="Y1731">
        <v>6.8865634401759176E-2</v>
      </c>
      <c r="Z1731">
        <v>1630.3103702909427</v>
      </c>
      <c r="AA1731">
        <v>0</v>
      </c>
      <c r="AB1731">
        <v>0</v>
      </c>
      <c r="AC1731">
        <v>815.16040638247784</v>
      </c>
      <c r="AD1731" t="s">
        <v>11103</v>
      </c>
      <c r="AE1731" t="s">
        <v>11104</v>
      </c>
      <c r="AF1731" s="10">
        <v>40840</v>
      </c>
      <c r="AG1731" s="10">
        <v>42667</v>
      </c>
      <c r="AH1731" t="s">
        <v>11105</v>
      </c>
      <c r="AI1731" t="s">
        <v>129</v>
      </c>
      <c r="AJ1731">
        <v>29135000</v>
      </c>
      <c r="AK1731" t="s">
        <v>11106</v>
      </c>
      <c r="AL1731" t="s">
        <v>11107</v>
      </c>
      <c r="AM1731" t="s">
        <v>11108</v>
      </c>
      <c r="AN1731" t="s">
        <v>11109</v>
      </c>
    </row>
    <row r="1732" spans="1:40" s="4" customFormat="1" x14ac:dyDescent="0.25">
      <c r="A1732" t="s">
        <v>11110</v>
      </c>
      <c r="B1732" t="s">
        <v>308</v>
      </c>
      <c r="C1732">
        <v>90</v>
      </c>
      <c r="D1732" t="s">
        <v>309</v>
      </c>
      <c r="E1732" t="s">
        <v>310</v>
      </c>
      <c r="F1732" s="1">
        <v>330006016988</v>
      </c>
      <c r="G1732" t="s">
        <v>12991</v>
      </c>
      <c r="H1732" t="s">
        <v>12990</v>
      </c>
      <c r="I1732" t="s">
        <v>62</v>
      </c>
      <c r="J1732"/>
      <c r="K1732" s="10" t="s">
        <v>50</v>
      </c>
      <c r="L1732">
        <f>Tabela1[[#This Row],[vlCaptEst]]+Tabela1[[#This Row],[vlLancEstTrat]]+Tabela1[[#This Row],[vlLancEstNTrat]]+Tabela1[[#This Row],[vlConsEst]]</f>
        <v>70336.432384948901</v>
      </c>
      <c r="M1732">
        <v>0</v>
      </c>
      <c r="N1732">
        <f>Tabela1[[#This Row],[VALOR_anual]]+Tabela1[[#This Row],[AJUSTE_exerc]]</f>
        <v>70336.432384948901</v>
      </c>
      <c r="O1732"/>
      <c r="P1732"/>
      <c r="Q1732" t="s">
        <v>12992</v>
      </c>
      <c r="R1732" t="s">
        <v>2457</v>
      </c>
      <c r="S1732">
        <v>854684</v>
      </c>
      <c r="T1732">
        <v>0</v>
      </c>
      <c r="U1732">
        <v>0</v>
      </c>
      <c r="V1732">
        <v>679484</v>
      </c>
      <c r="W1732">
        <v>0</v>
      </c>
      <c r="X1732">
        <v>0</v>
      </c>
      <c r="Y1732">
        <v>6.8865634401759176E-2</v>
      </c>
      <c r="Z1732">
        <v>23543.34084727236</v>
      </c>
      <c r="AA1732">
        <v>0</v>
      </c>
      <c r="AB1732">
        <v>0</v>
      </c>
      <c r="AC1732">
        <v>46793.091537676541</v>
      </c>
      <c r="AD1732" t="s">
        <v>11111</v>
      </c>
      <c r="AE1732" t="s">
        <v>11112</v>
      </c>
      <c r="AF1732" s="10">
        <v>42871</v>
      </c>
      <c r="AG1732" s="10">
        <v>44697</v>
      </c>
      <c r="AH1732" t="s">
        <v>11113</v>
      </c>
      <c r="AI1732" t="s">
        <v>67</v>
      </c>
      <c r="AJ1732">
        <v>28200000</v>
      </c>
      <c r="AK1732" t="s">
        <v>319</v>
      </c>
      <c r="AL1732" t="s">
        <v>47</v>
      </c>
      <c r="AM1732" t="s">
        <v>11114</v>
      </c>
      <c r="AN1732" t="s">
        <v>11115</v>
      </c>
    </row>
    <row r="1733" spans="1:40" s="4" customFormat="1" x14ac:dyDescent="0.25">
      <c r="A1733" t="s">
        <v>11116</v>
      </c>
      <c r="B1733" t="s">
        <v>308</v>
      </c>
      <c r="C1733">
        <v>90</v>
      </c>
      <c r="D1733" t="s">
        <v>309</v>
      </c>
      <c r="E1733" t="s">
        <v>310</v>
      </c>
      <c r="F1733" s="1">
        <v>330005034087</v>
      </c>
      <c r="G1733" t="s">
        <v>11117</v>
      </c>
      <c r="H1733" t="s">
        <v>11118</v>
      </c>
      <c r="I1733" t="s">
        <v>62</v>
      </c>
      <c r="J1733"/>
      <c r="K1733" s="10" t="s">
        <v>50</v>
      </c>
      <c r="L1733">
        <f>Tabela1[[#This Row],[vlCaptEst]]+Tabela1[[#This Row],[vlLancEstTrat]]+Tabela1[[#This Row],[vlLancEstNTrat]]+Tabela1[[#This Row],[vlConsEst]]</f>
        <v>145031.02085664065</v>
      </c>
      <c r="M1733">
        <v>0</v>
      </c>
      <c r="N1733">
        <f>Tabela1[[#This Row],[VALOR_anual]]+Tabela1[[#This Row],[AJUSTE_exerc]]</f>
        <v>145031.02085664065</v>
      </c>
      <c r="O1733"/>
      <c r="P1733"/>
      <c r="Q1733" t="s">
        <v>51</v>
      </c>
      <c r="R1733" t="s">
        <v>52</v>
      </c>
      <c r="S1733">
        <v>4212000</v>
      </c>
      <c r="T1733">
        <v>0</v>
      </c>
      <c r="U1733">
        <v>0</v>
      </c>
      <c r="V1733">
        <v>421200</v>
      </c>
      <c r="W1733">
        <v>0</v>
      </c>
      <c r="X1733">
        <v>0</v>
      </c>
      <c r="Y1733">
        <v>6.8865634401759176E-2</v>
      </c>
      <c r="Z1733">
        <v>116024.81459681773</v>
      </c>
      <c r="AA1733">
        <v>0</v>
      </c>
      <c r="AB1733">
        <v>0</v>
      </c>
      <c r="AC1733">
        <v>29006.206259822935</v>
      </c>
      <c r="AD1733" t="s">
        <v>11119</v>
      </c>
      <c r="AE1733" t="s">
        <v>11120</v>
      </c>
      <c r="AF1733" s="10">
        <v>42892</v>
      </c>
      <c r="AG1733" s="10">
        <v>44718</v>
      </c>
      <c r="AH1733" t="s">
        <v>11121</v>
      </c>
      <c r="AI1733" t="s">
        <v>11122</v>
      </c>
      <c r="AJ1733">
        <v>28148000</v>
      </c>
      <c r="AK1733" t="s">
        <v>311</v>
      </c>
      <c r="AL1733" t="s">
        <v>47</v>
      </c>
      <c r="AM1733">
        <v>21010500</v>
      </c>
      <c r="AN1733" t="s">
        <v>11123</v>
      </c>
    </row>
    <row r="1734" spans="1:40" s="4" customFormat="1" x14ac:dyDescent="0.25">
      <c r="A1734" t="s">
        <v>11124</v>
      </c>
      <c r="B1734" t="s">
        <v>308</v>
      </c>
      <c r="C1734">
        <v>90</v>
      </c>
      <c r="D1734" t="s">
        <v>309</v>
      </c>
      <c r="E1734" t="s">
        <v>310</v>
      </c>
      <c r="F1734" s="1">
        <v>330005034834</v>
      </c>
      <c r="G1734" t="s">
        <v>11125</v>
      </c>
      <c r="H1734" t="s">
        <v>11126</v>
      </c>
      <c r="I1734" t="s">
        <v>110</v>
      </c>
      <c r="J1734"/>
      <c r="K1734" s="10" t="s">
        <v>50</v>
      </c>
      <c r="L1734">
        <f>Tabela1[[#This Row],[vlCaptEst]]+Tabela1[[#This Row],[vlLancEstTrat]]+Tabela1[[#This Row],[vlLancEstNTrat]]+Tabela1[[#This Row],[vlConsEst]]</f>
        <v>495.54760427455722</v>
      </c>
      <c r="M1734">
        <v>0</v>
      </c>
      <c r="N1734">
        <f>Tabela1[[#This Row],[VALOR_anual]]+Tabela1[[#This Row],[AJUSTE_exerc]]</f>
        <v>495.54760427455722</v>
      </c>
      <c r="O1734"/>
      <c r="P1734"/>
      <c r="Q1734" t="s">
        <v>387</v>
      </c>
      <c r="R1734" t="s">
        <v>52</v>
      </c>
      <c r="S1734">
        <v>205000</v>
      </c>
      <c r="T1734">
        <v>0</v>
      </c>
      <c r="U1734">
        <v>0</v>
      </c>
      <c r="V1734">
        <v>205000</v>
      </c>
      <c r="W1734">
        <v>0</v>
      </c>
      <c r="X1734">
        <v>0</v>
      </c>
      <c r="Y1734">
        <v>1.7266602211519809E-3</v>
      </c>
      <c r="Z1734">
        <v>141.57906266472335</v>
      </c>
      <c r="AA1734">
        <v>0</v>
      </c>
      <c r="AB1734">
        <v>0</v>
      </c>
      <c r="AC1734">
        <v>353.96854160983384</v>
      </c>
      <c r="AD1734" t="s">
        <v>654</v>
      </c>
      <c r="AE1734" t="s">
        <v>11127</v>
      </c>
      <c r="AF1734" s="10">
        <v>0</v>
      </c>
      <c r="AG1734" s="10">
        <v>0</v>
      </c>
      <c r="AH1734" t="s">
        <v>11128</v>
      </c>
      <c r="AI1734" t="s">
        <v>11129</v>
      </c>
      <c r="AJ1734">
        <v>28015150</v>
      </c>
      <c r="AK1734" t="s">
        <v>311</v>
      </c>
      <c r="AL1734" t="s">
        <v>47</v>
      </c>
      <c r="AM1734" t="s">
        <v>11130</v>
      </c>
      <c r="AN1734" t="e">
        <v>#N/A</v>
      </c>
    </row>
    <row r="1735" spans="1:40" s="4" customFormat="1" x14ac:dyDescent="0.25">
      <c r="A1735" t="s">
        <v>11136</v>
      </c>
      <c r="B1735" t="s">
        <v>308</v>
      </c>
      <c r="C1735">
        <v>90</v>
      </c>
      <c r="D1735" t="s">
        <v>309</v>
      </c>
      <c r="E1735" t="s">
        <v>310</v>
      </c>
      <c r="F1735" s="1">
        <v>330005266107</v>
      </c>
      <c r="G1735" t="s">
        <v>11137</v>
      </c>
      <c r="H1735" t="s">
        <v>11138</v>
      </c>
      <c r="I1735" t="s">
        <v>110</v>
      </c>
      <c r="J1735"/>
      <c r="K1735" s="10" t="s">
        <v>50</v>
      </c>
      <c r="L1735">
        <f>Tabela1[[#This Row],[vlCaptEst]]+Tabela1[[#This Row],[vlLancEstTrat]]+Tabela1[[#This Row],[vlLancEstNTrat]]+Tabela1[[#This Row],[vlConsEst]]</f>
        <v>1044.2891711700099</v>
      </c>
      <c r="M1735">
        <v>0</v>
      </c>
      <c r="N1735">
        <f>Tabela1[[#This Row],[VALOR_anual]]+Tabela1[[#This Row],[AJUSTE_exerc]]</f>
        <v>1044.2891711700099</v>
      </c>
      <c r="O1735"/>
      <c r="P1735"/>
      <c r="Q1735" t="s">
        <v>387</v>
      </c>
      <c r="R1735" t="s">
        <v>52</v>
      </c>
      <c r="S1735">
        <v>432000</v>
      </c>
      <c r="T1735">
        <v>0</v>
      </c>
      <c r="U1735">
        <v>0</v>
      </c>
      <c r="V1735">
        <v>432000</v>
      </c>
      <c r="W1735">
        <v>0</v>
      </c>
      <c r="X1735">
        <v>0</v>
      </c>
      <c r="Y1735">
        <v>1.7266602211519809E-3</v>
      </c>
      <c r="Z1735">
        <v>298.37280996600828</v>
      </c>
      <c r="AA1735">
        <v>0</v>
      </c>
      <c r="AB1735">
        <v>0</v>
      </c>
      <c r="AC1735">
        <v>745.91636120400153</v>
      </c>
      <c r="AD1735" t="s">
        <v>654</v>
      </c>
      <c r="AE1735" t="s">
        <v>11127</v>
      </c>
      <c r="AF1735" s="10">
        <v>0</v>
      </c>
      <c r="AG1735" s="10">
        <v>0</v>
      </c>
      <c r="AH1735" t="s">
        <v>11139</v>
      </c>
      <c r="AI1735" t="s">
        <v>85</v>
      </c>
      <c r="AJ1735">
        <v>28030000</v>
      </c>
      <c r="AK1735" t="s">
        <v>311</v>
      </c>
      <c r="AL1735" t="s">
        <v>47</v>
      </c>
      <c r="AM1735" t="s">
        <v>11140</v>
      </c>
      <c r="AN1735" t="s">
        <v>11141</v>
      </c>
    </row>
    <row r="1736" spans="1:40" s="4" customFormat="1" x14ac:dyDescent="0.25">
      <c r="A1736" t="s">
        <v>11148</v>
      </c>
      <c r="B1736" t="s">
        <v>308</v>
      </c>
      <c r="C1736">
        <v>90</v>
      </c>
      <c r="D1736" t="s">
        <v>309</v>
      </c>
      <c r="E1736" t="s">
        <v>310</v>
      </c>
      <c r="F1736" s="1">
        <v>330006751602</v>
      </c>
      <c r="G1736" t="s">
        <v>11149</v>
      </c>
      <c r="H1736" t="s">
        <v>11150</v>
      </c>
      <c r="I1736" t="s">
        <v>62</v>
      </c>
      <c r="J1736"/>
      <c r="K1736" s="10" t="s">
        <v>50</v>
      </c>
      <c r="L1736">
        <f>Tabela1[[#This Row],[vlCaptEst]]+Tabela1[[#This Row],[vlLancEstTrat]]+Tabela1[[#This Row],[vlLancEstNTrat]]+Tabela1[[#This Row],[vlConsEst]]</f>
        <v>1487.4990956927163</v>
      </c>
      <c r="M1736">
        <v>0</v>
      </c>
      <c r="N1736">
        <f>Tabela1[[#This Row],[VALOR_anual]]+Tabela1[[#This Row],[AJUSTE_exerc]]</f>
        <v>1487.4990956927163</v>
      </c>
      <c r="O1736"/>
      <c r="P1736"/>
      <c r="Q1736" t="s">
        <v>51</v>
      </c>
      <c r="R1736" t="s">
        <v>52</v>
      </c>
      <c r="S1736">
        <v>36000</v>
      </c>
      <c r="T1736">
        <v>0</v>
      </c>
      <c r="U1736">
        <v>0</v>
      </c>
      <c r="V1736">
        <v>7200</v>
      </c>
      <c r="W1736">
        <v>1005.74</v>
      </c>
      <c r="X1736">
        <v>0</v>
      </c>
      <c r="Y1736">
        <v>6.8865634401759176E-2</v>
      </c>
      <c r="Z1736">
        <v>991.65910214580231</v>
      </c>
      <c r="AA1736">
        <v>0</v>
      </c>
      <c r="AB1736">
        <v>0</v>
      </c>
      <c r="AC1736">
        <v>495.83999354691389</v>
      </c>
      <c r="AD1736" t="s">
        <v>11151</v>
      </c>
      <c r="AE1736" t="s">
        <v>11152</v>
      </c>
      <c r="AF1736" s="10">
        <v>41190</v>
      </c>
      <c r="AG1736" s="10">
        <v>43016</v>
      </c>
      <c r="AH1736" t="s">
        <v>11153</v>
      </c>
      <c r="AI1736" t="s">
        <v>988</v>
      </c>
      <c r="AJ1736">
        <v>28090440</v>
      </c>
      <c r="AK1736" t="s">
        <v>311</v>
      </c>
      <c r="AL1736" t="s">
        <v>47</v>
      </c>
      <c r="AM1736">
        <v>98761473</v>
      </c>
      <c r="AN1736" t="s">
        <v>11154</v>
      </c>
    </row>
    <row r="1737" spans="1:40" s="4" customFormat="1" x14ac:dyDescent="0.25">
      <c r="A1737" t="s">
        <v>11155</v>
      </c>
      <c r="B1737" t="s">
        <v>308</v>
      </c>
      <c r="C1737">
        <v>90</v>
      </c>
      <c r="D1737" t="s">
        <v>309</v>
      </c>
      <c r="E1737" t="s">
        <v>310</v>
      </c>
      <c r="F1737" s="1">
        <v>330005559716</v>
      </c>
      <c r="G1737" t="s">
        <v>11079</v>
      </c>
      <c r="H1737" t="s">
        <v>11156</v>
      </c>
      <c r="I1737" t="s">
        <v>49</v>
      </c>
      <c r="J1737"/>
      <c r="K1737" s="10" t="s">
        <v>50</v>
      </c>
      <c r="L1737">
        <f>Tabela1[[#This Row],[vlCaptEst]]+Tabela1[[#This Row],[vlLancEstTrat]]+Tabela1[[#This Row],[vlLancEstNTrat]]+Tabela1[[#This Row],[vlConsEst]]</f>
        <v>12668.527525457324</v>
      </c>
      <c r="M1737">
        <v>0</v>
      </c>
      <c r="N1737">
        <f>Tabela1[[#This Row],[VALOR_anual]]+Tabela1[[#This Row],[AJUSTE_exerc]]</f>
        <v>12668.527525457324</v>
      </c>
      <c r="O1737"/>
      <c r="P1737"/>
      <c r="Q1737" t="s">
        <v>51</v>
      </c>
      <c r="R1737" t="s">
        <v>52</v>
      </c>
      <c r="S1737">
        <v>306600</v>
      </c>
      <c r="T1737">
        <v>0</v>
      </c>
      <c r="U1737">
        <v>0</v>
      </c>
      <c r="V1737">
        <v>61320</v>
      </c>
      <c r="W1737">
        <v>0</v>
      </c>
      <c r="X1737">
        <v>0</v>
      </c>
      <c r="Y1737">
        <v>6.8865634401759176E-2</v>
      </c>
      <c r="Z1737">
        <v>8445.685016971549</v>
      </c>
      <c r="AA1737">
        <v>0</v>
      </c>
      <c r="AB1737">
        <v>0</v>
      </c>
      <c r="AC1737">
        <v>4222.8425084857745</v>
      </c>
      <c r="AD1737" t="s">
        <v>11157</v>
      </c>
      <c r="AE1737" t="s">
        <v>11158</v>
      </c>
      <c r="AF1737" s="10">
        <v>41309</v>
      </c>
      <c r="AG1737" s="10">
        <v>43135</v>
      </c>
      <c r="AH1737" t="s">
        <v>11159</v>
      </c>
      <c r="AI1737" t="s">
        <v>67</v>
      </c>
      <c r="AJ1737">
        <v>28200000</v>
      </c>
      <c r="AK1737" t="s">
        <v>319</v>
      </c>
      <c r="AL1737" t="s">
        <v>47</v>
      </c>
      <c r="AM1737" t="s">
        <v>11160</v>
      </c>
      <c r="AN1737" t="s">
        <v>11161</v>
      </c>
    </row>
    <row r="1738" spans="1:40" s="4" customFormat="1" x14ac:dyDescent="0.25">
      <c r="A1738" t="s">
        <v>11162</v>
      </c>
      <c r="B1738" t="s">
        <v>308</v>
      </c>
      <c r="C1738">
        <v>90</v>
      </c>
      <c r="D1738" t="s">
        <v>309</v>
      </c>
      <c r="E1738" t="s">
        <v>310</v>
      </c>
      <c r="F1738" s="1">
        <v>330007391693</v>
      </c>
      <c r="G1738" t="s">
        <v>11163</v>
      </c>
      <c r="H1738" t="s">
        <v>11164</v>
      </c>
      <c r="I1738" t="s">
        <v>62</v>
      </c>
      <c r="J1738"/>
      <c r="K1738" s="10" t="s">
        <v>50</v>
      </c>
      <c r="L1738">
        <f>Tabela1[[#This Row],[vlCaptEst]]+Tabela1[[#This Row],[vlLancEstTrat]]+Tabela1[[#This Row],[vlLancEstNTrat]]+Tabela1[[#This Row],[vlConsEst]]</f>
        <v>4524.4733703437578</v>
      </c>
      <c r="M1738">
        <v>0</v>
      </c>
      <c r="N1738">
        <f>Tabela1[[#This Row],[VALOR_anual]]+Tabela1[[#This Row],[AJUSTE_exerc]]</f>
        <v>4524.4733703437578</v>
      </c>
      <c r="O1738"/>
      <c r="P1738"/>
      <c r="Q1738" t="s">
        <v>51</v>
      </c>
      <c r="R1738" t="s">
        <v>11165</v>
      </c>
      <c r="S1738">
        <v>109500</v>
      </c>
      <c r="T1738">
        <v>0</v>
      </c>
      <c r="U1738">
        <v>0</v>
      </c>
      <c r="V1738">
        <v>21900</v>
      </c>
      <c r="W1738">
        <v>0</v>
      </c>
      <c r="X1738">
        <v>0</v>
      </c>
      <c r="Y1738">
        <v>6.8865634401759176E-2</v>
      </c>
      <c r="Z1738">
        <v>3016.3086185798302</v>
      </c>
      <c r="AA1738">
        <v>0</v>
      </c>
      <c r="AB1738">
        <v>0</v>
      </c>
      <c r="AC1738">
        <v>1508.1647517639278</v>
      </c>
      <c r="AD1738" t="s">
        <v>11166</v>
      </c>
      <c r="AE1738" t="s">
        <v>11167</v>
      </c>
      <c r="AF1738" s="10">
        <v>41379</v>
      </c>
      <c r="AG1738" s="10">
        <v>43205</v>
      </c>
      <c r="AH1738" t="s">
        <v>11168</v>
      </c>
      <c r="AI1738" t="s">
        <v>11169</v>
      </c>
      <c r="AJ1738">
        <v>20241180</v>
      </c>
      <c r="AK1738" t="s">
        <v>64</v>
      </c>
      <c r="AL1738" t="s">
        <v>47</v>
      </c>
      <c r="AM1738" t="s">
        <v>11170</v>
      </c>
      <c r="AN1738" t="s">
        <v>11171</v>
      </c>
    </row>
    <row r="1739" spans="1:40" s="4" customFormat="1" x14ac:dyDescent="0.25">
      <c r="A1739" t="s">
        <v>11172</v>
      </c>
      <c r="B1739" t="s">
        <v>308</v>
      </c>
      <c r="C1739">
        <v>90</v>
      </c>
      <c r="D1739" t="s">
        <v>309</v>
      </c>
      <c r="E1739" t="s">
        <v>310</v>
      </c>
      <c r="F1739" s="1">
        <v>330007690097</v>
      </c>
      <c r="G1739" t="s">
        <v>11173</v>
      </c>
      <c r="H1739" t="s">
        <v>11174</v>
      </c>
      <c r="I1739" t="s">
        <v>42</v>
      </c>
      <c r="J1739"/>
      <c r="K1739" s="10" t="s">
        <v>43</v>
      </c>
      <c r="L1739">
        <f>Tabela1[[#This Row],[vlCaptEst]]+Tabela1[[#This Row],[vlLancEstTrat]]+Tabela1[[#This Row],[vlLancEstNTrat]]+Tabela1[[#This Row],[vlConsEst]]</f>
        <v>23601.630737211468</v>
      </c>
      <c r="M1739">
        <v>0</v>
      </c>
      <c r="N1739">
        <f>Tabela1[[#This Row],[VALOR_anual]]+Tabela1[[#This Row],[AJUSTE_exerc]]</f>
        <v>23601.630737211468</v>
      </c>
      <c r="O1739"/>
      <c r="P1739"/>
      <c r="Q1739" t="s">
        <v>387</v>
      </c>
      <c r="R1739" t="s">
        <v>52</v>
      </c>
      <c r="S1739">
        <v>571200</v>
      </c>
      <c r="T1739">
        <v>0</v>
      </c>
      <c r="U1739">
        <v>0</v>
      </c>
      <c r="V1739">
        <v>114240</v>
      </c>
      <c r="W1739">
        <v>6854.4</v>
      </c>
      <c r="X1739">
        <v>0</v>
      </c>
      <c r="Y1739">
        <v>6.8865634401759176E-2</v>
      </c>
      <c r="Z1739">
        <v>15734.417010649642</v>
      </c>
      <c r="AA1739">
        <v>0</v>
      </c>
      <c r="AB1739">
        <v>0</v>
      </c>
      <c r="AC1739">
        <v>7867.2137265618276</v>
      </c>
      <c r="AD1739" t="s">
        <v>11175</v>
      </c>
      <c r="AE1739" t="s">
        <v>11176</v>
      </c>
      <c r="AF1739" s="10">
        <v>41591</v>
      </c>
      <c r="AG1739" s="10">
        <v>43417</v>
      </c>
      <c r="AH1739" t="s">
        <v>11177</v>
      </c>
      <c r="AI1739" t="s">
        <v>129</v>
      </c>
      <c r="AJ1739">
        <v>28200970</v>
      </c>
      <c r="AK1739" t="s">
        <v>319</v>
      </c>
      <c r="AL1739" t="s">
        <v>47</v>
      </c>
      <c r="AM1739">
        <v>27417878</v>
      </c>
      <c r="AN1739" t="s">
        <v>11178</v>
      </c>
    </row>
    <row r="1740" spans="1:40" s="4" customFormat="1" x14ac:dyDescent="0.25">
      <c r="A1740" t="s">
        <v>11179</v>
      </c>
      <c r="B1740" t="s">
        <v>308</v>
      </c>
      <c r="C1740">
        <v>90</v>
      </c>
      <c r="D1740" t="s">
        <v>309</v>
      </c>
      <c r="E1740" t="s">
        <v>310</v>
      </c>
      <c r="F1740" s="1">
        <v>330007689838</v>
      </c>
      <c r="G1740" t="s">
        <v>11173</v>
      </c>
      <c r="H1740" t="s">
        <v>11180</v>
      </c>
      <c r="I1740" t="s">
        <v>42</v>
      </c>
      <c r="J1740"/>
      <c r="K1740" s="10" t="s">
        <v>43</v>
      </c>
      <c r="L1740">
        <f>Tabela1[[#This Row],[vlCaptEst]]+Tabela1[[#This Row],[vlLancEstTrat]]+Tabela1[[#This Row],[vlLancEstNTrat]]+Tabela1[[#This Row],[vlConsEst]]</f>
        <v>18097.893481375035</v>
      </c>
      <c r="M1740">
        <v>0</v>
      </c>
      <c r="N1740">
        <f>Tabela1[[#This Row],[VALOR_anual]]+Tabela1[[#This Row],[AJUSTE_exerc]]</f>
        <v>18097.893481375035</v>
      </c>
      <c r="O1740"/>
      <c r="P1740"/>
      <c r="Q1740" t="s">
        <v>387</v>
      </c>
      <c r="R1740" t="s">
        <v>52</v>
      </c>
      <c r="S1740">
        <v>438000</v>
      </c>
      <c r="T1740">
        <v>0</v>
      </c>
      <c r="U1740">
        <v>0</v>
      </c>
      <c r="V1740">
        <v>87600</v>
      </c>
      <c r="W1740">
        <v>5256</v>
      </c>
      <c r="X1740">
        <v>0</v>
      </c>
      <c r="Y1740">
        <v>6.8865634401759176E-2</v>
      </c>
      <c r="Z1740">
        <v>12065.255359267347</v>
      </c>
      <c r="AA1740">
        <v>0</v>
      </c>
      <c r="AB1740">
        <v>0</v>
      </c>
      <c r="AC1740">
        <v>6032.6381221076872</v>
      </c>
      <c r="AD1740" t="s">
        <v>11181</v>
      </c>
      <c r="AE1740" t="s">
        <v>11182</v>
      </c>
      <c r="AF1740" s="10">
        <v>41591</v>
      </c>
      <c r="AG1740" s="10">
        <v>43417</v>
      </c>
      <c r="AH1740" t="s">
        <v>11183</v>
      </c>
      <c r="AI1740" t="s">
        <v>129</v>
      </c>
      <c r="AJ1740">
        <v>28200970</v>
      </c>
      <c r="AK1740" t="s">
        <v>319</v>
      </c>
      <c r="AL1740" t="s">
        <v>47</v>
      </c>
      <c r="AM1740">
        <v>27417878</v>
      </c>
      <c r="AN1740" t="s">
        <v>11184</v>
      </c>
    </row>
    <row r="1741" spans="1:40" s="4" customFormat="1" x14ac:dyDescent="0.25">
      <c r="A1741" t="s">
        <v>11185</v>
      </c>
      <c r="B1741" t="s">
        <v>308</v>
      </c>
      <c r="C1741">
        <v>90</v>
      </c>
      <c r="D1741" t="s">
        <v>309</v>
      </c>
      <c r="E1741" t="s">
        <v>310</v>
      </c>
      <c r="F1741" s="1">
        <v>330007978600</v>
      </c>
      <c r="G1741" t="s">
        <v>11186</v>
      </c>
      <c r="H1741" t="s">
        <v>11187</v>
      </c>
      <c r="I1741" t="s">
        <v>49</v>
      </c>
      <c r="J1741"/>
      <c r="K1741" s="10" t="s">
        <v>1565</v>
      </c>
      <c r="L1741">
        <f>Tabela1[[#This Row],[vlCaptEst]]+Tabela1[[#This Row],[vlLancEstTrat]]+Tabela1[[#This Row],[vlLancEstNTrat]]+Tabela1[[#This Row],[vlConsEst]]</f>
        <v>147.43729058587024</v>
      </c>
      <c r="M1741">
        <v>0</v>
      </c>
      <c r="N1741">
        <f>Tabela1[[#This Row],[VALOR_anual]]+Tabela1[[#This Row],[AJUSTE_exerc]]</f>
        <v>147.43729058587024</v>
      </c>
      <c r="O1741"/>
      <c r="P1741"/>
      <c r="Q1741" t="s">
        <v>51</v>
      </c>
      <c r="R1741" t="s">
        <v>52</v>
      </c>
      <c r="S1741">
        <v>2084</v>
      </c>
      <c r="T1741">
        <v>876</v>
      </c>
      <c r="U1741">
        <v>0</v>
      </c>
      <c r="V1741">
        <v>1172.6400000000001</v>
      </c>
      <c r="W1741">
        <v>1234</v>
      </c>
      <c r="X1741">
        <v>85</v>
      </c>
      <c r="Y1741">
        <v>6.8865634401759176E-2</v>
      </c>
      <c r="Z1741">
        <v>57.40227964802952</v>
      </c>
      <c r="AA1741">
        <v>9.2833593973254942</v>
      </c>
      <c r="AB1741">
        <v>0</v>
      </c>
      <c r="AC1741">
        <v>80.75165154051524</v>
      </c>
      <c r="AD1741" t="s">
        <v>11188</v>
      </c>
      <c r="AE1741" t="s">
        <v>11189</v>
      </c>
      <c r="AF1741" s="10">
        <v>41794</v>
      </c>
      <c r="AG1741" s="10">
        <v>43650</v>
      </c>
      <c r="AH1741" t="s">
        <v>11190</v>
      </c>
      <c r="AI1741" t="s">
        <v>9358</v>
      </c>
      <c r="AJ1741">
        <v>28735000</v>
      </c>
      <c r="AK1741" t="s">
        <v>11092</v>
      </c>
      <c r="AL1741" t="s">
        <v>47</v>
      </c>
      <c r="AM1741">
        <v>23349599</v>
      </c>
      <c r="AN1741" t="s">
        <v>11191</v>
      </c>
    </row>
    <row r="1742" spans="1:40" s="4" customFormat="1" x14ac:dyDescent="0.25">
      <c r="A1742" t="s">
        <v>11192</v>
      </c>
      <c r="B1742" t="s">
        <v>308</v>
      </c>
      <c r="C1742">
        <v>90</v>
      </c>
      <c r="D1742" t="s">
        <v>309</v>
      </c>
      <c r="E1742" t="s">
        <v>310</v>
      </c>
      <c r="F1742" s="1">
        <v>330008651052</v>
      </c>
      <c r="G1742" t="s">
        <v>11193</v>
      </c>
      <c r="H1742" t="s">
        <v>11194</v>
      </c>
      <c r="I1742" t="s">
        <v>49</v>
      </c>
      <c r="J1742"/>
      <c r="K1742" s="10" t="s">
        <v>50</v>
      </c>
      <c r="L1742">
        <f>Tabela1[[#This Row],[vlCaptEst]]+Tabela1[[#This Row],[vlLancEstTrat]]+Tabela1[[#This Row],[vlLancEstNTrat]]+Tabela1[[#This Row],[vlConsEst]]</f>
        <v>214.85390281211704</v>
      </c>
      <c r="M1742">
        <v>0</v>
      </c>
      <c r="N1742">
        <f>Tabela1[[#This Row],[VALOR_anual]]+Tabela1[[#This Row],[AJUSTE_exerc]]</f>
        <v>214.85390281211704</v>
      </c>
      <c r="O1742"/>
      <c r="P1742"/>
      <c r="Q1742" t="s">
        <v>51</v>
      </c>
      <c r="R1742" t="s">
        <v>52</v>
      </c>
      <c r="S1742">
        <v>6240</v>
      </c>
      <c r="T1742">
        <v>0</v>
      </c>
      <c r="U1742">
        <v>0</v>
      </c>
      <c r="V1742">
        <v>624</v>
      </c>
      <c r="W1742">
        <v>62.4</v>
      </c>
      <c r="X1742">
        <v>0</v>
      </c>
      <c r="Y1742">
        <v>6.8865634401759176E-2</v>
      </c>
      <c r="Z1742">
        <v>171.88312224969363</v>
      </c>
      <c r="AA1742">
        <v>0</v>
      </c>
      <c r="AB1742">
        <v>0</v>
      </c>
      <c r="AC1742">
        <v>42.970780562423407</v>
      </c>
      <c r="AD1742" t="s">
        <v>11195</v>
      </c>
      <c r="AE1742" t="s">
        <v>11196</v>
      </c>
      <c r="AF1742" s="10">
        <v>42094</v>
      </c>
      <c r="AG1742" s="10">
        <v>43921</v>
      </c>
      <c r="AH1742" t="s">
        <v>11197</v>
      </c>
      <c r="AI1742" t="s">
        <v>129</v>
      </c>
      <c r="AJ1742">
        <v>28200000</v>
      </c>
      <c r="AK1742" t="s">
        <v>319</v>
      </c>
      <c r="AL1742" t="s">
        <v>47</v>
      </c>
      <c r="AM1742">
        <v>27411511</v>
      </c>
      <c r="AN1742" t="s">
        <v>11198</v>
      </c>
    </row>
    <row r="1743" spans="1:40" s="4" customFormat="1" x14ac:dyDescent="0.25">
      <c r="A1743" t="s">
        <v>11199</v>
      </c>
      <c r="B1743" t="s">
        <v>308</v>
      </c>
      <c r="C1743">
        <v>90</v>
      </c>
      <c r="D1743" t="s">
        <v>309</v>
      </c>
      <c r="E1743" t="s">
        <v>310</v>
      </c>
      <c r="F1743" s="1">
        <v>330027164331</v>
      </c>
      <c r="G1743" t="s">
        <v>11200</v>
      </c>
      <c r="H1743" t="s">
        <v>11201</v>
      </c>
      <c r="I1743" t="s">
        <v>49</v>
      </c>
      <c r="J1743"/>
      <c r="K1743" s="10" t="s">
        <v>50</v>
      </c>
      <c r="L1743">
        <f>Tabela1[[#This Row],[vlCaptEst]]+Tabela1[[#This Row],[vlLancEstTrat]]+Tabela1[[#This Row],[vlLancEstNTrat]]+Tabela1[[#This Row],[vlConsEst]]</f>
        <v>1392.3055025925821</v>
      </c>
      <c r="M1743">
        <v>0</v>
      </c>
      <c r="N1743">
        <f>Tabela1[[#This Row],[VALOR_anual]]+Tabela1[[#This Row],[AJUSTE_exerc]]</f>
        <v>1392.3055025925821</v>
      </c>
      <c r="O1743"/>
      <c r="P1743"/>
      <c r="Q1743" t="s">
        <v>51</v>
      </c>
      <c r="R1743" t="s">
        <v>52</v>
      </c>
      <c r="S1743">
        <v>15552</v>
      </c>
      <c r="T1743">
        <v>0</v>
      </c>
      <c r="U1743">
        <v>0</v>
      </c>
      <c r="V1743">
        <v>13997</v>
      </c>
      <c r="W1743">
        <v>0</v>
      </c>
      <c r="X1743">
        <v>0</v>
      </c>
      <c r="Y1743">
        <v>6.8865634401759176E-2</v>
      </c>
      <c r="Z1743">
        <v>428.39205389862889</v>
      </c>
      <c r="AA1743">
        <v>0</v>
      </c>
      <c r="AB1743">
        <v>0</v>
      </c>
      <c r="AC1743">
        <v>963.91344869395323</v>
      </c>
      <c r="AD1743" t="s">
        <v>11202</v>
      </c>
      <c r="AE1743" t="s">
        <v>11203</v>
      </c>
      <c r="AF1743" s="10">
        <v>42447</v>
      </c>
      <c r="AG1743" s="10">
        <v>43177</v>
      </c>
      <c r="AH1743" t="s">
        <v>11204</v>
      </c>
      <c r="AI1743" t="s">
        <v>11205</v>
      </c>
      <c r="AJ1743">
        <v>27998000</v>
      </c>
      <c r="AK1743" t="s">
        <v>11206</v>
      </c>
      <c r="AL1743" t="s">
        <v>47</v>
      </c>
      <c r="AM1743" t="s">
        <v>11207</v>
      </c>
      <c r="AN1743" t="s">
        <v>10778</v>
      </c>
    </row>
    <row r="1744" spans="1:40" s="8" customFormat="1" x14ac:dyDescent="0.25">
      <c r="A1744" t="s">
        <v>11208</v>
      </c>
      <c r="B1744" t="s">
        <v>308</v>
      </c>
      <c r="C1744">
        <v>90</v>
      </c>
      <c r="D1744" t="s">
        <v>309</v>
      </c>
      <c r="E1744" t="s">
        <v>310</v>
      </c>
      <c r="F1744" s="1">
        <v>330009571745</v>
      </c>
      <c r="G1744" t="s">
        <v>11209</v>
      </c>
      <c r="H1744" t="s">
        <v>11210</v>
      </c>
      <c r="I1744" t="s">
        <v>49</v>
      </c>
      <c r="J1744"/>
      <c r="K1744" s="10" t="s">
        <v>50</v>
      </c>
      <c r="L1744">
        <f>Tabela1[[#This Row],[vlCaptEst]]+Tabela1[[#This Row],[vlLancEstTrat]]+Tabela1[[#This Row],[vlLancEstNTrat]]+Tabela1[[#This Row],[vlConsEst]]</f>
        <v>327.24625061123328</v>
      </c>
      <c r="M1744">
        <v>0</v>
      </c>
      <c r="N1744">
        <f>Tabela1[[#This Row],[VALOR_anual]]+Tabela1[[#This Row],[AJUSTE_exerc]]</f>
        <v>327.24625061123328</v>
      </c>
      <c r="O1744"/>
      <c r="P1744"/>
      <c r="Q1744" t="s">
        <v>51</v>
      </c>
      <c r="R1744" t="s">
        <v>52</v>
      </c>
      <c r="S1744">
        <v>10560</v>
      </c>
      <c r="T1744">
        <v>0</v>
      </c>
      <c r="U1744">
        <v>0</v>
      </c>
      <c r="V1744">
        <v>528</v>
      </c>
      <c r="W1744">
        <v>0</v>
      </c>
      <c r="X1744">
        <v>0</v>
      </c>
      <c r="Y1744">
        <v>6.8865634401759176E-2</v>
      </c>
      <c r="Z1744">
        <v>290.88555609887402</v>
      </c>
      <c r="AA1744">
        <v>0</v>
      </c>
      <c r="AB1744">
        <v>0</v>
      </c>
      <c r="AC1744">
        <v>36.360694512359252</v>
      </c>
      <c r="AD1744" t="s">
        <v>11211</v>
      </c>
      <c r="AE1744" t="s">
        <v>11212</v>
      </c>
      <c r="AF1744" s="10">
        <v>42625</v>
      </c>
      <c r="AG1744" s="10">
        <v>44451</v>
      </c>
      <c r="AH1744" t="s">
        <v>11213</v>
      </c>
      <c r="AI1744" t="s">
        <v>129</v>
      </c>
      <c r="AJ1744">
        <v>28120000</v>
      </c>
      <c r="AK1744" t="s">
        <v>311</v>
      </c>
      <c r="AL1744" t="s">
        <v>47</v>
      </c>
      <c r="AM1744" t="s">
        <v>11214</v>
      </c>
      <c r="AN1744" t="s">
        <v>11215</v>
      </c>
    </row>
    <row r="1745" spans="1:40" s="8" customFormat="1" x14ac:dyDescent="0.25">
      <c r="A1745" t="s">
        <v>11216</v>
      </c>
      <c r="B1745" t="s">
        <v>308</v>
      </c>
      <c r="C1745">
        <v>90</v>
      </c>
      <c r="D1745" t="s">
        <v>309</v>
      </c>
      <c r="E1745" t="s">
        <v>310</v>
      </c>
      <c r="F1745" s="1">
        <v>330010402587</v>
      </c>
      <c r="G1745" t="s">
        <v>11217</v>
      </c>
      <c r="H1745" t="s">
        <v>11218</v>
      </c>
      <c r="I1745" t="s">
        <v>62</v>
      </c>
      <c r="J1745"/>
      <c r="K1745" s="10" t="s">
        <v>50</v>
      </c>
      <c r="L1745">
        <f>Tabela1[[#This Row],[vlCaptEst]]+Tabela1[[#This Row],[vlLancEstTrat]]+Tabela1[[#This Row],[vlLancEstNTrat]]+Tabela1[[#This Row],[vlConsEst]]</f>
        <v>1484.784052449404</v>
      </c>
      <c r="M1745">
        <v>0</v>
      </c>
      <c r="N1745">
        <f>Tabela1[[#This Row],[VALOR_anual]]+Tabela1[[#This Row],[AJUSTE_exerc]]</f>
        <v>1484.784052449404</v>
      </c>
      <c r="O1745"/>
      <c r="P1745"/>
      <c r="Q1745" t="s">
        <v>51</v>
      </c>
      <c r="R1745" t="s">
        <v>52</v>
      </c>
      <c r="S1745">
        <v>40233.599999999999</v>
      </c>
      <c r="T1745">
        <v>0</v>
      </c>
      <c r="U1745">
        <v>0</v>
      </c>
      <c r="V1745">
        <v>5467.35</v>
      </c>
      <c r="W1745">
        <v>0</v>
      </c>
      <c r="X1745">
        <v>0</v>
      </c>
      <c r="Y1745">
        <v>6.8865634401759176E-2</v>
      </c>
      <c r="Z1745">
        <v>1108.2806519200781</v>
      </c>
      <c r="AA1745">
        <v>0</v>
      </c>
      <c r="AB1745">
        <v>0</v>
      </c>
      <c r="AC1745">
        <v>376.50340052932586</v>
      </c>
      <c r="AD1745" t="s">
        <v>11219</v>
      </c>
      <c r="AE1745" t="s">
        <v>11220</v>
      </c>
      <c r="AF1745" s="10">
        <v>42997</v>
      </c>
      <c r="AG1745" s="10">
        <v>44823</v>
      </c>
      <c r="AH1745" t="s">
        <v>11221</v>
      </c>
      <c r="AI1745" t="s">
        <v>11222</v>
      </c>
      <c r="AJ1745">
        <v>28360970</v>
      </c>
      <c r="AK1745" t="s">
        <v>11223</v>
      </c>
      <c r="AL1745" t="s">
        <v>47</v>
      </c>
      <c r="AM1745">
        <v>38339570</v>
      </c>
      <c r="AN1745" t="s">
        <v>11224</v>
      </c>
    </row>
    <row r="1746" spans="1:40" s="8" customFormat="1" x14ac:dyDescent="0.25">
      <c r="A1746" t="s">
        <v>11225</v>
      </c>
      <c r="B1746" t="s">
        <v>308</v>
      </c>
      <c r="C1746">
        <v>90</v>
      </c>
      <c r="D1746" t="s">
        <v>309</v>
      </c>
      <c r="E1746" t="s">
        <v>310</v>
      </c>
      <c r="F1746" s="1">
        <v>330003524508</v>
      </c>
      <c r="G1746" t="s">
        <v>11226</v>
      </c>
      <c r="H1746" t="s">
        <v>11227</v>
      </c>
      <c r="I1746" t="s">
        <v>62</v>
      </c>
      <c r="J1746"/>
      <c r="K1746" s="10" t="s">
        <v>298</v>
      </c>
      <c r="L1746">
        <f>Tabela1[[#This Row],[vlCaptEst]]+Tabela1[[#This Row],[vlLancEstTrat]]+Tabela1[[#This Row],[vlLancEstNTrat]]+Tabela1[[#This Row],[vlConsEst]]</f>
        <v>3993.7972834903449</v>
      </c>
      <c r="M1746">
        <v>0</v>
      </c>
      <c r="N1746">
        <f>Tabela1[[#This Row],[VALOR_anual]]+Tabela1[[#This Row],[AJUSTE_exerc]]</f>
        <v>3993.7972834903449</v>
      </c>
      <c r="O1746"/>
      <c r="P1746"/>
      <c r="Q1746" t="s">
        <v>51</v>
      </c>
      <c r="R1746" t="s">
        <v>52</v>
      </c>
      <c r="S1746">
        <v>89410.4</v>
      </c>
      <c r="T1746">
        <v>50160</v>
      </c>
      <c r="U1746">
        <v>0</v>
      </c>
      <c r="V1746">
        <v>18693.68</v>
      </c>
      <c r="W1746">
        <v>1234</v>
      </c>
      <c r="X1746">
        <v>93</v>
      </c>
      <c r="Y1746">
        <v>6.8865634401759176E-2</v>
      </c>
      <c r="Z1746">
        <v>2462.9201507487087</v>
      </c>
      <c r="AA1746">
        <v>243.52893645109995</v>
      </c>
      <c r="AB1746">
        <v>0</v>
      </c>
      <c r="AC1746">
        <v>1287.3481962905364</v>
      </c>
      <c r="AD1746" t="s">
        <v>11228</v>
      </c>
      <c r="AE1746" t="s">
        <v>11229</v>
      </c>
      <c r="AF1746" s="10">
        <v>43077</v>
      </c>
      <c r="AG1746" s="10">
        <v>44903</v>
      </c>
      <c r="AH1746" t="s">
        <v>11230</v>
      </c>
      <c r="AI1746" t="s">
        <v>11231</v>
      </c>
      <c r="AJ1746">
        <v>28460000</v>
      </c>
      <c r="AK1746" t="s">
        <v>11232</v>
      </c>
      <c r="AL1746" t="s">
        <v>47</v>
      </c>
      <c r="AM1746">
        <v>999554383</v>
      </c>
      <c r="AN1746" t="s">
        <v>11233</v>
      </c>
    </row>
    <row r="1747" spans="1:40" s="8" customFormat="1" x14ac:dyDescent="0.25">
      <c r="A1747" t="s">
        <v>11234</v>
      </c>
      <c r="B1747" t="s">
        <v>308</v>
      </c>
      <c r="C1747">
        <v>90</v>
      </c>
      <c r="D1747" t="s">
        <v>309</v>
      </c>
      <c r="E1747" t="s">
        <v>310</v>
      </c>
      <c r="F1747" s="1">
        <v>330003506445</v>
      </c>
      <c r="G1747" t="s">
        <v>11235</v>
      </c>
      <c r="H1747" t="s">
        <v>11236</v>
      </c>
      <c r="I1747" t="s">
        <v>271</v>
      </c>
      <c r="J1747"/>
      <c r="K1747" s="10" t="s">
        <v>3549</v>
      </c>
      <c r="L1747">
        <f>Tabela1[[#This Row],[vlCaptEst]]+Tabela1[[#This Row],[vlLancEstTrat]]+Tabela1[[#This Row],[vlLancEstNTrat]]+Tabela1[[#This Row],[vlConsEst]]</f>
        <v>1129.813033334347</v>
      </c>
      <c r="M1747">
        <v>0</v>
      </c>
      <c r="N1747">
        <f>Tabela1[[#This Row],[VALOR_anual]]+Tabela1[[#This Row],[AJUSTE_exerc]]</f>
        <v>1129.813033334347</v>
      </c>
      <c r="O1747"/>
      <c r="P1747"/>
      <c r="Q1747" t="s">
        <v>51</v>
      </c>
      <c r="R1747" t="s">
        <v>52</v>
      </c>
      <c r="S1747">
        <v>9928</v>
      </c>
      <c r="T1747">
        <v>29170.799999999999</v>
      </c>
      <c r="U1747">
        <v>0</v>
      </c>
      <c r="V1747">
        <v>8059.2</v>
      </c>
      <c r="W1747">
        <v>1234</v>
      </c>
      <c r="X1747">
        <v>85</v>
      </c>
      <c r="Y1747">
        <v>6.8865634401759176E-2</v>
      </c>
      <c r="Z1747">
        <v>273.47795191963712</v>
      </c>
      <c r="AA1747">
        <v>301.33847258562628</v>
      </c>
      <c r="AB1747">
        <v>0</v>
      </c>
      <c r="AC1747">
        <v>554.9966088290837</v>
      </c>
      <c r="AD1747" t="s">
        <v>11237</v>
      </c>
      <c r="AE1747" t="s">
        <v>11238</v>
      </c>
      <c r="AF1747" s="10">
        <v>43523</v>
      </c>
      <c r="AG1747" s="10">
        <v>45349</v>
      </c>
      <c r="AH1747" t="s">
        <v>11239</v>
      </c>
      <c r="AI1747" t="s">
        <v>219</v>
      </c>
      <c r="AJ1747">
        <v>27998000</v>
      </c>
      <c r="AK1747" t="s">
        <v>11240</v>
      </c>
      <c r="AL1747" t="s">
        <v>47</v>
      </c>
      <c r="AM1747" t="s">
        <v>11241</v>
      </c>
      <c r="AN1747" t="s">
        <v>11242</v>
      </c>
    </row>
    <row r="1748" spans="1:40" s="4" customFormat="1" x14ac:dyDescent="0.25">
      <c r="A1748" t="s">
        <v>11243</v>
      </c>
      <c r="B1748" t="s">
        <v>308</v>
      </c>
      <c r="C1748">
        <v>90</v>
      </c>
      <c r="D1748" t="s">
        <v>309</v>
      </c>
      <c r="E1748" t="s">
        <v>310</v>
      </c>
      <c r="F1748" s="1">
        <v>330026515602</v>
      </c>
      <c r="G1748" t="s">
        <v>11244</v>
      </c>
      <c r="H1748" t="s">
        <v>11245</v>
      </c>
      <c r="I1748" t="s">
        <v>49</v>
      </c>
      <c r="J1748"/>
      <c r="K1748" s="10">
        <v>45573</v>
      </c>
      <c r="L1748">
        <f>Tabela1[[#This Row],[vlCaptEst]]+Tabela1[[#This Row],[vlLancEstTrat]]+Tabela1[[#This Row],[vlLancEstNTrat]]+Tabela1[[#This Row],[vlConsEst]]</f>
        <v>859.07740875412287</v>
      </c>
      <c r="M1748">
        <v>-284.88</v>
      </c>
      <c r="N1748">
        <f>Tabela1[[#This Row],[VALOR_anual]]+Tabela1[[#This Row],[AJUSTE_exerc]]</f>
        <v>574.19740875412288</v>
      </c>
      <c r="O1748"/>
      <c r="P1748"/>
      <c r="Q1748" t="s">
        <v>51</v>
      </c>
      <c r="R1748" t="s">
        <v>52</v>
      </c>
      <c r="S1748">
        <v>18921.600000000002</v>
      </c>
      <c r="T1748">
        <v>0</v>
      </c>
      <c r="U1748">
        <v>0</v>
      </c>
      <c r="V1748">
        <v>4905.6000000000022</v>
      </c>
      <c r="W1748">
        <v>0</v>
      </c>
      <c r="X1748">
        <v>0</v>
      </c>
      <c r="Y1748">
        <v>6.8865634401759176E-2</v>
      </c>
      <c r="Z1748">
        <v>521.23797834519814</v>
      </c>
      <c r="AA1748">
        <v>0</v>
      </c>
      <c r="AB1748">
        <v>0</v>
      </c>
      <c r="AC1748">
        <v>337.83943040892478</v>
      </c>
      <c r="AD1748" t="s">
        <v>11246</v>
      </c>
      <c r="AE1748" t="s">
        <v>11247</v>
      </c>
      <c r="AF1748" s="10">
        <v>43367</v>
      </c>
      <c r="AG1748" s="10">
        <v>45193</v>
      </c>
      <c r="AH1748" t="s">
        <v>11248</v>
      </c>
      <c r="AI1748" t="s">
        <v>129</v>
      </c>
      <c r="AJ1748" t="s">
        <v>11249</v>
      </c>
      <c r="AK1748" t="s">
        <v>11250</v>
      </c>
      <c r="AL1748" t="s">
        <v>47</v>
      </c>
      <c r="AM1748" t="s">
        <v>7576</v>
      </c>
      <c r="AN1748" t="s">
        <v>11251</v>
      </c>
    </row>
    <row r="1749" spans="1:40" s="4" customFormat="1" x14ac:dyDescent="0.25">
      <c r="A1749" t="s">
        <v>11252</v>
      </c>
      <c r="B1749" t="s">
        <v>308</v>
      </c>
      <c r="C1749">
        <v>90</v>
      </c>
      <c r="D1749" t="s">
        <v>309</v>
      </c>
      <c r="E1749" t="s">
        <v>310</v>
      </c>
      <c r="F1749" s="1">
        <v>330027450180</v>
      </c>
      <c r="G1749" t="s">
        <v>11253</v>
      </c>
      <c r="H1749" t="s">
        <v>11254</v>
      </c>
      <c r="I1749" t="s">
        <v>110</v>
      </c>
      <c r="J1749"/>
      <c r="K1749" s="10" t="s">
        <v>66</v>
      </c>
      <c r="L1749">
        <f>Tabela1[[#This Row],[vlCaptEst]]+Tabela1[[#This Row],[vlLancEstTrat]]+Tabela1[[#This Row],[vlLancEstNTrat]]+Tabela1[[#This Row],[vlConsEst]]</f>
        <v>1367.9327296592855</v>
      </c>
      <c r="M1749">
        <v>0</v>
      </c>
      <c r="N1749">
        <f>Tabela1[[#This Row],[VALOR_anual]]+Tabela1[[#This Row],[AJUSTE_exerc]]</f>
        <v>1367.9327296592855</v>
      </c>
      <c r="O1749"/>
      <c r="P1749"/>
      <c r="Q1749" t="s">
        <v>51</v>
      </c>
      <c r="R1749" t="s">
        <v>52</v>
      </c>
      <c r="S1749">
        <v>566001.85</v>
      </c>
      <c r="T1749">
        <v>0</v>
      </c>
      <c r="U1749">
        <v>0</v>
      </c>
      <c r="V1749">
        <v>565841.25</v>
      </c>
      <c r="W1749">
        <v>0</v>
      </c>
      <c r="X1749">
        <v>0</v>
      </c>
      <c r="Y1749">
        <v>1.7266602211519809E-3</v>
      </c>
      <c r="Z1749">
        <v>390.91715179737218</v>
      </c>
      <c r="AA1749">
        <v>0</v>
      </c>
      <c r="AB1749">
        <v>0</v>
      </c>
      <c r="AC1749">
        <v>977.01557786191336</v>
      </c>
      <c r="AD1749" t="s">
        <v>11255</v>
      </c>
      <c r="AE1749" t="s">
        <v>11256</v>
      </c>
      <c r="AF1749" s="10">
        <v>43420</v>
      </c>
      <c r="AG1749" s="10">
        <v>44151</v>
      </c>
      <c r="AH1749" t="s">
        <v>11257</v>
      </c>
      <c r="AI1749" t="s">
        <v>129</v>
      </c>
      <c r="AJ1749" t="s">
        <v>11258</v>
      </c>
      <c r="AK1749" t="s">
        <v>10316</v>
      </c>
      <c r="AL1749" t="s">
        <v>47</v>
      </c>
      <c r="AM1749" t="s">
        <v>11259</v>
      </c>
      <c r="AN1749" t="s">
        <v>1929</v>
      </c>
    </row>
    <row r="1750" spans="1:40" x14ac:dyDescent="0.25">
      <c r="A1750" t="s">
        <v>11260</v>
      </c>
      <c r="B1750" t="s">
        <v>308</v>
      </c>
      <c r="C1750">
        <v>90</v>
      </c>
      <c r="D1750" t="s">
        <v>309</v>
      </c>
      <c r="E1750" t="s">
        <v>310</v>
      </c>
      <c r="F1750" s="1">
        <v>330027088309</v>
      </c>
      <c r="G1750" t="s">
        <v>11261</v>
      </c>
      <c r="H1750" t="s">
        <v>11262</v>
      </c>
      <c r="I1750" t="s">
        <v>49</v>
      </c>
      <c r="K1750" s="10" t="s">
        <v>249</v>
      </c>
      <c r="L1750">
        <f>Tabela1[[#This Row],[vlCaptEst]]+Tabela1[[#This Row],[vlLancEstTrat]]+Tabela1[[#This Row],[vlLancEstNTrat]]+Tabela1[[#This Row],[vlConsEst]]</f>
        <v>245.32504198129115</v>
      </c>
      <c r="M1750">
        <v>0</v>
      </c>
      <c r="N1750">
        <f>Tabela1[[#This Row],[VALOR_anual]]+Tabela1[[#This Row],[AJUSTE_exerc]]</f>
        <v>245.32504198129115</v>
      </c>
      <c r="Q1750" t="s">
        <v>51</v>
      </c>
      <c r="R1750" t="s">
        <v>52</v>
      </c>
      <c r="S1750">
        <v>7446</v>
      </c>
      <c r="T1750">
        <v>0</v>
      </c>
      <c r="U1750">
        <v>0</v>
      </c>
      <c r="V1750">
        <v>584</v>
      </c>
      <c r="W1750">
        <v>0</v>
      </c>
      <c r="X1750">
        <v>0</v>
      </c>
      <c r="Y1750">
        <v>6.8865634401759176E-2</v>
      </c>
      <c r="Z1750">
        <v>205.111074558231</v>
      </c>
      <c r="AA1750">
        <v>0</v>
      </c>
      <c r="AB1750">
        <v>0</v>
      </c>
      <c r="AC1750">
        <v>40.213967423060154</v>
      </c>
      <c r="AD1750" t="s">
        <v>11263</v>
      </c>
      <c r="AE1750" t="s">
        <v>11264</v>
      </c>
      <c r="AF1750" s="10">
        <v>43518</v>
      </c>
      <c r="AG1750" s="10">
        <v>45344</v>
      </c>
      <c r="AH1750" t="s">
        <v>11265</v>
      </c>
      <c r="AI1750" t="s">
        <v>11266</v>
      </c>
      <c r="AJ1750" t="s">
        <v>11267</v>
      </c>
      <c r="AK1750" t="s">
        <v>311</v>
      </c>
      <c r="AL1750" t="s">
        <v>47</v>
      </c>
      <c r="AM1750" t="s">
        <v>11268</v>
      </c>
      <c r="AN1750" t="s">
        <v>11269</v>
      </c>
    </row>
    <row r="1751" spans="1:40" x14ac:dyDescent="0.25">
      <c r="A1751" t="s">
        <v>11270</v>
      </c>
      <c r="B1751" t="s">
        <v>308</v>
      </c>
      <c r="C1751">
        <v>90</v>
      </c>
      <c r="D1751" t="s">
        <v>309</v>
      </c>
      <c r="E1751" t="s">
        <v>310</v>
      </c>
      <c r="F1751" s="1">
        <v>330027379613</v>
      </c>
      <c r="G1751" t="s">
        <v>11271</v>
      </c>
      <c r="H1751" t="s">
        <v>11272</v>
      </c>
      <c r="I1751" t="s">
        <v>49</v>
      </c>
      <c r="K1751" s="10" t="s">
        <v>249</v>
      </c>
      <c r="L1751">
        <f>Tabela1[[#This Row],[vlCaptEst]]+Tabela1[[#This Row],[vlLancEstTrat]]+Tabela1[[#This Row],[vlLancEstNTrat]]+Tabela1[[#This Row],[vlConsEst]]</f>
        <v>116.12031102166424</v>
      </c>
      <c r="M1751">
        <v>0</v>
      </c>
      <c r="N1751">
        <f>Tabela1[[#This Row],[VALOR_anual]]+Tabela1[[#This Row],[AJUSTE_exerc]]</f>
        <v>116.12031102166424</v>
      </c>
      <c r="Q1751" t="s">
        <v>51</v>
      </c>
      <c r="R1751" t="s">
        <v>52</v>
      </c>
      <c r="S1751">
        <v>2810.5</v>
      </c>
      <c r="T1751">
        <v>0</v>
      </c>
      <c r="U1751">
        <v>0</v>
      </c>
      <c r="V1751">
        <v>562.1</v>
      </c>
      <c r="W1751">
        <v>0</v>
      </c>
      <c r="X1751">
        <v>0</v>
      </c>
      <c r="Y1751">
        <v>6.8865634401759176E-2</v>
      </c>
      <c r="Z1751">
        <v>77.410059856438579</v>
      </c>
      <c r="AA1751">
        <v>0</v>
      </c>
      <c r="AB1751">
        <v>0</v>
      </c>
      <c r="AC1751">
        <v>38.710251165225657</v>
      </c>
      <c r="AD1751" t="s">
        <v>11273</v>
      </c>
      <c r="AE1751" t="s">
        <v>11274</v>
      </c>
      <c r="AF1751" s="10">
        <v>43479</v>
      </c>
      <c r="AG1751" s="10">
        <v>45305</v>
      </c>
      <c r="AH1751" t="s">
        <v>11275</v>
      </c>
      <c r="AI1751" t="s">
        <v>56</v>
      </c>
      <c r="AJ1751" t="s">
        <v>11276</v>
      </c>
      <c r="AK1751" t="s">
        <v>311</v>
      </c>
      <c r="AL1751" t="s">
        <v>47</v>
      </c>
      <c r="AM1751" t="s">
        <v>11277</v>
      </c>
      <c r="AN1751" t="s">
        <v>10778</v>
      </c>
    </row>
    <row r="1752" spans="1:40" x14ac:dyDescent="0.25">
      <c r="A1752" t="s">
        <v>11278</v>
      </c>
      <c r="B1752" t="s">
        <v>308</v>
      </c>
      <c r="C1752">
        <v>90</v>
      </c>
      <c r="D1752" t="s">
        <v>309</v>
      </c>
      <c r="E1752" t="s">
        <v>310</v>
      </c>
      <c r="F1752" s="1">
        <v>330026537924</v>
      </c>
      <c r="G1752" t="s">
        <v>11279</v>
      </c>
      <c r="H1752" t="s">
        <v>11280</v>
      </c>
      <c r="I1752" t="s">
        <v>49</v>
      </c>
      <c r="K1752" s="10" t="s">
        <v>298</v>
      </c>
      <c r="L1752">
        <f>Tabela1[[#This Row],[vlCaptEst]]+Tabela1[[#This Row],[vlLancEstTrat]]+Tabela1[[#This Row],[vlLancEstNTrat]]+Tabela1[[#This Row],[vlConsEst]]</f>
        <v>703.40504949813874</v>
      </c>
      <c r="M1752">
        <v>0</v>
      </c>
      <c r="N1752">
        <f>Tabela1[[#This Row],[VALOR_anual]]+Tabela1[[#This Row],[AJUSTE_exerc]]</f>
        <v>703.40504949813874</v>
      </c>
      <c r="Q1752" t="s">
        <v>51</v>
      </c>
      <c r="R1752" t="s">
        <v>52</v>
      </c>
      <c r="S1752">
        <v>10424.4</v>
      </c>
      <c r="T1752">
        <v>0</v>
      </c>
      <c r="U1752">
        <v>0</v>
      </c>
      <c r="V1752">
        <v>6044.4</v>
      </c>
      <c r="W1752">
        <v>0</v>
      </c>
      <c r="X1752">
        <v>0</v>
      </c>
      <c r="Y1752">
        <v>6.8865634401759176E-2</v>
      </c>
      <c r="Z1752">
        <v>287.15759287632596</v>
      </c>
      <c r="AA1752">
        <v>0</v>
      </c>
      <c r="AB1752">
        <v>0</v>
      </c>
      <c r="AC1752">
        <v>416.24745662181277</v>
      </c>
      <c r="AD1752" t="s">
        <v>11281</v>
      </c>
      <c r="AE1752" t="s">
        <v>11282</v>
      </c>
      <c r="AF1752" s="10">
        <v>43553</v>
      </c>
      <c r="AG1752" s="10">
        <v>45380</v>
      </c>
      <c r="AH1752" t="s">
        <v>11283</v>
      </c>
      <c r="AI1752" t="s">
        <v>756</v>
      </c>
      <c r="AJ1752" t="s">
        <v>11284</v>
      </c>
      <c r="AK1752" t="s">
        <v>11046</v>
      </c>
      <c r="AL1752" t="s">
        <v>47</v>
      </c>
      <c r="AM1752" t="s">
        <v>11285</v>
      </c>
      <c r="AN1752" t="s">
        <v>3738</v>
      </c>
    </row>
    <row r="1753" spans="1:40" x14ac:dyDescent="0.25">
      <c r="A1753" t="s">
        <v>11286</v>
      </c>
      <c r="B1753" t="s">
        <v>308</v>
      </c>
      <c r="C1753">
        <v>90</v>
      </c>
      <c r="D1753" t="s">
        <v>309</v>
      </c>
      <c r="E1753" t="s">
        <v>310</v>
      </c>
      <c r="F1753" s="1">
        <v>330026641586</v>
      </c>
      <c r="G1753" t="s">
        <v>11287</v>
      </c>
      <c r="H1753" t="s">
        <v>11288</v>
      </c>
      <c r="I1753" t="s">
        <v>62</v>
      </c>
      <c r="K1753" s="10" t="s">
        <v>298</v>
      </c>
      <c r="L1753">
        <f>Tabela1[[#This Row],[vlCaptEst]]+Tabela1[[#This Row],[vlLancEstTrat]]+Tabela1[[#This Row],[vlLancEstNTrat]]+Tabela1[[#This Row],[vlConsEst]]</f>
        <v>79.843156301406893</v>
      </c>
      <c r="M1753">
        <v>0</v>
      </c>
      <c r="N1753">
        <f>Tabela1[[#This Row],[VALOR_anual]]+Tabela1[[#This Row],[AJUSTE_exerc]]</f>
        <v>79.843156301406893</v>
      </c>
      <c r="Q1753" t="s">
        <v>51</v>
      </c>
      <c r="R1753" t="s">
        <v>52</v>
      </c>
      <c r="S1753">
        <v>0</v>
      </c>
      <c r="T1753">
        <v>23187.84</v>
      </c>
      <c r="U1753">
        <v>0</v>
      </c>
      <c r="V1753">
        <v>0</v>
      </c>
      <c r="W1753">
        <v>1234</v>
      </c>
      <c r="X1753">
        <v>95</v>
      </c>
      <c r="Y1753">
        <v>6.8865634401759176E-2</v>
      </c>
      <c r="Z1753">
        <v>0</v>
      </c>
      <c r="AA1753">
        <v>79.843156301406893</v>
      </c>
      <c r="AB1753">
        <v>0</v>
      </c>
      <c r="AC1753">
        <v>0</v>
      </c>
      <c r="AD1753" t="s">
        <v>11289</v>
      </c>
      <c r="AE1753" t="s">
        <v>11290</v>
      </c>
      <c r="AF1753" s="10">
        <v>43565</v>
      </c>
      <c r="AG1753" s="10">
        <v>45392</v>
      </c>
      <c r="AH1753" t="s">
        <v>11291</v>
      </c>
      <c r="AI1753" t="s">
        <v>756</v>
      </c>
      <c r="AJ1753" t="s">
        <v>11292</v>
      </c>
      <c r="AK1753" t="s">
        <v>11293</v>
      </c>
      <c r="AL1753" t="s">
        <v>47</v>
      </c>
      <c r="AM1753" t="s">
        <v>11294</v>
      </c>
      <c r="AN1753" t="s">
        <v>3738</v>
      </c>
    </row>
    <row r="1754" spans="1:40" x14ac:dyDescent="0.25">
      <c r="A1754" t="s">
        <v>11295</v>
      </c>
      <c r="B1754" t="s">
        <v>308</v>
      </c>
      <c r="C1754">
        <v>90</v>
      </c>
      <c r="D1754" t="s">
        <v>309</v>
      </c>
      <c r="E1754" t="s">
        <v>310</v>
      </c>
      <c r="F1754" s="1">
        <v>330005780331</v>
      </c>
      <c r="G1754" t="s">
        <v>11296</v>
      </c>
      <c r="H1754" t="s">
        <v>11297</v>
      </c>
      <c r="I1754" t="s">
        <v>49</v>
      </c>
      <c r="K1754" s="10" t="s">
        <v>2193</v>
      </c>
      <c r="L1754">
        <f>Tabela1[[#This Row],[vlCaptEst]]+Tabela1[[#This Row],[vlLancEstTrat]]+Tabela1[[#This Row],[vlLancEstNTrat]]+Tabela1[[#This Row],[vlConsEst]]</f>
        <v>334.81704427046947</v>
      </c>
      <c r="M1754">
        <v>0</v>
      </c>
      <c r="N1754">
        <f>Tabela1[[#This Row],[VALOR_anual]]+Tabela1[[#This Row],[AJUSTE_exerc]]</f>
        <v>334.81704427046947</v>
      </c>
      <c r="Q1754" t="s">
        <v>51</v>
      </c>
      <c r="R1754" t="s">
        <v>52</v>
      </c>
      <c r="S1754">
        <v>8103</v>
      </c>
      <c r="T1754">
        <v>0</v>
      </c>
      <c r="U1754">
        <v>0</v>
      </c>
      <c r="V1754">
        <v>1620.6</v>
      </c>
      <c r="W1754">
        <v>0</v>
      </c>
      <c r="X1754">
        <v>0</v>
      </c>
      <c r="Y1754">
        <v>6.8865634401759176E-2</v>
      </c>
      <c r="Z1754">
        <v>223.20788202230872</v>
      </c>
      <c r="AA1754">
        <v>0</v>
      </c>
      <c r="AB1754">
        <v>0</v>
      </c>
      <c r="AC1754">
        <v>111.60916224816073</v>
      </c>
      <c r="AD1754" t="s">
        <v>11298</v>
      </c>
      <c r="AE1754" t="s">
        <v>11299</v>
      </c>
      <c r="AF1754" s="10">
        <v>43598</v>
      </c>
      <c r="AG1754" s="10">
        <v>45425</v>
      </c>
      <c r="AH1754" t="s">
        <v>11300</v>
      </c>
      <c r="AI1754" t="s">
        <v>11301</v>
      </c>
      <c r="AJ1754" t="s">
        <v>11302</v>
      </c>
      <c r="AK1754" t="s">
        <v>311</v>
      </c>
      <c r="AL1754" t="s">
        <v>47</v>
      </c>
      <c r="AM1754" t="s">
        <v>11303</v>
      </c>
      <c r="AN1754" t="s">
        <v>11304</v>
      </c>
    </row>
    <row r="1755" spans="1:40" x14ac:dyDescent="0.25">
      <c r="A1755" t="s">
        <v>11305</v>
      </c>
      <c r="B1755" t="s">
        <v>308</v>
      </c>
      <c r="C1755">
        <v>90</v>
      </c>
      <c r="D1755" t="s">
        <v>309</v>
      </c>
      <c r="E1755" t="s">
        <v>310</v>
      </c>
      <c r="F1755" s="1">
        <v>330005942501</v>
      </c>
      <c r="G1755" t="s">
        <v>11306</v>
      </c>
      <c r="H1755" t="s">
        <v>11307</v>
      </c>
      <c r="I1755" t="s">
        <v>49</v>
      </c>
      <c r="K1755" s="10" t="s">
        <v>486</v>
      </c>
      <c r="L1755">
        <f>Tabela1[[#This Row],[vlCaptEst]]+Tabela1[[#This Row],[vlLancEstTrat]]+Tabela1[[#This Row],[vlLancEstNTrat]]+Tabela1[[#This Row],[vlConsEst]]</f>
        <v>160.86631216625338</v>
      </c>
      <c r="M1755">
        <v>0</v>
      </c>
      <c r="N1755">
        <f>Tabela1[[#This Row],[VALOR_anual]]+Tabela1[[#This Row],[AJUSTE_exerc]]</f>
        <v>160.86631216625338</v>
      </c>
      <c r="Q1755" t="s">
        <v>51</v>
      </c>
      <c r="R1755" t="s">
        <v>52</v>
      </c>
      <c r="S1755">
        <v>4380</v>
      </c>
      <c r="T1755">
        <v>0</v>
      </c>
      <c r="U1755">
        <v>0</v>
      </c>
      <c r="V1755">
        <v>584</v>
      </c>
      <c r="W1755">
        <v>0</v>
      </c>
      <c r="X1755">
        <v>0</v>
      </c>
      <c r="Y1755">
        <v>6.8865634401759176E-2</v>
      </c>
      <c r="Z1755">
        <v>120.65234474319323</v>
      </c>
      <c r="AA1755">
        <v>0</v>
      </c>
      <c r="AB1755">
        <v>0</v>
      </c>
      <c r="AC1755">
        <v>40.213967423060154</v>
      </c>
      <c r="AD1755" t="s">
        <v>11308</v>
      </c>
      <c r="AE1755" t="s">
        <v>11309</v>
      </c>
      <c r="AF1755" s="10">
        <v>43822</v>
      </c>
      <c r="AG1755" s="10">
        <v>45649</v>
      </c>
      <c r="AH1755" t="s">
        <v>11310</v>
      </c>
      <c r="AI1755" t="s">
        <v>11311</v>
      </c>
      <c r="AJ1755" t="s">
        <v>11267</v>
      </c>
      <c r="AK1755" t="s">
        <v>11312</v>
      </c>
      <c r="AL1755" t="s">
        <v>47</v>
      </c>
      <c r="AM1755" t="s">
        <v>11313</v>
      </c>
      <c r="AN1755" t="s">
        <v>11314</v>
      </c>
    </row>
    <row r="1756" spans="1:40" x14ac:dyDescent="0.25">
      <c r="A1756" t="s">
        <v>11315</v>
      </c>
      <c r="B1756" t="s">
        <v>308</v>
      </c>
      <c r="C1756">
        <v>90</v>
      </c>
      <c r="D1756" t="s">
        <v>309</v>
      </c>
      <c r="E1756" t="s">
        <v>310</v>
      </c>
      <c r="F1756" s="1">
        <v>330031509216</v>
      </c>
      <c r="G1756" t="s">
        <v>11316</v>
      </c>
      <c r="H1756" t="s">
        <v>11317</v>
      </c>
      <c r="I1756" t="s">
        <v>49</v>
      </c>
      <c r="K1756" s="10" t="s">
        <v>486</v>
      </c>
      <c r="L1756">
        <f>Tabela1[[#This Row],[vlCaptEst]]+Tabela1[[#This Row],[vlLancEstTrat]]+Tabela1[[#This Row],[vlLancEstNTrat]]+Tabela1[[#This Row],[vlConsEst]]</f>
        <v>227.94876522409248</v>
      </c>
      <c r="M1756">
        <v>0</v>
      </c>
      <c r="N1756">
        <f>Tabela1[[#This Row],[VALOR_anual]]+Tabela1[[#This Row],[AJUSTE_exerc]]</f>
        <v>227.94876522409248</v>
      </c>
      <c r="Q1756" t="s">
        <v>51</v>
      </c>
      <c r="R1756" t="s">
        <v>52</v>
      </c>
      <c r="S1756">
        <v>3490.56</v>
      </c>
      <c r="T1756">
        <v>0</v>
      </c>
      <c r="U1756">
        <v>0</v>
      </c>
      <c r="V1756">
        <v>1913.76</v>
      </c>
      <c r="W1756">
        <v>0</v>
      </c>
      <c r="X1756">
        <v>0</v>
      </c>
      <c r="Y1756">
        <v>6.8865634401759176E-2</v>
      </c>
      <c r="Z1756">
        <v>96.154300709306128</v>
      </c>
      <c r="AA1756">
        <v>0</v>
      </c>
      <c r="AB1756">
        <v>0</v>
      </c>
      <c r="AC1756">
        <v>131.79446451478634</v>
      </c>
      <c r="AD1756" t="s">
        <v>11318</v>
      </c>
      <c r="AE1756" t="s">
        <v>11319</v>
      </c>
      <c r="AF1756" s="10">
        <v>43822</v>
      </c>
      <c r="AG1756" s="10">
        <v>45649</v>
      </c>
      <c r="AH1756" t="s">
        <v>11320</v>
      </c>
      <c r="AI1756" t="s">
        <v>85</v>
      </c>
      <c r="AJ1756" t="s">
        <v>11249</v>
      </c>
      <c r="AK1756" t="s">
        <v>11321</v>
      </c>
      <c r="AL1756" t="s">
        <v>47</v>
      </c>
      <c r="AM1756" t="s">
        <v>11322</v>
      </c>
      <c r="AN1756" t="s">
        <v>11323</v>
      </c>
    </row>
    <row r="1757" spans="1:40" x14ac:dyDescent="0.25">
      <c r="A1757" t="s">
        <v>11324</v>
      </c>
      <c r="B1757" t="s">
        <v>308</v>
      </c>
      <c r="C1757">
        <v>90</v>
      </c>
      <c r="D1757" t="s">
        <v>309</v>
      </c>
      <c r="E1757" t="s">
        <v>310</v>
      </c>
      <c r="F1757" s="1">
        <v>330026569451</v>
      </c>
      <c r="G1757" t="s">
        <v>11325</v>
      </c>
      <c r="H1757" t="s">
        <v>11326</v>
      </c>
      <c r="I1757" t="s">
        <v>62</v>
      </c>
      <c r="K1757" s="10" t="s">
        <v>3214</v>
      </c>
      <c r="L1757">
        <f>Tabela1[[#This Row],[vlCaptEst]]+Tabela1[[#This Row],[vlLancEstTrat]]+Tabela1[[#This Row],[vlLancEstNTrat]]+Tabela1[[#This Row],[vlConsEst]]</f>
        <v>467.52000402436414</v>
      </c>
      <c r="M1757">
        <v>0</v>
      </c>
      <c r="N1757">
        <f>Tabela1[[#This Row],[VALOR_anual]]+Tabela1[[#This Row],[AJUSTE_exerc]]</f>
        <v>467.52000402436414</v>
      </c>
      <c r="Q1757" t="s">
        <v>51</v>
      </c>
      <c r="R1757" t="s">
        <v>52</v>
      </c>
      <c r="S1757">
        <v>10512</v>
      </c>
      <c r="T1757">
        <v>12043.2</v>
      </c>
      <c r="U1757">
        <v>0</v>
      </c>
      <c r="V1757">
        <v>2102.4</v>
      </c>
      <c r="W1757">
        <v>1234</v>
      </c>
      <c r="X1757">
        <v>96</v>
      </c>
      <c r="Y1757">
        <v>6.8865634401759176E-2</v>
      </c>
      <c r="Z1757">
        <v>289.56980437326882</v>
      </c>
      <c r="AA1757">
        <v>33.175739938473676</v>
      </c>
      <c r="AB1757">
        <v>0</v>
      </c>
      <c r="AC1757">
        <v>144.77445971262165</v>
      </c>
      <c r="AD1757" t="s">
        <v>11327</v>
      </c>
      <c r="AE1757" t="s">
        <v>11328</v>
      </c>
      <c r="AF1757" s="10">
        <v>43852</v>
      </c>
      <c r="AG1757" s="10">
        <v>45679</v>
      </c>
      <c r="AH1757" t="s">
        <v>11329</v>
      </c>
      <c r="AI1757" t="s">
        <v>11330</v>
      </c>
      <c r="AJ1757" t="s">
        <v>11331</v>
      </c>
      <c r="AK1757" t="s">
        <v>322</v>
      </c>
      <c r="AL1757" t="s">
        <v>47</v>
      </c>
      <c r="AM1757" t="s">
        <v>11332</v>
      </c>
      <c r="AN1757" t="s">
        <v>11333</v>
      </c>
    </row>
    <row r="1758" spans="1:40" x14ac:dyDescent="0.25">
      <c r="A1758" t="s">
        <v>11334</v>
      </c>
      <c r="B1758" t="s">
        <v>308</v>
      </c>
      <c r="C1758">
        <v>90</v>
      </c>
      <c r="D1758" t="s">
        <v>309</v>
      </c>
      <c r="E1758" t="s">
        <v>310</v>
      </c>
      <c r="F1758" s="1">
        <v>330028046855</v>
      </c>
      <c r="G1758" t="s">
        <v>11335</v>
      </c>
      <c r="H1758" t="s">
        <v>11336</v>
      </c>
      <c r="I1758" t="s">
        <v>92</v>
      </c>
      <c r="K1758" s="10" t="s">
        <v>8063</v>
      </c>
      <c r="L1758">
        <f>Tabela1[[#This Row],[vlCaptEst]]+Tabela1[[#This Row],[vlLancEstTrat]]+Tabela1[[#This Row],[vlLancEstNTrat]]+Tabela1[[#This Row],[vlConsEst]]</f>
        <v>1967.0279448317306</v>
      </c>
      <c r="M1758">
        <v>0</v>
      </c>
      <c r="N1758">
        <f>Tabela1[[#This Row],[VALOR_anual]]+Tabela1[[#This Row],[AJUSTE_exerc]]</f>
        <v>1967.0279448317306</v>
      </c>
      <c r="Q1758" t="s">
        <v>51</v>
      </c>
      <c r="R1758" t="s">
        <v>1544</v>
      </c>
      <c r="S1758">
        <v>21600</v>
      </c>
      <c r="T1758">
        <v>1825</v>
      </c>
      <c r="U1758">
        <v>0</v>
      </c>
      <c r="V1758">
        <v>19775</v>
      </c>
      <c r="W1758">
        <v>1234</v>
      </c>
      <c r="X1758">
        <v>92</v>
      </c>
      <c r="Y1758">
        <v>6.8865634401759176E-2</v>
      </c>
      <c r="Z1758">
        <v>595.00172677188891</v>
      </c>
      <c r="AA1758">
        <v>10.202297110446578</v>
      </c>
      <c r="AB1758">
        <v>0</v>
      </c>
      <c r="AC1758">
        <v>1361.8239209493952</v>
      </c>
      <c r="AD1758" t="s">
        <v>11337</v>
      </c>
      <c r="AE1758" t="s">
        <v>11338</v>
      </c>
      <c r="AF1758" s="10">
        <v>43871</v>
      </c>
      <c r="AG1758" s="10">
        <v>45698</v>
      </c>
      <c r="AH1758" t="s">
        <v>11339</v>
      </c>
      <c r="AI1758" t="s">
        <v>11340</v>
      </c>
      <c r="AJ1758" t="s">
        <v>11341</v>
      </c>
      <c r="AK1758" t="s">
        <v>11312</v>
      </c>
      <c r="AL1758" t="s">
        <v>47</v>
      </c>
      <c r="AM1758" t="s">
        <v>11342</v>
      </c>
      <c r="AN1758" t="s">
        <v>2896</v>
      </c>
    </row>
    <row r="1759" spans="1:40" x14ac:dyDescent="0.25">
      <c r="A1759" t="s">
        <v>11343</v>
      </c>
      <c r="B1759" t="s">
        <v>308</v>
      </c>
      <c r="C1759">
        <v>90</v>
      </c>
      <c r="D1759" t="s">
        <v>309</v>
      </c>
      <c r="E1759" t="s">
        <v>310</v>
      </c>
      <c r="F1759" s="1">
        <v>330030603618</v>
      </c>
      <c r="G1759" t="s">
        <v>11344</v>
      </c>
      <c r="H1759" t="s">
        <v>11345</v>
      </c>
      <c r="I1759" t="s">
        <v>49</v>
      </c>
      <c r="K1759" s="10" t="s">
        <v>2867</v>
      </c>
      <c r="L1759">
        <f>Tabela1[[#This Row],[vlCaptEst]]+Tabela1[[#This Row],[vlLancEstTrat]]+Tabela1[[#This Row],[vlLancEstNTrat]]+Tabela1[[#This Row],[vlConsEst]]</f>
        <v>311.89581381250605</v>
      </c>
      <c r="M1759">
        <v>-311.89499999999998</v>
      </c>
      <c r="N1759">
        <v>0</v>
      </c>
      <c r="O1759">
        <v>-10045.98</v>
      </c>
      <c r="Q1759" t="s">
        <v>11565</v>
      </c>
      <c r="R1759" t="s">
        <v>2868</v>
      </c>
      <c r="S1759">
        <v>7548.2</v>
      </c>
      <c r="T1759">
        <v>0</v>
      </c>
      <c r="U1759">
        <v>0</v>
      </c>
      <c r="V1759">
        <v>1509.64</v>
      </c>
      <c r="W1759">
        <v>0</v>
      </c>
      <c r="X1759">
        <v>0</v>
      </c>
      <c r="Y1759">
        <v>6.8865634401759176E-2</v>
      </c>
      <c r="Z1759">
        <v>207.93054254167069</v>
      </c>
      <c r="AA1759">
        <v>0</v>
      </c>
      <c r="AB1759">
        <v>0</v>
      </c>
      <c r="AC1759">
        <v>103.96527127083534</v>
      </c>
      <c r="AD1759" t="s">
        <v>11346</v>
      </c>
      <c r="AE1759" t="s">
        <v>11347</v>
      </c>
      <c r="AF1759" s="10">
        <v>43980</v>
      </c>
      <c r="AG1759" s="10">
        <v>45806</v>
      </c>
      <c r="AH1759" t="s">
        <v>11348</v>
      </c>
      <c r="AI1759" t="s">
        <v>11349</v>
      </c>
      <c r="AJ1759" t="s">
        <v>11350</v>
      </c>
      <c r="AK1759" t="s">
        <v>11351</v>
      </c>
      <c r="AL1759" t="s">
        <v>47</v>
      </c>
      <c r="AM1759" t="s">
        <v>11352</v>
      </c>
      <c r="AN1759" t="s">
        <v>1668</v>
      </c>
    </row>
    <row r="1760" spans="1:40" x14ac:dyDescent="0.25">
      <c r="A1760" t="s">
        <v>11353</v>
      </c>
      <c r="B1760" t="s">
        <v>308</v>
      </c>
      <c r="C1760">
        <v>90</v>
      </c>
      <c r="D1760" t="s">
        <v>309</v>
      </c>
      <c r="E1760" t="s">
        <v>310</v>
      </c>
      <c r="F1760" s="1">
        <v>330031264000</v>
      </c>
      <c r="G1760" t="s">
        <v>11354</v>
      </c>
      <c r="H1760" t="s">
        <v>11355</v>
      </c>
      <c r="I1760" t="s">
        <v>9081</v>
      </c>
      <c r="K1760" s="10" t="s">
        <v>7041</v>
      </c>
      <c r="L1760">
        <f>Tabela1[[#This Row],[vlCaptEst]]+Tabela1[[#This Row],[vlLancEstTrat]]+Tabela1[[#This Row],[vlLancEstNTrat]]+Tabela1[[#This Row],[vlConsEst]]</f>
        <v>125.8422543275248</v>
      </c>
      <c r="M1760">
        <v>0</v>
      </c>
      <c r="N1760">
        <f>Tabela1[[#This Row],[VALOR_anual]]+Tabela1[[#This Row],[AJUSTE_exerc]]</f>
        <v>125.8422543275248</v>
      </c>
      <c r="Q1760" t="s">
        <v>51</v>
      </c>
      <c r="R1760" t="s">
        <v>8116</v>
      </c>
      <c r="S1760">
        <v>228198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1.3786511843306452E-3</v>
      </c>
      <c r="Z1760">
        <v>125.8422543275248</v>
      </c>
      <c r="AA1760">
        <v>0</v>
      </c>
      <c r="AB1760">
        <v>0</v>
      </c>
      <c r="AC1760">
        <v>0</v>
      </c>
      <c r="AD1760" t="s">
        <v>11356</v>
      </c>
      <c r="AE1760" t="s">
        <v>11357</v>
      </c>
      <c r="AF1760" s="10">
        <v>44007</v>
      </c>
      <c r="AG1760" s="10">
        <v>44737</v>
      </c>
      <c r="AH1760" t="s">
        <v>11358</v>
      </c>
      <c r="AI1760" t="s">
        <v>11359</v>
      </c>
      <c r="AJ1760" t="s">
        <v>11360</v>
      </c>
      <c r="AK1760" t="s">
        <v>11312</v>
      </c>
      <c r="AL1760" t="s">
        <v>47</v>
      </c>
      <c r="AM1760" t="s">
        <v>11361</v>
      </c>
      <c r="AN1760" t="s">
        <v>3525</v>
      </c>
    </row>
    <row r="1761" spans="1:40" x14ac:dyDescent="0.25">
      <c r="A1761" t="s">
        <v>11362</v>
      </c>
      <c r="B1761" t="s">
        <v>308</v>
      </c>
      <c r="C1761">
        <v>90</v>
      </c>
      <c r="D1761" t="s">
        <v>309</v>
      </c>
      <c r="E1761" t="s">
        <v>310</v>
      </c>
      <c r="F1761" s="1">
        <v>330027157122</v>
      </c>
      <c r="G1761" t="s">
        <v>11363</v>
      </c>
      <c r="H1761" t="s">
        <v>11364</v>
      </c>
      <c r="I1761" t="s">
        <v>110</v>
      </c>
      <c r="K1761" s="10" t="s">
        <v>196</v>
      </c>
      <c r="L1761">
        <f>Tabela1[[#This Row],[vlCaptEst]]+Tabela1[[#This Row],[vlLancEstTrat]]+Tabela1[[#This Row],[vlLancEstNTrat]]+Tabela1[[#This Row],[vlConsEst]]</f>
        <v>491.19309261124488</v>
      </c>
      <c r="M1761">
        <v>0</v>
      </c>
      <c r="N1761">
        <f>Tabela1[[#This Row],[VALOR_anual]]+Tabela1[[#This Row],[AJUSTE_exerc]]</f>
        <v>491.19309261124488</v>
      </c>
      <c r="Q1761" t="s">
        <v>51</v>
      </c>
      <c r="R1761" t="s">
        <v>8166</v>
      </c>
      <c r="S1761">
        <v>203193.60000000001</v>
      </c>
      <c r="T1761">
        <v>0</v>
      </c>
      <c r="U1761">
        <v>0</v>
      </c>
      <c r="V1761">
        <v>203193.60000000001</v>
      </c>
      <c r="W1761">
        <v>0</v>
      </c>
      <c r="X1761">
        <v>0</v>
      </c>
      <c r="Y1761">
        <v>1.7266602211519809E-3</v>
      </c>
      <c r="Z1761">
        <v>140.34685073122009</v>
      </c>
      <c r="AA1761">
        <v>0</v>
      </c>
      <c r="AB1761">
        <v>0</v>
      </c>
      <c r="AC1761">
        <v>350.84624188002476</v>
      </c>
      <c r="AD1761" t="s">
        <v>11365</v>
      </c>
      <c r="AE1761" t="s">
        <v>11366</v>
      </c>
      <c r="AF1761" s="10">
        <v>44041</v>
      </c>
      <c r="AG1761" s="10">
        <v>45867</v>
      </c>
      <c r="AH1761" t="s">
        <v>11367</v>
      </c>
      <c r="AI1761" t="s">
        <v>85</v>
      </c>
      <c r="AJ1761" t="s">
        <v>11368</v>
      </c>
      <c r="AK1761" t="s">
        <v>11369</v>
      </c>
      <c r="AL1761" t="s">
        <v>47</v>
      </c>
      <c r="AM1761" t="s">
        <v>11370</v>
      </c>
      <c r="AN1761" t="s">
        <v>11371</v>
      </c>
    </row>
    <row r="1762" spans="1:40" x14ac:dyDescent="0.25">
      <c r="A1762" t="s">
        <v>11372</v>
      </c>
      <c r="B1762" t="s">
        <v>308</v>
      </c>
      <c r="C1762">
        <v>90</v>
      </c>
      <c r="D1762" t="s">
        <v>309</v>
      </c>
      <c r="E1762" t="s">
        <v>310</v>
      </c>
      <c r="F1762" s="1">
        <v>330030708398</v>
      </c>
      <c r="G1762" t="s">
        <v>11373</v>
      </c>
      <c r="H1762" t="s">
        <v>11374</v>
      </c>
      <c r="I1762" t="s">
        <v>110</v>
      </c>
      <c r="K1762" s="10" t="s">
        <v>2900</v>
      </c>
      <c r="L1762">
        <f>Tabela1[[#This Row],[vlCaptEst]]+Tabela1[[#This Row],[vlLancEstTrat]]+Tabela1[[#This Row],[vlLancEstNTrat]]+Tabela1[[#This Row],[vlConsEst]]</f>
        <v>34.804765884461048</v>
      </c>
      <c r="M1762">
        <v>0</v>
      </c>
      <c r="N1762">
        <f>Tabela1[[#This Row],[VALOR_anual]]+Tabela1[[#This Row],[AJUSTE_exerc]]</f>
        <v>34.804765884461048</v>
      </c>
      <c r="Q1762" t="s">
        <v>51</v>
      </c>
      <c r="R1762" t="s">
        <v>2901</v>
      </c>
      <c r="S1762">
        <v>14400</v>
      </c>
      <c r="T1762">
        <v>0</v>
      </c>
      <c r="U1762">
        <v>0</v>
      </c>
      <c r="V1762">
        <v>14400</v>
      </c>
      <c r="W1762">
        <v>0</v>
      </c>
      <c r="X1762">
        <v>0</v>
      </c>
      <c r="Y1762">
        <v>1.7266602211519809E-3</v>
      </c>
      <c r="Z1762">
        <v>9.9412352601280887</v>
      </c>
      <c r="AA1762">
        <v>0</v>
      </c>
      <c r="AB1762">
        <v>0</v>
      </c>
      <c r="AC1762">
        <v>24.863530624332959</v>
      </c>
      <c r="AD1762" t="s">
        <v>11375</v>
      </c>
      <c r="AE1762" t="s">
        <v>11376</v>
      </c>
      <c r="AF1762" s="10">
        <v>44088</v>
      </c>
      <c r="AG1762" s="10">
        <v>45914</v>
      </c>
      <c r="AH1762" t="s">
        <v>11377</v>
      </c>
      <c r="AI1762" t="s">
        <v>11378</v>
      </c>
      <c r="AJ1762" t="s">
        <v>11379</v>
      </c>
      <c r="AK1762" t="s">
        <v>11380</v>
      </c>
      <c r="AL1762" t="s">
        <v>47</v>
      </c>
      <c r="AM1762" t="s">
        <v>11381</v>
      </c>
      <c r="AN1762" t="s">
        <v>11382</v>
      </c>
    </row>
    <row r="1763" spans="1:40" s="6" customFormat="1" x14ac:dyDescent="0.25">
      <c r="A1763" t="s">
        <v>11383</v>
      </c>
      <c r="B1763" t="s">
        <v>308</v>
      </c>
      <c r="C1763">
        <v>90</v>
      </c>
      <c r="D1763" t="s">
        <v>309</v>
      </c>
      <c r="E1763" t="s">
        <v>310</v>
      </c>
      <c r="F1763" s="1">
        <v>330005726809</v>
      </c>
      <c r="G1763" t="s">
        <v>11384</v>
      </c>
      <c r="H1763" t="s">
        <v>11385</v>
      </c>
      <c r="I1763" t="s">
        <v>42</v>
      </c>
      <c r="J1763"/>
      <c r="K1763" s="10" t="s">
        <v>155</v>
      </c>
      <c r="L1763">
        <f>Tabela1[[#This Row],[vlCaptEst]]+Tabela1[[#This Row],[vlLancEstTrat]]+Tabela1[[#This Row],[vlLancEstNTrat]]+Tabela1[[#This Row],[vlConsEst]]</f>
        <v>44350.680405888852</v>
      </c>
      <c r="M1763">
        <v>0</v>
      </c>
      <c r="N1763">
        <f>Tabela1[[#This Row],[VALOR_anual]]+Tabela1[[#This Row],[AJUSTE_exerc]]</f>
        <v>44350.680405888852</v>
      </c>
      <c r="O1763"/>
      <c r="P1763"/>
      <c r="Q1763" t="s">
        <v>51</v>
      </c>
      <c r="R1763" t="s">
        <v>503</v>
      </c>
      <c r="S1763">
        <v>1073362.8</v>
      </c>
      <c r="T1763">
        <v>0</v>
      </c>
      <c r="U1763">
        <v>0</v>
      </c>
      <c r="V1763">
        <v>214672.56</v>
      </c>
      <c r="W1763">
        <v>0</v>
      </c>
      <c r="X1763">
        <v>0</v>
      </c>
      <c r="Y1763">
        <v>6.8865634401759176E-2</v>
      </c>
      <c r="Z1763">
        <v>29567.123751417239</v>
      </c>
      <c r="AA1763">
        <v>0</v>
      </c>
      <c r="AB1763">
        <v>0</v>
      </c>
      <c r="AC1763">
        <v>14783.556654471615</v>
      </c>
      <c r="AD1763" t="s">
        <v>11386</v>
      </c>
      <c r="AE1763" t="s">
        <v>11387</v>
      </c>
      <c r="AF1763" s="10">
        <v>44438</v>
      </c>
      <c r="AG1763" s="10">
        <v>46264</v>
      </c>
      <c r="AH1763" t="s">
        <v>11388</v>
      </c>
      <c r="AI1763" t="s">
        <v>10378</v>
      </c>
      <c r="AJ1763" t="s">
        <v>11389</v>
      </c>
      <c r="AK1763" t="s">
        <v>323</v>
      </c>
      <c r="AL1763" t="s">
        <v>47</v>
      </c>
      <c r="AM1763" t="s">
        <v>11390</v>
      </c>
      <c r="AN1763" t="s">
        <v>11391</v>
      </c>
    </row>
    <row r="1764" spans="1:40" x14ac:dyDescent="0.25">
      <c r="A1764" t="s">
        <v>11392</v>
      </c>
      <c r="B1764" t="s">
        <v>308</v>
      </c>
      <c r="C1764">
        <v>90</v>
      </c>
      <c r="D1764" t="s">
        <v>309</v>
      </c>
      <c r="E1764" t="s">
        <v>310</v>
      </c>
      <c r="F1764" s="1">
        <v>330028990820</v>
      </c>
      <c r="G1764" t="s">
        <v>11393</v>
      </c>
      <c r="H1764" t="s">
        <v>11394</v>
      </c>
      <c r="I1764" t="s">
        <v>62</v>
      </c>
      <c r="K1764" s="10" t="s">
        <v>184</v>
      </c>
      <c r="L1764">
        <f>Tabela1[[#This Row],[vlCaptEst]]+Tabela1[[#This Row],[vlLancEstTrat]]+Tabela1[[#This Row],[vlLancEstNTrat]]+Tabela1[[#This Row],[vlConsEst]]</f>
        <v>64892.989974062024</v>
      </c>
      <c r="M1764">
        <v>0</v>
      </c>
      <c r="N1764">
        <f>Tabela1[[#This Row],[VALOR_anual]]+Tabela1[[#This Row],[AJUSTE_exerc]]</f>
        <v>64892.989974062024</v>
      </c>
      <c r="Q1764" t="s">
        <v>51</v>
      </c>
      <c r="R1764" t="s">
        <v>8480</v>
      </c>
      <c r="S1764">
        <v>693500</v>
      </c>
      <c r="T1764">
        <v>0</v>
      </c>
      <c r="U1764">
        <v>0</v>
      </c>
      <c r="V1764">
        <v>664913.19999999995</v>
      </c>
      <c r="W1764">
        <v>0</v>
      </c>
      <c r="X1764">
        <v>0</v>
      </c>
      <c r="Y1764">
        <v>6.8865634401759176E-2</v>
      </c>
      <c r="Z1764">
        <v>19103.326206743637</v>
      </c>
      <c r="AA1764">
        <v>0</v>
      </c>
      <c r="AB1764">
        <v>0</v>
      </c>
      <c r="AC1764">
        <v>45789.663767318387</v>
      </c>
      <c r="AD1764" t="s">
        <v>11395</v>
      </c>
      <c r="AE1764" t="s">
        <v>11396</v>
      </c>
      <c r="AF1764" s="10">
        <v>44477</v>
      </c>
      <c r="AG1764" s="10">
        <v>46303</v>
      </c>
      <c r="AH1764" t="s">
        <v>11397</v>
      </c>
      <c r="AI1764" t="s">
        <v>67</v>
      </c>
      <c r="AJ1764" t="s">
        <v>11398</v>
      </c>
      <c r="AK1764" t="s">
        <v>11399</v>
      </c>
      <c r="AL1764" t="s">
        <v>47</v>
      </c>
      <c r="AM1764" t="s">
        <v>11400</v>
      </c>
      <c r="AN1764" t="s">
        <v>11401</v>
      </c>
    </row>
    <row r="1765" spans="1:40" x14ac:dyDescent="0.25">
      <c r="A1765" t="s">
        <v>11402</v>
      </c>
      <c r="B1765" t="s">
        <v>308</v>
      </c>
      <c r="C1765">
        <v>90</v>
      </c>
      <c r="D1765" t="s">
        <v>309</v>
      </c>
      <c r="E1765" t="s">
        <v>310</v>
      </c>
      <c r="F1765" s="1">
        <v>330034294547</v>
      </c>
      <c r="G1765" t="s">
        <v>11403</v>
      </c>
      <c r="H1765" t="s">
        <v>11404</v>
      </c>
      <c r="I1765" t="s">
        <v>92</v>
      </c>
      <c r="K1765" s="10" t="s">
        <v>1648</v>
      </c>
      <c r="L1765">
        <f>Tabela1[[#This Row],[vlCaptEst]]+Tabela1[[#This Row],[vlLancEstTrat]]+Tabela1[[#This Row],[vlLancEstNTrat]]+Tabela1[[#This Row],[vlConsEst]]</f>
        <v>5580.9802361086731</v>
      </c>
      <c r="M1765">
        <v>0</v>
      </c>
      <c r="N1765">
        <f>Tabela1[[#This Row],[VALOR_anual]]+Tabela1[[#This Row],[AJUSTE_exerc]]</f>
        <v>5580.9802361086731</v>
      </c>
      <c r="Q1765" t="s">
        <v>51</v>
      </c>
      <c r="R1765" t="s">
        <v>1649</v>
      </c>
      <c r="S1765">
        <v>58283.199999999997</v>
      </c>
      <c r="T1765">
        <v>0</v>
      </c>
      <c r="U1765">
        <v>0</v>
      </c>
      <c r="V1765">
        <v>57728.4</v>
      </c>
      <c r="W1765">
        <v>0</v>
      </c>
      <c r="X1765">
        <v>0</v>
      </c>
      <c r="Y1765">
        <v>6.8865634401759176E-2</v>
      </c>
      <c r="Z1765">
        <v>1605.4781670886482</v>
      </c>
      <c r="AA1765">
        <v>0</v>
      </c>
      <c r="AB1765">
        <v>0</v>
      </c>
      <c r="AC1765">
        <v>3975.5020690200254</v>
      </c>
      <c r="AD1765" t="s">
        <v>11405</v>
      </c>
      <c r="AE1765" t="s">
        <v>11406</v>
      </c>
      <c r="AF1765" s="10">
        <v>44545</v>
      </c>
      <c r="AG1765" s="10">
        <v>46371</v>
      </c>
      <c r="AH1765" t="s">
        <v>11407</v>
      </c>
      <c r="AI1765" t="s">
        <v>11408</v>
      </c>
      <c r="AJ1765" t="s">
        <v>11409</v>
      </c>
      <c r="AK1765" t="s">
        <v>11410</v>
      </c>
      <c r="AL1765" t="s">
        <v>47</v>
      </c>
      <c r="AM1765" t="s">
        <v>11411</v>
      </c>
      <c r="AN1765" t="s">
        <v>268</v>
      </c>
    </row>
    <row r="1766" spans="1:40" x14ac:dyDescent="0.25">
      <c r="A1766" t="s">
        <v>11412</v>
      </c>
      <c r="B1766" t="s">
        <v>308</v>
      </c>
      <c r="C1766">
        <v>90</v>
      </c>
      <c r="D1766" t="s">
        <v>309</v>
      </c>
      <c r="E1766" t="s">
        <v>310</v>
      </c>
      <c r="F1766" s="1">
        <v>330031880313</v>
      </c>
      <c r="G1766" t="s">
        <v>11413</v>
      </c>
      <c r="H1766" t="s">
        <v>11414</v>
      </c>
      <c r="I1766" t="s">
        <v>110</v>
      </c>
      <c r="K1766" s="10" t="s">
        <v>1554</v>
      </c>
      <c r="L1766">
        <f>Tabela1[[#This Row],[vlCaptEst]]+Tabela1[[#This Row],[vlLancEstTrat]]+Tabela1[[#This Row],[vlLancEstNTrat]]+Tabela1[[#This Row],[vlConsEst]]</f>
        <v>974.66919692707506</v>
      </c>
      <c r="M1766">
        <v>0</v>
      </c>
      <c r="N1766">
        <f>Tabela1[[#This Row],[VALOR_anual]]+Tabela1[[#This Row],[AJUSTE_exerc]]</f>
        <v>974.66919692707506</v>
      </c>
      <c r="Q1766" t="s">
        <v>51</v>
      </c>
      <c r="R1766" t="s">
        <v>1655</v>
      </c>
      <c r="S1766">
        <v>403200</v>
      </c>
      <c r="T1766">
        <v>0</v>
      </c>
      <c r="U1766">
        <v>0</v>
      </c>
      <c r="V1766">
        <v>403200</v>
      </c>
      <c r="W1766">
        <v>0</v>
      </c>
      <c r="X1766">
        <v>0</v>
      </c>
      <c r="Y1766">
        <v>1.7266602211519809E-3</v>
      </c>
      <c r="Z1766">
        <v>278.47989697173938</v>
      </c>
      <c r="AA1766">
        <v>0</v>
      </c>
      <c r="AB1766">
        <v>0</v>
      </c>
      <c r="AC1766">
        <v>696.18929995533574</v>
      </c>
      <c r="AD1766" t="s">
        <v>11415</v>
      </c>
      <c r="AE1766" t="s">
        <v>11416</v>
      </c>
      <c r="AF1766" s="10">
        <v>44558</v>
      </c>
      <c r="AG1766" s="10">
        <v>46384</v>
      </c>
      <c r="AH1766" t="s">
        <v>11417</v>
      </c>
      <c r="AI1766" t="s">
        <v>85</v>
      </c>
      <c r="AJ1766" t="s">
        <v>11418</v>
      </c>
      <c r="AK1766" t="s">
        <v>11312</v>
      </c>
      <c r="AL1766" t="s">
        <v>47</v>
      </c>
      <c r="AM1766" t="s">
        <v>11419</v>
      </c>
      <c r="AN1766" t="s">
        <v>11420</v>
      </c>
    </row>
    <row r="1767" spans="1:40" x14ac:dyDescent="0.25">
      <c r="A1767" t="s">
        <v>11421</v>
      </c>
      <c r="B1767" t="s">
        <v>308</v>
      </c>
      <c r="C1767">
        <v>90</v>
      </c>
      <c r="D1767" t="s">
        <v>309</v>
      </c>
      <c r="E1767" t="s">
        <v>310</v>
      </c>
      <c r="F1767" s="1">
        <v>330031877010</v>
      </c>
      <c r="G1767" t="s">
        <v>11413</v>
      </c>
      <c r="H1767" t="s">
        <v>11422</v>
      </c>
      <c r="I1767" t="s">
        <v>110</v>
      </c>
      <c r="K1767" s="10" t="s">
        <v>1554</v>
      </c>
      <c r="L1767">
        <f>Tabela1[[#This Row],[vlCaptEst]]+Tabela1[[#This Row],[vlLancEstTrat]]+Tabela1[[#This Row],[vlLancEstNTrat]]+Tabela1[[#This Row],[vlConsEst]]</f>
        <v>974.66919692707506</v>
      </c>
      <c r="M1767">
        <v>0</v>
      </c>
      <c r="N1767">
        <f>Tabela1[[#This Row],[VALOR_anual]]+Tabela1[[#This Row],[AJUSTE_exerc]]</f>
        <v>974.66919692707506</v>
      </c>
      <c r="Q1767" t="s">
        <v>51</v>
      </c>
      <c r="R1767" t="s">
        <v>1655</v>
      </c>
      <c r="S1767">
        <v>403200</v>
      </c>
      <c r="T1767">
        <v>0</v>
      </c>
      <c r="U1767">
        <v>0</v>
      </c>
      <c r="V1767">
        <v>403200</v>
      </c>
      <c r="W1767">
        <v>0</v>
      </c>
      <c r="X1767">
        <v>0</v>
      </c>
      <c r="Y1767">
        <v>1.7266602211519809E-3</v>
      </c>
      <c r="Z1767">
        <v>278.47989697173938</v>
      </c>
      <c r="AA1767">
        <v>0</v>
      </c>
      <c r="AB1767">
        <v>0</v>
      </c>
      <c r="AC1767">
        <v>696.18929995533574</v>
      </c>
      <c r="AD1767" t="s">
        <v>11423</v>
      </c>
      <c r="AE1767" t="s">
        <v>11424</v>
      </c>
      <c r="AF1767" s="10">
        <v>44558</v>
      </c>
      <c r="AG1767" s="10">
        <v>46384</v>
      </c>
      <c r="AH1767" t="s">
        <v>11417</v>
      </c>
      <c r="AI1767" t="s">
        <v>85</v>
      </c>
      <c r="AJ1767" t="s">
        <v>11418</v>
      </c>
      <c r="AK1767" t="s">
        <v>11312</v>
      </c>
      <c r="AL1767" t="s">
        <v>47</v>
      </c>
      <c r="AM1767" t="s">
        <v>11419</v>
      </c>
      <c r="AN1767" t="s">
        <v>11420</v>
      </c>
    </row>
    <row r="1768" spans="1:40" x14ac:dyDescent="0.25">
      <c r="A1768" t="s">
        <v>11425</v>
      </c>
      <c r="B1768" t="s">
        <v>308</v>
      </c>
      <c r="C1768">
        <v>90</v>
      </c>
      <c r="D1768" t="s">
        <v>309</v>
      </c>
      <c r="E1768" t="s">
        <v>310</v>
      </c>
      <c r="F1768" s="1">
        <v>330031880070</v>
      </c>
      <c r="G1768" t="s">
        <v>11413</v>
      </c>
      <c r="H1768" t="s">
        <v>11426</v>
      </c>
      <c r="I1768" t="s">
        <v>110</v>
      </c>
      <c r="K1768" s="10" t="s">
        <v>1554</v>
      </c>
      <c r="L1768">
        <f>Tabela1[[#This Row],[vlCaptEst]]+Tabela1[[#This Row],[vlLancEstTrat]]+Tabela1[[#This Row],[vlLancEstNTrat]]+Tabela1[[#This Row],[vlConsEst]]</f>
        <v>974.66919692707506</v>
      </c>
      <c r="M1768">
        <v>0</v>
      </c>
      <c r="N1768">
        <f>Tabela1[[#This Row],[VALOR_anual]]+Tabela1[[#This Row],[AJUSTE_exerc]]</f>
        <v>974.66919692707506</v>
      </c>
      <c r="Q1768" t="s">
        <v>51</v>
      </c>
      <c r="R1768" t="s">
        <v>1655</v>
      </c>
      <c r="S1768">
        <v>403200</v>
      </c>
      <c r="T1768">
        <v>0</v>
      </c>
      <c r="U1768">
        <v>0</v>
      </c>
      <c r="V1768">
        <v>403200</v>
      </c>
      <c r="W1768">
        <v>0</v>
      </c>
      <c r="X1768">
        <v>0</v>
      </c>
      <c r="Y1768">
        <v>1.7266602211519809E-3</v>
      </c>
      <c r="Z1768">
        <v>278.47989697173938</v>
      </c>
      <c r="AA1768">
        <v>0</v>
      </c>
      <c r="AB1768">
        <v>0</v>
      </c>
      <c r="AC1768">
        <v>696.18929995533574</v>
      </c>
      <c r="AD1768" t="s">
        <v>11427</v>
      </c>
      <c r="AE1768" t="s">
        <v>11428</v>
      </c>
      <c r="AF1768" s="10">
        <v>44558</v>
      </c>
      <c r="AG1768" s="10">
        <v>46384</v>
      </c>
      <c r="AH1768" t="s">
        <v>11417</v>
      </c>
      <c r="AI1768" t="s">
        <v>85</v>
      </c>
      <c r="AJ1768" t="s">
        <v>11418</v>
      </c>
      <c r="AK1768" t="s">
        <v>11312</v>
      </c>
      <c r="AL1768" t="s">
        <v>47</v>
      </c>
      <c r="AM1768" t="s">
        <v>11419</v>
      </c>
      <c r="AN1768" t="s">
        <v>11420</v>
      </c>
    </row>
    <row r="1769" spans="1:40" x14ac:dyDescent="0.25">
      <c r="A1769" t="s">
        <v>11429</v>
      </c>
      <c r="B1769" t="s">
        <v>308</v>
      </c>
      <c r="C1769">
        <v>90</v>
      </c>
      <c r="D1769" t="s">
        <v>309</v>
      </c>
      <c r="E1769" t="s">
        <v>310</v>
      </c>
      <c r="F1769" s="1">
        <v>330035339102</v>
      </c>
      <c r="G1769" t="s">
        <v>11430</v>
      </c>
      <c r="H1769" t="s">
        <v>11431</v>
      </c>
      <c r="I1769" t="s">
        <v>62</v>
      </c>
      <c r="K1769" s="10" t="s">
        <v>1661</v>
      </c>
      <c r="L1769">
        <f>Tabela1[[#This Row],[vlCaptEst]]+Tabela1[[#This Row],[vlLancEstTrat]]+Tabela1[[#This Row],[vlLancEstNTrat]]+Tabela1[[#This Row],[vlConsEst]]</f>
        <v>6288.1028063553476</v>
      </c>
      <c r="M1769">
        <v>0</v>
      </c>
      <c r="N1769">
        <f>Tabela1[[#This Row],[VALOR_anual]]+Tabela1[[#This Row],[AJUSTE_exerc]]</f>
        <v>6288.1028063553476</v>
      </c>
      <c r="Q1769" t="s">
        <v>51</v>
      </c>
      <c r="R1769" t="s">
        <v>1662</v>
      </c>
      <c r="S1769">
        <v>113872.7</v>
      </c>
      <c r="T1769">
        <v>0</v>
      </c>
      <c r="U1769">
        <v>0</v>
      </c>
      <c r="V1769">
        <v>45760.7</v>
      </c>
      <c r="W1769">
        <v>0</v>
      </c>
      <c r="X1769">
        <v>0</v>
      </c>
      <c r="Y1769">
        <v>6.8865634401759176E-2</v>
      </c>
      <c r="Z1769">
        <v>3136.7625563167812</v>
      </c>
      <c r="AA1769">
        <v>0</v>
      </c>
      <c r="AB1769">
        <v>0</v>
      </c>
      <c r="AC1769">
        <v>3151.340250038566</v>
      </c>
      <c r="AD1769" t="s">
        <v>11432</v>
      </c>
      <c r="AE1769" t="s">
        <v>11433</v>
      </c>
      <c r="AF1769" s="10">
        <v>44645</v>
      </c>
      <c r="AG1769" s="10">
        <v>46471</v>
      </c>
      <c r="AH1769" t="s">
        <v>11434</v>
      </c>
      <c r="AI1769" t="s">
        <v>11435</v>
      </c>
      <c r="AJ1769" t="s">
        <v>11436</v>
      </c>
      <c r="AK1769" t="s">
        <v>11312</v>
      </c>
      <c r="AL1769" t="s">
        <v>47</v>
      </c>
      <c r="AM1769" t="s">
        <v>11437</v>
      </c>
      <c r="AN1769" t="s">
        <v>11438</v>
      </c>
    </row>
    <row r="1770" spans="1:40" x14ac:dyDescent="0.25">
      <c r="A1770" t="s">
        <v>11439</v>
      </c>
      <c r="B1770" t="s">
        <v>308</v>
      </c>
      <c r="C1770">
        <v>90</v>
      </c>
      <c r="D1770" t="s">
        <v>309</v>
      </c>
      <c r="E1770" t="s">
        <v>310</v>
      </c>
      <c r="F1770" s="1">
        <v>330007060310</v>
      </c>
      <c r="G1770" t="s">
        <v>11440</v>
      </c>
      <c r="H1770" t="s">
        <v>11441</v>
      </c>
      <c r="I1770" t="s">
        <v>49</v>
      </c>
      <c r="K1770" s="10" t="s">
        <v>1712</v>
      </c>
      <c r="L1770">
        <f>Tabela1[[#This Row],[vlCaptEst]]+Tabela1[[#This Row],[vlLancEstTrat]]+Tabela1[[#This Row],[vlLancEstNTrat]]+Tabela1[[#This Row],[vlConsEst]]</f>
        <v>1518.2104117641834</v>
      </c>
      <c r="M1770">
        <v>0</v>
      </c>
      <c r="N1770">
        <f>Tabela1[[#This Row],[VALOR_anual]]+Tabela1[[#This Row],[AJUSTE_exerc]]</f>
        <v>1518.2104117641834</v>
      </c>
      <c r="Q1770" t="s">
        <v>51</v>
      </c>
      <c r="R1770" t="s">
        <v>1713</v>
      </c>
      <c r="S1770">
        <v>31390</v>
      </c>
      <c r="T1770">
        <v>0</v>
      </c>
      <c r="U1770">
        <v>0</v>
      </c>
      <c r="V1770">
        <v>9490</v>
      </c>
      <c r="W1770">
        <v>0</v>
      </c>
      <c r="X1770">
        <v>0</v>
      </c>
      <c r="Y1770">
        <v>6.8865634401759176E-2</v>
      </c>
      <c r="Z1770">
        <v>864.67861815088884</v>
      </c>
      <c r="AA1770">
        <v>0</v>
      </c>
      <c r="AB1770">
        <v>0</v>
      </c>
      <c r="AC1770">
        <v>653.53179361329444</v>
      </c>
      <c r="AD1770" t="s">
        <v>11442</v>
      </c>
      <c r="AE1770" t="s">
        <v>11443</v>
      </c>
      <c r="AF1770" s="10">
        <v>44741</v>
      </c>
      <c r="AG1770" s="10">
        <v>46567</v>
      </c>
      <c r="AH1770" t="s">
        <v>11444</v>
      </c>
      <c r="AI1770" t="s">
        <v>11445</v>
      </c>
      <c r="AJ1770" t="s">
        <v>11446</v>
      </c>
      <c r="AK1770" t="s">
        <v>11312</v>
      </c>
      <c r="AL1770" t="s">
        <v>47</v>
      </c>
      <c r="AM1770" t="s">
        <v>11447</v>
      </c>
      <c r="AN1770" t="s">
        <v>11448</v>
      </c>
    </row>
    <row r="1771" spans="1:40" x14ac:dyDescent="0.25">
      <c r="A1771" t="s">
        <v>11449</v>
      </c>
      <c r="B1771" t="s">
        <v>308</v>
      </c>
      <c r="C1771">
        <v>90</v>
      </c>
      <c r="D1771" t="s">
        <v>309</v>
      </c>
      <c r="E1771" t="s">
        <v>310</v>
      </c>
      <c r="F1771" s="1">
        <v>330040186602</v>
      </c>
      <c r="G1771" t="s">
        <v>11450</v>
      </c>
      <c r="H1771" t="s">
        <v>11451</v>
      </c>
      <c r="I1771" t="s">
        <v>42</v>
      </c>
      <c r="K1771" s="10" t="s">
        <v>247</v>
      </c>
      <c r="L1771">
        <f>Tabela1[[#This Row],[vlCaptEst]]+Tabela1[[#This Row],[vlLancEstTrat]]+Tabela1[[#This Row],[vlLancEstNTrat]]+Tabela1[[#This Row],[vlConsEst]]</f>
        <v>10858.731911835413</v>
      </c>
      <c r="M1771">
        <v>0</v>
      </c>
      <c r="N1771">
        <f>Tabela1[[#This Row],[VALOR_anual]]+Tabela1[[#This Row],[AJUSTE_exerc]]</f>
        <v>10858.731911835413</v>
      </c>
      <c r="Q1771">
        <v>0</v>
      </c>
      <c r="R1771" t="s">
        <v>11452</v>
      </c>
      <c r="S1771">
        <v>262800</v>
      </c>
      <c r="T1771">
        <v>0</v>
      </c>
      <c r="U1771">
        <v>0</v>
      </c>
      <c r="V1771">
        <v>52560</v>
      </c>
      <c r="W1771">
        <v>0</v>
      </c>
      <c r="X1771">
        <v>0</v>
      </c>
      <c r="Y1771">
        <v>6.8865634401759176E-2</v>
      </c>
      <c r="Z1771">
        <v>7239.1511270656047</v>
      </c>
      <c r="AA1771">
        <v>0</v>
      </c>
      <c r="AB1771">
        <v>0</v>
      </c>
      <c r="AC1771">
        <v>3619.5807847698088</v>
      </c>
      <c r="AD1771" t="s">
        <v>52</v>
      </c>
      <c r="AE1771" t="s">
        <v>335</v>
      </c>
      <c r="AF1771" s="10">
        <v>0</v>
      </c>
      <c r="AG1771" s="10">
        <v>0</v>
      </c>
      <c r="AH1771" t="s">
        <v>102</v>
      </c>
      <c r="AI1771" t="s">
        <v>68</v>
      </c>
      <c r="AJ1771" t="s">
        <v>103</v>
      </c>
      <c r="AK1771" t="s">
        <v>64</v>
      </c>
      <c r="AL1771" t="s">
        <v>47</v>
      </c>
      <c r="AM1771" t="s">
        <v>1755</v>
      </c>
      <c r="AN1771" t="s">
        <v>104</v>
      </c>
    </row>
    <row r="1772" spans="1:40" x14ac:dyDescent="0.25">
      <c r="A1772" t="s">
        <v>11453</v>
      </c>
      <c r="B1772" t="s">
        <v>308</v>
      </c>
      <c r="C1772">
        <v>90</v>
      </c>
      <c r="D1772" t="s">
        <v>309</v>
      </c>
      <c r="E1772" t="s">
        <v>310</v>
      </c>
      <c r="F1772" s="1">
        <v>330040184316</v>
      </c>
      <c r="G1772" t="s">
        <v>11454</v>
      </c>
      <c r="H1772" t="s">
        <v>11455</v>
      </c>
      <c r="I1772" t="s">
        <v>42</v>
      </c>
      <c r="K1772" s="10" t="s">
        <v>160</v>
      </c>
      <c r="L1772">
        <f>Tabela1[[#This Row],[vlCaptEst]]+Tabela1[[#This Row],[vlLancEstTrat]]+Tabela1[[#This Row],[vlLancEstNTrat]]+Tabela1[[#This Row],[vlConsEst]]</f>
        <v>25337.055050914649</v>
      </c>
      <c r="M1772">
        <v>0</v>
      </c>
      <c r="N1772">
        <f>Tabela1[[#This Row],[VALOR_anual]]+Tabela1[[#This Row],[AJUSTE_exerc]]</f>
        <v>25337.055050914649</v>
      </c>
      <c r="Q1772">
        <v>0</v>
      </c>
      <c r="R1772" t="s">
        <v>161</v>
      </c>
      <c r="S1772">
        <v>613200</v>
      </c>
      <c r="T1772">
        <v>0</v>
      </c>
      <c r="U1772">
        <v>0</v>
      </c>
      <c r="V1772">
        <v>122640</v>
      </c>
      <c r="W1772">
        <v>0</v>
      </c>
      <c r="X1772">
        <v>0</v>
      </c>
      <c r="Y1772">
        <v>6.8865634401759176E-2</v>
      </c>
      <c r="Z1772">
        <v>16891.370033943098</v>
      </c>
      <c r="AA1772">
        <v>0</v>
      </c>
      <c r="AB1772">
        <v>0</v>
      </c>
      <c r="AC1772">
        <v>8445.685016971549</v>
      </c>
      <c r="AD1772" t="s">
        <v>52</v>
      </c>
      <c r="AE1772" t="s">
        <v>335</v>
      </c>
      <c r="AF1772" s="10">
        <v>0</v>
      </c>
      <c r="AG1772" s="10">
        <v>0</v>
      </c>
      <c r="AH1772" t="s">
        <v>102</v>
      </c>
      <c r="AI1772" t="s">
        <v>68</v>
      </c>
      <c r="AJ1772" t="s">
        <v>103</v>
      </c>
      <c r="AK1772" t="s">
        <v>64</v>
      </c>
      <c r="AL1772" t="s">
        <v>47</v>
      </c>
      <c r="AM1772" t="s">
        <v>1755</v>
      </c>
      <c r="AN1772" t="s">
        <v>104</v>
      </c>
    </row>
    <row r="1773" spans="1:40" x14ac:dyDescent="0.25">
      <c r="A1773" t="s">
        <v>11456</v>
      </c>
      <c r="B1773" t="s">
        <v>308</v>
      </c>
      <c r="C1773">
        <v>90</v>
      </c>
      <c r="D1773" t="s">
        <v>309</v>
      </c>
      <c r="E1773" t="s">
        <v>310</v>
      </c>
      <c r="F1773" s="1">
        <v>330031138307</v>
      </c>
      <c r="G1773" t="s">
        <v>11457</v>
      </c>
      <c r="H1773" t="s">
        <v>11458</v>
      </c>
      <c r="I1773" t="s">
        <v>49</v>
      </c>
      <c r="K1773" s="10" t="s">
        <v>405</v>
      </c>
      <c r="L1773">
        <f>Tabela1[[#This Row],[vlCaptEst]]+Tabela1[[#This Row],[vlLancEstTrat]]+Tabela1[[#This Row],[vlLancEstNTrat]]+Tabela1[[#This Row],[vlConsEst]]</f>
        <v>714.66203648387204</v>
      </c>
      <c r="M1773">
        <v>0</v>
      </c>
      <c r="N1773">
        <f>Tabela1[[#This Row],[VALOR_anual]]+Tabela1[[#This Row],[AJUSTE_exerc]]</f>
        <v>714.66203648387204</v>
      </c>
      <c r="Q1773" t="s">
        <v>531</v>
      </c>
      <c r="R1773" t="s">
        <v>515</v>
      </c>
      <c r="S1773">
        <v>15984</v>
      </c>
      <c r="T1773">
        <v>0</v>
      </c>
      <c r="U1773">
        <v>0</v>
      </c>
      <c r="V1773">
        <v>3984</v>
      </c>
      <c r="W1773">
        <v>0</v>
      </c>
      <c r="X1773">
        <v>0</v>
      </c>
      <c r="Y1773">
        <v>6.8865634401759176E-2</v>
      </c>
      <c r="Z1773">
        <v>440.30691674716473</v>
      </c>
      <c r="AA1773">
        <v>0</v>
      </c>
      <c r="AB1773">
        <v>0</v>
      </c>
      <c r="AC1773">
        <v>274.35511973670725</v>
      </c>
      <c r="AD1773" t="s">
        <v>11459</v>
      </c>
      <c r="AE1773" t="s">
        <v>11460</v>
      </c>
      <c r="AF1773" s="10">
        <v>44747</v>
      </c>
      <c r="AG1773" s="10">
        <v>46573</v>
      </c>
      <c r="AH1773" t="s">
        <v>11461</v>
      </c>
      <c r="AI1773" t="s">
        <v>11462</v>
      </c>
      <c r="AJ1773" t="s">
        <v>3736</v>
      </c>
      <c r="AK1773" t="s">
        <v>11463</v>
      </c>
      <c r="AL1773" t="s">
        <v>47</v>
      </c>
      <c r="AM1773" t="s">
        <v>11464</v>
      </c>
      <c r="AN1773" t="s">
        <v>3738</v>
      </c>
    </row>
    <row r="1774" spans="1:40" x14ac:dyDescent="0.25">
      <c r="A1774" t="s">
        <v>11465</v>
      </c>
      <c r="B1774" t="s">
        <v>308</v>
      </c>
      <c r="C1774">
        <v>90</v>
      </c>
      <c r="D1774" t="s">
        <v>309</v>
      </c>
      <c r="E1774" t="s">
        <v>310</v>
      </c>
      <c r="F1774" s="1">
        <v>330028399936</v>
      </c>
      <c r="G1774" t="s">
        <v>11466</v>
      </c>
      <c r="H1774" t="s">
        <v>922</v>
      </c>
      <c r="I1774" t="s">
        <v>49</v>
      </c>
      <c r="K1774" s="10" t="s">
        <v>405</v>
      </c>
      <c r="L1774">
        <f>Tabela1[[#This Row],[vlCaptEst]]+Tabela1[[#This Row],[vlLancEstTrat]]+Tabela1[[#This Row],[vlLancEstNTrat]]+Tabela1[[#This Row],[vlConsEst]]</f>
        <v>362.79243215059887</v>
      </c>
      <c r="M1774">
        <v>0</v>
      </c>
      <c r="N1774">
        <f>Tabela1[[#This Row],[VALOR_anual]]+Tabela1[[#This Row],[AJUSTE_exerc]]</f>
        <v>362.79243215059887</v>
      </c>
      <c r="Q1774" t="s">
        <v>531</v>
      </c>
      <c r="R1774" t="s">
        <v>515</v>
      </c>
      <c r="S1774">
        <v>9120</v>
      </c>
      <c r="T1774">
        <v>0</v>
      </c>
      <c r="U1774">
        <v>0</v>
      </c>
      <c r="V1774">
        <v>1620</v>
      </c>
      <c r="W1774">
        <v>0</v>
      </c>
      <c r="X1774">
        <v>0</v>
      </c>
      <c r="Y1774">
        <v>6.8865634401759176E-2</v>
      </c>
      <c r="Z1774">
        <v>251.22503979848906</v>
      </c>
      <c r="AA1774">
        <v>0</v>
      </c>
      <c r="AB1774">
        <v>0</v>
      </c>
      <c r="AC1774">
        <v>111.56739235210978</v>
      </c>
      <c r="AD1774" t="s">
        <v>11467</v>
      </c>
      <c r="AE1774" t="s">
        <v>11468</v>
      </c>
      <c r="AF1774" s="10">
        <v>44722</v>
      </c>
      <c r="AG1774" s="10">
        <v>46548</v>
      </c>
      <c r="AH1774" t="s">
        <v>11469</v>
      </c>
      <c r="AI1774" t="s">
        <v>11445</v>
      </c>
      <c r="AJ1774" t="s">
        <v>11446</v>
      </c>
      <c r="AK1774" t="s">
        <v>11312</v>
      </c>
      <c r="AL1774" t="s">
        <v>47</v>
      </c>
      <c r="AM1774" t="s">
        <v>11470</v>
      </c>
      <c r="AN1774" t="s">
        <v>11471</v>
      </c>
    </row>
    <row r="1775" spans="1:40" s="6" customFormat="1" x14ac:dyDescent="0.25">
      <c r="A1775" t="s">
        <v>11472</v>
      </c>
      <c r="B1775" t="s">
        <v>308</v>
      </c>
      <c r="C1775">
        <v>90</v>
      </c>
      <c r="D1775" t="s">
        <v>309</v>
      </c>
      <c r="E1775" t="s">
        <v>310</v>
      </c>
      <c r="F1775" s="1">
        <v>330040524273</v>
      </c>
      <c r="G1775" t="s">
        <v>11473</v>
      </c>
      <c r="H1775" t="s">
        <v>11474</v>
      </c>
      <c r="I1775" t="s">
        <v>271</v>
      </c>
      <c r="J1775"/>
      <c r="K1775" s="10" t="s">
        <v>2209</v>
      </c>
      <c r="L1775">
        <f>Tabela1[[#This Row],[vlCaptEst]]+Tabela1[[#This Row],[vlLancEstTrat]]+Tabela1[[#This Row],[vlLancEstNTrat]]+Tabela1[[#This Row],[vlConsEst]]</f>
        <v>1120.6654260991872</v>
      </c>
      <c r="M1775">
        <v>0</v>
      </c>
      <c r="N1775">
        <f>Tabela1[[#This Row],[VALOR_anual]]+Tabela1[[#This Row],[AJUSTE_exerc]]</f>
        <v>1120.6654260991872</v>
      </c>
      <c r="O1775"/>
      <c r="P1775"/>
      <c r="Q1775" t="s">
        <v>531</v>
      </c>
      <c r="R1775" t="s">
        <v>3750</v>
      </c>
      <c r="S1775">
        <v>22834.400000000001</v>
      </c>
      <c r="T1775">
        <v>0</v>
      </c>
      <c r="U1775">
        <v>0</v>
      </c>
      <c r="V1775">
        <v>7139.4</v>
      </c>
      <c r="W1775">
        <v>0</v>
      </c>
      <c r="X1775">
        <v>0</v>
      </c>
      <c r="Y1775">
        <v>6.8865634401759176E-2</v>
      </c>
      <c r="Z1775">
        <v>629.0024221573691</v>
      </c>
      <c r="AA1775">
        <v>0</v>
      </c>
      <c r="AB1775">
        <v>0</v>
      </c>
      <c r="AC1775">
        <v>491.66300394181809</v>
      </c>
      <c r="AD1775" t="s">
        <v>11475</v>
      </c>
      <c r="AE1775" t="s">
        <v>11476</v>
      </c>
      <c r="AF1775" s="10">
        <v>44931</v>
      </c>
      <c r="AG1775" s="10">
        <v>46757</v>
      </c>
      <c r="AH1775" t="s">
        <v>11477</v>
      </c>
      <c r="AI1775" t="s">
        <v>11478</v>
      </c>
      <c r="AJ1775">
        <v>28300000</v>
      </c>
      <c r="AK1775" t="s">
        <v>11479</v>
      </c>
      <c r="AL1775" t="s">
        <v>47</v>
      </c>
      <c r="AM1775">
        <v>987465541</v>
      </c>
      <c r="AN1775" t="s">
        <v>268</v>
      </c>
    </row>
    <row r="1776" spans="1:40" x14ac:dyDescent="0.25">
      <c r="A1776" s="6" t="s">
        <v>11480</v>
      </c>
      <c r="B1776" s="6" t="s">
        <v>308</v>
      </c>
      <c r="C1776" s="6">
        <v>90</v>
      </c>
      <c r="D1776" s="6" t="s">
        <v>309</v>
      </c>
      <c r="E1776" s="6" t="s">
        <v>310</v>
      </c>
      <c r="F1776" s="7">
        <v>330040067786</v>
      </c>
      <c r="G1776" s="6" t="s">
        <v>11193</v>
      </c>
      <c r="H1776" s="6" t="s">
        <v>11481</v>
      </c>
      <c r="I1776" s="6" t="s">
        <v>49</v>
      </c>
      <c r="J1776" s="6"/>
      <c r="K1776" s="20" t="s">
        <v>2209</v>
      </c>
      <c r="L1776" s="6">
        <f>Tabela1[[#This Row],[vlCaptEst]]+Tabela1[[#This Row],[vlLancEstTrat]]+Tabela1[[#This Row],[vlLancEstNTrat]]+Tabela1[[#This Row],[vlConsEst]]</f>
        <v>5.4614139086628057</v>
      </c>
      <c r="M1776" s="6">
        <v>0</v>
      </c>
      <c r="N1776" s="6">
        <f>Tabela1[[#This Row],[VALOR_anual]]+Tabela1[[#This Row],[AJUSTE_exerc]]</f>
        <v>5.4614139086628057</v>
      </c>
      <c r="O1776" s="6"/>
      <c r="P1776" s="6"/>
      <c r="Q1776" s="6" t="s">
        <v>531</v>
      </c>
      <c r="R1776" s="6" t="s">
        <v>3750</v>
      </c>
      <c r="S1776" s="6">
        <v>0</v>
      </c>
      <c r="T1776" s="6">
        <v>3960</v>
      </c>
      <c r="U1776" s="6">
        <v>0</v>
      </c>
      <c r="V1776" s="6">
        <v>0</v>
      </c>
      <c r="W1776" s="6">
        <v>1234</v>
      </c>
      <c r="X1776" s="6">
        <v>98</v>
      </c>
      <c r="Y1776" s="6">
        <v>6.8865634401759176E-2</v>
      </c>
      <c r="Z1776" s="6">
        <v>0</v>
      </c>
      <c r="AA1776" s="6">
        <v>5.4614139086628057</v>
      </c>
      <c r="AB1776" s="6">
        <v>0</v>
      </c>
      <c r="AC1776" s="6">
        <v>0</v>
      </c>
      <c r="AD1776" s="6" t="s">
        <v>11482</v>
      </c>
      <c r="AE1776" s="6" t="s">
        <v>11483</v>
      </c>
      <c r="AF1776" s="20">
        <v>44987</v>
      </c>
      <c r="AG1776" s="20">
        <v>46814</v>
      </c>
      <c r="AH1776" s="6" t="s">
        <v>11484</v>
      </c>
      <c r="AI1776" s="6" t="s">
        <v>85</v>
      </c>
      <c r="AJ1776" s="6">
        <v>28200000</v>
      </c>
      <c r="AK1776" s="6" t="s">
        <v>11399</v>
      </c>
      <c r="AL1776" s="6" t="s">
        <v>47</v>
      </c>
      <c r="AM1776" s="6">
        <v>999754271</v>
      </c>
      <c r="AN1776" s="6" t="s">
        <v>11485</v>
      </c>
    </row>
    <row r="1777" spans="1:40" x14ac:dyDescent="0.25">
      <c r="A1777" t="s">
        <v>11486</v>
      </c>
      <c r="B1777" t="s">
        <v>308</v>
      </c>
      <c r="C1777">
        <v>90</v>
      </c>
      <c r="D1777" t="s">
        <v>309</v>
      </c>
      <c r="E1777" t="s">
        <v>310</v>
      </c>
      <c r="F1777" s="1">
        <v>330040096450</v>
      </c>
      <c r="G1777" t="s">
        <v>11487</v>
      </c>
      <c r="H1777" t="s">
        <v>11488</v>
      </c>
      <c r="I1777" t="s">
        <v>271</v>
      </c>
      <c r="K1777" s="10" t="s">
        <v>1813</v>
      </c>
      <c r="L1777">
        <f>Tabela1[[#This Row],[vlCaptEst]]+Tabela1[[#This Row],[vlLancEstTrat]]+Tabela1[[#This Row],[vlLancEstNTrat]]+Tabela1[[#This Row],[vlConsEst]]</f>
        <v>1441.8028294129676</v>
      </c>
      <c r="M1777">
        <v>0</v>
      </c>
      <c r="N1777">
        <f>Tabela1[[#This Row],[VALOR_anual]]+Tabela1[[#This Row],[AJUSTE_exerc]]</f>
        <v>1441.8028294129676</v>
      </c>
      <c r="Q1777" t="s">
        <v>531</v>
      </c>
      <c r="R1777" t="s">
        <v>1814</v>
      </c>
      <c r="S1777">
        <v>22776</v>
      </c>
      <c r="T1777">
        <v>0</v>
      </c>
      <c r="U1777">
        <v>0</v>
      </c>
      <c r="V1777">
        <v>11826</v>
      </c>
      <c r="W1777">
        <v>0</v>
      </c>
      <c r="X1777">
        <v>0</v>
      </c>
      <c r="Y1777">
        <v>6.8865634401759176E-2</v>
      </c>
      <c r="Z1777">
        <v>627.39428115940711</v>
      </c>
      <c r="AA1777">
        <v>0</v>
      </c>
      <c r="AB1777">
        <v>0</v>
      </c>
      <c r="AC1777">
        <v>814.40854825356053</v>
      </c>
      <c r="AD1777" t="s">
        <v>11489</v>
      </c>
      <c r="AE1777" t="s">
        <v>11490</v>
      </c>
      <c r="AF1777" s="10">
        <v>45027</v>
      </c>
      <c r="AG1777" s="10">
        <v>46854</v>
      </c>
      <c r="AH1777" t="s">
        <v>11491</v>
      </c>
      <c r="AI1777" t="s">
        <v>11492</v>
      </c>
      <c r="AJ1777">
        <v>29304775</v>
      </c>
      <c r="AK1777" t="s">
        <v>11493</v>
      </c>
      <c r="AL1777" t="s">
        <v>11107</v>
      </c>
      <c r="AM1777">
        <v>998821958</v>
      </c>
      <c r="AN1777" t="s">
        <v>11494</v>
      </c>
    </row>
    <row r="1778" spans="1:40" x14ac:dyDescent="0.25">
      <c r="A1778" s="26" t="s">
        <v>13558</v>
      </c>
      <c r="B1778" s="26" t="s">
        <v>308</v>
      </c>
      <c r="C1778" s="26">
        <v>90</v>
      </c>
      <c r="D1778" s="26" t="s">
        <v>309</v>
      </c>
      <c r="E1778" s="26" t="s">
        <v>310</v>
      </c>
      <c r="F1778" s="27">
        <v>330038234549</v>
      </c>
      <c r="G1778" s="26" t="s">
        <v>12957</v>
      </c>
      <c r="H1778" s="26" t="s">
        <v>12958</v>
      </c>
      <c r="I1778" s="26" t="s">
        <v>42</v>
      </c>
      <c r="J1778" s="26"/>
      <c r="K1778" s="34" t="s">
        <v>306</v>
      </c>
      <c r="L1778" s="26">
        <v>0</v>
      </c>
      <c r="M1778" s="26">
        <v>0</v>
      </c>
      <c r="N1778" s="26">
        <v>0</v>
      </c>
      <c r="O1778" s="26">
        <v>0</v>
      </c>
      <c r="P1778" s="26"/>
      <c r="Q1778" s="25" t="s">
        <v>12959</v>
      </c>
      <c r="R1778" s="16" t="s">
        <v>321</v>
      </c>
      <c r="S1778" s="16">
        <v>0</v>
      </c>
      <c r="T1778" s="16">
        <v>120099.6</v>
      </c>
      <c r="U1778" s="16">
        <v>0</v>
      </c>
      <c r="V1778" s="16">
        <v>0</v>
      </c>
      <c r="W1778" s="16">
        <v>0</v>
      </c>
      <c r="X1778" s="16">
        <v>0</v>
      </c>
      <c r="Y1778" s="16">
        <v>6.5949999999999995E-2</v>
      </c>
      <c r="Z1778" s="16">
        <v>0</v>
      </c>
      <c r="AA1778" s="16">
        <v>792.02</v>
      </c>
      <c r="AB1778" s="16">
        <v>0</v>
      </c>
      <c r="AC1778" s="16">
        <v>0</v>
      </c>
      <c r="AD1778" s="16" t="s">
        <v>12960</v>
      </c>
      <c r="AE1778" s="16" t="s">
        <v>12961</v>
      </c>
      <c r="AF1778" s="22">
        <v>45154</v>
      </c>
      <c r="AG1778" s="22">
        <v>46981</v>
      </c>
      <c r="AH1778" s="16" t="s">
        <v>12962</v>
      </c>
      <c r="AI1778" s="16" t="s">
        <v>129</v>
      </c>
      <c r="AJ1778" s="16">
        <v>28735000</v>
      </c>
      <c r="AK1778" s="16" t="s">
        <v>322</v>
      </c>
      <c r="AL1778" s="16" t="s">
        <v>47</v>
      </c>
      <c r="AM1778" s="16">
        <v>27689300</v>
      </c>
      <c r="AN1778" s="16" t="s">
        <v>12963</v>
      </c>
    </row>
    <row r="1779" spans="1:40" x14ac:dyDescent="0.25">
      <c r="A1779" s="16" t="s">
        <v>13427</v>
      </c>
      <c r="B1779" s="16" t="s">
        <v>308</v>
      </c>
      <c r="C1779" s="16">
        <v>90</v>
      </c>
      <c r="D1779" s="16" t="s">
        <v>309</v>
      </c>
      <c r="E1779" s="16" t="s">
        <v>310</v>
      </c>
      <c r="F1779" s="17">
        <v>330027288570</v>
      </c>
      <c r="G1779" s="16" t="s">
        <v>12964</v>
      </c>
      <c r="H1779" s="16" t="s">
        <v>12965</v>
      </c>
      <c r="I1779" s="16" t="s">
        <v>154</v>
      </c>
      <c r="J1779" s="16"/>
      <c r="K1779" s="22">
        <v>45292</v>
      </c>
      <c r="L1779" s="16">
        <f>Tabela1[[#This Row],[vlCaptEst]]+Tabela1[[#This Row],[vlLancEstTrat]]+Tabela1[[#This Row],[vlLancEstNTrat]]+Tabela1[[#This Row],[vlConsEst]]</f>
        <v>344.97798813501083</v>
      </c>
      <c r="M1779" s="16">
        <v>0</v>
      </c>
      <c r="N1779" s="16">
        <f>Tabela1[[#This Row],[VALOR_anual]]+Tabela1[[#This Row],[AJUSTE_exerc]]</f>
        <v>344.97798813501083</v>
      </c>
      <c r="O1779" s="16">
        <v>0</v>
      </c>
      <c r="P1779" s="16"/>
      <c r="Q1779" s="16" t="s">
        <v>12092</v>
      </c>
      <c r="R1779" s="16">
        <v>0</v>
      </c>
      <c r="S1779" s="16">
        <v>7759.0399999999991</v>
      </c>
      <c r="T1779" s="16">
        <v>0</v>
      </c>
      <c r="U1779" s="16">
        <v>0</v>
      </c>
      <c r="V1779" s="16">
        <v>1905.8199999999997</v>
      </c>
      <c r="W1779" s="16">
        <v>0</v>
      </c>
      <c r="X1779" s="16">
        <v>0</v>
      </c>
      <c r="Y1779" s="16">
        <v>6.8865634401759176E-2</v>
      </c>
      <c r="Z1779" s="16">
        <v>213.73248477945017</v>
      </c>
      <c r="AA1779" s="16">
        <v>0</v>
      </c>
      <c r="AB1779" s="16">
        <v>0</v>
      </c>
      <c r="AC1779" s="16">
        <v>131.24550335556066</v>
      </c>
      <c r="AD1779" s="16" t="s">
        <v>12966</v>
      </c>
      <c r="AE1779" s="16" t="s">
        <v>12967</v>
      </c>
      <c r="AF1779" s="22">
        <v>45216</v>
      </c>
      <c r="AG1779" s="22">
        <v>47043</v>
      </c>
      <c r="AH1779" s="16" t="s">
        <v>12968</v>
      </c>
      <c r="AI1779" s="16" t="s">
        <v>12969</v>
      </c>
      <c r="AJ1779" s="16">
        <v>28740000</v>
      </c>
      <c r="AK1779" s="16" t="s">
        <v>323</v>
      </c>
      <c r="AL1779" s="16">
        <v>0</v>
      </c>
      <c r="AM1779" s="16" t="s">
        <v>12970</v>
      </c>
      <c r="AN1779" s="16" t="s">
        <v>324</v>
      </c>
    </row>
    <row r="1780" spans="1:40" x14ac:dyDescent="0.25">
      <c r="A1780" t="s">
        <v>11495</v>
      </c>
      <c r="B1780" t="s">
        <v>308</v>
      </c>
      <c r="C1780">
        <v>90</v>
      </c>
      <c r="D1780" t="s">
        <v>309</v>
      </c>
      <c r="E1780" t="s">
        <v>310</v>
      </c>
      <c r="F1780" s="1">
        <v>330038059100</v>
      </c>
      <c r="G1780" t="s">
        <v>11496</v>
      </c>
      <c r="H1780" t="s">
        <v>11497</v>
      </c>
      <c r="I1780" t="s">
        <v>271</v>
      </c>
      <c r="K1780" s="10">
        <v>45292</v>
      </c>
      <c r="L1780">
        <f>Tabela1[[#This Row],[vlCaptEst]]+Tabela1[[#This Row],[vlLancEstTrat]]+Tabela1[[#This Row],[vlLancEstNTrat]]+Tabela1[[#This Row],[vlConsEst]]</f>
        <v>1032.5850953468573</v>
      </c>
      <c r="M1780">
        <v>0</v>
      </c>
      <c r="N1780">
        <f>Tabela1[[#This Row],[VALOR_anual]]+Tabela1[[#This Row],[AJUSTE_exerc]]</f>
        <v>1032.5850953468573</v>
      </c>
      <c r="Q1780">
        <v>0</v>
      </c>
      <c r="R1780">
        <v>0</v>
      </c>
      <c r="S1780">
        <v>37485.5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6.8865634401759176E-2</v>
      </c>
      <c r="Z1780">
        <v>1032.5850953468573</v>
      </c>
      <c r="AA1780">
        <v>0</v>
      </c>
      <c r="AB1780">
        <v>0</v>
      </c>
      <c r="AC1780">
        <v>0</v>
      </c>
      <c r="AD1780" t="s">
        <v>11498</v>
      </c>
      <c r="AE1780" t="s">
        <v>11499</v>
      </c>
      <c r="AF1780" s="10">
        <v>45327</v>
      </c>
      <c r="AG1780" s="10">
        <v>47154</v>
      </c>
      <c r="AH1780" t="s">
        <v>11500</v>
      </c>
      <c r="AI1780" t="s">
        <v>129</v>
      </c>
      <c r="AJ1780" t="s">
        <v>11501</v>
      </c>
      <c r="AK1780" t="s">
        <v>260</v>
      </c>
      <c r="AL1780">
        <v>0</v>
      </c>
      <c r="AM1780" t="s">
        <v>11502</v>
      </c>
      <c r="AN1780" t="s">
        <v>11503</v>
      </c>
    </row>
    <row r="1781" spans="1:40" x14ac:dyDescent="0.25">
      <c r="A1781" t="s">
        <v>11504</v>
      </c>
      <c r="B1781" t="s">
        <v>308</v>
      </c>
      <c r="C1781">
        <v>90</v>
      </c>
      <c r="D1781" t="s">
        <v>309</v>
      </c>
      <c r="E1781" t="s">
        <v>310</v>
      </c>
      <c r="F1781" s="1">
        <v>330037912691</v>
      </c>
      <c r="G1781" t="s">
        <v>11505</v>
      </c>
      <c r="H1781" t="s">
        <v>11506</v>
      </c>
      <c r="I1781" t="s">
        <v>62</v>
      </c>
      <c r="K1781" s="10">
        <v>45505</v>
      </c>
      <c r="L1781">
        <f>Tabela1[[#This Row],[vlCaptEst]]+Tabela1[[#This Row],[vlLancEstTrat]]+Tabela1[[#This Row],[vlLancEstNTrat]]+Tabela1[[#This Row],[vlConsEst]]</f>
        <v>637.83901507984535</v>
      </c>
      <c r="M1781">
        <v>0</v>
      </c>
      <c r="N1781">
        <f>Tabela1[[#This Row],[VALOR_anual]]+Tabela1[[#This Row],[AJUSTE_exerc]]</f>
        <v>637.83901507984535</v>
      </c>
      <c r="Q1781">
        <v>0</v>
      </c>
      <c r="R1781">
        <v>0</v>
      </c>
      <c r="S1781">
        <v>9907.1999999999989</v>
      </c>
      <c r="T1781">
        <v>0</v>
      </c>
      <c r="U1781">
        <v>0</v>
      </c>
      <c r="V1781">
        <v>5299.1999999999989</v>
      </c>
      <c r="W1781">
        <v>0</v>
      </c>
      <c r="X1781">
        <v>0</v>
      </c>
      <c r="Y1781">
        <v>6.8865634401759176E-2</v>
      </c>
      <c r="Z1781">
        <v>272.90624525804333</v>
      </c>
      <c r="AA1781">
        <v>0</v>
      </c>
      <c r="AB1781">
        <v>0</v>
      </c>
      <c r="AC1781">
        <v>364.93276982180203</v>
      </c>
      <c r="AD1781" t="s">
        <v>11507</v>
      </c>
      <c r="AE1781" t="s">
        <v>11508</v>
      </c>
      <c r="AF1781" s="10">
        <v>45320</v>
      </c>
      <c r="AG1781" s="10">
        <v>47147</v>
      </c>
      <c r="AH1781" t="s">
        <v>11509</v>
      </c>
      <c r="AI1781" t="s">
        <v>11510</v>
      </c>
      <c r="AJ1781" t="s">
        <v>11511</v>
      </c>
      <c r="AK1781" t="s">
        <v>11312</v>
      </c>
      <c r="AL1781">
        <v>0</v>
      </c>
      <c r="AM1781" t="s">
        <v>11512</v>
      </c>
      <c r="AN1781" t="s">
        <v>11513</v>
      </c>
    </row>
    <row r="1782" spans="1:40" x14ac:dyDescent="0.25">
      <c r="A1782" t="s">
        <v>11514</v>
      </c>
      <c r="B1782" t="s">
        <v>308</v>
      </c>
      <c r="C1782">
        <v>90</v>
      </c>
      <c r="D1782" t="s">
        <v>309</v>
      </c>
      <c r="E1782" t="s">
        <v>310</v>
      </c>
      <c r="F1782" s="1">
        <v>330033336270</v>
      </c>
      <c r="G1782" t="s">
        <v>11515</v>
      </c>
      <c r="H1782" t="s">
        <v>11516</v>
      </c>
      <c r="I1782" t="s">
        <v>62</v>
      </c>
      <c r="K1782" s="10">
        <v>45573</v>
      </c>
      <c r="L1782">
        <f>Tabela1[[#This Row],[vlCaptEst]]+Tabela1[[#This Row],[vlLancEstTrat]]+Tabela1[[#This Row],[vlLancEstNTrat]]+Tabela1[[#This Row],[vlConsEst]]</f>
        <v>366.98496572697451</v>
      </c>
      <c r="M1782">
        <v>0</v>
      </c>
      <c r="N1782">
        <f>Tabela1[[#This Row],[VALOR_anual]]+Tabela1[[#This Row],[AJUSTE_exerc]]</f>
        <v>366.98496572697451</v>
      </c>
      <c r="Q1782">
        <v>0</v>
      </c>
      <c r="R1782">
        <v>0</v>
      </c>
      <c r="S1782">
        <v>8760</v>
      </c>
      <c r="T1782">
        <v>0</v>
      </c>
      <c r="U1782">
        <v>0</v>
      </c>
      <c r="V1782">
        <v>1825</v>
      </c>
      <c r="W1782">
        <v>0</v>
      </c>
      <c r="X1782">
        <v>0</v>
      </c>
      <c r="Y1782">
        <v>6.8865634401759176E-2</v>
      </c>
      <c r="Z1782">
        <v>241.30518294376407</v>
      </c>
      <c r="AA1782">
        <v>0</v>
      </c>
      <c r="AB1782">
        <v>0</v>
      </c>
      <c r="AC1782">
        <v>125.67978278321043</v>
      </c>
      <c r="AD1782">
        <v>0</v>
      </c>
      <c r="AE1782">
        <v>0</v>
      </c>
      <c r="AF1782" s="10">
        <v>0</v>
      </c>
      <c r="AG1782" s="10">
        <v>0</v>
      </c>
      <c r="AH1782" t="s">
        <v>11517</v>
      </c>
      <c r="AI1782" t="s">
        <v>11518</v>
      </c>
      <c r="AJ1782" t="s">
        <v>11519</v>
      </c>
      <c r="AK1782" t="s">
        <v>11312</v>
      </c>
      <c r="AL1782">
        <v>0</v>
      </c>
      <c r="AM1782" t="s">
        <v>11520</v>
      </c>
      <c r="AN1782" t="s">
        <v>11521</v>
      </c>
    </row>
    <row r="1783" spans="1:40" x14ac:dyDescent="0.25">
      <c r="A1783" t="s">
        <v>11522</v>
      </c>
      <c r="B1783" t="s">
        <v>308</v>
      </c>
      <c r="C1783">
        <v>90</v>
      </c>
      <c r="D1783" t="s">
        <v>309</v>
      </c>
      <c r="E1783" t="s">
        <v>310</v>
      </c>
      <c r="F1783" s="1">
        <v>330042074399</v>
      </c>
      <c r="G1783" t="s">
        <v>11523</v>
      </c>
      <c r="H1783" t="s">
        <v>11524</v>
      </c>
      <c r="I1783" t="s">
        <v>49</v>
      </c>
      <c r="K1783" s="10">
        <v>45573</v>
      </c>
      <c r="L1783">
        <f>Tabela1[[#This Row],[vlCaptEst]]+Tabela1[[#This Row],[vlLancEstTrat]]+Tabela1[[#This Row],[vlLancEstNTrat]]+Tabela1[[#This Row],[vlConsEst]]</f>
        <v>218.6828220427862</v>
      </c>
      <c r="M1783">
        <v>0</v>
      </c>
      <c r="N1783">
        <f>Tabela1[[#This Row],[VALOR_anual]]+Tabela1[[#This Row],[AJUSTE_exerc]]</f>
        <v>218.6828220427862</v>
      </c>
      <c r="Q1783">
        <v>0</v>
      </c>
      <c r="R1783">
        <v>0</v>
      </c>
      <c r="S1783">
        <v>5292.5</v>
      </c>
      <c r="T1783">
        <v>0</v>
      </c>
      <c r="U1783">
        <v>0</v>
      </c>
      <c r="V1783">
        <v>1058.5</v>
      </c>
      <c r="W1783">
        <v>0</v>
      </c>
      <c r="X1783">
        <v>0</v>
      </c>
      <c r="Y1783">
        <v>6.8865634401759176E-2</v>
      </c>
      <c r="Z1783">
        <v>145.78854802852413</v>
      </c>
      <c r="AA1783">
        <v>0</v>
      </c>
      <c r="AB1783">
        <v>0</v>
      </c>
      <c r="AC1783">
        <v>72.894274014262052</v>
      </c>
      <c r="AD1783" t="s">
        <v>11525</v>
      </c>
      <c r="AE1783" t="s">
        <v>11526</v>
      </c>
      <c r="AF1783" s="10">
        <v>45449</v>
      </c>
      <c r="AG1783" s="10">
        <v>47275</v>
      </c>
      <c r="AH1783" t="s">
        <v>11527</v>
      </c>
      <c r="AI1783" t="s">
        <v>115</v>
      </c>
      <c r="AJ1783" t="s">
        <v>11528</v>
      </c>
      <c r="AK1783" t="s">
        <v>11529</v>
      </c>
      <c r="AL1783">
        <v>0</v>
      </c>
      <c r="AM1783" t="s">
        <v>11530</v>
      </c>
      <c r="AN1783" t="s">
        <v>4037</v>
      </c>
    </row>
    <row r="1784" spans="1:40" x14ac:dyDescent="0.25">
      <c r="A1784" t="s">
        <v>13143</v>
      </c>
      <c r="B1784" t="s">
        <v>308</v>
      </c>
      <c r="D1784" t="s">
        <v>309</v>
      </c>
      <c r="E1784" t="s">
        <v>310</v>
      </c>
      <c r="F1784" s="19" t="s">
        <v>13077</v>
      </c>
      <c r="G1784" t="s">
        <v>13087</v>
      </c>
      <c r="H1784" t="s">
        <v>13099</v>
      </c>
      <c r="I1784" t="s">
        <v>42</v>
      </c>
      <c r="K1784" s="10">
        <v>45689</v>
      </c>
      <c r="L1784">
        <f>Tabela1[[#This Row],[vlCaptEst]]+Tabela1[[#This Row],[vlLancEstTrat]]+Tabela1[[#This Row],[vlLancEstNTrat]]+Tabela1[[#This Row],[vlConsEst]]</f>
        <v>590.39609389999998</v>
      </c>
      <c r="M1784">
        <v>47.114959949999999</v>
      </c>
      <c r="N1784">
        <f>Tabela1[[#This Row],[VALOR_anual]]+Tabela1[[#This Row],[AJUSTE_exerc]]</f>
        <v>637.51105384999994</v>
      </c>
      <c r="R1784" t="s">
        <v>13212</v>
      </c>
      <c r="S1784">
        <v>0</v>
      </c>
      <c r="T1784">
        <v>90140.4</v>
      </c>
      <c r="U1784">
        <v>0</v>
      </c>
      <c r="W1784">
        <v>0</v>
      </c>
      <c r="Z1784">
        <v>0</v>
      </c>
      <c r="AA1784">
        <v>590.39609389999998</v>
      </c>
      <c r="AB1784">
        <v>0</v>
      </c>
      <c r="AC1784">
        <v>0</v>
      </c>
      <c r="AD1784" t="s">
        <v>13114</v>
      </c>
      <c r="AE1784" t="s">
        <v>13128</v>
      </c>
      <c r="AF1784" s="10">
        <v>45630</v>
      </c>
      <c r="AG1784" s="10">
        <v>47456</v>
      </c>
      <c r="AH1784" t="s">
        <v>13176</v>
      </c>
      <c r="AI1784" t="s">
        <v>129</v>
      </c>
      <c r="AJ1784" t="s">
        <v>13192</v>
      </c>
      <c r="AK1784" t="s">
        <v>13193</v>
      </c>
      <c r="AL1784" t="s">
        <v>47</v>
      </c>
      <c r="AM1784" t="s">
        <v>13207</v>
      </c>
      <c r="AN1784" t="s">
        <v>13208</v>
      </c>
    </row>
    <row r="1785" spans="1:40" x14ac:dyDescent="0.25">
      <c r="A1785" t="s">
        <v>13137</v>
      </c>
      <c r="B1785" t="s">
        <v>308</v>
      </c>
      <c r="D1785" t="s">
        <v>309</v>
      </c>
      <c r="E1785" t="s">
        <v>310</v>
      </c>
      <c r="F1785" s="19" t="s">
        <v>13071</v>
      </c>
      <c r="G1785" t="s">
        <v>13084</v>
      </c>
      <c r="H1785" t="s">
        <v>13094</v>
      </c>
      <c r="I1785" t="s">
        <v>49</v>
      </c>
      <c r="K1785" s="10">
        <v>45689</v>
      </c>
      <c r="L1785">
        <f>Tabela1[[#This Row],[vlCaptEst]]+Tabela1[[#This Row],[vlLancEstTrat]]+Tabela1[[#This Row],[vlLancEstNTrat]]+Tabela1[[#This Row],[vlConsEst]]</f>
        <v>1985.7405679747258</v>
      </c>
      <c r="M1785">
        <v>158.46664350103282</v>
      </c>
      <c r="N1785">
        <f>Tabela1[[#This Row],[VALOR_anual]]+Tabela1[[#This Row],[AJUSTE_exerc]]</f>
        <v>2144.2072114757584</v>
      </c>
      <c r="R1785" t="s">
        <v>13212</v>
      </c>
      <c r="S1785">
        <v>21900</v>
      </c>
      <c r="T1785">
        <v>0</v>
      </c>
      <c r="U1785">
        <v>0</v>
      </c>
      <c r="W1785">
        <v>20075</v>
      </c>
      <c r="Z1785">
        <v>603.26295735941039</v>
      </c>
      <c r="AA1785">
        <v>0</v>
      </c>
      <c r="AB1785">
        <v>0</v>
      </c>
      <c r="AC1785">
        <v>1382.4776106153154</v>
      </c>
      <c r="AD1785" t="s">
        <v>13108</v>
      </c>
      <c r="AE1785" t="s">
        <v>13122</v>
      </c>
      <c r="AF1785" s="10" t="s">
        <v>13151</v>
      </c>
      <c r="AG1785" s="10" t="s">
        <v>13152</v>
      </c>
      <c r="AH1785" t="s">
        <v>13171</v>
      </c>
      <c r="AI1785" t="s">
        <v>13185</v>
      </c>
      <c r="AJ1785" t="s">
        <v>13186</v>
      </c>
      <c r="AK1785" t="s">
        <v>13187</v>
      </c>
      <c r="AL1785" t="s">
        <v>47</v>
      </c>
      <c r="AM1785" t="s">
        <v>13201</v>
      </c>
      <c r="AN1785" t="s">
        <v>99</v>
      </c>
    </row>
    <row r="1786" spans="1:40" x14ac:dyDescent="0.25">
      <c r="A1786" t="s">
        <v>13242</v>
      </c>
      <c r="B1786" t="s">
        <v>308</v>
      </c>
      <c r="D1786" t="s">
        <v>309</v>
      </c>
      <c r="E1786" t="s">
        <v>310</v>
      </c>
      <c r="F1786" s="1" t="s">
        <v>13255</v>
      </c>
      <c r="G1786" t="s">
        <v>13267</v>
      </c>
      <c r="H1786" t="s">
        <v>13279</v>
      </c>
      <c r="I1786" t="s">
        <v>62</v>
      </c>
      <c r="J1786">
        <v>2025</v>
      </c>
      <c r="K1786" s="10">
        <v>45717</v>
      </c>
      <c r="L1786">
        <v>3437.77</v>
      </c>
      <c r="M1786">
        <f>Tabela1[[#This Row],[Valor_final_exerc]]-Tabela1[[#This Row],[VALOR_anual]]</f>
        <v>5118.0399999999991</v>
      </c>
      <c r="N1786">
        <v>8555.81</v>
      </c>
      <c r="S1786">
        <v>124800</v>
      </c>
      <c r="T1786">
        <v>0</v>
      </c>
      <c r="U1786">
        <v>0</v>
      </c>
      <c r="V1786">
        <v>0</v>
      </c>
      <c r="Z1786">
        <v>3437.7724693358182</v>
      </c>
      <c r="AA1786">
        <v>0</v>
      </c>
      <c r="AB1786">
        <v>0</v>
      </c>
      <c r="AC1786">
        <v>0</v>
      </c>
      <c r="AD1786" t="s">
        <v>13292</v>
      </c>
      <c r="AE1786" t="s">
        <v>13305</v>
      </c>
      <c r="AF1786" s="10" t="s">
        <v>13327</v>
      </c>
      <c r="AG1786" s="10" t="s">
        <v>13328</v>
      </c>
      <c r="AH1786" t="s">
        <v>13343</v>
      </c>
      <c r="AI1786" t="s">
        <v>13349</v>
      </c>
      <c r="AJ1786" t="s">
        <v>13358</v>
      </c>
      <c r="AK1786" t="s">
        <v>13187</v>
      </c>
      <c r="AL1786" t="s">
        <v>47</v>
      </c>
      <c r="AM1786" s="24">
        <v>2227365247</v>
      </c>
      <c r="AN1786" t="s">
        <v>13363</v>
      </c>
    </row>
    <row r="1787" spans="1:40" s="16" customFormat="1" x14ac:dyDescent="0.25">
      <c r="A1787" t="s">
        <v>11531</v>
      </c>
      <c r="B1787" t="s">
        <v>11532</v>
      </c>
      <c r="C1787">
        <v>99</v>
      </c>
      <c r="D1787" t="s">
        <v>11533</v>
      </c>
      <c r="E1787" t="s">
        <v>11534</v>
      </c>
      <c r="F1787" s="1">
        <v>330038809703</v>
      </c>
      <c r="G1787" t="s">
        <v>300</v>
      </c>
      <c r="H1787" t="s">
        <v>11535</v>
      </c>
      <c r="I1787" t="s">
        <v>42</v>
      </c>
      <c r="J1787"/>
      <c r="K1787" s="10" t="s">
        <v>184</v>
      </c>
      <c r="L1787">
        <f>Tabela1[[#This Row],[vlCaptEst]]+Tabela1[[#This Row],[vlLancEstTrat]]+Tabela1[[#This Row],[vlLancEstNTrat]]+Tabela1[[#This Row],[vlConsEst]]</f>
        <v>131197.62491258822</v>
      </c>
      <c r="M1787">
        <v>0</v>
      </c>
      <c r="N1787">
        <f>Tabela1[[#This Row],[VALOR_anual]]+Tabela1[[#This Row],[AJUSTE_exerc]]</f>
        <v>131197.62491258822</v>
      </c>
      <c r="O1787"/>
      <c r="P1787"/>
      <c r="Q1787">
        <v>0</v>
      </c>
      <c r="R1787" t="s">
        <v>4383</v>
      </c>
      <c r="S1787">
        <v>3175208</v>
      </c>
      <c r="T1787">
        <v>0</v>
      </c>
      <c r="U1787">
        <v>0</v>
      </c>
      <c r="V1787">
        <v>635041.6</v>
      </c>
      <c r="W1787">
        <v>0</v>
      </c>
      <c r="X1787">
        <v>0</v>
      </c>
      <c r="Y1787">
        <v>6.8865634401759176E-2</v>
      </c>
      <c r="Z1787">
        <v>87465.086755883487</v>
      </c>
      <c r="AA1787">
        <v>0</v>
      </c>
      <c r="AB1787">
        <v>0</v>
      </c>
      <c r="AC1787">
        <v>43732.538156704737</v>
      </c>
      <c r="AD1787">
        <v>0</v>
      </c>
      <c r="AE1787" t="s">
        <v>335</v>
      </c>
      <c r="AF1787" s="10">
        <v>0</v>
      </c>
      <c r="AG1787" s="10">
        <v>0</v>
      </c>
      <c r="AH1787" t="s">
        <v>78</v>
      </c>
      <c r="AI1787" t="s">
        <v>79</v>
      </c>
      <c r="AJ1787" t="s">
        <v>80</v>
      </c>
      <c r="AK1787" t="s">
        <v>11536</v>
      </c>
      <c r="AL1787" t="s">
        <v>47</v>
      </c>
      <c r="AM1787" t="s">
        <v>81</v>
      </c>
      <c r="AN1787" t="s">
        <v>82</v>
      </c>
    </row>
    <row r="1788" spans="1:40" s="36" customFormat="1" x14ac:dyDescent="0.25">
      <c r="A1788" t="s">
        <v>11537</v>
      </c>
      <c r="B1788" t="s">
        <v>11532</v>
      </c>
      <c r="C1788">
        <v>99</v>
      </c>
      <c r="D1788" t="s">
        <v>11533</v>
      </c>
      <c r="E1788" t="s">
        <v>11534</v>
      </c>
      <c r="F1788" s="1">
        <v>330031552901</v>
      </c>
      <c r="G1788" t="s">
        <v>41</v>
      </c>
      <c r="H1788" t="s">
        <v>11538</v>
      </c>
      <c r="I1788" t="s">
        <v>42</v>
      </c>
      <c r="J1788"/>
      <c r="K1788" s="10" t="s">
        <v>43</v>
      </c>
      <c r="L1788">
        <f>Tabela1[[#This Row],[vlCaptEst]]+Tabela1[[#This Row],[vlLancEstTrat]]+Tabela1[[#This Row],[vlLancEstNTrat]]+Tabela1[[#This Row],[vlConsEst]]</f>
        <v>16939.624706355971</v>
      </c>
      <c r="M1788">
        <v>0</v>
      </c>
      <c r="N1788">
        <f>Tabela1[[#This Row],[VALOR_anual]]+Tabela1[[#This Row],[AJUSTE_exerc]]</f>
        <v>16939.624706355971</v>
      </c>
      <c r="O1788"/>
      <c r="P1788"/>
      <c r="Q1788" t="s">
        <v>51</v>
      </c>
      <c r="R1788" t="s">
        <v>52</v>
      </c>
      <c r="S1788">
        <v>409968</v>
      </c>
      <c r="T1788">
        <v>0</v>
      </c>
      <c r="U1788">
        <v>0</v>
      </c>
      <c r="V1788">
        <v>81993.600000000006</v>
      </c>
      <c r="W1788">
        <v>0</v>
      </c>
      <c r="X1788">
        <v>0</v>
      </c>
      <c r="Y1788">
        <v>6.8865634401759176E-2</v>
      </c>
      <c r="Z1788">
        <v>11293.086618395319</v>
      </c>
      <c r="AA1788">
        <v>0</v>
      </c>
      <c r="AB1788">
        <v>0</v>
      </c>
      <c r="AC1788">
        <v>5646.5380879606519</v>
      </c>
      <c r="AD1788" t="s">
        <v>11539</v>
      </c>
      <c r="AE1788" t="s">
        <v>335</v>
      </c>
      <c r="AF1788" s="10" t="s">
        <v>424</v>
      </c>
      <c r="AG1788" s="10" t="s">
        <v>424</v>
      </c>
      <c r="AH1788" t="s">
        <v>44</v>
      </c>
      <c r="AI1788" t="s">
        <v>115</v>
      </c>
      <c r="AJ1788">
        <v>20210030</v>
      </c>
      <c r="AK1788" t="s">
        <v>11540</v>
      </c>
      <c r="AL1788" t="s">
        <v>47</v>
      </c>
      <c r="AM1788" t="s">
        <v>105</v>
      </c>
      <c r="AN1788" t="s">
        <v>48</v>
      </c>
    </row>
    <row r="1789" spans="1:40" x14ac:dyDescent="0.25">
      <c r="A1789" t="s">
        <v>11541</v>
      </c>
      <c r="B1789" t="s">
        <v>11532</v>
      </c>
      <c r="C1789">
        <v>99</v>
      </c>
      <c r="D1789" t="s">
        <v>11533</v>
      </c>
      <c r="E1789" t="s">
        <v>11534</v>
      </c>
      <c r="F1789" s="1">
        <v>330005023808</v>
      </c>
      <c r="G1789" t="s">
        <v>11013</v>
      </c>
      <c r="H1789" t="s">
        <v>11542</v>
      </c>
      <c r="I1789" t="s">
        <v>42</v>
      </c>
      <c r="K1789" s="10" t="s">
        <v>1661</v>
      </c>
      <c r="L1789">
        <f>Tabela1[[#This Row],[vlCaptEst]]+Tabela1[[#This Row],[vlLancEstTrat]]+Tabela1[[#This Row],[vlLancEstNTrat]]+Tabela1[[#This Row],[vlConsEst]]</f>
        <v>735.98080797848047</v>
      </c>
      <c r="M1789">
        <v>257.07544127244171</v>
      </c>
      <c r="N1789">
        <f>Tabela1[[#This Row],[VALOR_anual]]+Tabela1[[#This Row],[AJUSTE_exerc]]</f>
        <v>993.05624925092218</v>
      </c>
      <c r="R1789" t="s">
        <v>11543</v>
      </c>
      <c r="S1789">
        <v>17812</v>
      </c>
      <c r="T1789">
        <v>0</v>
      </c>
      <c r="U1789">
        <v>0</v>
      </c>
      <c r="V1789">
        <v>3562.4</v>
      </c>
      <c r="W1789">
        <v>0</v>
      </c>
      <c r="X1789">
        <v>0</v>
      </c>
      <c r="Y1789">
        <v>6.8865634401759176E-2</v>
      </c>
      <c r="Z1789">
        <v>490.65387198565361</v>
      </c>
      <c r="AA1789">
        <v>0</v>
      </c>
      <c r="AB1789">
        <v>0</v>
      </c>
      <c r="AC1789">
        <v>245.3269359928268</v>
      </c>
      <c r="AD1789" t="s">
        <v>11544</v>
      </c>
      <c r="AE1789" t="s">
        <v>11545</v>
      </c>
      <c r="AF1789" s="10">
        <v>44916</v>
      </c>
      <c r="AG1789" s="10">
        <v>46377</v>
      </c>
      <c r="AH1789" t="s">
        <v>11017</v>
      </c>
      <c r="AI1789" t="s">
        <v>129</v>
      </c>
      <c r="AJ1789">
        <v>0</v>
      </c>
      <c r="AK1789" t="s">
        <v>311</v>
      </c>
      <c r="AL1789" t="s">
        <v>47</v>
      </c>
      <c r="AM1789" t="s">
        <v>11546</v>
      </c>
      <c r="AN1789" t="s">
        <v>11019</v>
      </c>
    </row>
    <row r="1790" spans="1:40" x14ac:dyDescent="0.25">
      <c r="A1790" s="6" t="s">
        <v>11547</v>
      </c>
      <c r="B1790" s="6" t="s">
        <v>11532</v>
      </c>
      <c r="C1790" s="6">
        <v>99</v>
      </c>
      <c r="D1790" s="6" t="s">
        <v>11533</v>
      </c>
      <c r="E1790" s="6" t="s">
        <v>11534</v>
      </c>
      <c r="F1790" s="7">
        <v>330007080000</v>
      </c>
      <c r="G1790" s="6" t="s">
        <v>41</v>
      </c>
      <c r="H1790" s="6" t="s">
        <v>11548</v>
      </c>
      <c r="I1790" s="6" t="s">
        <v>42</v>
      </c>
      <c r="J1790" s="6"/>
      <c r="K1790" s="20" t="s">
        <v>43</v>
      </c>
      <c r="L1790" s="6">
        <f>Tabela1[[#This Row],[vlCaptEst]]+Tabela1[[#This Row],[vlLancEstTrat]]+Tabela1[[#This Row],[vlLancEstNTrat]]+Tabela1[[#This Row],[vlConsEst]]</f>
        <v>1303.0432347316842</v>
      </c>
      <c r="M1790" s="6">
        <f>-0.0566075514782461-1118.86</f>
        <v>-1118.9166075514781</v>
      </c>
      <c r="N1790" s="6">
        <f>Tabela1[[#This Row],[VALOR_anual]]+Tabela1[[#This Row],[AJUSTE_exerc]]</f>
        <v>184.12662718020601</v>
      </c>
      <c r="O1790" s="6"/>
      <c r="P1790" s="6"/>
      <c r="Q1790" s="6" t="s">
        <v>12989</v>
      </c>
      <c r="R1790" s="6" t="s">
        <v>52</v>
      </c>
      <c r="S1790" s="6">
        <v>31536</v>
      </c>
      <c r="T1790" s="6">
        <v>0</v>
      </c>
      <c r="U1790" s="6">
        <v>0</v>
      </c>
      <c r="V1790" s="6">
        <v>6307.2</v>
      </c>
      <c r="W1790" s="6">
        <v>0</v>
      </c>
      <c r="X1790" s="6">
        <v>0</v>
      </c>
      <c r="Y1790" s="6">
        <v>6.8865634401759176E-2</v>
      </c>
      <c r="Z1790" s="6">
        <v>868.69897064579368</v>
      </c>
      <c r="AA1790" s="6">
        <v>0</v>
      </c>
      <c r="AB1790" s="6">
        <v>0</v>
      </c>
      <c r="AC1790" s="6">
        <v>434.34426408589047</v>
      </c>
      <c r="AD1790" s="6" t="s">
        <v>11549</v>
      </c>
      <c r="AE1790" s="6" t="s">
        <v>11550</v>
      </c>
      <c r="AF1790" s="20">
        <v>42545</v>
      </c>
      <c r="AG1790" s="20">
        <v>44340</v>
      </c>
      <c r="AH1790" s="6" t="s">
        <v>44</v>
      </c>
      <c r="AI1790" s="6" t="s">
        <v>45</v>
      </c>
      <c r="AJ1790" s="6">
        <v>20210030</v>
      </c>
      <c r="AK1790" s="6" t="s">
        <v>11551</v>
      </c>
      <c r="AL1790" s="6" t="s">
        <v>47</v>
      </c>
      <c r="AM1790" s="6" t="s">
        <v>105</v>
      </c>
      <c r="AN1790" s="6" t="s">
        <v>48</v>
      </c>
    </row>
    <row r="1791" spans="1:40" x14ac:dyDescent="0.25">
      <c r="F1791" s="19"/>
      <c r="L1791" s="39">
        <f>Tabela1[[#This Row],[vlCaptEst]]+Tabela1[[#This Row],[vlLancEstTrat]]+Tabela1[[#This Row],[vlLancEstNTrat]]+Tabela1[[#This Row],[vlConsEst]]</f>
        <v>0</v>
      </c>
      <c r="N1791" s="35">
        <f>Tabela1[[#This Row],[VALOR_anual]]+Tabela1[[#This Row],[AJUSTE_exerc]]</f>
        <v>0</v>
      </c>
      <c r="Y1791" s="40"/>
      <c r="Z1791" s="39"/>
      <c r="AA1791" s="39"/>
      <c r="AB1791" s="39"/>
      <c r="AC1791" s="39"/>
    </row>
    <row r="1792" spans="1:40" x14ac:dyDescent="0.25">
      <c r="F1792" s="19"/>
      <c r="L1792" s="39">
        <f>Tabela1[[#This Row],[vlCaptEst]]+Tabela1[[#This Row],[vlLancEstTrat]]+Tabela1[[#This Row],[vlLancEstNTrat]]+Tabela1[[#This Row],[vlConsEst]]</f>
        <v>0</v>
      </c>
      <c r="N1792" s="35">
        <f>Tabela1[[#This Row],[VALOR_anual]]+Tabela1[[#This Row],[AJUSTE_exerc]]</f>
        <v>0</v>
      </c>
      <c r="Y1792" s="40"/>
      <c r="Z1792" s="39"/>
      <c r="AA1792" s="39"/>
      <c r="AB1792" s="39"/>
      <c r="AC1792" s="39"/>
    </row>
    <row r="1793" spans="6:38" x14ac:dyDescent="0.25">
      <c r="F1793" s="19"/>
      <c r="N1793">
        <f>Tabela1[[#This Row],[VALOR_anual]]+Tabela1[[#This Row],[AJUSTE_exerc]]</f>
        <v>0</v>
      </c>
    </row>
    <row r="1794" spans="6:38" x14ac:dyDescent="0.25">
      <c r="L1794">
        <f>Tabela1[[#This Row],[vlCaptEst]]+Tabela1[[#This Row],[vlLancEstTrat]]+Tabela1[[#This Row],[vlLancEstNTrat]]+Tabela1[[#This Row],[vlConsEst]]</f>
        <v>0</v>
      </c>
      <c r="N1794">
        <f>Tabela1[[#This Row],[VALOR_anual]]+Tabela1[[#This Row],[AJUSTE_exerc]]</f>
        <v>0</v>
      </c>
      <c r="AL1794" t="s">
        <v>47</v>
      </c>
    </row>
    <row r="1795" spans="6:38" x14ac:dyDescent="0.25">
      <c r="L1795" s="3" t="e">
        <f>SUBTOTAL(109,Tabela1[VALOR_anual])</f>
        <v>#N/A</v>
      </c>
      <c r="M1795" s="3" t="e">
        <f>SUBTOTAL(109,Tabela1[AJUSTE_exerc])</f>
        <v>#N/A</v>
      </c>
      <c r="N1795" s="3" t="e">
        <f>SUBTOTAL(109,Tabela1[Valor_final_exerc])</f>
        <v>#N/A</v>
      </c>
    </row>
    <row r="1797" spans="6:38" x14ac:dyDescent="0.25">
      <c r="L1797" s="12"/>
      <c r="M1797" s="12"/>
      <c r="N1797" s="12"/>
    </row>
    <row r="1799" spans="6:38" x14ac:dyDescent="0.25">
      <c r="N1799" s="3"/>
    </row>
  </sheetData>
  <phoneticPr fontId="7" type="noConversion"/>
  <conditionalFormatting sqref="F1:F1788 F1791:F1048576">
    <cfRule type="duplicateValues" dxfId="18" priority="1"/>
  </conditionalFormatting>
  <hyperlinks>
    <hyperlink ref="AN1535" r:id="rId1" xr:uid="{393D84AC-BB51-4702-A566-EDD700B438EB}"/>
    <hyperlink ref="AN463" r:id="rId2" xr:uid="{22A161A4-E4B5-467B-8FC2-29BE5E003252}"/>
    <hyperlink ref="AN1513" r:id="rId3" xr:uid="{F27B5B87-EB72-43F1-BD53-E87A6DF2FDA2}"/>
    <hyperlink ref="AN1533" r:id="rId4" xr:uid="{89DFB1D9-50F1-4CD1-A901-CE26CF2E3700}"/>
    <hyperlink ref="AN756" r:id="rId5" xr:uid="{F0464B16-6D3E-4AC9-ADCA-D3C8C5AC906E}"/>
    <hyperlink ref="AN131" r:id="rId6" xr:uid="{2D895BB2-D687-48F9-85DE-736853D942B9}"/>
    <hyperlink ref="AN1119" r:id="rId7" xr:uid="{0618D7C8-015F-4FE7-8C6C-E3859CED6AB4}"/>
    <hyperlink ref="AN1707" r:id="rId8" xr:uid="{7CF8523E-A0FB-4A3C-B883-B675C8829878}"/>
    <hyperlink ref="AN1531" r:id="rId9" xr:uid="{FE19FCA2-6B28-482F-8DBC-29CE3C6EDC2D}"/>
    <hyperlink ref="AN997" r:id="rId10" xr:uid="{050254EC-0ED5-4E81-A334-D1E9CBB4FB41}"/>
    <hyperlink ref="AN1590" r:id="rId11" xr:uid="{A283238F-890D-40BA-9153-DF2447E8F747}"/>
    <hyperlink ref="AN780" r:id="rId12" xr:uid="{055F9E89-5B2A-48FE-99F8-E3AD773479C7}"/>
    <hyperlink ref="AN1654" r:id="rId13" xr:uid="{F24C869A-B759-40B0-8909-7E7345411367}"/>
    <hyperlink ref="AN695" r:id="rId14" xr:uid="{1C563D91-2892-453A-BF33-AB0933BCE909}"/>
    <hyperlink ref="AN587" r:id="rId15" xr:uid="{5ED7DFFF-8ACD-40A5-B483-D30EBF9B7ABA}"/>
    <hyperlink ref="AN1584" r:id="rId16" xr:uid="{8634B3A5-E1E0-4842-B578-853B0EE27823}"/>
    <hyperlink ref="AN1455" r:id="rId17" display="elielzachaves@yahoo.com.br" xr:uid="{A6FACCDC-8880-4759-88A0-083393A40C98}"/>
    <hyperlink ref="AN1551" r:id="rId18" xr:uid="{8D7C423D-D751-4486-BEC6-52421F45DEAC}"/>
    <hyperlink ref="AN1552" r:id="rId19" xr:uid="{03733FB0-66E3-40E5-A4DD-24FE542EE7F6}"/>
  </hyperlinks>
  <pageMargins left="0.511811024" right="0.511811024" top="0.78740157499999996" bottom="0.78740157499999996" header="0.31496062000000002" footer="0.31496062000000002"/>
  <pageSetup paperSize="9"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FAF8-24B8-4655-9175-0AA297913B40}">
  <dimension ref="B3:B5"/>
  <sheetViews>
    <sheetView workbookViewId="0">
      <selection activeCell="B3" sqref="B3"/>
    </sheetView>
  </sheetViews>
  <sheetFormatPr defaultRowHeight="15" x14ac:dyDescent="0.25"/>
  <cols>
    <col min="2" max="2" width="55.85546875" bestFit="1" customWidth="1"/>
  </cols>
  <sheetData>
    <row r="3" spans="2:2" x14ac:dyDescent="0.25">
      <c r="B3" s="28" t="s">
        <v>13563</v>
      </c>
    </row>
    <row r="4" spans="2:2" x14ac:dyDescent="0.25">
      <c r="B4" s="4" t="s">
        <v>13564</v>
      </c>
    </row>
    <row r="5" spans="2:2" x14ac:dyDescent="0.25">
      <c r="B5" s="6" t="s">
        <v>13565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FBC3-9CDE-4AA1-84DE-38A8D280C951}">
  <dimension ref="A1:F15"/>
  <sheetViews>
    <sheetView workbookViewId="0">
      <selection activeCell="F13" sqref="F13"/>
    </sheetView>
  </sheetViews>
  <sheetFormatPr defaultRowHeight="15" x14ac:dyDescent="0.25"/>
  <cols>
    <col min="1" max="1" width="35.85546875" bestFit="1" customWidth="1"/>
    <col min="2" max="2" width="25" bestFit="1" customWidth="1"/>
    <col min="3" max="3" width="21.140625" bestFit="1" customWidth="1"/>
  </cols>
  <sheetData>
    <row r="1" spans="1:6" x14ac:dyDescent="0.25">
      <c r="A1" s="23" t="s">
        <v>1</v>
      </c>
      <c r="B1" t="s">
        <v>146</v>
      </c>
    </row>
    <row r="3" spans="1:6" x14ac:dyDescent="0.25">
      <c r="A3" s="23" t="s">
        <v>13228</v>
      </c>
      <c r="B3" t="s">
        <v>13232</v>
      </c>
      <c r="C3" t="s">
        <v>13231</v>
      </c>
    </row>
    <row r="4" spans="1:6" x14ac:dyDescent="0.25">
      <c r="A4" s="24" t="s">
        <v>153</v>
      </c>
      <c r="B4">
        <v>0</v>
      </c>
      <c r="C4">
        <v>0</v>
      </c>
    </row>
    <row r="5" spans="1:6" x14ac:dyDescent="0.25">
      <c r="A5" s="24" t="s">
        <v>271</v>
      </c>
      <c r="B5">
        <v>29032.533675317467</v>
      </c>
      <c r="C5">
        <v>29032.533675317467</v>
      </c>
    </row>
    <row r="6" spans="1:6" x14ac:dyDescent="0.25">
      <c r="A6" s="24" t="s">
        <v>62</v>
      </c>
      <c r="B6">
        <v>508116.18040820956</v>
      </c>
      <c r="C6">
        <v>508116.18040820956</v>
      </c>
    </row>
    <row r="7" spans="1:6" x14ac:dyDescent="0.25">
      <c r="A7" s="24" t="s">
        <v>110</v>
      </c>
      <c r="B7">
        <v>355.39916054957916</v>
      </c>
      <c r="C7">
        <v>355.39916054957916</v>
      </c>
    </row>
    <row r="8" spans="1:6" x14ac:dyDescent="0.25">
      <c r="A8" s="24" t="s">
        <v>154</v>
      </c>
      <c r="B8">
        <v>0</v>
      </c>
      <c r="C8">
        <v>0</v>
      </c>
    </row>
    <row r="9" spans="1:6" x14ac:dyDescent="0.25">
      <c r="A9" s="24" t="s">
        <v>72</v>
      </c>
      <c r="B9">
        <v>14077.227712249909</v>
      </c>
      <c r="C9">
        <v>14697.019872328041</v>
      </c>
    </row>
    <row r="10" spans="1:6" x14ac:dyDescent="0.25">
      <c r="A10" s="24" t="s">
        <v>49</v>
      </c>
      <c r="B10">
        <v>84111.858535101128</v>
      </c>
      <c r="C10">
        <v>85516.995546236998</v>
      </c>
    </row>
    <row r="11" spans="1:6" x14ac:dyDescent="0.25">
      <c r="A11" s="24" t="s">
        <v>3994</v>
      </c>
      <c r="B11">
        <v>5189.1915801440136</v>
      </c>
      <c r="C11">
        <v>5189.1915801440136</v>
      </c>
    </row>
    <row r="12" spans="1:6" x14ac:dyDescent="0.25">
      <c r="A12" s="24" t="s">
        <v>3982</v>
      </c>
      <c r="B12">
        <v>1501.2205065454561</v>
      </c>
      <c r="C12">
        <v>1501.2205065454561</v>
      </c>
    </row>
    <row r="13" spans="1:6" x14ac:dyDescent="0.25">
      <c r="A13" s="24" t="s">
        <v>42</v>
      </c>
      <c r="B13">
        <v>1653212.0381790083</v>
      </c>
      <c r="C13">
        <v>1651264.0297954259</v>
      </c>
      <c r="F13">
        <f>SUM(C5:C13)</f>
        <v>2295672.5705447569</v>
      </c>
    </row>
    <row r="14" spans="1:6" x14ac:dyDescent="0.25">
      <c r="A14" s="24" t="s">
        <v>13230</v>
      </c>
      <c r="B14" t="e">
        <v>#N/A</v>
      </c>
      <c r="C14" t="e">
        <v>#N/A</v>
      </c>
    </row>
    <row r="15" spans="1:6" x14ac:dyDescent="0.25">
      <c r="A15" s="24" t="s">
        <v>13229</v>
      </c>
      <c r="B15" t="e">
        <v>#N/A</v>
      </c>
      <c r="C15" t="e"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6FA9-EA2B-41DE-9FFF-B1700589E199}">
  <dimension ref="A3:N22"/>
  <sheetViews>
    <sheetView workbookViewId="0">
      <selection activeCell="B30" sqref="B30"/>
    </sheetView>
  </sheetViews>
  <sheetFormatPr defaultRowHeight="15" x14ac:dyDescent="0.25"/>
  <cols>
    <col min="1" max="1" width="40" bestFit="1" customWidth="1"/>
    <col min="2" max="2" width="19.5703125" bestFit="1" customWidth="1"/>
    <col min="3" max="11" width="12" bestFit="1" customWidth="1"/>
    <col min="12" max="12" width="5.5703125" bestFit="1" customWidth="1"/>
    <col min="13" max="13" width="7" bestFit="1" customWidth="1"/>
    <col min="14" max="14" width="12" bestFit="1" customWidth="1"/>
    <col min="15" max="15" width="17.5703125" bestFit="1" customWidth="1"/>
    <col min="16" max="16" width="25" bestFit="1" customWidth="1"/>
    <col min="17" max="17" width="17.5703125" bestFit="1" customWidth="1"/>
    <col min="18" max="18" width="25" bestFit="1" customWidth="1"/>
    <col min="19" max="19" width="17.5703125" bestFit="1" customWidth="1"/>
    <col min="20" max="20" width="25" bestFit="1" customWidth="1"/>
    <col min="21" max="21" width="17.5703125" bestFit="1" customWidth="1"/>
    <col min="22" max="22" width="25" bestFit="1" customWidth="1"/>
    <col min="23" max="23" width="17.5703125" bestFit="1" customWidth="1"/>
    <col min="24" max="24" width="25" bestFit="1" customWidth="1"/>
    <col min="25" max="25" width="17.5703125" bestFit="1" customWidth="1"/>
    <col min="26" max="26" width="30.140625" bestFit="1" customWidth="1"/>
    <col min="27" max="27" width="22.5703125" bestFit="1" customWidth="1"/>
    <col min="28" max="28" width="11" bestFit="1" customWidth="1"/>
    <col min="29" max="29" width="12" bestFit="1" customWidth="1"/>
    <col min="30" max="30" width="11" bestFit="1" customWidth="1"/>
    <col min="31" max="31" width="12" bestFit="1" customWidth="1"/>
    <col min="32" max="32" width="8.28515625" bestFit="1" customWidth="1"/>
    <col min="33" max="34" width="12" bestFit="1" customWidth="1"/>
    <col min="35" max="76" width="10" bestFit="1" customWidth="1"/>
    <col min="77" max="90" width="9.85546875" bestFit="1" customWidth="1"/>
    <col min="91" max="93" width="12" bestFit="1" customWidth="1"/>
    <col min="94" max="95" width="11" bestFit="1" customWidth="1"/>
    <col min="96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39" width="12" bestFit="1" customWidth="1"/>
    <col min="140" max="141" width="11" bestFit="1" customWidth="1"/>
    <col min="142" max="146" width="12" bestFit="1" customWidth="1"/>
    <col min="147" max="147" width="11" bestFit="1" customWidth="1"/>
    <col min="148" max="151" width="12" bestFit="1" customWidth="1"/>
    <col min="152" max="152" width="10" bestFit="1" customWidth="1"/>
    <col min="153" max="160" width="12" bestFit="1" customWidth="1"/>
    <col min="161" max="161" width="8" bestFit="1" customWidth="1"/>
    <col min="162" max="171" width="12" bestFit="1" customWidth="1"/>
    <col min="172" max="172" width="10" bestFit="1" customWidth="1"/>
    <col min="173" max="174" width="12" bestFit="1" customWidth="1"/>
    <col min="175" max="176" width="11" bestFit="1" customWidth="1"/>
    <col min="177" max="179" width="12" bestFit="1" customWidth="1"/>
    <col min="180" max="180" width="11" bestFit="1" customWidth="1"/>
    <col min="181" max="205" width="12" bestFit="1" customWidth="1"/>
    <col min="206" max="207" width="11" bestFit="1" customWidth="1"/>
    <col min="208" max="208" width="12" bestFit="1" customWidth="1"/>
    <col min="209" max="210" width="11" bestFit="1" customWidth="1"/>
    <col min="211" max="212" width="12" bestFit="1" customWidth="1"/>
    <col min="213" max="213" width="10" bestFit="1" customWidth="1"/>
    <col min="214" max="214" width="12" bestFit="1" customWidth="1"/>
    <col min="215" max="215" width="10" bestFit="1" customWidth="1"/>
    <col min="216" max="225" width="12" bestFit="1" customWidth="1"/>
    <col min="226" max="227" width="11" bestFit="1" customWidth="1"/>
    <col min="228" max="245" width="12" bestFit="1" customWidth="1"/>
    <col min="246" max="246" width="11" bestFit="1" customWidth="1"/>
    <col min="247" max="248" width="12" bestFit="1" customWidth="1"/>
    <col min="249" max="249" width="8" bestFit="1" customWidth="1"/>
    <col min="250" max="252" width="12" bestFit="1" customWidth="1"/>
    <col min="253" max="254" width="11" bestFit="1" customWidth="1"/>
    <col min="255" max="262" width="12" bestFit="1" customWidth="1"/>
    <col min="263" max="263" width="11" bestFit="1" customWidth="1"/>
    <col min="264" max="264" width="12" bestFit="1" customWidth="1"/>
    <col min="265" max="265" width="11" bestFit="1" customWidth="1"/>
    <col min="266" max="267" width="12" bestFit="1" customWidth="1"/>
    <col min="268" max="268" width="8" bestFit="1" customWidth="1"/>
    <col min="269" max="273" width="12" bestFit="1" customWidth="1"/>
    <col min="274" max="274" width="11" bestFit="1" customWidth="1"/>
    <col min="275" max="278" width="12" bestFit="1" customWidth="1"/>
    <col min="279" max="279" width="11" bestFit="1" customWidth="1"/>
    <col min="280" max="290" width="12" bestFit="1" customWidth="1"/>
    <col min="291" max="326" width="10" bestFit="1" customWidth="1"/>
    <col min="327" max="331" width="12" bestFit="1" customWidth="1"/>
    <col min="332" max="332" width="11" bestFit="1" customWidth="1"/>
    <col min="333" max="337" width="12" bestFit="1" customWidth="1"/>
    <col min="338" max="338" width="11" bestFit="1" customWidth="1"/>
    <col min="339" max="347" width="12" bestFit="1" customWidth="1"/>
    <col min="348" max="348" width="11" bestFit="1" customWidth="1"/>
    <col min="349" max="351" width="12" bestFit="1" customWidth="1"/>
    <col min="352" max="352" width="8" bestFit="1" customWidth="1"/>
    <col min="353" max="357" width="12" bestFit="1" customWidth="1"/>
    <col min="358" max="358" width="11" bestFit="1" customWidth="1"/>
    <col min="359" max="371" width="12" bestFit="1" customWidth="1"/>
    <col min="372" max="372" width="8" bestFit="1" customWidth="1"/>
    <col min="373" max="380" width="12" bestFit="1" customWidth="1"/>
    <col min="381" max="381" width="8" bestFit="1" customWidth="1"/>
    <col min="382" max="403" width="12" bestFit="1" customWidth="1"/>
    <col min="404" max="404" width="11" bestFit="1" customWidth="1"/>
    <col min="405" max="413" width="12" bestFit="1" customWidth="1"/>
    <col min="414" max="414" width="10" bestFit="1" customWidth="1"/>
    <col min="415" max="415" width="8" bestFit="1" customWidth="1"/>
    <col min="416" max="435" width="12" bestFit="1" customWidth="1"/>
    <col min="436" max="436" width="8" bestFit="1" customWidth="1"/>
    <col min="437" max="437" width="12" bestFit="1" customWidth="1"/>
    <col min="438" max="462" width="10.28515625" bestFit="1" customWidth="1"/>
    <col min="463" max="466" width="12" bestFit="1" customWidth="1"/>
    <col min="467" max="467" width="11" bestFit="1" customWidth="1"/>
    <col min="468" max="491" width="12" bestFit="1" customWidth="1"/>
    <col min="492" max="492" width="8.28515625" bestFit="1" customWidth="1"/>
    <col min="493" max="496" width="12" bestFit="1" customWidth="1"/>
    <col min="497" max="497" width="11" bestFit="1" customWidth="1"/>
    <col min="498" max="498" width="12" bestFit="1" customWidth="1"/>
    <col min="499" max="499" width="11" bestFit="1" customWidth="1"/>
    <col min="500" max="500" width="8.28515625" bestFit="1" customWidth="1"/>
    <col min="501" max="509" width="12" bestFit="1" customWidth="1"/>
    <col min="510" max="510" width="10" bestFit="1" customWidth="1"/>
    <col min="511" max="515" width="12" bestFit="1" customWidth="1"/>
    <col min="516" max="516" width="11" bestFit="1" customWidth="1"/>
    <col min="517" max="520" width="12" bestFit="1" customWidth="1"/>
    <col min="521" max="521" width="11" bestFit="1" customWidth="1"/>
    <col min="522" max="526" width="12" bestFit="1" customWidth="1"/>
    <col min="527" max="527" width="11" bestFit="1" customWidth="1"/>
    <col min="528" max="543" width="12" bestFit="1" customWidth="1"/>
    <col min="544" max="544" width="11" bestFit="1" customWidth="1"/>
    <col min="545" max="546" width="12" bestFit="1" customWidth="1"/>
    <col min="547" max="547" width="11" bestFit="1" customWidth="1"/>
    <col min="548" max="559" width="12" bestFit="1" customWidth="1"/>
    <col min="560" max="560" width="11" bestFit="1" customWidth="1"/>
    <col min="561" max="573" width="12" bestFit="1" customWidth="1"/>
    <col min="574" max="574" width="10" bestFit="1" customWidth="1"/>
    <col min="575" max="575" width="12" bestFit="1" customWidth="1"/>
    <col min="576" max="576" width="8.28515625" bestFit="1" customWidth="1"/>
    <col min="577" max="577" width="12" bestFit="1" customWidth="1"/>
    <col min="578" max="585" width="8.28515625" bestFit="1" customWidth="1"/>
    <col min="586" max="589" width="12" bestFit="1" customWidth="1"/>
    <col min="590" max="604" width="8.85546875" bestFit="1" customWidth="1"/>
    <col min="605" max="606" width="12" bestFit="1" customWidth="1"/>
    <col min="607" max="607" width="11" bestFit="1" customWidth="1"/>
    <col min="608" max="627" width="12" bestFit="1" customWidth="1"/>
    <col min="628" max="628" width="11" bestFit="1" customWidth="1"/>
    <col min="629" max="638" width="12" bestFit="1" customWidth="1"/>
    <col min="639" max="641" width="11" bestFit="1" customWidth="1"/>
    <col min="642" max="642" width="12" bestFit="1" customWidth="1"/>
    <col min="643" max="643" width="11" bestFit="1" customWidth="1"/>
    <col min="644" max="646" width="12" bestFit="1" customWidth="1"/>
    <col min="647" max="647" width="11" bestFit="1" customWidth="1"/>
    <col min="648" max="648" width="12" bestFit="1" customWidth="1"/>
    <col min="649" max="649" width="6.85546875" bestFit="1" customWidth="1"/>
    <col min="650" max="667" width="12" bestFit="1" customWidth="1"/>
    <col min="668" max="668" width="6.85546875" bestFit="1" customWidth="1"/>
    <col min="669" max="672" width="12" bestFit="1" customWidth="1"/>
    <col min="673" max="673" width="11" bestFit="1" customWidth="1"/>
    <col min="674" max="675" width="12" bestFit="1" customWidth="1"/>
    <col min="676" max="676" width="8" bestFit="1" customWidth="1"/>
    <col min="677" max="677" width="12" bestFit="1" customWidth="1"/>
    <col min="678" max="775" width="9.7109375" bestFit="1" customWidth="1"/>
    <col min="776" max="776" width="12" bestFit="1" customWidth="1"/>
    <col min="777" max="834" width="9.7109375" bestFit="1" customWidth="1"/>
    <col min="835" max="835" width="12" bestFit="1" customWidth="1"/>
    <col min="836" max="836" width="11" bestFit="1" customWidth="1"/>
    <col min="837" max="838" width="12" bestFit="1" customWidth="1"/>
    <col min="839" max="839" width="7.7109375" bestFit="1" customWidth="1"/>
    <col min="840" max="853" width="12" bestFit="1" customWidth="1"/>
    <col min="854" max="854" width="11" bestFit="1" customWidth="1"/>
    <col min="855" max="869" width="12" bestFit="1" customWidth="1"/>
    <col min="870" max="870" width="7.7109375" bestFit="1" customWidth="1"/>
    <col min="871" max="874" width="12" bestFit="1" customWidth="1"/>
    <col min="875" max="876" width="11" bestFit="1" customWidth="1"/>
    <col min="877" max="882" width="12" bestFit="1" customWidth="1"/>
    <col min="883" max="883" width="11" bestFit="1" customWidth="1"/>
    <col min="884" max="884" width="7.7109375" bestFit="1" customWidth="1"/>
    <col min="885" max="888" width="12" bestFit="1" customWidth="1"/>
    <col min="889" max="889" width="10" bestFit="1" customWidth="1"/>
    <col min="890" max="893" width="12" bestFit="1" customWidth="1"/>
    <col min="894" max="894" width="11" bestFit="1" customWidth="1"/>
    <col min="895" max="906" width="12" bestFit="1" customWidth="1"/>
    <col min="907" max="907" width="11" bestFit="1" customWidth="1"/>
    <col min="908" max="934" width="12" bestFit="1" customWidth="1"/>
    <col min="935" max="935" width="11" bestFit="1" customWidth="1"/>
    <col min="936" max="942" width="12" bestFit="1" customWidth="1"/>
    <col min="943" max="943" width="11" bestFit="1" customWidth="1"/>
    <col min="944" max="944" width="12" bestFit="1" customWidth="1"/>
    <col min="945" max="945" width="11" bestFit="1" customWidth="1"/>
    <col min="946" max="946" width="12" bestFit="1" customWidth="1"/>
    <col min="947" max="947" width="11" bestFit="1" customWidth="1"/>
    <col min="948" max="952" width="12" bestFit="1" customWidth="1"/>
    <col min="953" max="953" width="11" bestFit="1" customWidth="1"/>
    <col min="954" max="959" width="12" bestFit="1" customWidth="1"/>
    <col min="960" max="960" width="11" bestFit="1" customWidth="1"/>
    <col min="961" max="988" width="12" bestFit="1" customWidth="1"/>
    <col min="989" max="989" width="11" bestFit="1" customWidth="1"/>
    <col min="990" max="994" width="12" bestFit="1" customWidth="1"/>
    <col min="995" max="995" width="7.7109375" bestFit="1" customWidth="1"/>
    <col min="996" max="998" width="12" bestFit="1" customWidth="1"/>
    <col min="999" max="999" width="10" bestFit="1" customWidth="1"/>
    <col min="1000" max="1002" width="12" bestFit="1" customWidth="1"/>
    <col min="1003" max="1003" width="11" bestFit="1" customWidth="1"/>
    <col min="1004" max="1004" width="12" bestFit="1" customWidth="1"/>
    <col min="1005" max="1005" width="9" bestFit="1" customWidth="1"/>
    <col min="1006" max="1012" width="12" bestFit="1" customWidth="1"/>
    <col min="1013" max="1013" width="11" bestFit="1" customWidth="1"/>
    <col min="1014" max="1018" width="12" bestFit="1" customWidth="1"/>
    <col min="1019" max="1019" width="11" bestFit="1" customWidth="1"/>
    <col min="1020" max="1024" width="12" bestFit="1" customWidth="1"/>
    <col min="1025" max="1025" width="11" bestFit="1" customWidth="1"/>
    <col min="1026" max="1029" width="12" bestFit="1" customWidth="1"/>
    <col min="1030" max="1030" width="10" bestFit="1" customWidth="1"/>
    <col min="1031" max="1033" width="12" bestFit="1" customWidth="1"/>
    <col min="1034" max="1034" width="10" bestFit="1" customWidth="1"/>
    <col min="1035" max="1052" width="12" bestFit="1" customWidth="1"/>
    <col min="1053" max="1054" width="11" bestFit="1" customWidth="1"/>
    <col min="1055" max="1057" width="12" bestFit="1" customWidth="1"/>
    <col min="1058" max="1058" width="10" bestFit="1" customWidth="1"/>
    <col min="1059" max="1059" width="12" bestFit="1" customWidth="1"/>
    <col min="1060" max="1060" width="11" bestFit="1" customWidth="1"/>
    <col min="1061" max="1064" width="12" bestFit="1" customWidth="1"/>
    <col min="1065" max="1065" width="9" bestFit="1" customWidth="1"/>
    <col min="1066" max="1069" width="12" bestFit="1" customWidth="1"/>
    <col min="1070" max="1070" width="11" bestFit="1" customWidth="1"/>
    <col min="1071" max="1071" width="12" bestFit="1" customWidth="1"/>
    <col min="1072" max="1073" width="11" bestFit="1" customWidth="1"/>
    <col min="1074" max="1078" width="12" bestFit="1" customWidth="1"/>
    <col min="1079" max="1079" width="11" bestFit="1" customWidth="1"/>
    <col min="1080" max="1085" width="12" bestFit="1" customWidth="1"/>
    <col min="1086" max="1086" width="11" bestFit="1" customWidth="1"/>
    <col min="1087" max="1090" width="12" bestFit="1" customWidth="1"/>
    <col min="1091" max="1091" width="11" bestFit="1" customWidth="1"/>
    <col min="1092" max="1106" width="12" bestFit="1" customWidth="1"/>
    <col min="1107" max="1107" width="11" bestFit="1" customWidth="1"/>
    <col min="1108" max="1132" width="12" bestFit="1" customWidth="1"/>
    <col min="1133" max="1133" width="11" bestFit="1" customWidth="1"/>
    <col min="1134" max="1134" width="12" bestFit="1" customWidth="1"/>
    <col min="1135" max="1135" width="11" bestFit="1" customWidth="1"/>
    <col min="1136" max="1145" width="12" bestFit="1" customWidth="1"/>
    <col min="1146" max="1146" width="8" bestFit="1" customWidth="1"/>
    <col min="1147" max="1164" width="12" bestFit="1" customWidth="1"/>
    <col min="1165" max="1165" width="11" bestFit="1" customWidth="1"/>
    <col min="1166" max="1169" width="12" bestFit="1" customWidth="1"/>
    <col min="1170" max="1170" width="7.7109375" bestFit="1" customWidth="1"/>
    <col min="1171" max="1189" width="12" bestFit="1" customWidth="1"/>
    <col min="1190" max="1190" width="11" bestFit="1" customWidth="1"/>
    <col min="1191" max="1191" width="12" bestFit="1" customWidth="1"/>
    <col min="1192" max="1192" width="11" bestFit="1" customWidth="1"/>
    <col min="1193" max="1194" width="12" bestFit="1" customWidth="1"/>
    <col min="1195" max="1195" width="11" bestFit="1" customWidth="1"/>
    <col min="1196" max="1199" width="12" bestFit="1" customWidth="1"/>
    <col min="1200" max="1200" width="11" bestFit="1" customWidth="1"/>
    <col min="1201" max="1203" width="12" bestFit="1" customWidth="1"/>
    <col min="1204" max="1204" width="11" bestFit="1" customWidth="1"/>
    <col min="1205" max="1230" width="12" bestFit="1" customWidth="1"/>
    <col min="1231" max="1231" width="11" bestFit="1" customWidth="1"/>
    <col min="1232" max="1241" width="12" bestFit="1" customWidth="1"/>
    <col min="1242" max="1242" width="11" bestFit="1" customWidth="1"/>
    <col min="1243" max="1243" width="12" bestFit="1" customWidth="1"/>
    <col min="1244" max="1244" width="11" bestFit="1" customWidth="1"/>
    <col min="1245" max="1246" width="12" bestFit="1" customWidth="1"/>
    <col min="1247" max="1247" width="7.7109375" bestFit="1" customWidth="1"/>
    <col min="1248" max="1253" width="12" bestFit="1" customWidth="1"/>
    <col min="1254" max="1254" width="11" bestFit="1" customWidth="1"/>
    <col min="1255" max="1256" width="12" bestFit="1" customWidth="1"/>
    <col min="1257" max="1257" width="11" bestFit="1" customWidth="1"/>
    <col min="1258" max="1274" width="12" bestFit="1" customWidth="1"/>
    <col min="1275" max="1275" width="11" bestFit="1" customWidth="1"/>
    <col min="1276" max="1276" width="12" bestFit="1" customWidth="1"/>
    <col min="1277" max="1277" width="11" bestFit="1" customWidth="1"/>
    <col min="1278" max="1279" width="12" bestFit="1" customWidth="1"/>
    <col min="1280" max="1281" width="11" bestFit="1" customWidth="1"/>
    <col min="1282" max="1289" width="12" bestFit="1" customWidth="1"/>
    <col min="1290" max="1290" width="11" bestFit="1" customWidth="1"/>
    <col min="1291" max="1292" width="12" bestFit="1" customWidth="1"/>
    <col min="1293" max="1293" width="11" bestFit="1" customWidth="1"/>
    <col min="1294" max="1308" width="12" bestFit="1" customWidth="1"/>
    <col min="1309" max="1310" width="11" bestFit="1" customWidth="1"/>
    <col min="1311" max="1333" width="12" bestFit="1" customWidth="1"/>
    <col min="1334" max="1334" width="10" bestFit="1" customWidth="1"/>
    <col min="1335" max="1372" width="12" bestFit="1" customWidth="1"/>
    <col min="1373" max="1373" width="10" bestFit="1" customWidth="1"/>
    <col min="1374" max="1376" width="12" bestFit="1" customWidth="1"/>
    <col min="1377" max="1377" width="10" bestFit="1" customWidth="1"/>
    <col min="1378" max="1405" width="12" bestFit="1" customWidth="1"/>
    <col min="1406" max="1406" width="11" bestFit="1" customWidth="1"/>
    <col min="1407" max="1421" width="12" bestFit="1" customWidth="1"/>
    <col min="1422" max="1422" width="9" bestFit="1" customWidth="1"/>
    <col min="1423" max="1441" width="12" bestFit="1" customWidth="1"/>
    <col min="1442" max="1442" width="11" bestFit="1" customWidth="1"/>
    <col min="1443" max="1454" width="12" bestFit="1" customWidth="1"/>
    <col min="1455" max="1455" width="11" bestFit="1" customWidth="1"/>
    <col min="1456" max="1456" width="12" bestFit="1" customWidth="1"/>
    <col min="1457" max="1457" width="7.7109375" bestFit="1" customWidth="1"/>
    <col min="1458" max="1460" width="12" bestFit="1" customWidth="1"/>
    <col min="1461" max="1461" width="11" bestFit="1" customWidth="1"/>
    <col min="1462" max="1463" width="12" bestFit="1" customWidth="1"/>
    <col min="1464" max="1464" width="10" bestFit="1" customWidth="1"/>
    <col min="1465" max="1471" width="12" bestFit="1" customWidth="1"/>
    <col min="1472" max="1472" width="7.7109375" bestFit="1" customWidth="1"/>
    <col min="1473" max="1474" width="12" bestFit="1" customWidth="1"/>
    <col min="1475" max="1475" width="11" bestFit="1" customWidth="1"/>
    <col min="1476" max="1489" width="12" bestFit="1" customWidth="1"/>
    <col min="1490" max="1490" width="7.7109375" bestFit="1" customWidth="1"/>
    <col min="1491" max="1491" width="12" bestFit="1" customWidth="1"/>
    <col min="1492" max="1492" width="11" bestFit="1" customWidth="1"/>
    <col min="1493" max="1497" width="12" bestFit="1" customWidth="1"/>
    <col min="1498" max="1498" width="11" bestFit="1" customWidth="1"/>
    <col min="1499" max="1500" width="12" bestFit="1" customWidth="1"/>
    <col min="1501" max="1501" width="11" bestFit="1" customWidth="1"/>
    <col min="1502" max="1508" width="12" bestFit="1" customWidth="1"/>
    <col min="1509" max="1509" width="11" bestFit="1" customWidth="1"/>
    <col min="1510" max="1542" width="12" bestFit="1" customWidth="1"/>
    <col min="1543" max="1543" width="11" bestFit="1" customWidth="1"/>
    <col min="1544" max="1546" width="12" bestFit="1" customWidth="1"/>
    <col min="1547" max="1547" width="7.7109375" bestFit="1" customWidth="1"/>
    <col min="1548" max="1551" width="12" bestFit="1" customWidth="1"/>
    <col min="1552" max="1552" width="7.7109375" bestFit="1" customWidth="1"/>
    <col min="1553" max="1553" width="12" bestFit="1" customWidth="1"/>
    <col min="1554" max="1569" width="9.7109375" bestFit="1" customWidth="1"/>
    <col min="1570" max="1595" width="12" bestFit="1" customWidth="1"/>
    <col min="1596" max="1596" width="11" bestFit="1" customWidth="1"/>
    <col min="1597" max="1602" width="12" bestFit="1" customWidth="1"/>
    <col min="1603" max="1614" width="10.5703125" bestFit="1" customWidth="1"/>
    <col min="1615" max="1620" width="12" bestFit="1" customWidth="1"/>
    <col min="1621" max="1621" width="11" bestFit="1" customWidth="1"/>
    <col min="1622" max="1630" width="12" bestFit="1" customWidth="1"/>
    <col min="1631" max="1631" width="11" bestFit="1" customWidth="1"/>
    <col min="1632" max="1632" width="12" bestFit="1" customWidth="1"/>
    <col min="1633" max="1633" width="10" bestFit="1" customWidth="1"/>
    <col min="1634" max="1640" width="12" bestFit="1" customWidth="1"/>
    <col min="1641" max="1641" width="8.5703125" bestFit="1" customWidth="1"/>
    <col min="1642" max="1645" width="12" bestFit="1" customWidth="1"/>
    <col min="1646" max="1646" width="11" bestFit="1" customWidth="1"/>
    <col min="1647" max="1664" width="12" bestFit="1" customWidth="1"/>
    <col min="1665" max="1665" width="11" bestFit="1" customWidth="1"/>
    <col min="1666" max="1669" width="12" bestFit="1" customWidth="1"/>
    <col min="1670" max="1688" width="10.28515625" bestFit="1" customWidth="1"/>
    <col min="1689" max="1699" width="12" bestFit="1" customWidth="1"/>
    <col min="1700" max="1700" width="8.28515625" bestFit="1" customWidth="1"/>
    <col min="1701" max="1703" width="12" bestFit="1" customWidth="1"/>
    <col min="1704" max="1704" width="8.28515625" bestFit="1" customWidth="1"/>
    <col min="1705" max="1707" width="12" bestFit="1" customWidth="1"/>
    <col min="1708" max="1708" width="11" bestFit="1" customWidth="1"/>
    <col min="1709" max="1719" width="12" bestFit="1" customWidth="1"/>
    <col min="1720" max="1720" width="8.28515625" bestFit="1" customWidth="1"/>
    <col min="1721" max="1721" width="11" bestFit="1" customWidth="1"/>
    <col min="1722" max="1741" width="12" bestFit="1" customWidth="1"/>
    <col min="1742" max="1742" width="11" bestFit="1" customWidth="1"/>
    <col min="1743" max="1746" width="12" bestFit="1" customWidth="1"/>
    <col min="1747" max="1747" width="8.28515625" bestFit="1" customWidth="1"/>
    <col min="1748" max="1749" width="12" bestFit="1" customWidth="1"/>
    <col min="1750" max="1750" width="11" bestFit="1" customWidth="1"/>
    <col min="1751" max="1751" width="12" bestFit="1" customWidth="1"/>
    <col min="1752" max="1752" width="11" bestFit="1" customWidth="1"/>
    <col min="1753" max="1754" width="12" bestFit="1" customWidth="1"/>
    <col min="1755" max="1755" width="10" bestFit="1" customWidth="1"/>
    <col min="1756" max="1756" width="12" bestFit="1" customWidth="1"/>
    <col min="1757" max="1757" width="11" bestFit="1" customWidth="1"/>
    <col min="1758" max="1760" width="12" bestFit="1" customWidth="1"/>
    <col min="1761" max="1762" width="8.28515625" bestFit="1" customWidth="1"/>
    <col min="1763" max="1763" width="12" bestFit="1" customWidth="1"/>
    <col min="1764" max="1764" width="9" bestFit="1" customWidth="1"/>
    <col min="1765" max="1770" width="12" bestFit="1" customWidth="1"/>
    <col min="1771" max="1795" width="9.85546875" bestFit="1" customWidth="1"/>
    <col min="1796" max="1796" width="10.42578125" bestFit="1" customWidth="1"/>
    <col min="1797" max="1797" width="10" bestFit="1" customWidth="1"/>
    <col min="1798" max="1798" width="7" bestFit="1" customWidth="1"/>
    <col min="1799" max="1799" width="11.85546875" bestFit="1" customWidth="1"/>
    <col min="1800" max="1800" width="12" bestFit="1" customWidth="1"/>
  </cols>
  <sheetData>
    <row r="3" spans="1:14" x14ac:dyDescent="0.25">
      <c r="A3" s="23" t="s">
        <v>13232</v>
      </c>
      <c r="B3" s="23" t="s">
        <v>13590</v>
      </c>
    </row>
    <row r="4" spans="1:14" x14ac:dyDescent="0.25">
      <c r="A4" s="23" t="s">
        <v>13228</v>
      </c>
      <c r="B4" t="s">
        <v>39</v>
      </c>
      <c r="C4" t="s">
        <v>60</v>
      </c>
      <c r="D4" t="s">
        <v>117</v>
      </c>
      <c r="E4" t="s">
        <v>147</v>
      </c>
      <c r="F4" t="s">
        <v>309</v>
      </c>
      <c r="G4" t="s">
        <v>165</v>
      </c>
      <c r="H4" t="s">
        <v>277</v>
      </c>
      <c r="I4" t="s">
        <v>286</v>
      </c>
      <c r="J4" t="s">
        <v>293</v>
      </c>
      <c r="K4" t="s">
        <v>11533</v>
      </c>
      <c r="L4" t="s">
        <v>13230</v>
      </c>
      <c r="M4" t="s">
        <v>13588</v>
      </c>
      <c r="N4" t="s">
        <v>13229</v>
      </c>
    </row>
    <row r="5" spans="1:14" x14ac:dyDescent="0.25">
      <c r="A5" s="24">
        <v>0</v>
      </c>
      <c r="B5" s="35"/>
      <c r="C5" s="35">
        <v>0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>
        <v>0</v>
      </c>
    </row>
    <row r="6" spans="1:14" x14ac:dyDescent="0.25">
      <c r="A6" s="24" t="s">
        <v>153</v>
      </c>
      <c r="B6" s="35"/>
      <c r="C6" s="35"/>
      <c r="D6" s="35">
        <v>0</v>
      </c>
      <c r="E6" s="35">
        <v>0</v>
      </c>
      <c r="F6" s="35">
        <v>0</v>
      </c>
      <c r="G6" s="35"/>
      <c r="H6" s="35">
        <v>4047.2731929095839</v>
      </c>
      <c r="I6" s="35">
        <v>352.62802691742917</v>
      </c>
      <c r="J6" s="35"/>
      <c r="K6" s="35"/>
      <c r="L6" s="35"/>
      <c r="M6" s="35"/>
      <c r="N6" s="35">
        <v>4399.9012198270129</v>
      </c>
    </row>
    <row r="7" spans="1:14" x14ac:dyDescent="0.25">
      <c r="A7" s="24" t="s">
        <v>9081</v>
      </c>
      <c r="B7" s="35"/>
      <c r="C7" s="35"/>
      <c r="D7" s="35"/>
      <c r="E7" s="35"/>
      <c r="F7" s="35">
        <v>125.8422543275248</v>
      </c>
      <c r="G7" s="35">
        <v>0</v>
      </c>
      <c r="H7" s="35"/>
      <c r="I7" s="35"/>
      <c r="J7" s="35"/>
      <c r="K7" s="35"/>
      <c r="L7" s="35"/>
      <c r="M7" s="35"/>
      <c r="N7" s="35">
        <v>125.8422543275248</v>
      </c>
    </row>
    <row r="8" spans="1:14" x14ac:dyDescent="0.25">
      <c r="A8" s="24" t="s">
        <v>92</v>
      </c>
      <c r="B8" s="35">
        <v>2104.3810492786301</v>
      </c>
      <c r="C8" s="35">
        <v>20549.869919358393</v>
      </c>
      <c r="D8" s="35"/>
      <c r="E8" s="35"/>
      <c r="F8" s="35">
        <v>7548.0081809404037</v>
      </c>
      <c r="G8" s="35">
        <v>322391.07101607579</v>
      </c>
      <c r="H8" s="35">
        <v>17421.05487547439</v>
      </c>
      <c r="I8" s="35"/>
      <c r="J8" s="35">
        <v>20985.980497378092</v>
      </c>
      <c r="K8" s="35"/>
      <c r="L8" s="35"/>
      <c r="M8" s="35"/>
      <c r="N8" s="35">
        <v>391000.36553850566</v>
      </c>
    </row>
    <row r="9" spans="1:14" x14ac:dyDescent="0.25">
      <c r="A9" s="24" t="s">
        <v>271</v>
      </c>
      <c r="B9" s="35">
        <v>672.57400593569787</v>
      </c>
      <c r="C9" s="35">
        <v>18909.62875628133</v>
      </c>
      <c r="D9" s="35">
        <v>8746.0775448457225</v>
      </c>
      <c r="E9" s="35">
        <v>34521.683158983717</v>
      </c>
      <c r="F9" s="35">
        <v>4724.8663841933594</v>
      </c>
      <c r="G9" s="35">
        <v>90758.977306475732</v>
      </c>
      <c r="H9" s="35">
        <v>620.30384130475704</v>
      </c>
      <c r="I9" s="35">
        <v>5208.3405509640606</v>
      </c>
      <c r="J9" s="35">
        <v>20170.929770128805</v>
      </c>
      <c r="K9" s="35"/>
      <c r="L9" s="35"/>
      <c r="M9" s="35"/>
      <c r="N9" s="35">
        <v>184333.38131911316</v>
      </c>
    </row>
    <row r="10" spans="1:14" x14ac:dyDescent="0.25">
      <c r="A10" s="24" t="s">
        <v>320</v>
      </c>
      <c r="B10" s="35">
        <v>0</v>
      </c>
      <c r="C10" s="35">
        <v>2978.86</v>
      </c>
      <c r="D10" s="35"/>
      <c r="E10" s="35"/>
      <c r="F10" s="35">
        <v>0</v>
      </c>
      <c r="G10" s="35">
        <v>149.52483206724196</v>
      </c>
      <c r="H10" s="35"/>
      <c r="I10" s="35"/>
      <c r="J10" s="35"/>
      <c r="K10" s="35"/>
      <c r="L10" s="35"/>
      <c r="M10" s="35"/>
      <c r="N10" s="35">
        <v>3128.3848320672423</v>
      </c>
    </row>
    <row r="11" spans="1:14" x14ac:dyDescent="0.25">
      <c r="A11" s="24" t="s">
        <v>62</v>
      </c>
      <c r="B11" s="35"/>
      <c r="C11" s="35">
        <v>4687932.3898170451</v>
      </c>
      <c r="D11" s="35">
        <v>591637.02683864755</v>
      </c>
      <c r="E11" s="35">
        <v>509716.32282097719</v>
      </c>
      <c r="F11" s="35">
        <v>405809.87570040615</v>
      </c>
      <c r="G11" s="35">
        <v>1472132.8138760563</v>
      </c>
      <c r="H11" s="35">
        <v>18583.719142343729</v>
      </c>
      <c r="I11" s="35">
        <v>158064.1162427337</v>
      </c>
      <c r="J11" s="35">
        <v>595669.83128108468</v>
      </c>
      <c r="K11" s="35"/>
      <c r="L11" s="35"/>
      <c r="M11" s="35"/>
      <c r="N11" s="35">
        <v>8439546.0957192946</v>
      </c>
    </row>
    <row r="12" spans="1:14" x14ac:dyDescent="0.25">
      <c r="A12" s="24" t="s">
        <v>110</v>
      </c>
      <c r="B12" s="35"/>
      <c r="C12" s="35">
        <v>2019.720668700015</v>
      </c>
      <c r="D12" s="35"/>
      <c r="E12" s="35">
        <v>355.39916054957916</v>
      </c>
      <c r="F12" s="35">
        <v>6357.774954380784</v>
      </c>
      <c r="G12" s="35"/>
      <c r="H12" s="35">
        <v>1651.1931032401656</v>
      </c>
      <c r="I12" s="35">
        <v>74.120680542425603</v>
      </c>
      <c r="J12" s="35"/>
      <c r="K12" s="35"/>
      <c r="L12" s="35"/>
      <c r="M12" s="35"/>
      <c r="N12" s="35">
        <v>10458.20856741297</v>
      </c>
    </row>
    <row r="13" spans="1:14" x14ac:dyDescent="0.25">
      <c r="A13" s="24" t="s">
        <v>1933</v>
      </c>
      <c r="B13" s="35"/>
      <c r="C13" s="35">
        <v>64.064137340386353</v>
      </c>
      <c r="D13" s="35">
        <v>163.21409659691125</v>
      </c>
      <c r="E13" s="35"/>
      <c r="F13" s="35"/>
      <c r="G13" s="35">
        <v>3420.8478417044457</v>
      </c>
      <c r="H13" s="35"/>
      <c r="I13" s="35"/>
      <c r="J13" s="35"/>
      <c r="K13" s="35"/>
      <c r="L13" s="35"/>
      <c r="M13" s="35"/>
      <c r="N13" s="35">
        <v>3648.1260756417432</v>
      </c>
    </row>
    <row r="14" spans="1:14" x14ac:dyDescent="0.25">
      <c r="A14" s="24" t="s">
        <v>154</v>
      </c>
      <c r="B14" s="35">
        <v>5949.9963827708652</v>
      </c>
      <c r="C14" s="35"/>
      <c r="D14" s="35"/>
      <c r="E14" s="35">
        <v>0</v>
      </c>
      <c r="F14" s="35">
        <v>344.97798813501083</v>
      </c>
      <c r="G14" s="35"/>
      <c r="H14" s="35"/>
      <c r="I14" s="35"/>
      <c r="J14" s="35">
        <v>12980.06</v>
      </c>
      <c r="K14" s="35"/>
      <c r="L14" s="35"/>
      <c r="M14" s="35"/>
      <c r="N14" s="35">
        <v>19275.034370905876</v>
      </c>
    </row>
    <row r="15" spans="1:14" x14ac:dyDescent="0.25">
      <c r="A15" s="24" t="s">
        <v>72</v>
      </c>
      <c r="B15" s="35"/>
      <c r="C15" s="35">
        <v>12935.552028437089</v>
      </c>
      <c r="D15" s="35">
        <v>428.37720942247643</v>
      </c>
      <c r="E15" s="35">
        <v>14077.227712249909</v>
      </c>
      <c r="F15" s="35"/>
      <c r="G15" s="35">
        <v>2146.8891172271578</v>
      </c>
      <c r="H15" s="35">
        <v>3627.151578429045</v>
      </c>
      <c r="I15" s="35">
        <v>15387.131652407963</v>
      </c>
      <c r="J15" s="35"/>
      <c r="K15" s="35"/>
      <c r="L15" s="35"/>
      <c r="M15" s="35"/>
      <c r="N15" s="35">
        <v>48602.329298173645</v>
      </c>
    </row>
    <row r="16" spans="1:14" x14ac:dyDescent="0.25">
      <c r="A16" s="24" t="s">
        <v>3982</v>
      </c>
      <c r="B16" s="35">
        <v>330380.07883235236</v>
      </c>
      <c r="C16" s="35">
        <v>393404.45969206764</v>
      </c>
      <c r="D16" s="35">
        <v>75869.095234810055</v>
      </c>
      <c r="E16" s="35">
        <v>111407.96883829722</v>
      </c>
      <c r="F16" s="35">
        <v>319647.18262177025</v>
      </c>
      <c r="G16" s="35">
        <v>768980.4000139609</v>
      </c>
      <c r="H16" s="35">
        <v>25118.099137881658</v>
      </c>
      <c r="I16" s="35">
        <v>18852.620827684008</v>
      </c>
      <c r="J16" s="35">
        <v>72957.872206631859</v>
      </c>
      <c r="K16" s="35"/>
      <c r="L16" s="35"/>
      <c r="M16" s="35"/>
      <c r="N16" s="35">
        <v>2116617.7774054562</v>
      </c>
    </row>
    <row r="17" spans="1:14" x14ac:dyDescent="0.25">
      <c r="A17" s="24" t="s">
        <v>42</v>
      </c>
      <c r="B17" s="35">
        <v>873645.64845696185</v>
      </c>
      <c r="C17" s="35">
        <v>57533955.630793341</v>
      </c>
      <c r="D17" s="35">
        <v>2042450.2733320487</v>
      </c>
      <c r="E17" s="35">
        <v>1653212.0381790081</v>
      </c>
      <c r="F17" s="35">
        <v>912819.96539494954</v>
      </c>
      <c r="G17" s="35">
        <v>13881549.495285025</v>
      </c>
      <c r="H17" s="35">
        <v>2807176.7971250084</v>
      </c>
      <c r="I17" s="35">
        <v>2179643.2682942292</v>
      </c>
      <c r="J17" s="35">
        <v>2018023.8513281443</v>
      </c>
      <c r="K17" s="35">
        <v>149314.43249537531</v>
      </c>
      <c r="L17" s="35"/>
      <c r="M17" s="35"/>
      <c r="N17" s="35">
        <v>84051791.400684103</v>
      </c>
    </row>
    <row r="18" spans="1:14" x14ac:dyDescent="0.25">
      <c r="A18" s="24" t="s">
        <v>305</v>
      </c>
      <c r="B18" s="35"/>
      <c r="C18" s="35">
        <v>2160645.1983710583</v>
      </c>
      <c r="D18" s="35"/>
      <c r="E18" s="35"/>
      <c r="F18" s="35"/>
      <c r="G18" s="35"/>
      <c r="H18" s="35"/>
      <c r="I18" s="35"/>
      <c r="J18" s="35">
        <v>1110119.2898368414</v>
      </c>
      <c r="K18" s="35"/>
      <c r="L18" s="35"/>
      <c r="M18" s="35"/>
      <c r="N18" s="35">
        <v>3270764.4882079</v>
      </c>
    </row>
    <row r="19" spans="1:14" x14ac:dyDescent="0.25">
      <c r="A19" s="24" t="s">
        <v>13230</v>
      </c>
      <c r="B19" s="35" t="e">
        <v>#N/A</v>
      </c>
      <c r="C19" s="35" t="e">
        <v>#N/A</v>
      </c>
      <c r="D19" s="35" t="e">
        <v>#N/A</v>
      </c>
      <c r="E19" s="35" t="e">
        <v>#N/A</v>
      </c>
      <c r="F19" s="35" t="e">
        <v>#N/A</v>
      </c>
      <c r="G19" s="35" t="e">
        <v>#N/A</v>
      </c>
      <c r="H19" s="35" t="e">
        <v>#N/A</v>
      </c>
      <c r="I19" s="35" t="e">
        <v>#N/A</v>
      </c>
      <c r="J19" s="35" t="e">
        <v>#N/A</v>
      </c>
      <c r="K19" s="35"/>
      <c r="L19" s="35" t="e">
        <v>#N/A</v>
      </c>
      <c r="M19" s="35"/>
      <c r="N19" s="35" t="e">
        <v>#N/A</v>
      </c>
    </row>
    <row r="20" spans="1:14" x14ac:dyDescent="0.25">
      <c r="A20" s="24" t="s">
        <v>13588</v>
      </c>
      <c r="B20" s="35"/>
      <c r="C20" s="35">
        <v>0</v>
      </c>
      <c r="D20" s="35"/>
      <c r="E20" s="35"/>
      <c r="F20" s="35"/>
      <c r="G20" s="35">
        <v>0</v>
      </c>
      <c r="H20" s="35"/>
      <c r="I20" s="35"/>
      <c r="J20" s="35"/>
      <c r="K20" s="35"/>
      <c r="L20" s="35"/>
      <c r="M20" s="35">
        <v>0</v>
      </c>
      <c r="N20" s="35">
        <v>0</v>
      </c>
    </row>
    <row r="21" spans="1:14" x14ac:dyDescent="0.25">
      <c r="A21" s="24" t="s">
        <v>13589</v>
      </c>
      <c r="B21" s="35"/>
      <c r="C21" s="35">
        <v>1717.7869750956625</v>
      </c>
      <c r="D21" s="35">
        <v>1412.1941851506488</v>
      </c>
      <c r="E21" s="35"/>
      <c r="F21" s="35"/>
      <c r="G21" s="35">
        <v>13026.710372046749</v>
      </c>
      <c r="H21" s="35"/>
      <c r="I21" s="35"/>
      <c r="J21" s="35">
        <v>1321.9336702207302</v>
      </c>
      <c r="K21" s="35"/>
      <c r="L21" s="35"/>
      <c r="M21" s="35"/>
      <c r="N21" s="35">
        <v>17478.625202513791</v>
      </c>
    </row>
    <row r="22" spans="1:14" x14ac:dyDescent="0.25">
      <c r="A22" s="24" t="s">
        <v>13229</v>
      </c>
      <c r="B22" s="35" t="e">
        <v>#N/A</v>
      </c>
      <c r="C22" s="35" t="e">
        <v>#N/A</v>
      </c>
      <c r="D22" s="35" t="e">
        <v>#N/A</v>
      </c>
      <c r="E22" s="35" t="e">
        <v>#N/A</v>
      </c>
      <c r="F22" s="35" t="e">
        <v>#N/A</v>
      </c>
      <c r="G22" s="35" t="e">
        <v>#N/A</v>
      </c>
      <c r="H22" s="35" t="e">
        <v>#N/A</v>
      </c>
      <c r="I22" s="35" t="e">
        <v>#N/A</v>
      </c>
      <c r="J22" s="35" t="e">
        <v>#N/A</v>
      </c>
      <c r="K22" s="35">
        <v>149314.43249537531</v>
      </c>
      <c r="L22" s="35" t="e">
        <v>#N/A</v>
      </c>
      <c r="M22" s="35">
        <v>0</v>
      </c>
      <c r="N22" s="35" t="e"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2025</vt:lpstr>
      <vt:lpstr>LEGENDA</vt:lpstr>
      <vt:lpstr>RESUMO</vt:lpstr>
      <vt:lpstr>Planilha1</vt:lpstr>
    </vt:vector>
  </TitlesOfParts>
  <Company>INEA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Andrade da Silva</dc:creator>
  <cp:lastModifiedBy>Milena Augusto Xavier dos Santos</cp:lastModifiedBy>
  <cp:lastPrinted>2025-04-01T18:15:02Z</cp:lastPrinted>
  <dcterms:created xsi:type="dcterms:W3CDTF">2024-12-17T18:18:44Z</dcterms:created>
  <dcterms:modified xsi:type="dcterms:W3CDTF">2025-07-28T13:02:14Z</dcterms:modified>
</cp:coreProperties>
</file>