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neapple\IdeaProjects\IncompleteNightmare\shared\"/>
    </mc:Choice>
  </mc:AlternateContent>
  <xr:revisionPtr revIDLastSave="0" documentId="13_ncr:1_{4767CAC3-F4DA-441E-9BC0-9328A5F494FF}" xr6:coauthVersionLast="37" xr6:coauthVersionMax="37" xr10:uidLastSave="{00000000-0000-0000-0000-000000000000}"/>
  <bookViews>
    <workbookView xWindow="0" yWindow="0" windowWidth="20490" windowHeight="7695" xr2:uid="{00000000-000D-0000-FFFF-FFFF00000000}"/>
  </bookViews>
  <sheets>
    <sheet name="Master" sheetId="1" r:id="rId1"/>
  </sheets>
  <calcPr calcId="162913"/>
</workbook>
</file>

<file path=xl/calcChain.xml><?xml version="1.0" encoding="utf-8"?>
<calcChain xmlns="http://schemas.openxmlformats.org/spreadsheetml/2006/main">
  <c r="K32" i="1" l="1"/>
  <c r="K24" i="1"/>
  <c r="K5" i="1"/>
  <c r="K16" i="1"/>
  <c r="K37" i="1"/>
  <c r="K33" i="1"/>
  <c r="K15" i="1"/>
  <c r="K3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2" i="1"/>
  <c r="M3" i="1" l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2" i="1"/>
  <c r="N2" i="1" s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6" i="1"/>
  <c r="P38" i="1"/>
  <c r="P2" i="1" l="1"/>
  <c r="P35" i="1"/>
  <c r="P37" i="1"/>
</calcChain>
</file>

<file path=xl/sharedStrings.xml><?xml version="1.0" encoding="utf-8"?>
<sst xmlns="http://schemas.openxmlformats.org/spreadsheetml/2006/main" count="155" uniqueCount="99">
  <si>
    <t>PST NAME</t>
  </si>
  <si>
    <t>LOG NUM</t>
  </si>
  <si>
    <t>RARITY</t>
  </si>
  <si>
    <t>OWNERS</t>
  </si>
  <si>
    <t>Dino_Roar</t>
  </si>
  <si>
    <t>esstee11</t>
  </si>
  <si>
    <t>HellCU3ED</t>
  </si>
  <si>
    <t>Jerry Appleby</t>
  </si>
  <si>
    <t>KyoRML007</t>
  </si>
  <si>
    <t>leptonic</t>
  </si>
  <si>
    <t>MikeKeese</t>
  </si>
  <si>
    <t>MikelAl93</t>
  </si>
  <si>
    <t>nyannyanexpress</t>
  </si>
  <si>
    <t>TheManUtdFan</t>
  </si>
  <si>
    <t>ThePriceysRight</t>
  </si>
  <si>
    <t>tuffmuff</t>
  </si>
  <si>
    <t>twyz</t>
  </si>
  <si>
    <t>Walt the Dog</t>
  </si>
  <si>
    <t>BinkUncia</t>
  </si>
  <si>
    <t>Blaze Naruto Shippuden</t>
  </si>
  <si>
    <t>cbchaos67</t>
  </si>
  <si>
    <t>clayser</t>
  </si>
  <si>
    <t>Dolken</t>
  </si>
  <si>
    <t>finally a devil</t>
  </si>
  <si>
    <t>Haptism</t>
  </si>
  <si>
    <t>hBLOXs</t>
  </si>
  <si>
    <t>LionSquid</t>
  </si>
  <si>
    <t>luffybuggy</t>
  </si>
  <si>
    <t>Martz</t>
  </si>
  <si>
    <t>Noid</t>
  </si>
  <si>
    <t>olsen77</t>
  </si>
  <si>
    <t>Resolute</t>
  </si>
  <si>
    <t>Road2unner</t>
  </si>
  <si>
    <t>Sellers</t>
  </si>
  <si>
    <t>smartbomb</t>
  </si>
  <si>
    <t>staytrue1985</t>
  </si>
  <si>
    <t>themindisacity</t>
  </si>
  <si>
    <t>TuckNorris85</t>
  </si>
  <si>
    <t>TwilightStar</t>
  </si>
  <si>
    <t>Xander45</t>
  </si>
  <si>
    <t>Darth_Krid</t>
  </si>
  <si>
    <t>Player</t>
  </si>
  <si>
    <t>Total Rarity</t>
  </si>
  <si>
    <t>Count</t>
  </si>
  <si>
    <t>Average</t>
  </si>
  <si>
    <t>ED Penalty</t>
  </si>
  <si>
    <t>ED PENALTY</t>
  </si>
  <si>
    <t>DATESTAMP</t>
  </si>
  <si>
    <t>2018-10-23T14:10:03</t>
  </si>
  <si>
    <t>2018-10-23T14:09:12</t>
  </si>
  <si>
    <t>2018-10-23T13:14:18</t>
  </si>
  <si>
    <t>2018-10-23T06:59:39</t>
  </si>
  <si>
    <t>2018-10-23T06:48:52</t>
  </si>
  <si>
    <t>2018-10-23T06:45:45</t>
  </si>
  <si>
    <t>2018-10-23T06:27:58</t>
  </si>
  <si>
    <t>2018-10-23T04:48:08</t>
  </si>
  <si>
    <t>2018-10-23T04:33:50</t>
  </si>
  <si>
    <t>2018-10-23T13:51:43</t>
  </si>
  <si>
    <t>2018-10-23T13:48:33</t>
  </si>
  <si>
    <t>2018-10-23T13:18:28</t>
  </si>
  <si>
    <t>2018-10-23T13:15:07</t>
  </si>
  <si>
    <t>2018-10-23T12:51:43</t>
  </si>
  <si>
    <t>2018-10-23T12:46:38</t>
  </si>
  <si>
    <t>2018-10-23T05:13:40</t>
  </si>
  <si>
    <t>2018-10-23T05:01:49</t>
  </si>
  <si>
    <t>2018-10-23T04:17:32</t>
  </si>
  <si>
    <t>2018-10-23T03:21:48</t>
  </si>
  <si>
    <t>2018-10-23T03:15:33</t>
  </si>
  <si>
    <t>2018-10-23T03:04:45</t>
  </si>
  <si>
    <t>2018-10-23T02:59:35</t>
  </si>
  <si>
    <t>2018-10-23T02:45:48</t>
  </si>
  <si>
    <t>2018-10-23T02:42:40</t>
  </si>
  <si>
    <t>2018-10-23T15:21:18</t>
  </si>
  <si>
    <t>2018-10-23T08:55:03</t>
  </si>
  <si>
    <t>2018-10-23T08:39:40</t>
  </si>
  <si>
    <t>2018-10-23T03:57:28</t>
  </si>
  <si>
    <t>2018-10-23T04:49:19</t>
  </si>
  <si>
    <t>2018-10-23T06:23:30</t>
  </si>
  <si>
    <t>2018-10-23T06:23:29</t>
  </si>
  <si>
    <t>2018-10-23T04:57:48</t>
  </si>
  <si>
    <t>2018-10-23T05:27:53</t>
  </si>
  <si>
    <t>2018-10-23T16:22:40</t>
  </si>
  <si>
    <t>2018-10-23T14:49:47</t>
  </si>
  <si>
    <t>&gt;5000</t>
  </si>
  <si>
    <t>No Human Factor</t>
  </si>
  <si>
    <t>Y</t>
  </si>
  <si>
    <t>&gt;3 Penalty</t>
  </si>
  <si>
    <t>Double</t>
  </si>
  <si>
    <t>2018-10-23T15:41:56</t>
  </si>
  <si>
    <t>2018-10-23T17:19:58</t>
  </si>
  <si>
    <t>2018-10-23T17:20:18</t>
  </si>
  <si>
    <t>2018-10-23T17:17:22</t>
  </si>
  <si>
    <t>2018-10-23T17:16:29</t>
  </si>
  <si>
    <t>2018-10-23T18:46:14</t>
  </si>
  <si>
    <t>2018-10-23T18:54:17</t>
  </si>
  <si>
    <t>2018-10-23T18:54:03</t>
  </si>
  <si>
    <t>2018-10-23T18:53:54</t>
  </si>
  <si>
    <t>Applied Rarities</t>
  </si>
  <si>
    <t>Death 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</si>
</sst>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5"/>
  <sheetViews>
    <sheetView tabSelected="1" workbookViewId="0">
      <selection activeCell="Q2" sqref="Q2"/>
    </sheetView>
  </sheetViews>
  <sheetFormatPr defaultRowHeight="15" x14ac:dyDescent="0.25"/>
  <cols>
    <col min="1" max="1" width="16.5703125" bestFit="1" customWidth="1"/>
    <col min="2" max="2" width="9.42578125" bestFit="1" customWidth="1"/>
    <col min="3" max="3" width="7.140625" bestFit="1" customWidth="1"/>
    <col min="4" max="4" width="18.85546875" bestFit="1" customWidth="1"/>
    <col min="8" max="8" width="15.7109375" customWidth="1"/>
    <col min="9" max="9" width="10.140625" customWidth="1"/>
    <col min="10" max="12" width="6.7109375" customWidth="1"/>
    <col min="13" max="13" width="10.42578125" bestFit="1" customWidth="1"/>
    <col min="14" max="14" width="11" bestFit="1" customWidth="1"/>
  </cols>
  <sheetData>
    <row r="1" spans="1:18" x14ac:dyDescent="0.25">
      <c r="A1" t="s">
        <v>0</v>
      </c>
      <c r="B1" t="s">
        <v>46</v>
      </c>
      <c r="C1" t="s">
        <v>1</v>
      </c>
      <c r="D1" t="s">
        <v>47</v>
      </c>
      <c r="E1" t="s">
        <v>2</v>
      </c>
      <c r="F1" t="s">
        <v>3</v>
      </c>
      <c r="H1" t="s">
        <v>41</v>
      </c>
      <c r="I1" t="s">
        <v>84</v>
      </c>
      <c r="J1" t="s">
        <v>83</v>
      </c>
      <c r="K1" t="s">
        <v>86</v>
      </c>
      <c r="L1" t="s">
        <v>87</v>
      </c>
      <c r="M1" t="s">
        <v>45</v>
      </c>
      <c r="N1" t="s">
        <v>42</v>
      </c>
      <c r="O1" t="s">
        <v>43</v>
      </c>
      <c r="P1" t="s">
        <v>44</v>
      </c>
      <c r="Q1" t="s">
        <v>97</v>
      </c>
      <c r="R1" t="s">
        <v>98</v>
      </c>
    </row>
    <row r="2" spans="1:18" x14ac:dyDescent="0.25">
      <c r="A2" t="s">
        <v>4</v>
      </c>
      <c r="B2" t="b">
        <v>0</v>
      </c>
      <c r="C2">
        <v>17285</v>
      </c>
      <c r="D2" t="s">
        <v>48</v>
      </c>
      <c r="E2">
        <v>7.71</v>
      </c>
      <c r="F2">
        <v>21429</v>
      </c>
      <c r="H2" t="s">
        <v>18</v>
      </c>
      <c r="J2">
        <f>COUNTIFS(A:A,H2,F:F,"&gt;4999")</f>
        <v>0</v>
      </c>
      <c r="L2" t="b">
        <v>1</v>
      </c>
      <c r="M2">
        <f t="shared" ref="M2:M38" si="0">IFERROR(INDEX(B:B,MATCH(H2,A:A,0),1),0)</f>
        <v>0</v>
      </c>
      <c r="N2">
        <f>IF(L2=TRUE,SUMIFS(E:E,A:A,H2)*2,SUMIFS(E:E,A:A,H2))+K2+IF(M2=TRUE,10,0)</f>
        <v>0</v>
      </c>
      <c r="O2">
        <f>COUNTIFS(A:A,H2)</f>
        <v>0</v>
      </c>
      <c r="P2">
        <f>IFERROR(N2/O2,0)</f>
        <v>0</v>
      </c>
    </row>
    <row r="3" spans="1:18" x14ac:dyDescent="0.25">
      <c r="A3" t="s">
        <v>4</v>
      </c>
      <c r="B3" t="b">
        <v>0</v>
      </c>
      <c r="C3">
        <v>17284</v>
      </c>
      <c r="D3" t="s">
        <v>49</v>
      </c>
      <c r="E3">
        <v>7.25</v>
      </c>
      <c r="F3">
        <v>21429</v>
      </c>
      <c r="H3" t="s">
        <v>19</v>
      </c>
      <c r="J3">
        <f t="shared" ref="J3:J38" si="1">COUNTIFS(A:A,H3,F:F,"&gt;4999")</f>
        <v>0</v>
      </c>
      <c r="L3" t="b">
        <v>1</v>
      </c>
      <c r="M3">
        <f t="shared" si="0"/>
        <v>0</v>
      </c>
      <c r="N3">
        <f t="shared" ref="N3:N38" si="2">IF(L3=TRUE,SUMIFS(E:E,A:A,H3)*2,SUMIFS(E:E,A:A,H3))+K3+IF(M3=TRUE,10,0)</f>
        <v>0</v>
      </c>
      <c r="O3">
        <f t="shared" ref="O3:O38" si="3">COUNTIFS(A:A,H3)</f>
        <v>0</v>
      </c>
      <c r="P3">
        <f t="shared" ref="P3:P38" si="4">IFERROR(N3/O3,0)</f>
        <v>0</v>
      </c>
    </row>
    <row r="4" spans="1:18" x14ac:dyDescent="0.25">
      <c r="A4" t="s">
        <v>4</v>
      </c>
      <c r="B4" t="b">
        <v>0</v>
      </c>
      <c r="C4">
        <v>17283</v>
      </c>
      <c r="D4" t="s">
        <v>50</v>
      </c>
      <c r="E4">
        <v>6.22</v>
      </c>
      <c r="F4">
        <v>21429</v>
      </c>
      <c r="H4" t="s">
        <v>20</v>
      </c>
      <c r="J4">
        <f t="shared" si="1"/>
        <v>0</v>
      </c>
      <c r="K4">
        <v>62.5</v>
      </c>
      <c r="M4">
        <f t="shared" si="0"/>
        <v>0</v>
      </c>
      <c r="N4">
        <f t="shared" si="2"/>
        <v>62.5</v>
      </c>
      <c r="O4">
        <f t="shared" si="3"/>
        <v>0</v>
      </c>
      <c r="P4">
        <f t="shared" si="4"/>
        <v>0</v>
      </c>
    </row>
    <row r="5" spans="1:18" x14ac:dyDescent="0.25">
      <c r="A5" t="s">
        <v>7</v>
      </c>
      <c r="B5" t="b">
        <v>0</v>
      </c>
      <c r="C5">
        <v>22304</v>
      </c>
      <c r="D5" t="s">
        <v>51</v>
      </c>
      <c r="E5">
        <v>3.48</v>
      </c>
      <c r="F5">
        <v>22167</v>
      </c>
      <c r="H5" t="s">
        <v>21</v>
      </c>
      <c r="J5">
        <f t="shared" si="1"/>
        <v>0</v>
      </c>
      <c r="K5">
        <f>40.76/3</f>
        <v>13.586666666666666</v>
      </c>
      <c r="L5" t="b">
        <v>1</v>
      </c>
      <c r="M5">
        <f t="shared" si="0"/>
        <v>0</v>
      </c>
      <c r="N5">
        <f t="shared" si="2"/>
        <v>13.586666666666666</v>
      </c>
      <c r="O5">
        <f t="shared" si="3"/>
        <v>0</v>
      </c>
      <c r="P5">
        <f t="shared" si="4"/>
        <v>0</v>
      </c>
    </row>
    <row r="6" spans="1:18" x14ac:dyDescent="0.25">
      <c r="A6" t="s">
        <v>7</v>
      </c>
      <c r="B6" t="b">
        <v>0</v>
      </c>
      <c r="C6">
        <v>22303</v>
      </c>
      <c r="D6" t="s">
        <v>52</v>
      </c>
      <c r="E6">
        <v>4.62</v>
      </c>
      <c r="F6">
        <v>22167</v>
      </c>
      <c r="H6" t="s">
        <v>4</v>
      </c>
      <c r="I6" t="s">
        <v>85</v>
      </c>
      <c r="J6">
        <f t="shared" si="1"/>
        <v>3</v>
      </c>
      <c r="M6" t="b">
        <f t="shared" si="0"/>
        <v>0</v>
      </c>
      <c r="N6">
        <f t="shared" si="2"/>
        <v>21.18</v>
      </c>
      <c r="O6">
        <f t="shared" si="3"/>
        <v>3</v>
      </c>
      <c r="P6">
        <f t="shared" si="4"/>
        <v>7.06</v>
      </c>
    </row>
    <row r="7" spans="1:18" x14ac:dyDescent="0.25">
      <c r="A7" t="s">
        <v>7</v>
      </c>
      <c r="B7" t="b">
        <v>0</v>
      </c>
      <c r="C7">
        <v>22302</v>
      </c>
      <c r="D7" t="s">
        <v>53</v>
      </c>
      <c r="E7">
        <v>4.37</v>
      </c>
      <c r="F7">
        <v>22167</v>
      </c>
      <c r="H7" t="s">
        <v>22</v>
      </c>
      <c r="J7">
        <f t="shared" si="1"/>
        <v>0</v>
      </c>
      <c r="M7">
        <f t="shared" si="0"/>
        <v>0</v>
      </c>
      <c r="N7">
        <f t="shared" si="2"/>
        <v>0</v>
      </c>
      <c r="O7">
        <f t="shared" si="3"/>
        <v>0</v>
      </c>
      <c r="P7">
        <f t="shared" si="4"/>
        <v>0</v>
      </c>
    </row>
    <row r="8" spans="1:18" x14ac:dyDescent="0.25">
      <c r="A8" t="s">
        <v>7</v>
      </c>
      <c r="B8" t="b">
        <v>0</v>
      </c>
      <c r="C8">
        <v>22301</v>
      </c>
      <c r="D8" t="s">
        <v>54</v>
      </c>
      <c r="E8">
        <v>3.33</v>
      </c>
      <c r="F8">
        <v>22167</v>
      </c>
      <c r="H8" t="s">
        <v>5</v>
      </c>
      <c r="J8">
        <f t="shared" si="1"/>
        <v>0</v>
      </c>
      <c r="L8" t="b">
        <v>1</v>
      </c>
      <c r="M8">
        <f t="shared" si="0"/>
        <v>0</v>
      </c>
      <c r="N8">
        <f t="shared" si="2"/>
        <v>0</v>
      </c>
      <c r="O8">
        <f t="shared" si="3"/>
        <v>0</v>
      </c>
      <c r="P8">
        <f t="shared" si="4"/>
        <v>0</v>
      </c>
    </row>
    <row r="9" spans="1:18" x14ac:dyDescent="0.25">
      <c r="A9" t="s">
        <v>8</v>
      </c>
      <c r="B9" t="b">
        <v>0</v>
      </c>
      <c r="C9">
        <v>10496</v>
      </c>
      <c r="D9" t="s">
        <v>55</v>
      </c>
      <c r="E9">
        <v>4.4400000000000004</v>
      </c>
      <c r="F9">
        <v>74078</v>
      </c>
      <c r="H9" t="s">
        <v>23</v>
      </c>
      <c r="J9">
        <f t="shared" si="1"/>
        <v>0</v>
      </c>
      <c r="L9" t="b">
        <v>1</v>
      </c>
      <c r="M9">
        <f t="shared" si="0"/>
        <v>0</v>
      </c>
      <c r="N9">
        <f t="shared" si="2"/>
        <v>0</v>
      </c>
      <c r="O9">
        <f t="shared" si="3"/>
        <v>0</v>
      </c>
      <c r="P9">
        <f t="shared" si="4"/>
        <v>0</v>
      </c>
    </row>
    <row r="10" spans="1:18" x14ac:dyDescent="0.25">
      <c r="A10" t="s">
        <v>8</v>
      </c>
      <c r="B10" t="b">
        <v>0</v>
      </c>
      <c r="C10">
        <v>10495</v>
      </c>
      <c r="D10" t="s">
        <v>56</v>
      </c>
      <c r="E10">
        <v>3.85</v>
      </c>
      <c r="F10">
        <v>74078</v>
      </c>
      <c r="H10" t="s">
        <v>24</v>
      </c>
      <c r="J10">
        <f t="shared" si="1"/>
        <v>0</v>
      </c>
      <c r="L10" t="b">
        <v>1</v>
      </c>
      <c r="M10">
        <f t="shared" si="0"/>
        <v>0</v>
      </c>
      <c r="N10">
        <f t="shared" si="2"/>
        <v>0</v>
      </c>
      <c r="O10">
        <f t="shared" si="3"/>
        <v>0</v>
      </c>
      <c r="P10">
        <f t="shared" si="4"/>
        <v>0</v>
      </c>
    </row>
    <row r="11" spans="1:18" x14ac:dyDescent="0.25">
      <c r="A11" t="s">
        <v>9</v>
      </c>
      <c r="B11" t="b">
        <v>0</v>
      </c>
      <c r="C11">
        <v>30724</v>
      </c>
      <c r="D11" t="s">
        <v>57</v>
      </c>
      <c r="E11">
        <v>78.39</v>
      </c>
      <c r="F11">
        <v>1777</v>
      </c>
      <c r="H11" t="s">
        <v>25</v>
      </c>
      <c r="J11">
        <f t="shared" si="1"/>
        <v>0</v>
      </c>
      <c r="L11" t="b">
        <v>1</v>
      </c>
      <c r="M11">
        <f t="shared" si="0"/>
        <v>0</v>
      </c>
      <c r="N11">
        <f t="shared" si="2"/>
        <v>0</v>
      </c>
      <c r="O11">
        <f t="shared" si="3"/>
        <v>0</v>
      </c>
      <c r="P11">
        <f t="shared" si="4"/>
        <v>0</v>
      </c>
    </row>
    <row r="12" spans="1:18" x14ac:dyDescent="0.25">
      <c r="A12" t="s">
        <v>9</v>
      </c>
      <c r="B12" t="b">
        <v>0</v>
      </c>
      <c r="C12">
        <v>30723</v>
      </c>
      <c r="D12" t="s">
        <v>58</v>
      </c>
      <c r="E12">
        <v>77.430000000000007</v>
      </c>
      <c r="F12">
        <v>1777</v>
      </c>
      <c r="H12" t="s">
        <v>6</v>
      </c>
      <c r="J12">
        <f t="shared" si="1"/>
        <v>0</v>
      </c>
      <c r="L12" t="b">
        <v>1</v>
      </c>
      <c r="M12">
        <f t="shared" si="0"/>
        <v>0</v>
      </c>
      <c r="N12">
        <f t="shared" si="2"/>
        <v>0</v>
      </c>
      <c r="O12">
        <f t="shared" si="3"/>
        <v>0</v>
      </c>
      <c r="P12">
        <f t="shared" si="4"/>
        <v>0</v>
      </c>
    </row>
    <row r="13" spans="1:18" x14ac:dyDescent="0.25">
      <c r="A13" t="s">
        <v>9</v>
      </c>
      <c r="B13" t="b">
        <v>0</v>
      </c>
      <c r="C13">
        <v>30722</v>
      </c>
      <c r="D13" t="s">
        <v>59</v>
      </c>
      <c r="E13">
        <v>86.98</v>
      </c>
      <c r="F13">
        <v>1014</v>
      </c>
      <c r="H13" t="s">
        <v>7</v>
      </c>
      <c r="J13">
        <f t="shared" si="1"/>
        <v>4</v>
      </c>
      <c r="L13" t="b">
        <v>1</v>
      </c>
      <c r="M13" t="b">
        <f t="shared" si="0"/>
        <v>0</v>
      </c>
      <c r="N13">
        <f t="shared" si="2"/>
        <v>31.599999999999998</v>
      </c>
      <c r="O13">
        <f t="shared" si="3"/>
        <v>4</v>
      </c>
      <c r="P13">
        <f t="shared" si="4"/>
        <v>7.8999999999999995</v>
      </c>
    </row>
    <row r="14" spans="1:18" x14ac:dyDescent="0.25">
      <c r="A14" t="s">
        <v>9</v>
      </c>
      <c r="B14" t="b">
        <v>0</v>
      </c>
      <c r="C14">
        <v>30721</v>
      </c>
      <c r="D14" t="s">
        <v>60</v>
      </c>
      <c r="E14">
        <v>86.69</v>
      </c>
      <c r="F14">
        <v>1014</v>
      </c>
      <c r="H14" t="s">
        <v>8</v>
      </c>
      <c r="J14">
        <f t="shared" si="1"/>
        <v>2</v>
      </c>
      <c r="L14" t="b">
        <v>1</v>
      </c>
      <c r="M14" t="b">
        <f t="shared" si="0"/>
        <v>0</v>
      </c>
      <c r="N14">
        <f t="shared" si="2"/>
        <v>16.580000000000002</v>
      </c>
      <c r="O14">
        <f t="shared" si="3"/>
        <v>2</v>
      </c>
      <c r="P14">
        <f t="shared" si="4"/>
        <v>8.2900000000000009</v>
      </c>
    </row>
    <row r="15" spans="1:18" x14ac:dyDescent="0.25">
      <c r="A15" t="s">
        <v>9</v>
      </c>
      <c r="B15" t="b">
        <v>0</v>
      </c>
      <c r="C15">
        <v>30720</v>
      </c>
      <c r="D15" t="s">
        <v>61</v>
      </c>
      <c r="E15">
        <v>88.27</v>
      </c>
      <c r="F15">
        <v>1500</v>
      </c>
      <c r="H15" t="s">
        <v>9</v>
      </c>
      <c r="J15">
        <f t="shared" si="1"/>
        <v>9</v>
      </c>
      <c r="K15">
        <f>66.21/1</f>
        <v>66.209999999999994</v>
      </c>
      <c r="M15" t="b">
        <f t="shared" si="0"/>
        <v>0</v>
      </c>
      <c r="N15">
        <f t="shared" si="2"/>
        <v>851.50000000000011</v>
      </c>
      <c r="O15">
        <f t="shared" si="3"/>
        <v>15</v>
      </c>
      <c r="P15">
        <f t="shared" si="4"/>
        <v>56.766666666666673</v>
      </c>
    </row>
    <row r="16" spans="1:18" x14ac:dyDescent="0.25">
      <c r="A16" t="s">
        <v>9</v>
      </c>
      <c r="B16" t="b">
        <v>0</v>
      </c>
      <c r="C16">
        <v>30719</v>
      </c>
      <c r="D16" t="s">
        <v>62</v>
      </c>
      <c r="E16">
        <v>87.2</v>
      </c>
      <c r="F16">
        <v>1500</v>
      </c>
      <c r="H16" t="s">
        <v>26</v>
      </c>
      <c r="J16">
        <f t="shared" si="1"/>
        <v>0</v>
      </c>
      <c r="K16">
        <f>63.29/18</f>
        <v>3.516111111111111</v>
      </c>
      <c r="M16">
        <f t="shared" si="0"/>
        <v>0</v>
      </c>
      <c r="N16">
        <f t="shared" si="2"/>
        <v>3.516111111111111</v>
      </c>
      <c r="O16">
        <f t="shared" si="3"/>
        <v>0</v>
      </c>
      <c r="P16">
        <f t="shared" si="4"/>
        <v>0</v>
      </c>
    </row>
    <row r="17" spans="1:16" x14ac:dyDescent="0.25">
      <c r="A17" t="s">
        <v>9</v>
      </c>
      <c r="B17" t="b">
        <v>0</v>
      </c>
      <c r="C17">
        <v>30718</v>
      </c>
      <c r="D17" t="s">
        <v>63</v>
      </c>
      <c r="E17">
        <v>49.33</v>
      </c>
      <c r="F17">
        <v>40758</v>
      </c>
      <c r="H17" t="s">
        <v>27</v>
      </c>
      <c r="J17">
        <f t="shared" si="1"/>
        <v>0</v>
      </c>
      <c r="M17">
        <f t="shared" si="0"/>
        <v>0</v>
      </c>
      <c r="N17">
        <f t="shared" si="2"/>
        <v>0</v>
      </c>
      <c r="O17">
        <f t="shared" si="3"/>
        <v>0</v>
      </c>
      <c r="P17">
        <f t="shared" si="4"/>
        <v>0</v>
      </c>
    </row>
    <row r="18" spans="1:16" x14ac:dyDescent="0.25">
      <c r="A18" t="s">
        <v>9</v>
      </c>
      <c r="B18" t="b">
        <v>0</v>
      </c>
      <c r="C18">
        <v>30717</v>
      </c>
      <c r="D18" t="s">
        <v>64</v>
      </c>
      <c r="E18">
        <v>39.6</v>
      </c>
      <c r="F18">
        <v>40758</v>
      </c>
      <c r="H18" t="s">
        <v>28</v>
      </c>
      <c r="J18">
        <f t="shared" si="1"/>
        <v>2</v>
      </c>
      <c r="L18" t="b">
        <v>1</v>
      </c>
      <c r="M18" t="b">
        <f t="shared" si="0"/>
        <v>0</v>
      </c>
      <c r="N18">
        <f t="shared" si="2"/>
        <v>26.18</v>
      </c>
      <c r="O18">
        <f t="shared" si="3"/>
        <v>2</v>
      </c>
      <c r="P18">
        <f t="shared" si="4"/>
        <v>13.09</v>
      </c>
    </row>
    <row r="19" spans="1:16" x14ac:dyDescent="0.25">
      <c r="A19" t="s">
        <v>9</v>
      </c>
      <c r="B19" t="b">
        <v>0</v>
      </c>
      <c r="C19">
        <v>30716</v>
      </c>
      <c r="D19" t="s">
        <v>65</v>
      </c>
      <c r="E19">
        <v>40.200000000000003</v>
      </c>
      <c r="F19">
        <v>40758</v>
      </c>
      <c r="H19" t="s">
        <v>10</v>
      </c>
      <c r="J19">
        <f t="shared" si="1"/>
        <v>0</v>
      </c>
      <c r="L19" t="b">
        <v>1</v>
      </c>
      <c r="M19">
        <f t="shared" si="0"/>
        <v>0</v>
      </c>
      <c r="N19">
        <f t="shared" si="2"/>
        <v>0</v>
      </c>
      <c r="O19">
        <f t="shared" si="3"/>
        <v>0</v>
      </c>
      <c r="P19">
        <f t="shared" si="4"/>
        <v>0</v>
      </c>
    </row>
    <row r="20" spans="1:16" x14ac:dyDescent="0.25">
      <c r="A20" t="s">
        <v>9</v>
      </c>
      <c r="B20" t="b">
        <v>0</v>
      </c>
      <c r="C20">
        <v>30715</v>
      </c>
      <c r="D20" t="s">
        <v>66</v>
      </c>
      <c r="E20">
        <v>13.73</v>
      </c>
      <c r="F20">
        <v>40758</v>
      </c>
      <c r="H20" t="s">
        <v>11</v>
      </c>
      <c r="I20" t="s">
        <v>85</v>
      </c>
      <c r="J20">
        <f t="shared" si="1"/>
        <v>3</v>
      </c>
      <c r="M20" t="b">
        <f t="shared" si="0"/>
        <v>0</v>
      </c>
      <c r="N20">
        <f t="shared" si="2"/>
        <v>21.650000000000002</v>
      </c>
      <c r="O20">
        <f t="shared" si="3"/>
        <v>3</v>
      </c>
      <c r="P20">
        <f t="shared" si="4"/>
        <v>7.2166666666666677</v>
      </c>
    </row>
    <row r="21" spans="1:16" x14ac:dyDescent="0.25">
      <c r="A21" t="s">
        <v>9</v>
      </c>
      <c r="B21" t="b">
        <v>0</v>
      </c>
      <c r="C21">
        <v>30714</v>
      </c>
      <c r="D21" t="s">
        <v>67</v>
      </c>
      <c r="E21">
        <v>36.21</v>
      </c>
      <c r="F21">
        <v>40758</v>
      </c>
      <c r="H21" t="s">
        <v>29</v>
      </c>
      <c r="I21" t="s">
        <v>85</v>
      </c>
      <c r="J21">
        <f t="shared" si="1"/>
        <v>0</v>
      </c>
      <c r="L21" t="b">
        <v>1</v>
      </c>
      <c r="M21">
        <f t="shared" si="0"/>
        <v>0</v>
      </c>
      <c r="N21">
        <f t="shared" si="2"/>
        <v>0</v>
      </c>
      <c r="O21">
        <f t="shared" si="3"/>
        <v>0</v>
      </c>
      <c r="P21">
        <f t="shared" si="4"/>
        <v>0</v>
      </c>
    </row>
    <row r="22" spans="1:16" x14ac:dyDescent="0.25">
      <c r="A22" t="s">
        <v>9</v>
      </c>
      <c r="B22" t="b">
        <v>0</v>
      </c>
      <c r="C22">
        <v>30713</v>
      </c>
      <c r="D22" t="s">
        <v>68</v>
      </c>
      <c r="E22">
        <v>25.23</v>
      </c>
      <c r="F22">
        <v>40758</v>
      </c>
      <c r="H22" t="s">
        <v>12</v>
      </c>
      <c r="I22" t="s">
        <v>85</v>
      </c>
      <c r="J22">
        <f t="shared" si="1"/>
        <v>1</v>
      </c>
      <c r="M22" t="b">
        <f t="shared" si="0"/>
        <v>0</v>
      </c>
      <c r="N22">
        <f t="shared" si="2"/>
        <v>1.84</v>
      </c>
      <c r="O22">
        <f t="shared" si="3"/>
        <v>1</v>
      </c>
      <c r="P22">
        <f t="shared" si="4"/>
        <v>1.84</v>
      </c>
    </row>
    <row r="23" spans="1:16" x14ac:dyDescent="0.25">
      <c r="A23" t="s">
        <v>9</v>
      </c>
      <c r="B23" t="b">
        <v>0</v>
      </c>
      <c r="C23">
        <v>30712</v>
      </c>
      <c r="D23" t="s">
        <v>69</v>
      </c>
      <c r="E23">
        <v>18.239999999999998</v>
      </c>
      <c r="F23">
        <v>40758</v>
      </c>
      <c r="H23" t="s">
        <v>30</v>
      </c>
      <c r="I23" t="s">
        <v>85</v>
      </c>
      <c r="J23">
        <f t="shared" si="1"/>
        <v>0</v>
      </c>
      <c r="L23" t="b">
        <v>1</v>
      </c>
      <c r="M23">
        <f t="shared" si="0"/>
        <v>0</v>
      </c>
      <c r="N23">
        <f t="shared" si="2"/>
        <v>0</v>
      </c>
      <c r="O23">
        <f t="shared" si="3"/>
        <v>0</v>
      </c>
      <c r="P23">
        <f t="shared" si="4"/>
        <v>0</v>
      </c>
    </row>
    <row r="24" spans="1:16" x14ac:dyDescent="0.25">
      <c r="A24" t="s">
        <v>9</v>
      </c>
      <c r="B24" t="b">
        <v>0</v>
      </c>
      <c r="C24">
        <v>30711</v>
      </c>
      <c r="D24" t="s">
        <v>70</v>
      </c>
      <c r="E24">
        <v>31.52</v>
      </c>
      <c r="F24">
        <v>40758</v>
      </c>
      <c r="H24" t="s">
        <v>31</v>
      </c>
      <c r="J24">
        <f t="shared" si="1"/>
        <v>2</v>
      </c>
      <c r="K24">
        <f>83.18/10</f>
        <v>8.3180000000000014</v>
      </c>
      <c r="M24" t="b">
        <f t="shared" si="0"/>
        <v>0</v>
      </c>
      <c r="N24">
        <f t="shared" si="2"/>
        <v>11.108000000000001</v>
      </c>
      <c r="O24">
        <f t="shared" si="3"/>
        <v>2</v>
      </c>
      <c r="P24">
        <f t="shared" si="4"/>
        <v>5.5540000000000003</v>
      </c>
    </row>
    <row r="25" spans="1:16" x14ac:dyDescent="0.25">
      <c r="A25" t="s">
        <v>9</v>
      </c>
      <c r="B25" t="b">
        <v>0</v>
      </c>
      <c r="C25">
        <v>30710</v>
      </c>
      <c r="D25" t="s">
        <v>71</v>
      </c>
      <c r="E25">
        <v>26.27</v>
      </c>
      <c r="F25">
        <v>40758</v>
      </c>
      <c r="H25" t="s">
        <v>32</v>
      </c>
      <c r="J25">
        <f t="shared" si="1"/>
        <v>0</v>
      </c>
      <c r="L25" t="b">
        <v>1</v>
      </c>
      <c r="M25">
        <f t="shared" si="0"/>
        <v>0</v>
      </c>
      <c r="N25">
        <f t="shared" si="2"/>
        <v>0</v>
      </c>
      <c r="O25">
        <f t="shared" si="3"/>
        <v>0</v>
      </c>
      <c r="P25">
        <f t="shared" si="4"/>
        <v>0</v>
      </c>
    </row>
    <row r="26" spans="1:16" x14ac:dyDescent="0.25">
      <c r="A26" t="s">
        <v>28</v>
      </c>
      <c r="B26" t="b">
        <v>0</v>
      </c>
      <c r="C26">
        <v>3129</v>
      </c>
      <c r="D26" t="s">
        <v>88</v>
      </c>
      <c r="E26">
        <v>8.02</v>
      </c>
      <c r="F26">
        <v>17670</v>
      </c>
      <c r="H26" t="s">
        <v>33</v>
      </c>
      <c r="J26">
        <f t="shared" si="1"/>
        <v>0</v>
      </c>
      <c r="M26">
        <f t="shared" si="0"/>
        <v>0</v>
      </c>
      <c r="N26">
        <f t="shared" si="2"/>
        <v>0</v>
      </c>
      <c r="O26">
        <f t="shared" si="3"/>
        <v>0</v>
      </c>
      <c r="P26">
        <f t="shared" si="4"/>
        <v>0</v>
      </c>
    </row>
    <row r="27" spans="1:16" x14ac:dyDescent="0.25">
      <c r="A27" t="s">
        <v>28</v>
      </c>
      <c r="B27" t="b">
        <v>0</v>
      </c>
      <c r="C27">
        <v>3128</v>
      </c>
      <c r="D27" t="s">
        <v>72</v>
      </c>
      <c r="E27">
        <v>5.07</v>
      </c>
      <c r="F27">
        <v>17670</v>
      </c>
      <c r="H27" t="s">
        <v>34</v>
      </c>
      <c r="J27">
        <f t="shared" si="1"/>
        <v>0</v>
      </c>
      <c r="L27" t="b">
        <v>1</v>
      </c>
      <c r="M27">
        <f t="shared" si="0"/>
        <v>0</v>
      </c>
      <c r="N27">
        <f t="shared" si="2"/>
        <v>0</v>
      </c>
      <c r="O27">
        <f t="shared" si="3"/>
        <v>0</v>
      </c>
      <c r="P27">
        <f t="shared" si="4"/>
        <v>0</v>
      </c>
    </row>
    <row r="28" spans="1:16" x14ac:dyDescent="0.25">
      <c r="A28" t="s">
        <v>11</v>
      </c>
      <c r="B28" t="b">
        <v>0</v>
      </c>
      <c r="C28">
        <v>10017</v>
      </c>
      <c r="D28" t="s">
        <v>73</v>
      </c>
      <c r="E28">
        <v>2.21</v>
      </c>
      <c r="F28">
        <v>25004</v>
      </c>
      <c r="H28" t="s">
        <v>35</v>
      </c>
      <c r="I28" t="s">
        <v>85</v>
      </c>
      <c r="J28">
        <f t="shared" si="1"/>
        <v>1</v>
      </c>
      <c r="M28" t="b">
        <f t="shared" si="0"/>
        <v>0</v>
      </c>
      <c r="N28">
        <f t="shared" si="2"/>
        <v>12.5</v>
      </c>
      <c r="O28">
        <f t="shared" si="3"/>
        <v>1</v>
      </c>
      <c r="P28">
        <f t="shared" si="4"/>
        <v>12.5</v>
      </c>
    </row>
    <row r="29" spans="1:16" x14ac:dyDescent="0.25">
      <c r="A29" t="s">
        <v>11</v>
      </c>
      <c r="B29" t="b">
        <v>0</v>
      </c>
      <c r="C29">
        <v>10016</v>
      </c>
      <c r="D29" t="s">
        <v>74</v>
      </c>
      <c r="E29">
        <v>17.64</v>
      </c>
      <c r="F29">
        <v>25004</v>
      </c>
      <c r="H29" t="s">
        <v>13</v>
      </c>
      <c r="I29" t="s">
        <v>85</v>
      </c>
      <c r="J29">
        <f t="shared" si="1"/>
        <v>1</v>
      </c>
      <c r="L29" t="b">
        <v>1</v>
      </c>
      <c r="M29" t="b">
        <f t="shared" si="0"/>
        <v>0</v>
      </c>
      <c r="N29">
        <f t="shared" si="2"/>
        <v>2.8</v>
      </c>
      <c r="O29">
        <f t="shared" si="3"/>
        <v>1</v>
      </c>
      <c r="P29">
        <f t="shared" si="4"/>
        <v>2.8</v>
      </c>
    </row>
    <row r="30" spans="1:16" x14ac:dyDescent="0.25">
      <c r="A30" t="s">
        <v>11</v>
      </c>
      <c r="B30" t="b">
        <v>0</v>
      </c>
      <c r="C30">
        <v>10015</v>
      </c>
      <c r="D30" t="s">
        <v>75</v>
      </c>
      <c r="E30">
        <v>1.8</v>
      </c>
      <c r="F30">
        <v>201363</v>
      </c>
      <c r="H30" t="s">
        <v>36</v>
      </c>
      <c r="J30">
        <f t="shared" si="1"/>
        <v>3</v>
      </c>
      <c r="K30">
        <f>99.52/6</f>
        <v>16.586666666666666</v>
      </c>
      <c r="M30" t="b">
        <f t="shared" si="0"/>
        <v>0</v>
      </c>
      <c r="N30">
        <f t="shared" si="2"/>
        <v>30.746666666666666</v>
      </c>
      <c r="O30">
        <f t="shared" si="3"/>
        <v>3</v>
      </c>
      <c r="P30">
        <f t="shared" si="4"/>
        <v>10.248888888888889</v>
      </c>
    </row>
    <row r="31" spans="1:16" x14ac:dyDescent="0.25">
      <c r="A31" t="s">
        <v>12</v>
      </c>
      <c r="B31" t="b">
        <v>0</v>
      </c>
      <c r="C31">
        <v>9872</v>
      </c>
      <c r="D31" t="s">
        <v>76</v>
      </c>
      <c r="E31">
        <v>1.84</v>
      </c>
      <c r="F31">
        <v>11979</v>
      </c>
      <c r="H31" t="s">
        <v>14</v>
      </c>
      <c r="I31" t="s">
        <v>85</v>
      </c>
      <c r="J31">
        <f t="shared" si="1"/>
        <v>2</v>
      </c>
      <c r="M31" t="b">
        <f t="shared" si="0"/>
        <v>0</v>
      </c>
      <c r="N31">
        <f t="shared" si="2"/>
        <v>123.72</v>
      </c>
      <c r="O31">
        <f t="shared" si="3"/>
        <v>2</v>
      </c>
      <c r="P31">
        <f t="shared" si="4"/>
        <v>61.86</v>
      </c>
    </row>
    <row r="32" spans="1:16" x14ac:dyDescent="0.25">
      <c r="A32" t="s">
        <v>31</v>
      </c>
      <c r="B32" t="b">
        <v>0</v>
      </c>
      <c r="C32">
        <v>12367</v>
      </c>
      <c r="D32" t="s">
        <v>93</v>
      </c>
      <c r="E32">
        <v>1.29</v>
      </c>
      <c r="F32">
        <v>165885</v>
      </c>
      <c r="H32" t="s">
        <v>37</v>
      </c>
      <c r="I32" t="s">
        <v>85</v>
      </c>
      <c r="J32">
        <f t="shared" si="1"/>
        <v>3</v>
      </c>
      <c r="K32">
        <f>88.5/7</f>
        <v>12.642857142857142</v>
      </c>
      <c r="M32" t="b">
        <f t="shared" si="0"/>
        <v>0</v>
      </c>
      <c r="N32">
        <f t="shared" si="2"/>
        <v>62.052857142857135</v>
      </c>
      <c r="O32">
        <f t="shared" si="3"/>
        <v>3</v>
      </c>
      <c r="P32">
        <f t="shared" si="4"/>
        <v>20.684285714285711</v>
      </c>
    </row>
    <row r="33" spans="1:16" x14ac:dyDescent="0.25">
      <c r="A33" t="s">
        <v>31</v>
      </c>
      <c r="B33" t="b">
        <v>0</v>
      </c>
      <c r="C33">
        <v>12366</v>
      </c>
      <c r="D33" t="s">
        <v>81</v>
      </c>
      <c r="E33">
        <v>1.5</v>
      </c>
      <c r="F33">
        <v>165885</v>
      </c>
      <c r="H33" t="s">
        <v>15</v>
      </c>
      <c r="I33" t="s">
        <v>85</v>
      </c>
      <c r="J33">
        <f t="shared" si="1"/>
        <v>0</v>
      </c>
      <c r="K33">
        <f>83.18/10</f>
        <v>8.3180000000000014</v>
      </c>
      <c r="M33">
        <f t="shared" si="0"/>
        <v>0</v>
      </c>
      <c r="N33">
        <f t="shared" si="2"/>
        <v>8.3180000000000014</v>
      </c>
      <c r="O33">
        <f t="shared" si="3"/>
        <v>0</v>
      </c>
      <c r="P33">
        <f t="shared" si="4"/>
        <v>0</v>
      </c>
    </row>
    <row r="34" spans="1:16" x14ac:dyDescent="0.25">
      <c r="A34" t="s">
        <v>35</v>
      </c>
      <c r="B34" t="b">
        <v>0</v>
      </c>
      <c r="C34">
        <v>8269</v>
      </c>
      <c r="D34" t="s">
        <v>82</v>
      </c>
      <c r="E34">
        <v>12.5</v>
      </c>
      <c r="F34">
        <v>9023</v>
      </c>
      <c r="H34" t="s">
        <v>38</v>
      </c>
      <c r="I34" t="s">
        <v>85</v>
      </c>
      <c r="J34">
        <f t="shared" si="1"/>
        <v>0</v>
      </c>
      <c r="M34">
        <f t="shared" si="0"/>
        <v>0</v>
      </c>
      <c r="N34">
        <f t="shared" si="2"/>
        <v>0</v>
      </c>
      <c r="O34">
        <f t="shared" si="3"/>
        <v>0</v>
      </c>
      <c r="P34">
        <f t="shared" si="4"/>
        <v>0</v>
      </c>
    </row>
    <row r="35" spans="1:16" x14ac:dyDescent="0.25">
      <c r="A35" t="s">
        <v>13</v>
      </c>
      <c r="B35" t="b">
        <v>0</v>
      </c>
      <c r="C35">
        <v>21038</v>
      </c>
      <c r="D35" t="s">
        <v>89</v>
      </c>
      <c r="E35">
        <v>1.4</v>
      </c>
      <c r="F35">
        <v>9932</v>
      </c>
      <c r="H35" t="s">
        <v>16</v>
      </c>
      <c r="I35" t="s">
        <v>85</v>
      </c>
      <c r="J35">
        <f t="shared" si="1"/>
        <v>1</v>
      </c>
      <c r="M35" t="b">
        <f t="shared" si="0"/>
        <v>0</v>
      </c>
      <c r="N35">
        <f t="shared" si="2"/>
        <v>4.7</v>
      </c>
      <c r="O35">
        <f t="shared" si="3"/>
        <v>1</v>
      </c>
      <c r="P35">
        <f t="shared" si="4"/>
        <v>4.7</v>
      </c>
    </row>
    <row r="36" spans="1:16" x14ac:dyDescent="0.25">
      <c r="A36" t="s">
        <v>36</v>
      </c>
      <c r="B36" t="b">
        <v>0</v>
      </c>
      <c r="C36">
        <v>18236</v>
      </c>
      <c r="D36" t="s">
        <v>90</v>
      </c>
      <c r="E36">
        <v>2.48</v>
      </c>
      <c r="F36">
        <v>40758</v>
      </c>
      <c r="H36" t="s">
        <v>17</v>
      </c>
      <c r="J36">
        <f t="shared" si="1"/>
        <v>1</v>
      </c>
      <c r="M36" t="b">
        <f t="shared" si="0"/>
        <v>0</v>
      </c>
      <c r="N36">
        <f t="shared" si="2"/>
        <v>1.82</v>
      </c>
      <c r="O36">
        <f t="shared" si="3"/>
        <v>1</v>
      </c>
      <c r="P36">
        <f t="shared" si="4"/>
        <v>1.82</v>
      </c>
    </row>
    <row r="37" spans="1:16" x14ac:dyDescent="0.25">
      <c r="A37" t="s">
        <v>36</v>
      </c>
      <c r="B37" t="b">
        <v>0</v>
      </c>
      <c r="C37">
        <v>18235</v>
      </c>
      <c r="D37" t="s">
        <v>91</v>
      </c>
      <c r="E37">
        <v>5.69</v>
      </c>
      <c r="F37">
        <v>40758</v>
      </c>
      <c r="H37" t="s">
        <v>39</v>
      </c>
      <c r="I37" t="s">
        <v>85</v>
      </c>
      <c r="J37">
        <f t="shared" si="1"/>
        <v>0</v>
      </c>
      <c r="K37">
        <f>83.44/10</f>
        <v>8.3439999999999994</v>
      </c>
      <c r="M37">
        <f t="shared" si="0"/>
        <v>0</v>
      </c>
      <c r="N37">
        <f t="shared" si="2"/>
        <v>8.3439999999999994</v>
      </c>
      <c r="O37">
        <f t="shared" si="3"/>
        <v>0</v>
      </c>
      <c r="P37">
        <f t="shared" si="4"/>
        <v>0</v>
      </c>
    </row>
    <row r="38" spans="1:16" x14ac:dyDescent="0.25">
      <c r="A38" t="s">
        <v>36</v>
      </c>
      <c r="B38" t="b">
        <v>0</v>
      </c>
      <c r="C38">
        <v>18234</v>
      </c>
      <c r="D38" t="s">
        <v>92</v>
      </c>
      <c r="E38">
        <v>5.99</v>
      </c>
      <c r="F38">
        <v>40758</v>
      </c>
      <c r="H38" t="s">
        <v>40</v>
      </c>
      <c r="J38">
        <f t="shared" si="1"/>
        <v>0</v>
      </c>
      <c r="L38" t="b">
        <v>1</v>
      </c>
      <c r="M38">
        <f t="shared" si="0"/>
        <v>0</v>
      </c>
      <c r="N38">
        <f t="shared" si="2"/>
        <v>0</v>
      </c>
      <c r="O38">
        <f t="shared" si="3"/>
        <v>0</v>
      </c>
      <c r="P38">
        <f t="shared" si="4"/>
        <v>0</v>
      </c>
    </row>
    <row r="39" spans="1:16" x14ac:dyDescent="0.25">
      <c r="A39" t="s">
        <v>14</v>
      </c>
      <c r="B39" t="b">
        <v>0</v>
      </c>
      <c r="C39">
        <v>7449</v>
      </c>
      <c r="D39" t="s">
        <v>77</v>
      </c>
      <c r="E39">
        <v>29.53</v>
      </c>
      <c r="F39">
        <v>136076</v>
      </c>
    </row>
    <row r="40" spans="1:16" x14ac:dyDescent="0.25">
      <c r="A40" t="s">
        <v>14</v>
      </c>
      <c r="B40" t="b">
        <v>0</v>
      </c>
      <c r="C40">
        <v>7448</v>
      </c>
      <c r="D40" t="s">
        <v>78</v>
      </c>
      <c r="E40">
        <v>94.19</v>
      </c>
      <c r="F40">
        <v>136076</v>
      </c>
    </row>
    <row r="41" spans="1:16" x14ac:dyDescent="0.25">
      <c r="A41" t="s">
        <v>37</v>
      </c>
      <c r="B41" t="b">
        <v>0</v>
      </c>
      <c r="C41">
        <v>4897</v>
      </c>
      <c r="D41" t="s">
        <v>94</v>
      </c>
      <c r="E41">
        <v>37.57</v>
      </c>
      <c r="F41">
        <v>116739</v>
      </c>
    </row>
    <row r="42" spans="1:16" x14ac:dyDescent="0.25">
      <c r="A42" t="s">
        <v>37</v>
      </c>
      <c r="B42" t="b">
        <v>0</v>
      </c>
      <c r="C42">
        <v>4896</v>
      </c>
      <c r="D42" t="s">
        <v>95</v>
      </c>
      <c r="E42">
        <v>6.18</v>
      </c>
      <c r="F42">
        <v>116739</v>
      </c>
    </row>
    <row r="43" spans="1:16" x14ac:dyDescent="0.25">
      <c r="A43" t="s">
        <v>37</v>
      </c>
      <c r="B43" t="b">
        <v>0</v>
      </c>
      <c r="C43">
        <v>4895</v>
      </c>
      <c r="D43" t="s">
        <v>96</v>
      </c>
      <c r="E43">
        <v>5.66</v>
      </c>
      <c r="F43">
        <v>116739</v>
      </c>
    </row>
    <row r="44" spans="1:16" x14ac:dyDescent="0.25">
      <c r="A44" t="s">
        <v>16</v>
      </c>
      <c r="B44" t="b">
        <v>0</v>
      </c>
      <c r="C44">
        <v>8814</v>
      </c>
      <c r="D44" t="s">
        <v>79</v>
      </c>
      <c r="E44">
        <v>4.7</v>
      </c>
      <c r="F44">
        <v>81391</v>
      </c>
    </row>
    <row r="45" spans="1:16" x14ac:dyDescent="0.25">
      <c r="A45" t="s">
        <v>17</v>
      </c>
      <c r="B45" t="b">
        <v>0</v>
      </c>
      <c r="C45">
        <v>26293</v>
      </c>
      <c r="D45" t="s">
        <v>80</v>
      </c>
      <c r="E45">
        <v>1.82</v>
      </c>
      <c r="F45">
        <v>199487</v>
      </c>
    </row>
  </sheetData>
  <conditionalFormatting sqref="J1:J1048576">
    <cfRule type="cellIs" dxfId="1" priority="2" operator="greaterThan">
      <formula>2</formula>
    </cfRule>
  </conditionalFormatting>
  <conditionalFormatting sqref="I1:I1048576">
    <cfRule type="cellIs" dxfId="0" priority="1" operator="equal">
      <formula>"Y"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Pineapple</dc:creator>
  <cp:lastModifiedBy>Pineapple</cp:lastModifiedBy>
  <dcterms:created xsi:type="dcterms:W3CDTF">2018-10-23T15:06:57Z</dcterms:created>
  <dcterms:modified xsi:type="dcterms:W3CDTF">2018-10-23T20:26:55Z</dcterms:modified>
</cp:coreProperties>
</file>