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vador\OneDrive\Escritorio\PUCP\PUCP-2024-1\Lab de máquinas eléctricas\L4\"/>
    </mc:Choice>
  </mc:AlternateContent>
  <xr:revisionPtr revIDLastSave="0" documentId="13_ncr:1_{8A692D39-111E-4E0F-BB13-FD5CAED6E58A}" xr6:coauthVersionLast="47" xr6:coauthVersionMax="47" xr10:uidLastSave="{00000000-0000-0000-0000-000000000000}"/>
  <bookViews>
    <workbookView xWindow="-110" yWindow="-110" windowWidth="19420" windowHeight="11500" xr2:uid="{FCB4D0C2-F04B-49A5-A8F5-0FDCD7B04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F66" i="1"/>
  <c r="G66" i="1"/>
  <c r="F67" i="1"/>
  <c r="G67" i="1"/>
  <c r="H67" i="1"/>
  <c r="F68" i="1"/>
  <c r="G68" i="1"/>
  <c r="H68" i="1" s="1"/>
  <c r="F65" i="1"/>
  <c r="G65" i="1" s="1"/>
  <c r="H65" i="1" s="1"/>
  <c r="H57" i="1"/>
  <c r="H58" i="1"/>
  <c r="H59" i="1"/>
  <c r="H60" i="1"/>
  <c r="H56" i="1"/>
  <c r="F60" i="1"/>
  <c r="G60" i="1" s="1"/>
  <c r="F59" i="1"/>
  <c r="G59" i="1" s="1"/>
  <c r="F58" i="1"/>
  <c r="G58" i="1" s="1"/>
  <c r="F57" i="1"/>
  <c r="G57" i="1" s="1"/>
  <c r="F56" i="1"/>
  <c r="G56" i="1" s="1"/>
  <c r="H51" i="1"/>
  <c r="I51" i="1" s="1"/>
  <c r="H50" i="1"/>
  <c r="I50" i="1" s="1"/>
  <c r="H49" i="1"/>
  <c r="I49" i="1" s="1"/>
  <c r="H48" i="1"/>
  <c r="I48" i="1" s="1"/>
  <c r="H43" i="1"/>
  <c r="I43" i="1" s="1"/>
  <c r="I42" i="1"/>
  <c r="H42" i="1"/>
  <c r="H41" i="1"/>
  <c r="I41" i="1" s="1"/>
  <c r="J41" i="1" s="1"/>
  <c r="H40" i="1"/>
  <c r="I40" i="1" s="1"/>
  <c r="J40" i="1" s="1"/>
  <c r="H35" i="1"/>
  <c r="I35" i="1" s="1"/>
  <c r="J35" i="1" s="1"/>
  <c r="H34" i="1"/>
  <c r="I34" i="1" s="1"/>
  <c r="J34" i="1" s="1"/>
  <c r="H33" i="1"/>
  <c r="I33" i="1" s="1"/>
  <c r="H32" i="1"/>
  <c r="I32" i="1" s="1"/>
  <c r="H31" i="1"/>
  <c r="I31" i="1" s="1"/>
  <c r="H30" i="1"/>
  <c r="I30" i="1" s="1"/>
  <c r="J30" i="1" s="1"/>
  <c r="H26" i="1"/>
  <c r="I26" i="1" s="1"/>
  <c r="J26" i="1" s="1"/>
  <c r="I25" i="1"/>
  <c r="J25" i="1" s="1"/>
  <c r="H25" i="1"/>
  <c r="I24" i="1"/>
  <c r="J24" i="1" s="1"/>
  <c r="H24" i="1"/>
  <c r="I23" i="1"/>
  <c r="J23" i="1" s="1"/>
  <c r="H23" i="1"/>
  <c r="H22" i="1"/>
  <c r="I22" i="1" s="1"/>
  <c r="J22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/>
  <c r="J17" i="1" s="1"/>
  <c r="H13" i="1"/>
  <c r="I13" i="1" s="1"/>
  <c r="J13" i="1" s="1"/>
  <c r="G49" i="1"/>
  <c r="G50" i="1"/>
  <c r="G51" i="1"/>
  <c r="G48" i="1"/>
  <c r="G41" i="1"/>
  <c r="G42" i="1"/>
  <c r="G43" i="1"/>
  <c r="G40" i="1"/>
  <c r="G35" i="1"/>
  <c r="G31" i="1"/>
  <c r="G32" i="1"/>
  <c r="G33" i="1"/>
  <c r="G34" i="1"/>
  <c r="G30" i="1"/>
  <c r="G23" i="1"/>
  <c r="G24" i="1"/>
  <c r="G25" i="1"/>
  <c r="G26" i="1"/>
  <c r="G22" i="1"/>
  <c r="G14" i="1"/>
  <c r="G15" i="1"/>
  <c r="G16" i="1"/>
  <c r="G17" i="1"/>
  <c r="G13" i="1"/>
  <c r="J42" i="1" l="1"/>
  <c r="J43" i="1"/>
  <c r="J48" i="1"/>
  <c r="J49" i="1"/>
  <c r="J50" i="1"/>
  <c r="J51" i="1"/>
  <c r="J31" i="1"/>
  <c r="J32" i="1"/>
  <c r="J33" i="1"/>
</calcChain>
</file>

<file path=xl/sharedStrings.xml><?xml version="1.0" encoding="utf-8"?>
<sst xmlns="http://schemas.openxmlformats.org/spreadsheetml/2006/main" count="80" uniqueCount="30">
  <si>
    <t>Lab de máquinas</t>
  </si>
  <si>
    <t>Motor DC</t>
  </si>
  <si>
    <t>Tabla 2. Resistencia del bobinado en el motor y reóstato</t>
  </si>
  <si>
    <t>BOBINA DE ARMADURA</t>
  </si>
  <si>
    <t>BOBINA SERIE</t>
  </si>
  <si>
    <t>BOBINA DE CAMPO</t>
  </si>
  <si>
    <t>DESIGNACIÓN</t>
  </si>
  <si>
    <t>RESISTENCIA</t>
  </si>
  <si>
    <t>Tabla 3. Ensayo con carga Motor Shunt</t>
  </si>
  <si>
    <t>Ic = 0.35</t>
  </si>
  <si>
    <t>Para Ic = 0.35</t>
  </si>
  <si>
    <t>V1</t>
  </si>
  <si>
    <t xml:space="preserve">Iarm </t>
  </si>
  <si>
    <t>Vg</t>
  </si>
  <si>
    <t>Ig</t>
  </si>
  <si>
    <t>n (RPM)</t>
  </si>
  <si>
    <t>Tabla 4. Ensayo con carga Motor Shunt</t>
  </si>
  <si>
    <t>Para Ic = 0.40</t>
  </si>
  <si>
    <t>f (Hz)</t>
  </si>
  <si>
    <t>Tabla 7. Ensayo con carga Motor Serie</t>
  </si>
  <si>
    <t>Tabla 5. Ensayo con carga Motor Compuesto</t>
  </si>
  <si>
    <t>Ic = 0.4</t>
  </si>
  <si>
    <t>Tabla 6. Ensayo con carga Motor Compuesto</t>
  </si>
  <si>
    <t>Tabla 9. Ensayo con carga Motor independiente</t>
  </si>
  <si>
    <t>Ic = 0.4 A y N = 1000 RPM</t>
  </si>
  <si>
    <t>Pelectrica</t>
  </si>
  <si>
    <t>Pmec</t>
  </si>
  <si>
    <t>Torque</t>
  </si>
  <si>
    <t>Tabla 10. Ensayo con carga Motor independiente</t>
  </si>
  <si>
    <t>Ic = 0.4 A y N = 1200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</si>
</sst>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B4D6-D78F-4402-9627-FEEADC074CB1}">
  <dimension ref="A1:J68"/>
  <sheetViews>
    <sheetView tabSelected="1" topLeftCell="A46" workbookViewId="0">
      <selection activeCell="H66" sqref="H66"/>
    </sheetView>
  </sheetViews>
  <sheetFormatPr defaultRowHeight="14.5" x14ac:dyDescent="0.35"/>
  <cols>
    <col min="1" max="1" width="29.36328125" customWidth="1"/>
  </cols>
  <sheetData>
    <row r="1" spans="1:10" x14ac:dyDescent="0.35">
      <c r="A1" t="s">
        <v>0</v>
      </c>
    </row>
    <row r="2" spans="1:10" x14ac:dyDescent="0.35">
      <c r="A2" t="s">
        <v>1</v>
      </c>
    </row>
    <row r="4" spans="1:10" x14ac:dyDescent="0.35">
      <c r="A4" t="s">
        <v>2</v>
      </c>
    </row>
    <row r="5" spans="1:10" x14ac:dyDescent="0.35">
      <c r="A5" t="s">
        <v>6</v>
      </c>
      <c r="B5" t="s">
        <v>7</v>
      </c>
    </row>
    <row r="6" spans="1:10" x14ac:dyDescent="0.35">
      <c r="A6" t="s">
        <v>3</v>
      </c>
      <c r="B6">
        <v>4.0999999999999996</v>
      </c>
    </row>
    <row r="7" spans="1:10" x14ac:dyDescent="0.35">
      <c r="A7" t="s">
        <v>4</v>
      </c>
      <c r="B7">
        <v>1.2</v>
      </c>
    </row>
    <row r="8" spans="1:10" x14ac:dyDescent="0.35">
      <c r="A8" t="s">
        <v>5</v>
      </c>
      <c r="B8">
        <v>256.60000000000002</v>
      </c>
    </row>
    <row r="10" spans="1:10" x14ac:dyDescent="0.35">
      <c r="A10" t="s">
        <v>8</v>
      </c>
    </row>
    <row r="11" spans="1:10" x14ac:dyDescent="0.35">
      <c r="A11" t="s">
        <v>10</v>
      </c>
    </row>
    <row r="12" spans="1:10" x14ac:dyDescent="0.35">
      <c r="B12" t="s">
        <v>11</v>
      </c>
      <c r="C12" t="s">
        <v>12</v>
      </c>
      <c r="D12" t="s">
        <v>13</v>
      </c>
      <c r="E12" t="s">
        <v>14</v>
      </c>
      <c r="F12" t="s">
        <v>18</v>
      </c>
      <c r="G12" t="s">
        <v>15</v>
      </c>
      <c r="H12" t="s">
        <v>25</v>
      </c>
      <c r="I12" t="s">
        <v>26</v>
      </c>
      <c r="J12" t="s">
        <v>27</v>
      </c>
    </row>
    <row r="13" spans="1:10" x14ac:dyDescent="0.35">
      <c r="B13">
        <v>220</v>
      </c>
      <c r="C13">
        <v>0.9</v>
      </c>
      <c r="D13">
        <v>130</v>
      </c>
      <c r="E13">
        <v>0</v>
      </c>
      <c r="F13">
        <v>52.5</v>
      </c>
      <c r="G13">
        <f>F13*120/4</f>
        <v>1575</v>
      </c>
      <c r="H13">
        <f>D13*E13</f>
        <v>0</v>
      </c>
      <c r="I13">
        <f>H13*0.9</f>
        <v>0</v>
      </c>
      <c r="J13">
        <f>I13/(G13*PI()/30)</f>
        <v>0</v>
      </c>
    </row>
    <row r="14" spans="1:10" x14ac:dyDescent="0.35">
      <c r="B14">
        <v>220</v>
      </c>
      <c r="C14">
        <v>2.2999999999999998</v>
      </c>
      <c r="D14">
        <v>128.16</v>
      </c>
      <c r="E14">
        <v>0.63600000000000001</v>
      </c>
      <c r="F14">
        <v>51.4</v>
      </c>
      <c r="G14">
        <f t="shared" ref="G14:G17" si="0">F14*120/4</f>
        <v>1542</v>
      </c>
      <c r="H14">
        <f t="shared" ref="H14:H17" si="1">D14*E14</f>
        <v>81.50976</v>
      </c>
      <c r="I14">
        <f t="shared" ref="I14:I17" si="2">H14*0.9</f>
        <v>73.358784</v>
      </c>
      <c r="J14">
        <f t="shared" ref="J14:J17" si="3">I14/(G14*PI()/30)</f>
        <v>0.45429622929224289</v>
      </c>
    </row>
    <row r="15" spans="1:10" x14ac:dyDescent="0.35">
      <c r="B15">
        <v>220</v>
      </c>
      <c r="C15">
        <v>4.5</v>
      </c>
      <c r="D15">
        <v>131.22</v>
      </c>
      <c r="E15">
        <v>0.94599999999999995</v>
      </c>
      <c r="F15">
        <v>49.854999999999997</v>
      </c>
      <c r="G15">
        <f t="shared" si="0"/>
        <v>1495.6499999999999</v>
      </c>
      <c r="H15">
        <f t="shared" si="1"/>
        <v>124.13412</v>
      </c>
      <c r="I15">
        <f t="shared" si="2"/>
        <v>111.720708</v>
      </c>
      <c r="J15">
        <f t="shared" si="3"/>
        <v>0.71330470058875772</v>
      </c>
    </row>
    <row r="16" spans="1:10" x14ac:dyDescent="0.35">
      <c r="B16">
        <v>220</v>
      </c>
      <c r="C16">
        <v>6.7</v>
      </c>
      <c r="D16">
        <v>129.96</v>
      </c>
      <c r="E16">
        <v>2.6120000000000001</v>
      </c>
      <c r="F16">
        <v>48.326999999999998</v>
      </c>
      <c r="G16">
        <f t="shared" si="0"/>
        <v>1449.81</v>
      </c>
      <c r="H16">
        <f t="shared" si="1"/>
        <v>339.45552000000004</v>
      </c>
      <c r="I16">
        <f t="shared" si="2"/>
        <v>305.50996800000001</v>
      </c>
      <c r="J16">
        <f t="shared" si="3"/>
        <v>2.0122673276241758</v>
      </c>
    </row>
    <row r="17" spans="1:10" x14ac:dyDescent="0.35">
      <c r="B17">
        <v>220</v>
      </c>
      <c r="C17">
        <v>9</v>
      </c>
      <c r="D17">
        <v>127.01</v>
      </c>
      <c r="E17">
        <v>3.5009999999999999</v>
      </c>
      <c r="F17">
        <v>46.79</v>
      </c>
      <c r="G17">
        <f t="shared" si="0"/>
        <v>1403.7</v>
      </c>
      <c r="H17">
        <f t="shared" si="1"/>
        <v>444.66201000000001</v>
      </c>
      <c r="I17">
        <f t="shared" si="2"/>
        <v>400.195809</v>
      </c>
      <c r="J17">
        <f t="shared" si="3"/>
        <v>2.7225108444971151</v>
      </c>
    </row>
    <row r="19" spans="1:10" x14ac:dyDescent="0.35">
      <c r="A19" t="s">
        <v>16</v>
      </c>
    </row>
    <row r="20" spans="1:10" x14ac:dyDescent="0.35">
      <c r="A20" t="s">
        <v>17</v>
      </c>
    </row>
    <row r="21" spans="1:10" x14ac:dyDescent="0.35">
      <c r="B21" t="s">
        <v>11</v>
      </c>
      <c r="C21" t="s">
        <v>12</v>
      </c>
      <c r="D21" t="s">
        <v>13</v>
      </c>
      <c r="E21" t="s">
        <v>14</v>
      </c>
      <c r="F21" t="s">
        <v>18</v>
      </c>
      <c r="G21" t="s">
        <v>15</v>
      </c>
      <c r="H21" t="s">
        <v>25</v>
      </c>
      <c r="I21" t="s">
        <v>26</v>
      </c>
      <c r="J21" t="s">
        <v>27</v>
      </c>
    </row>
    <row r="22" spans="1:10" x14ac:dyDescent="0.35">
      <c r="B22">
        <v>220</v>
      </c>
      <c r="C22">
        <v>1</v>
      </c>
      <c r="D22">
        <v>136.32</v>
      </c>
      <c r="E22">
        <v>0</v>
      </c>
      <c r="F22">
        <v>48.6</v>
      </c>
      <c r="G22">
        <f>F22*120/4</f>
        <v>1458</v>
      </c>
      <c r="H22">
        <f>D22*E22</f>
        <v>0</v>
      </c>
      <c r="I22">
        <f>H22*0.9</f>
        <v>0</v>
      </c>
      <c r="J22">
        <f>I22/(G22*PI()/30)</f>
        <v>0</v>
      </c>
    </row>
    <row r="23" spans="1:10" x14ac:dyDescent="0.35">
      <c r="B23">
        <v>220</v>
      </c>
      <c r="C23">
        <v>2.2999999999999998</v>
      </c>
      <c r="D23">
        <v>131.16999999999999</v>
      </c>
      <c r="E23">
        <v>0.71499999999999997</v>
      </c>
      <c r="F23">
        <v>47.14</v>
      </c>
      <c r="G23">
        <f t="shared" ref="G23:G26" si="4">F23*120/4</f>
        <v>1414.2</v>
      </c>
      <c r="H23">
        <f t="shared" ref="H23:H26" si="5">D23*E23</f>
        <v>93.786549999999991</v>
      </c>
      <c r="I23">
        <f t="shared" ref="I23:I26" si="6">H23*0.9</f>
        <v>84.407894999999996</v>
      </c>
      <c r="J23">
        <f t="shared" ref="J23:J26" si="7">I23/(G23*PI()/30)</f>
        <v>0.56995900404037658</v>
      </c>
    </row>
    <row r="24" spans="1:10" x14ac:dyDescent="0.35">
      <c r="B24">
        <v>220</v>
      </c>
      <c r="C24">
        <v>4.5</v>
      </c>
      <c r="D24">
        <v>131.29</v>
      </c>
      <c r="E24">
        <v>1.7</v>
      </c>
      <c r="F24">
        <v>45.368000000000002</v>
      </c>
      <c r="G24">
        <f t="shared" si="4"/>
        <v>1361.04</v>
      </c>
      <c r="H24">
        <f t="shared" si="5"/>
        <v>223.19299999999998</v>
      </c>
      <c r="I24">
        <f t="shared" si="6"/>
        <v>200.87369999999999</v>
      </c>
      <c r="J24">
        <f t="shared" si="7"/>
        <v>1.4093652923716475</v>
      </c>
    </row>
    <row r="25" spans="1:10" x14ac:dyDescent="0.35">
      <c r="B25">
        <v>220</v>
      </c>
      <c r="C25">
        <v>6.8</v>
      </c>
      <c r="D25">
        <v>128.69999999999999</v>
      </c>
      <c r="E25">
        <v>2.7130000000000001</v>
      </c>
      <c r="F25">
        <v>43.643999999999998</v>
      </c>
      <c r="G25">
        <f t="shared" si="4"/>
        <v>1309.32</v>
      </c>
      <c r="H25">
        <f t="shared" si="5"/>
        <v>349.16309999999999</v>
      </c>
      <c r="I25">
        <f t="shared" si="6"/>
        <v>314.24678999999998</v>
      </c>
      <c r="J25">
        <f t="shared" si="7"/>
        <v>2.2919040408423053</v>
      </c>
    </row>
    <row r="26" spans="1:10" x14ac:dyDescent="0.35">
      <c r="B26">
        <v>220</v>
      </c>
      <c r="C26">
        <v>9</v>
      </c>
      <c r="D26">
        <v>122.82</v>
      </c>
      <c r="E26">
        <v>3.6859999999999999</v>
      </c>
      <c r="F26">
        <v>42</v>
      </c>
      <c r="G26">
        <f t="shared" si="4"/>
        <v>1260</v>
      </c>
      <c r="H26">
        <f t="shared" si="5"/>
        <v>452.71451999999999</v>
      </c>
      <c r="I26">
        <f t="shared" si="6"/>
        <v>407.44306799999998</v>
      </c>
      <c r="J26">
        <f t="shared" si="7"/>
        <v>3.0879323000346304</v>
      </c>
    </row>
    <row r="28" spans="1:10" x14ac:dyDescent="0.35">
      <c r="A28" t="s">
        <v>19</v>
      </c>
    </row>
    <row r="29" spans="1:10" x14ac:dyDescent="0.35">
      <c r="B29" t="s">
        <v>11</v>
      </c>
      <c r="C29" t="s">
        <v>12</v>
      </c>
      <c r="D29" t="s">
        <v>13</v>
      </c>
      <c r="E29" t="s">
        <v>14</v>
      </c>
      <c r="F29" t="s">
        <v>18</v>
      </c>
      <c r="G29" t="s">
        <v>15</v>
      </c>
      <c r="H29" t="s">
        <v>25</v>
      </c>
      <c r="I29" t="s">
        <v>26</v>
      </c>
      <c r="J29" t="s">
        <v>27</v>
      </c>
    </row>
    <row r="30" spans="1:10" x14ac:dyDescent="0.35">
      <c r="B30">
        <v>220</v>
      </c>
      <c r="C30">
        <v>7.8</v>
      </c>
      <c r="D30">
        <v>113.55</v>
      </c>
      <c r="E30">
        <v>3.411</v>
      </c>
      <c r="F30">
        <v>33.957999999999998</v>
      </c>
      <c r="G30">
        <f>120*F30/4</f>
        <v>1018.74</v>
      </c>
      <c r="H30">
        <f>D30*E30</f>
        <v>387.31905</v>
      </c>
      <c r="I30">
        <f>H30*0.9</f>
        <v>348.58714500000002</v>
      </c>
      <c r="J30">
        <f>I30/(G30*PI()/30)</f>
        <v>3.2675285485035199</v>
      </c>
    </row>
    <row r="31" spans="1:10" x14ac:dyDescent="0.35">
      <c r="B31">
        <v>220</v>
      </c>
      <c r="C31">
        <v>7</v>
      </c>
      <c r="D31">
        <v>107.92</v>
      </c>
      <c r="E31">
        <v>3.2389999999999999</v>
      </c>
      <c r="F31">
        <v>37.192999999999998</v>
      </c>
      <c r="G31">
        <f t="shared" ref="G31:G34" si="8">120*F31/4</f>
        <v>1115.79</v>
      </c>
      <c r="H31">
        <f t="shared" ref="H31:H34" si="9">D31*E31</f>
        <v>349.55288000000002</v>
      </c>
      <c r="I31">
        <f t="shared" ref="I31:I35" si="10">H31*0.9</f>
        <v>314.59759200000002</v>
      </c>
      <c r="J31">
        <f t="shared" ref="J31:J34" si="11">I31/(G31*PI()/30)</f>
        <v>2.6924293201197704</v>
      </c>
    </row>
    <row r="32" spans="1:10" x14ac:dyDescent="0.35">
      <c r="B32">
        <v>220</v>
      </c>
      <c r="C32">
        <v>6.5</v>
      </c>
      <c r="D32">
        <v>103.72</v>
      </c>
      <c r="E32">
        <v>3.1110000000000002</v>
      </c>
      <c r="F32">
        <v>39.636000000000003</v>
      </c>
      <c r="G32">
        <f t="shared" si="8"/>
        <v>1189.0800000000002</v>
      </c>
      <c r="H32">
        <f t="shared" si="9"/>
        <v>322.67292000000003</v>
      </c>
      <c r="I32">
        <f t="shared" si="10"/>
        <v>290.40562800000004</v>
      </c>
      <c r="J32">
        <f t="shared" si="11"/>
        <v>2.3321975576701046</v>
      </c>
    </row>
    <row r="33" spans="1:10" x14ac:dyDescent="0.35">
      <c r="B33">
        <v>220</v>
      </c>
      <c r="C33">
        <v>6</v>
      </c>
      <c r="D33">
        <v>99.76</v>
      </c>
      <c r="E33">
        <v>2.988</v>
      </c>
      <c r="F33">
        <v>42.856999999999999</v>
      </c>
      <c r="G33">
        <f t="shared" si="8"/>
        <v>1285.71</v>
      </c>
      <c r="H33">
        <f t="shared" si="9"/>
        <v>298.08287999999999</v>
      </c>
      <c r="I33">
        <f t="shared" si="10"/>
        <v>268.27459199999998</v>
      </c>
      <c r="J33">
        <f t="shared" si="11"/>
        <v>1.9925439215419392</v>
      </c>
    </row>
    <row r="34" spans="1:10" x14ac:dyDescent="0.35">
      <c r="B34">
        <v>220</v>
      </c>
      <c r="C34">
        <v>5.5</v>
      </c>
      <c r="D34">
        <v>94.3</v>
      </c>
      <c r="E34">
        <v>2.82</v>
      </c>
      <c r="F34">
        <v>47.414000000000001</v>
      </c>
      <c r="G34">
        <f t="shared" si="8"/>
        <v>1422.42</v>
      </c>
      <c r="H34">
        <f t="shared" si="9"/>
        <v>265.92599999999999</v>
      </c>
      <c r="I34">
        <f t="shared" si="10"/>
        <v>239.33339999999998</v>
      </c>
      <c r="J34">
        <f t="shared" si="11"/>
        <v>1.6067445757366947</v>
      </c>
    </row>
    <row r="35" spans="1:10" x14ac:dyDescent="0.35">
      <c r="B35">
        <v>220</v>
      </c>
      <c r="C35">
        <v>5</v>
      </c>
      <c r="D35">
        <v>88.4</v>
      </c>
      <c r="E35">
        <v>2.6379999999999999</v>
      </c>
      <c r="F35">
        <v>52.188000000000002</v>
      </c>
      <c r="G35">
        <f>120*F35/4</f>
        <v>1565.64</v>
      </c>
      <c r="H35">
        <f t="shared" ref="H35" si="12">D35*E35</f>
        <v>233.19920000000002</v>
      </c>
      <c r="I35">
        <f t="shared" si="10"/>
        <v>209.87928000000002</v>
      </c>
      <c r="J35">
        <f t="shared" ref="J35" si="13">I35/(G35*PI()/30)</f>
        <v>1.280115155383152</v>
      </c>
    </row>
    <row r="37" spans="1:10" x14ac:dyDescent="0.35">
      <c r="A37" t="s">
        <v>20</v>
      </c>
    </row>
    <row r="38" spans="1:10" x14ac:dyDescent="0.35">
      <c r="A38" t="s">
        <v>9</v>
      </c>
    </row>
    <row r="39" spans="1:10" x14ac:dyDescent="0.35">
      <c r="B39" t="s">
        <v>11</v>
      </c>
      <c r="C39" t="s">
        <v>12</v>
      </c>
      <c r="D39" t="s">
        <v>13</v>
      </c>
      <c r="E39" t="s">
        <v>14</v>
      </c>
      <c r="F39" t="s">
        <v>18</v>
      </c>
      <c r="G39" t="s">
        <v>15</v>
      </c>
      <c r="H39" t="s">
        <v>25</v>
      </c>
      <c r="I39" t="s">
        <v>26</v>
      </c>
      <c r="J39" t="s">
        <v>27</v>
      </c>
    </row>
    <row r="40" spans="1:10" x14ac:dyDescent="0.35">
      <c r="B40">
        <v>220</v>
      </c>
      <c r="C40">
        <v>0.9</v>
      </c>
      <c r="D40">
        <v>130.99</v>
      </c>
      <c r="E40">
        <v>0</v>
      </c>
      <c r="F40">
        <v>45.179000000000002</v>
      </c>
      <c r="G40">
        <f>120*F40/4</f>
        <v>1355.3700000000001</v>
      </c>
      <c r="H40">
        <f>D40*E40</f>
        <v>0</v>
      </c>
      <c r="I40">
        <f>H40*0.9</f>
        <v>0</v>
      </c>
      <c r="J40">
        <f>I40/(G40*PI()/30)</f>
        <v>0</v>
      </c>
    </row>
    <row r="41" spans="1:10" x14ac:dyDescent="0.35">
      <c r="B41">
        <v>220</v>
      </c>
      <c r="C41">
        <v>2.2999999999999998</v>
      </c>
      <c r="D41">
        <v>109.85</v>
      </c>
      <c r="E41">
        <v>0.93400000000000005</v>
      </c>
      <c r="F41">
        <v>38.328000000000003</v>
      </c>
      <c r="G41">
        <f t="shared" ref="G41:G43" si="14">120*F41/4</f>
        <v>1149.8400000000001</v>
      </c>
      <c r="H41">
        <f t="shared" ref="H41:H43" si="15">D41*E41</f>
        <v>102.59990000000001</v>
      </c>
      <c r="I41">
        <f t="shared" ref="I41:I43" si="16">H41*0.9</f>
        <v>92.339910000000003</v>
      </c>
      <c r="J41">
        <f t="shared" ref="J41:J43" si="17">I41/(G41*PI()/30)</f>
        <v>0.7668729451659746</v>
      </c>
    </row>
    <row r="42" spans="1:10" x14ac:dyDescent="0.35">
      <c r="B42">
        <v>220</v>
      </c>
      <c r="C42">
        <v>4.5</v>
      </c>
      <c r="D42">
        <v>101.92</v>
      </c>
      <c r="E42">
        <v>2.2999999999999998</v>
      </c>
      <c r="F42">
        <v>30.899000000000001</v>
      </c>
      <c r="G42">
        <f t="shared" si="14"/>
        <v>926.97</v>
      </c>
      <c r="H42">
        <f t="shared" si="15"/>
        <v>234.416</v>
      </c>
      <c r="I42">
        <f t="shared" si="16"/>
        <v>210.9744</v>
      </c>
      <c r="J42">
        <f t="shared" si="17"/>
        <v>2.1733789848115972</v>
      </c>
    </row>
    <row r="43" spans="1:10" x14ac:dyDescent="0.35">
      <c r="B43">
        <v>220</v>
      </c>
      <c r="C43">
        <v>5.3</v>
      </c>
      <c r="D43">
        <v>96.53</v>
      </c>
      <c r="E43">
        <v>2.9</v>
      </c>
      <c r="F43">
        <v>28.672999999999998</v>
      </c>
      <c r="G43">
        <f t="shared" si="14"/>
        <v>860.18999999999994</v>
      </c>
      <c r="H43">
        <f t="shared" si="15"/>
        <v>279.93700000000001</v>
      </c>
      <c r="I43">
        <f t="shared" si="16"/>
        <v>251.94330000000002</v>
      </c>
      <c r="J43">
        <f t="shared" si="17"/>
        <v>2.7969184650287251</v>
      </c>
    </row>
    <row r="45" spans="1:10" x14ac:dyDescent="0.35">
      <c r="A45" t="s">
        <v>22</v>
      </c>
    </row>
    <row r="46" spans="1:10" x14ac:dyDescent="0.35">
      <c r="A46" t="s">
        <v>21</v>
      </c>
    </row>
    <row r="47" spans="1:10" x14ac:dyDescent="0.35">
      <c r="B47" t="s">
        <v>11</v>
      </c>
      <c r="C47" t="s">
        <v>12</v>
      </c>
      <c r="D47" t="s">
        <v>13</v>
      </c>
      <c r="E47" t="s">
        <v>14</v>
      </c>
      <c r="F47" t="s">
        <v>18</v>
      </c>
      <c r="G47" t="s">
        <v>15</v>
      </c>
      <c r="H47" t="s">
        <v>25</v>
      </c>
      <c r="I47" t="s">
        <v>26</v>
      </c>
      <c r="J47" t="s">
        <v>27</v>
      </c>
    </row>
    <row r="48" spans="1:10" x14ac:dyDescent="0.35">
      <c r="B48">
        <v>220</v>
      </c>
      <c r="C48">
        <v>0.9</v>
      </c>
      <c r="D48">
        <v>146.57</v>
      </c>
      <c r="E48">
        <v>0</v>
      </c>
      <c r="F48">
        <v>41.478000000000002</v>
      </c>
      <c r="G48">
        <f>120*F48/4</f>
        <v>1244.3400000000001</v>
      </c>
      <c r="H48">
        <f>D48*E48</f>
        <v>0</v>
      </c>
      <c r="I48">
        <f>H48*0.9</f>
        <v>0</v>
      </c>
      <c r="J48">
        <f>I48/(G48*PI()/30)</f>
        <v>0</v>
      </c>
    </row>
    <row r="49" spans="1:10" x14ac:dyDescent="0.35">
      <c r="B49">
        <v>220</v>
      </c>
      <c r="C49">
        <v>2.2999999999999998</v>
      </c>
      <c r="D49">
        <v>124.8</v>
      </c>
      <c r="E49">
        <v>0.8</v>
      </c>
      <c r="F49">
        <v>35.756</v>
      </c>
      <c r="G49">
        <f t="shared" ref="G49:G51" si="18">120*F49/4</f>
        <v>1072.68</v>
      </c>
      <c r="H49">
        <f t="shared" ref="H49:H51" si="19">D49*E49</f>
        <v>99.84</v>
      </c>
      <c r="I49">
        <f t="shared" ref="I49:I51" si="20">H49*0.9</f>
        <v>89.856000000000009</v>
      </c>
      <c r="J49">
        <f t="shared" ref="J49:J51" si="21">I49/(G49*PI()/30)</f>
        <v>0.79992317745079689</v>
      </c>
    </row>
    <row r="50" spans="1:10" x14ac:dyDescent="0.35">
      <c r="B50">
        <v>220</v>
      </c>
      <c r="C50">
        <v>4</v>
      </c>
      <c r="D50">
        <v>104.3</v>
      </c>
      <c r="E50">
        <v>2</v>
      </c>
      <c r="F50">
        <v>30.45</v>
      </c>
      <c r="G50">
        <f t="shared" si="18"/>
        <v>913.5</v>
      </c>
      <c r="H50">
        <f t="shared" si="19"/>
        <v>208.6</v>
      </c>
      <c r="I50">
        <f t="shared" si="20"/>
        <v>187.74</v>
      </c>
      <c r="J50">
        <f t="shared" si="21"/>
        <v>1.9625450913676477</v>
      </c>
    </row>
    <row r="51" spans="1:10" x14ac:dyDescent="0.35">
      <c r="B51">
        <v>220</v>
      </c>
      <c r="C51">
        <v>5.0999999999999996</v>
      </c>
      <c r="D51">
        <v>99.52</v>
      </c>
      <c r="E51">
        <v>2.8410000000000002</v>
      </c>
      <c r="F51">
        <v>28.091000000000001</v>
      </c>
      <c r="G51">
        <f t="shared" si="18"/>
        <v>842.73</v>
      </c>
      <c r="H51">
        <f t="shared" si="19"/>
        <v>282.73632000000003</v>
      </c>
      <c r="I51">
        <f t="shared" si="20"/>
        <v>254.46268800000004</v>
      </c>
      <c r="J51">
        <f t="shared" si="21"/>
        <v>2.8834142342850537</v>
      </c>
    </row>
    <row r="53" spans="1:10" x14ac:dyDescent="0.35">
      <c r="A53" t="s">
        <v>23</v>
      </c>
    </row>
    <row r="54" spans="1:10" x14ac:dyDescent="0.35">
      <c r="A54" t="s">
        <v>24</v>
      </c>
    </row>
    <row r="55" spans="1:10" x14ac:dyDescent="0.35">
      <c r="B55" t="s">
        <v>11</v>
      </c>
      <c r="C55" t="s">
        <v>12</v>
      </c>
      <c r="D55" t="s">
        <v>13</v>
      </c>
      <c r="E55" t="s">
        <v>14</v>
      </c>
      <c r="F55" t="s">
        <v>25</v>
      </c>
      <c r="G55" t="s">
        <v>26</v>
      </c>
      <c r="H55" t="s">
        <v>27</v>
      </c>
    </row>
    <row r="56" spans="1:10" x14ac:dyDescent="0.35">
      <c r="B56">
        <v>149</v>
      </c>
      <c r="C56">
        <v>0.8</v>
      </c>
      <c r="D56">
        <v>95.09</v>
      </c>
      <c r="E56">
        <v>0</v>
      </c>
      <c r="F56">
        <f>D56*E56</f>
        <v>0</v>
      </c>
      <c r="G56">
        <f>F56*0.9</f>
        <v>0</v>
      </c>
      <c r="H56">
        <f>G56/(1000*PI()/30)</f>
        <v>0</v>
      </c>
    </row>
    <row r="57" spans="1:10" x14ac:dyDescent="0.35">
      <c r="B57">
        <v>158</v>
      </c>
      <c r="C57">
        <v>2.2999999999999998</v>
      </c>
      <c r="D57">
        <v>98</v>
      </c>
      <c r="E57">
        <v>0.78500000000000003</v>
      </c>
      <c r="F57">
        <f t="shared" ref="F57:F60" si="22">D57*E57</f>
        <v>76.930000000000007</v>
      </c>
      <c r="G57">
        <f t="shared" ref="G57:G60" si="23">F57*0.9</f>
        <v>69.237000000000009</v>
      </c>
      <c r="H57">
        <f t="shared" ref="H57:H60" si="24">G57/(1000*PI()/30)</f>
        <v>0.66116464769121364</v>
      </c>
    </row>
    <row r="58" spans="1:10" x14ac:dyDescent="0.35">
      <c r="B58">
        <v>160</v>
      </c>
      <c r="C58">
        <v>4.5999999999999996</v>
      </c>
      <c r="D58">
        <v>94.95</v>
      </c>
      <c r="E58">
        <v>1.865</v>
      </c>
      <c r="F58">
        <f t="shared" si="22"/>
        <v>177.08175</v>
      </c>
      <c r="G58">
        <f t="shared" si="23"/>
        <v>159.37357500000002</v>
      </c>
      <c r="H58">
        <f t="shared" si="24"/>
        <v>1.5219055355686151</v>
      </c>
    </row>
    <row r="59" spans="1:10" x14ac:dyDescent="0.35">
      <c r="B59">
        <v>167.6</v>
      </c>
      <c r="C59">
        <v>7</v>
      </c>
      <c r="D59">
        <v>102.11</v>
      </c>
      <c r="E59">
        <v>2.7690000000000001</v>
      </c>
      <c r="F59">
        <f t="shared" si="22"/>
        <v>282.74259000000001</v>
      </c>
      <c r="G59">
        <f t="shared" si="23"/>
        <v>254.46833100000001</v>
      </c>
      <c r="H59">
        <f t="shared" si="24"/>
        <v>2.4299935643396755</v>
      </c>
    </row>
    <row r="60" spans="1:10" x14ac:dyDescent="0.35">
      <c r="B60">
        <v>170.3</v>
      </c>
      <c r="C60">
        <v>8.9</v>
      </c>
      <c r="D60">
        <v>109.19</v>
      </c>
      <c r="E60">
        <v>3.2810000000000001</v>
      </c>
      <c r="F60">
        <f t="shared" si="22"/>
        <v>358.25238999999999</v>
      </c>
      <c r="G60">
        <f t="shared" si="23"/>
        <v>322.42715099999998</v>
      </c>
      <c r="H60">
        <f t="shared" si="24"/>
        <v>3.0789524921212168</v>
      </c>
    </row>
    <row r="62" spans="1:10" x14ac:dyDescent="0.35">
      <c r="A62" t="s">
        <v>28</v>
      </c>
    </row>
    <row r="63" spans="1:10" x14ac:dyDescent="0.35">
      <c r="A63" t="s">
        <v>29</v>
      </c>
    </row>
    <row r="64" spans="1:10" x14ac:dyDescent="0.35">
      <c r="B64" t="s">
        <v>11</v>
      </c>
      <c r="C64" t="s">
        <v>12</v>
      </c>
      <c r="D64" t="s">
        <v>13</v>
      </c>
      <c r="E64" t="s">
        <v>14</v>
      </c>
      <c r="F64" t="s">
        <v>25</v>
      </c>
      <c r="G64" t="s">
        <v>26</v>
      </c>
      <c r="H64" t="s">
        <v>27</v>
      </c>
    </row>
    <row r="65" spans="2:8" x14ac:dyDescent="0.35">
      <c r="B65">
        <v>177.1</v>
      </c>
      <c r="C65">
        <v>0.9</v>
      </c>
      <c r="D65">
        <v>124.67</v>
      </c>
      <c r="E65">
        <v>0</v>
      </c>
      <c r="F65">
        <f>D65*E65</f>
        <v>0</v>
      </c>
      <c r="G65">
        <f>F65*0.9</f>
        <v>0</v>
      </c>
      <c r="H65">
        <f>G65/(1000*PI()/30)</f>
        <v>0</v>
      </c>
    </row>
    <row r="66" spans="2:8" x14ac:dyDescent="0.35">
      <c r="B66">
        <v>181.5</v>
      </c>
      <c r="C66">
        <v>2.2999999999999998</v>
      </c>
      <c r="D66">
        <v>121.74</v>
      </c>
      <c r="E66">
        <v>0.66400000000000003</v>
      </c>
      <c r="F66">
        <f t="shared" ref="F66:F68" si="25">D66*E66</f>
        <v>80.835359999999994</v>
      </c>
      <c r="G66">
        <f t="shared" ref="G66:G68" si="26">F66*0.9</f>
        <v>72.751823999999999</v>
      </c>
      <c r="H66">
        <f>G66/(1000*PI()/30)</f>
        <v>0.69472874451309519</v>
      </c>
    </row>
    <row r="67" spans="2:8" x14ac:dyDescent="0.35">
      <c r="B67">
        <v>190.7</v>
      </c>
      <c r="C67">
        <v>4.5999999999999996</v>
      </c>
      <c r="D67">
        <v>119.47</v>
      </c>
      <c r="E67">
        <v>1.7789999999999999</v>
      </c>
      <c r="F67">
        <f t="shared" si="25"/>
        <v>212.53712999999999</v>
      </c>
      <c r="G67">
        <f t="shared" si="26"/>
        <v>191.28341699999999</v>
      </c>
      <c r="H67">
        <f t="shared" ref="H66:H68" si="27">G67/(1000*PI()/30)</f>
        <v>1.8266220808234972</v>
      </c>
    </row>
    <row r="68" spans="2:8" x14ac:dyDescent="0.35">
      <c r="B68">
        <v>192.1</v>
      </c>
      <c r="C68">
        <v>6.8</v>
      </c>
      <c r="D68">
        <v>110.87</v>
      </c>
      <c r="E68">
        <v>2.8879999999999999</v>
      </c>
      <c r="F68">
        <f t="shared" si="25"/>
        <v>320.19256000000001</v>
      </c>
      <c r="G68">
        <f t="shared" si="26"/>
        <v>288.17330400000003</v>
      </c>
      <c r="H68">
        <f t="shared" si="27"/>
        <v>2.7518523479234078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Yabar</cp:lastModifiedBy>
  <dcterms:created xsi:type="dcterms:W3CDTF">2024-05-24T17:14:08Z</dcterms:created>
  <dcterms:modified xsi:type="dcterms:W3CDTF">2024-05-24T17:46:00Z</dcterms:modified>
</cp:coreProperties>
</file>