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syol07091/Trainings/Data Mining concepcts/"/>
    </mc:Choice>
  </mc:AlternateContent>
  <xr:revisionPtr revIDLastSave="0" documentId="13_ncr:1_{63DC5E11-4CE4-2641-BC77-3554D49C7D91}" xr6:coauthVersionLast="47" xr6:coauthVersionMax="47" xr10:uidLastSave="{00000000-0000-0000-0000-000000000000}"/>
  <bookViews>
    <workbookView xWindow="0" yWindow="460" windowWidth="35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7" i="1" l="1"/>
  <c r="O17" i="1"/>
  <c r="Q17" i="1"/>
  <c r="Q16" i="1"/>
  <c r="G11" i="1"/>
  <c r="G12" i="1"/>
  <c r="G13" i="1"/>
  <c r="G14" i="1"/>
  <c r="G15" i="1"/>
  <c r="G10" i="1"/>
  <c r="F11" i="1"/>
  <c r="F12" i="1"/>
  <c r="F13" i="1"/>
  <c r="F14" i="1"/>
  <c r="F15" i="1"/>
  <c r="F10" i="1"/>
  <c r="L16" i="1"/>
  <c r="O16" i="1"/>
  <c r="N16" i="1"/>
  <c r="H14" i="1"/>
  <c r="J14" i="1" s="1"/>
  <c r="H15" i="1"/>
  <c r="I15" i="1" s="1"/>
  <c r="H13" i="1"/>
  <c r="J13" i="1" s="1"/>
  <c r="H12" i="1"/>
  <c r="J12" i="1" s="1"/>
  <c r="H11" i="1"/>
  <c r="J11" i="1" s="1"/>
  <c r="H10" i="1"/>
  <c r="K10" i="1" s="1"/>
  <c r="I10" i="1" l="1"/>
  <c r="Q10" i="1" s="1"/>
  <c r="I12" i="1"/>
  <c r="J10" i="1"/>
  <c r="O10" i="1" s="1"/>
  <c r="J15" i="1"/>
  <c r="K12" i="1"/>
  <c r="Q12" i="1" s="1"/>
  <c r="I11" i="1"/>
  <c r="K11" i="1"/>
  <c r="Q11" i="1" s="1"/>
  <c r="K15" i="1"/>
  <c r="Q15" i="1" s="1"/>
  <c r="I14" i="1"/>
  <c r="K14" i="1"/>
  <c r="I13" i="1"/>
  <c r="K13" i="1"/>
  <c r="Q14" i="1" l="1"/>
  <c r="Q13" i="1"/>
  <c r="N10" i="1"/>
  <c r="O11" i="1"/>
  <c r="N13" i="1"/>
  <c r="O15" i="1"/>
  <c r="L10" i="1"/>
  <c r="M10" i="1" s="1"/>
  <c r="L14" i="1"/>
  <c r="M14" i="1" s="1"/>
  <c r="N14" i="1"/>
  <c r="O14" i="1"/>
  <c r="L12" i="1"/>
  <c r="M12" i="1" s="1"/>
  <c r="N12" i="1"/>
  <c r="O12" i="1"/>
  <c r="L15" i="1"/>
  <c r="M15" i="1" s="1"/>
  <c r="N15" i="1"/>
  <c r="O13" i="1"/>
  <c r="L11" i="1"/>
  <c r="M11" i="1" s="1"/>
  <c r="N11" i="1"/>
  <c r="L13" i="1"/>
  <c r="M13" i="1" s="1"/>
</calcChain>
</file>

<file path=xl/sharedStrings.xml><?xml version="1.0" encoding="utf-8"?>
<sst xmlns="http://schemas.openxmlformats.org/spreadsheetml/2006/main" count="33" uniqueCount="33">
  <si>
    <t>mc = milk and coffee</t>
  </si>
  <si>
    <t>m_notc = milk but no coffee</t>
  </si>
  <si>
    <t>notm_notc = no milk and no coffee</t>
  </si>
  <si>
    <t>notm_c = not milk but coffee</t>
  </si>
  <si>
    <t>notm_notc</t>
  </si>
  <si>
    <t>lift</t>
  </si>
  <si>
    <t>all_receipcts</t>
  </si>
  <si>
    <t>support_Milk</t>
  </si>
  <si>
    <t>support_Coffee</t>
  </si>
  <si>
    <t>suppMC</t>
  </si>
  <si>
    <t>confMC</t>
  </si>
  <si>
    <t>Kulczynski</t>
  </si>
  <si>
    <t>IR</t>
  </si>
  <si>
    <r>
      <t xml:space="preserve">So completely uninteresting rules would have both </t>
    </r>
    <r>
      <rPr>
        <sz val="12"/>
        <color theme="1"/>
        <rFont val="MathJax_Main"/>
      </rPr>
      <t>Kulczynski=0.5</t>
    </r>
    <r>
      <rPr>
        <sz val="10"/>
        <color theme="1"/>
        <rFont val="Arial"/>
        <family val="2"/>
      </rPr>
      <t xml:space="preserve"> and </t>
    </r>
    <r>
      <rPr>
        <i/>
        <sz val="12"/>
        <color theme="1"/>
        <rFont val="MathJax_Math"/>
      </rPr>
      <t>IR</t>
    </r>
    <r>
      <rPr>
        <sz val="12"/>
        <color theme="1"/>
        <rFont val="MathJax_Main"/>
      </rPr>
      <t>=0</t>
    </r>
  </si>
  <si>
    <t>Kulczynski [0,1], shows the balance</t>
  </si>
  <si>
    <t>IR shows the balance [0,1]</t>
  </si>
  <si>
    <t>If Kulczynski is near 0 or 1, then we have an interesting rule that is negatively or positively associated respectively. If Kulczynski is near 0.5, then we may or may not have an interesting rule.</t>
  </si>
  <si>
    <t>To differentiate between the two situations, we can look at Imbalance Ratio where 0 is perfectly balanced and 1 is very skewed</t>
  </si>
  <si>
    <t>Reading</t>
  </si>
  <si>
    <t>neutral (Kulc), very inbalanced (IR)</t>
  </si>
  <si>
    <t>neutral (Kulc), inbalanced (IR)</t>
  </si>
  <si>
    <t>neutral (Kulc), balanced (IR)</t>
  </si>
  <si>
    <r>
      <rPr>
        <b/>
        <sz val="10"/>
        <color rgb="FFFF0000"/>
        <rFont val="Arial"/>
        <family val="2"/>
      </rPr>
      <t>M</t>
    </r>
    <r>
      <rPr>
        <b/>
        <sz val="10"/>
        <color theme="8"/>
        <rFont val="Arial"/>
        <family val="2"/>
      </rPr>
      <t>C</t>
    </r>
  </si>
  <si>
    <r>
      <rPr>
        <b/>
        <sz val="10"/>
        <color rgb="FFFF0000"/>
        <rFont val="Arial"/>
        <family val="2"/>
      </rPr>
      <t>M</t>
    </r>
    <r>
      <rPr>
        <b/>
        <sz val="10"/>
        <color theme="1"/>
        <rFont val="Arial"/>
        <family val="2"/>
      </rPr>
      <t>_notc</t>
    </r>
  </si>
  <si>
    <r>
      <t>notm</t>
    </r>
    <r>
      <rPr>
        <b/>
        <sz val="10"/>
        <color theme="8"/>
        <rFont val="Arial"/>
        <family val="2"/>
      </rPr>
      <t>_C</t>
    </r>
  </si>
  <si>
    <t>all_receipcts_Milk</t>
  </si>
  <si>
    <t>all_receipcts_Coffee</t>
  </si>
  <si>
    <t xml:space="preserve">Cosine </t>
  </si>
  <si>
    <t>transaction dataset 1</t>
  </si>
  <si>
    <t>transaction dataset 2</t>
  </si>
  <si>
    <t>transaction dataset 3</t>
  </si>
  <si>
    <t>transaction dataset 4</t>
  </si>
  <si>
    <t>transaction dataset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</si>
</sst>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(* #,##0_);_(* \(#,##0\);_(* &quot;-&quot;??_);_(@_)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2"/>
      <color theme="1"/>
      <name val="MathJax_Main"/>
    </font>
    <font>
      <i/>
      <sz val="12"/>
      <color theme="1"/>
      <name val="MathJax_Math"/>
    </font>
    <font>
      <b/>
      <sz val="10"/>
      <color rgb="FFFF0000"/>
      <name val="Arial"/>
      <family val="2"/>
    </font>
    <font>
      <b/>
      <sz val="10"/>
      <color theme="8"/>
      <name val="Arial"/>
      <family val="2"/>
    </font>
    <font>
      <sz val="8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166" fontId="0" fillId="0" borderId="1" xfId="1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17</xdr:row>
      <xdr:rowOff>125186</xdr:rowOff>
    </xdr:from>
    <xdr:to>
      <xdr:col>3</xdr:col>
      <xdr:colOff>785167</xdr:colOff>
      <xdr:row>28</xdr:row>
      <xdr:rowOff>89211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247900"/>
          <a:ext cx="6384471" cy="1760169"/>
        </a:xfrm>
        <a:prstGeom prst="rect">
          <a:avLst/>
        </a:prstGeom>
      </xdr:spPr>
    </xdr:pic>
    <xdr:clientData/>
  </xdr:twoCellAnchor>
  <xdr:twoCellAnchor editAs="oneCell">
    <xdr:from>
      <xdr:col>9</xdr:col>
      <xdr:colOff>669472</xdr:colOff>
      <xdr:row>17</xdr:row>
      <xdr:rowOff>18869</xdr:rowOff>
    </xdr:from>
    <xdr:to>
      <xdr:col>17</xdr:col>
      <xdr:colOff>12142</xdr:colOff>
      <xdr:row>29</xdr:row>
      <xdr:rowOff>77964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1072" y="2825569"/>
          <a:ext cx="6403870" cy="204029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35</xdr:col>
      <xdr:colOff>157529</xdr:colOff>
      <xdr:row>84</xdr:row>
      <xdr:rowOff>61546</xdr:rowOff>
    </xdr:to>
    <xdr:sp macro="" textlink="">
      <xdr:nvSpPr>
        <xdr:cNvPr id="1025" name="AutoShape 1" descr="Machine generated alternative text:&#10;Measure &#10;x2(A, B) &#10;Lift(A, B) &#10;AllConf(A, B) &#10;Jaccard(A, B) &#10;Cosine(A, B) &#10;Kulczynski(A, B) &#10;MacConf(A. B) &#10;Interestingness Measures &amp; Null-Invariance &#10;Null invariance: Value does not change with the # of null-transactions &#10;A few interestingness measures: Some are null invariant &#10;[0, 00] &#10;[O, Il &#10;[o, 11 &#10;[o, 11 &#10;Definition &#10;(e(ai b j ) —O(ai b j &#10;e(aib•) &#10;s(AuB) &#10;s(AlJB) &#10;max s A . s B &#10;s(AuB) &#10;1 s(AuB) &#10;s(AuB) &#10;Range Null-Invariant &#10;No &#10;No &#10;Yes &#10;Yes &#10;Yes &#10;Yes &#10;Yes &#10;and lift are not &#10;null-invariant &#10;Jaccard, consine, &#10;AllConf, MaxConf, &#10;and Kulczynski &#10;are null-invariant &#10;measures 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972050" y="5210175"/>
          <a:ext cx="18173700" cy="962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</xdr:row>
      <xdr:rowOff>0</xdr:rowOff>
    </xdr:from>
    <xdr:to>
      <xdr:col>25</xdr:col>
      <xdr:colOff>95494</xdr:colOff>
      <xdr:row>85</xdr:row>
      <xdr:rowOff>61546</xdr:rowOff>
    </xdr:to>
    <xdr:sp macro="" textlink="">
      <xdr:nvSpPr>
        <xdr:cNvPr id="1026" name="AutoShape 2" descr="Machine generated alternative text:&#10;Measure &#10;x2(A, B) &#10;Lift(A, B) &#10;AllConf(A, B) &#10;Jaccard(A, B) &#10;Cosine(A, B) &#10;Kulczynski(A, B) &#10;MacConf(A. B) &#10;Interestingness Measures &amp; Null-Invariance &#10;Null invariance: Value does not change with the # of null-transactions &#10;A few interestingness measures: Some are null invariant &#10;[0, 00] &#10;[O, Il &#10;[o, 11 &#10;[o, 11 &#10;Definition &#10;(e(ai b j ) —O(ai b j &#10;e(aib•) &#10;s(AuB) &#10;s(AlJB) &#10;max s A . s B &#10;s(AuB) &#10;1 s(AuB) &#10;s(AuB) &#10;Range Null-Invariant &#10;No &#10;No &#10;Yes &#10;Yes &#10;Yes &#10;Yes &#10;Yes &#10;and lift are not &#10;null-invariant &#10;Jaccard, consine, &#10;AllConf, MaxConf, &#10;and Kulczynski &#10;are null-invariant &#10;measures 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038350" y="5372100"/>
          <a:ext cx="18173700" cy="962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461596</xdr:colOff>
      <xdr:row>30</xdr:row>
      <xdr:rowOff>48137</xdr:rowOff>
    </xdr:from>
    <xdr:to>
      <xdr:col>17</xdr:col>
      <xdr:colOff>192783</xdr:colOff>
      <xdr:row>38</xdr:row>
      <xdr:rowOff>31496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192" y="4561522"/>
          <a:ext cx="5937091" cy="2767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Normal="100" workbookViewId="0">
      <selection activeCell="E36" sqref="E36"/>
    </sheetView>
  </sheetViews>
  <sheetFormatPr baseColWidth="10" defaultColWidth="8.83203125" defaultRowHeight="13"/>
  <cols>
    <col min="1" max="1" width="64.5" bestFit="1" customWidth="1"/>
    <col min="2" max="2" width="10.1640625" bestFit="1" customWidth="1"/>
    <col min="3" max="3" width="9.1640625" bestFit="1" customWidth="1"/>
    <col min="4" max="5" width="11.1640625" bestFit="1" customWidth="1"/>
    <col min="6" max="6" width="17.6640625" bestFit="1" customWidth="1"/>
    <col min="7" max="7" width="19.6640625" bestFit="1" customWidth="1"/>
    <col min="8" max="8" width="12.6640625" bestFit="1" customWidth="1"/>
    <col min="9" max="9" width="12.5" bestFit="1" customWidth="1"/>
    <col min="10" max="10" width="14.6640625" bestFit="1" customWidth="1"/>
    <col min="11" max="11" width="8.1640625" bestFit="1" customWidth="1"/>
    <col min="12" max="12" width="7.6640625" bestFit="1" customWidth="1"/>
    <col min="13" max="13" width="7" bestFit="1" customWidth="1"/>
    <col min="14" max="14" width="10.5" bestFit="1" customWidth="1"/>
    <col min="15" max="15" width="5.83203125" bestFit="1" customWidth="1"/>
    <col min="16" max="16" width="30" bestFit="1" customWidth="1"/>
  </cols>
  <sheetData>
    <row r="1" spans="1:17" ht="18">
      <c r="A1" s="15" t="s">
        <v>0</v>
      </c>
      <c r="C1" s="1"/>
    </row>
    <row r="2" spans="1:17" ht="18">
      <c r="A2" s="16" t="s">
        <v>3</v>
      </c>
      <c r="C2" s="1"/>
    </row>
    <row r="3" spans="1:17" ht="18">
      <c r="A3" s="16" t="s">
        <v>1</v>
      </c>
    </row>
    <row r="4" spans="1:17" ht="19" thickBot="1">
      <c r="A4" s="17" t="s">
        <v>2</v>
      </c>
    </row>
    <row r="5" spans="1:17">
      <c r="C5" s="1"/>
    </row>
    <row r="6" spans="1:17">
      <c r="C6" s="1"/>
    </row>
    <row r="7" spans="1:17">
      <c r="C7" s="1"/>
    </row>
    <row r="8" spans="1:17">
      <c r="C8" s="1"/>
    </row>
    <row r="9" spans="1:17">
      <c r="B9" s="2" t="s">
        <v>22</v>
      </c>
      <c r="C9" s="2" t="s">
        <v>24</v>
      </c>
      <c r="D9" s="2" t="s">
        <v>23</v>
      </c>
      <c r="E9" s="2" t="s">
        <v>4</v>
      </c>
      <c r="F9" s="2" t="s">
        <v>25</v>
      </c>
      <c r="G9" s="2" t="s">
        <v>26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5</v>
      </c>
      <c r="N9" s="3" t="s">
        <v>11</v>
      </c>
      <c r="O9" s="3" t="s">
        <v>12</v>
      </c>
      <c r="P9" s="12" t="s">
        <v>18</v>
      </c>
      <c r="Q9" s="3" t="s">
        <v>27</v>
      </c>
    </row>
    <row r="10" spans="1:17">
      <c r="A10" t="s">
        <v>28</v>
      </c>
      <c r="B10" s="11">
        <v>10000</v>
      </c>
      <c r="C10" s="11">
        <v>1000</v>
      </c>
      <c r="D10" s="11">
        <v>1000</v>
      </c>
      <c r="E10" s="11">
        <v>100000</v>
      </c>
      <c r="F10" s="11">
        <f>B10+D10</f>
        <v>11000</v>
      </c>
      <c r="G10" s="11">
        <f>B10+C10</f>
        <v>11000</v>
      </c>
      <c r="H10" s="11">
        <f>SUM(B10:E10)</f>
        <v>112000</v>
      </c>
      <c r="I10" s="5">
        <f>(B10+D10) / H10</f>
        <v>9.8214285714285712E-2</v>
      </c>
      <c r="J10" s="5">
        <f>(B10+C10)/H10</f>
        <v>9.8214285714285712E-2</v>
      </c>
      <c r="K10" s="5">
        <f>B10/H10</f>
        <v>8.9285714285714288E-2</v>
      </c>
      <c r="L10" s="6">
        <f>K10/I10</f>
        <v>0.90909090909090917</v>
      </c>
      <c r="M10" s="5">
        <f>L10/J10</f>
        <v>9.2561983471074392</v>
      </c>
      <c r="N10" s="7">
        <f t="shared" ref="N10:N17" si="0">0.5 * ((K10/I10) + (K10/J10))</f>
        <v>0.90909090909090917</v>
      </c>
      <c r="O10" s="5">
        <f>ABS(I10-J10) / (I10 + J10 - K10)</f>
        <v>0</v>
      </c>
      <c r="P10" s="13"/>
      <c r="Q10" s="14">
        <f>SQRT((K10/I10) * (K10/J10))</f>
        <v>0.90909090909090917</v>
      </c>
    </row>
    <row r="11" spans="1:17">
      <c r="A11" t="s">
        <v>29</v>
      </c>
      <c r="B11" s="11">
        <v>10000</v>
      </c>
      <c r="C11" s="11">
        <v>1000</v>
      </c>
      <c r="D11" s="11">
        <v>1000</v>
      </c>
      <c r="E11" s="11">
        <v>100</v>
      </c>
      <c r="F11" s="11">
        <f t="shared" ref="F11:F15" si="1">B11+D11</f>
        <v>11000</v>
      </c>
      <c r="G11" s="11">
        <f t="shared" ref="G11:G15" si="2">B11+C11</f>
        <v>11000</v>
      </c>
      <c r="H11" s="11">
        <f>SUM(B11:E11)</f>
        <v>12100</v>
      </c>
      <c r="I11" s="5">
        <f t="shared" ref="I11:I13" si="3">(B11+D11) / H11</f>
        <v>0.90909090909090906</v>
      </c>
      <c r="J11" s="5">
        <f t="shared" ref="J11:J13" si="4">(B11+C11)/H11</f>
        <v>0.90909090909090906</v>
      </c>
      <c r="K11" s="5">
        <f t="shared" ref="K11:K13" si="5">B11/H11</f>
        <v>0.82644628099173556</v>
      </c>
      <c r="L11" s="6">
        <f t="shared" ref="L11:M11" si="6">K11/I11</f>
        <v>0.90909090909090917</v>
      </c>
      <c r="M11" s="5">
        <f t="shared" si="6"/>
        <v>1.0000000000000002</v>
      </c>
      <c r="N11" s="7">
        <f t="shared" si="0"/>
        <v>0.90909090909090917</v>
      </c>
      <c r="O11" s="5">
        <f t="shared" ref="O11:O17" si="7">ABS(I11-J11) / (I11 + J11 - K11)</f>
        <v>0</v>
      </c>
      <c r="P11" s="13"/>
      <c r="Q11" s="14">
        <f t="shared" ref="Q11:Q17" si="8">SQRT((K11/I11) * (K11/J11))</f>
        <v>0.90909090909090917</v>
      </c>
    </row>
    <row r="12" spans="1:17">
      <c r="A12" t="s">
        <v>30</v>
      </c>
      <c r="B12" s="11">
        <v>100</v>
      </c>
      <c r="C12" s="11">
        <v>1000</v>
      </c>
      <c r="D12" s="11">
        <v>1000</v>
      </c>
      <c r="E12" s="11">
        <v>100000</v>
      </c>
      <c r="F12" s="11">
        <f t="shared" si="1"/>
        <v>1100</v>
      </c>
      <c r="G12" s="11">
        <f t="shared" si="2"/>
        <v>1100</v>
      </c>
      <c r="H12" s="11">
        <f>SUM(B12:E12)</f>
        <v>102100</v>
      </c>
      <c r="I12" s="5">
        <f t="shared" si="3"/>
        <v>1.0773751224289911E-2</v>
      </c>
      <c r="J12" s="5">
        <f t="shared" si="4"/>
        <v>1.0773751224289911E-2</v>
      </c>
      <c r="K12" s="5">
        <f t="shared" si="5"/>
        <v>9.7943192948090111E-4</v>
      </c>
      <c r="L12" s="6">
        <f t="shared" ref="L12:M12" si="9">K12/I12</f>
        <v>9.0909090909090912E-2</v>
      </c>
      <c r="M12" s="5">
        <f t="shared" si="9"/>
        <v>8.4380165289256208</v>
      </c>
      <c r="N12" s="7">
        <f t="shared" si="0"/>
        <v>9.0909090909090912E-2</v>
      </c>
      <c r="O12" s="5">
        <f t="shared" si="7"/>
        <v>0</v>
      </c>
      <c r="P12" s="13"/>
      <c r="Q12" s="14">
        <f t="shared" si="8"/>
        <v>9.0909090909090912E-2</v>
      </c>
    </row>
    <row r="13" spans="1:17">
      <c r="A13" t="s">
        <v>31</v>
      </c>
      <c r="B13" s="11">
        <v>1000</v>
      </c>
      <c r="C13" s="11">
        <v>1000</v>
      </c>
      <c r="D13" s="11">
        <v>1000</v>
      </c>
      <c r="E13" s="11">
        <v>100000</v>
      </c>
      <c r="F13" s="11">
        <f t="shared" si="1"/>
        <v>2000</v>
      </c>
      <c r="G13" s="11">
        <f t="shared" si="2"/>
        <v>2000</v>
      </c>
      <c r="H13" s="11">
        <f>SUM(B13:E13)</f>
        <v>103000</v>
      </c>
      <c r="I13" s="5">
        <f t="shared" si="3"/>
        <v>1.9417475728155338E-2</v>
      </c>
      <c r="J13" s="5">
        <f t="shared" si="4"/>
        <v>1.9417475728155338E-2</v>
      </c>
      <c r="K13" s="5">
        <f t="shared" si="5"/>
        <v>9.7087378640776691E-3</v>
      </c>
      <c r="L13" s="6">
        <f t="shared" ref="L13:M13" si="10">K13/I13</f>
        <v>0.5</v>
      </c>
      <c r="M13" s="5">
        <f t="shared" si="10"/>
        <v>25.750000000000004</v>
      </c>
      <c r="N13" s="7">
        <f t="shared" si="0"/>
        <v>0.5</v>
      </c>
      <c r="O13" s="5">
        <f t="shared" si="7"/>
        <v>0</v>
      </c>
      <c r="P13" s="13" t="s">
        <v>21</v>
      </c>
      <c r="Q13" s="14">
        <f t="shared" si="8"/>
        <v>0.5</v>
      </c>
    </row>
    <row r="14" spans="1:17">
      <c r="A14" t="s">
        <v>32</v>
      </c>
      <c r="B14" s="11">
        <v>1000</v>
      </c>
      <c r="C14" s="11">
        <v>100</v>
      </c>
      <c r="D14" s="11">
        <v>10000</v>
      </c>
      <c r="E14" s="11">
        <v>100000</v>
      </c>
      <c r="F14" s="11">
        <f t="shared" si="1"/>
        <v>11000</v>
      </c>
      <c r="G14" s="11">
        <f t="shared" si="2"/>
        <v>1100</v>
      </c>
      <c r="H14" s="11">
        <f t="shared" ref="H14:H15" si="11">SUM(B14:E14)</f>
        <v>111100</v>
      </c>
      <c r="I14" s="5">
        <f t="shared" ref="I14:I15" si="12">(B14+D14) / H14</f>
        <v>9.9009900990099015E-2</v>
      </c>
      <c r="J14" s="5">
        <f t="shared" ref="J14:J15" si="13">(B14+C14)/H14</f>
        <v>9.9009900990099011E-3</v>
      </c>
      <c r="K14" s="5">
        <f t="shared" ref="K14:K15" si="14">B14/H14</f>
        <v>9.0009000900090012E-3</v>
      </c>
      <c r="L14" s="6">
        <f t="shared" ref="L14:L16" si="15">K14/I14</f>
        <v>9.0909090909090912E-2</v>
      </c>
      <c r="M14" s="5">
        <f t="shared" ref="M14:M15" si="16">L14/J14</f>
        <v>9.1818181818181817</v>
      </c>
      <c r="N14" s="7">
        <f t="shared" si="0"/>
        <v>0.5</v>
      </c>
      <c r="O14" s="5">
        <f t="shared" si="7"/>
        <v>0.891891891891892</v>
      </c>
      <c r="P14" s="13" t="s">
        <v>20</v>
      </c>
      <c r="Q14" s="14">
        <f t="shared" si="8"/>
        <v>0.28747978728803447</v>
      </c>
    </row>
    <row r="15" spans="1:17">
      <c r="B15" s="11">
        <v>1000</v>
      </c>
      <c r="C15" s="11">
        <v>10</v>
      </c>
      <c r="D15" s="11">
        <v>100000</v>
      </c>
      <c r="E15" s="11">
        <v>100000</v>
      </c>
      <c r="F15" s="11">
        <f t="shared" si="1"/>
        <v>101000</v>
      </c>
      <c r="G15" s="11">
        <f t="shared" si="2"/>
        <v>1010</v>
      </c>
      <c r="H15" s="11">
        <f t="shared" si="11"/>
        <v>201010</v>
      </c>
      <c r="I15" s="5">
        <f t="shared" si="12"/>
        <v>0.50246256405153977</v>
      </c>
      <c r="J15" s="5">
        <f t="shared" si="13"/>
        <v>5.0246256405153972E-3</v>
      </c>
      <c r="K15" s="5">
        <f t="shared" si="14"/>
        <v>4.9748768717974229E-3</v>
      </c>
      <c r="L15" s="6">
        <f t="shared" si="15"/>
        <v>9.9009900990098994E-3</v>
      </c>
      <c r="M15" s="5">
        <f t="shared" si="16"/>
        <v>1.9704930889128514</v>
      </c>
      <c r="N15" s="7">
        <f t="shared" si="0"/>
        <v>0.5</v>
      </c>
      <c r="O15" s="5">
        <f t="shared" si="7"/>
        <v>0.98990198990198985</v>
      </c>
      <c r="P15" s="13" t="s">
        <v>19</v>
      </c>
      <c r="Q15" s="14">
        <f t="shared" si="8"/>
        <v>9.9009900990099001E-2</v>
      </c>
    </row>
    <row r="16" spans="1:17">
      <c r="F16" s="4"/>
      <c r="G16" s="4"/>
      <c r="I16" s="5">
        <v>9.6574899999999995E-3</v>
      </c>
      <c r="J16" s="5">
        <v>2.3330300000000002E-2</v>
      </c>
      <c r="K16" s="5">
        <v>6.7498600000000003E-4</v>
      </c>
      <c r="L16" s="6">
        <f t="shared" si="15"/>
        <v>6.9892487592531818E-2</v>
      </c>
      <c r="N16" s="7">
        <f t="shared" si="0"/>
        <v>4.941211007316762E-2</v>
      </c>
      <c r="O16" s="5">
        <f t="shared" si="7"/>
        <v>0.42313907514804355</v>
      </c>
      <c r="P16" s="13"/>
      <c r="Q16" s="14">
        <f t="shared" si="8"/>
        <v>4.4967885858100493E-2</v>
      </c>
    </row>
    <row r="17" spans="1:17">
      <c r="I17">
        <v>8.2259100000000002E-2</v>
      </c>
      <c r="J17">
        <v>1.7434600000000001E-2</v>
      </c>
      <c r="K17" s="9">
        <v>1.95269E-3</v>
      </c>
      <c r="N17" s="7">
        <f t="shared" si="0"/>
        <v>6.7869567188649407E-2</v>
      </c>
      <c r="O17" s="5">
        <f t="shared" si="7"/>
        <v>0.66322723696020758</v>
      </c>
      <c r="P17" s="10"/>
      <c r="Q17" s="14">
        <f t="shared" si="8"/>
        <v>5.1562662131257389E-2</v>
      </c>
    </row>
    <row r="32" spans="1:17" ht="16">
      <c r="A32" t="s">
        <v>13</v>
      </c>
    </row>
    <row r="33" spans="1:1">
      <c r="A33" t="s">
        <v>15</v>
      </c>
    </row>
    <row r="34" spans="1:1">
      <c r="A34" s="3" t="s">
        <v>14</v>
      </c>
    </row>
    <row r="36" spans="1:1" ht="84">
      <c r="A36" s="8" t="s">
        <v>16</v>
      </c>
    </row>
    <row r="38" spans="1:1" ht="56">
      <c r="A38" s="8" t="s">
        <v>17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Yolov ADM, Slav</dc:creator>
  <cp:lastModifiedBy>Microsoft Office User</cp:lastModifiedBy>
  <dcterms:created xsi:type="dcterms:W3CDTF">2021-01-26T11:38:24Z</dcterms:created>
  <dcterms:modified xsi:type="dcterms:W3CDTF">2022-03-31T10:29:54Z</dcterms:modified>
</cp:coreProperties>
</file>