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rad School\581\Data\"/>
    </mc:Choice>
  </mc:AlternateContent>
  <xr:revisionPtr revIDLastSave="0" documentId="13_ncr:1_{EB33F5EC-11B5-472E-A463-3903266698B4}" xr6:coauthVersionLast="47" xr6:coauthVersionMax="47" xr10:uidLastSave="{00000000-0000-0000-0000-000000000000}"/>
  <bookViews>
    <workbookView xWindow="-108" yWindow="-108" windowWidth="23256" windowHeight="12576" activeTab="8" xr2:uid="{72FC9CD6-4637-4738-B5F9-F737A8936974}"/>
  </bookViews>
  <sheets>
    <sheet name="Value" sheetId="1" r:id="rId1"/>
    <sheet name="Income" sheetId="2" r:id="rId2"/>
    <sheet name="IncomeVsCost" sheetId="7" r:id="rId3"/>
    <sheet name="Ratio" sheetId="3" r:id="rId4"/>
    <sheet name="HousingCost" sheetId="4" r:id="rId5"/>
    <sheet name="MonthlyCostvsIncome" sheetId="5" r:id="rId6"/>
    <sheet name="Overall" sheetId="6" r:id="rId7"/>
    <sheet name="Sheet1" sheetId="8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8" l="1"/>
  <c r="F9" i="8"/>
  <c r="G8" i="7"/>
  <c r="F7" i="7"/>
  <c r="F6" i="7"/>
  <c r="F5" i="7"/>
  <c r="F4" i="7"/>
  <c r="F3" i="7"/>
  <c r="F2" i="7"/>
  <c r="B4" i="1"/>
  <c r="D4" i="6"/>
  <c r="D3" i="6"/>
  <c r="D5" i="6"/>
  <c r="D6" i="6"/>
  <c r="D7" i="6"/>
  <c r="C4" i="6"/>
  <c r="B4" i="6"/>
  <c r="D2" i="6"/>
  <c r="B2" i="4"/>
  <c r="C8" i="4"/>
  <c r="B7" i="4"/>
  <c r="B6" i="4"/>
  <c r="B5" i="4"/>
  <c r="B4" i="4"/>
  <c r="B3" i="4"/>
  <c r="C6" i="1"/>
</calcChain>
</file>

<file path=xl/sharedStrings.xml><?xml version="1.0" encoding="utf-8"?>
<sst xmlns="http://schemas.openxmlformats.org/spreadsheetml/2006/main" count="76" uniqueCount="51">
  <si>
    <t>Housing value</t>
  </si>
  <si>
    <t>Annual Income</t>
  </si>
  <si>
    <t>    Less than $10,000</t>
  </si>
  <si>
    <t>    $10,000 to $24,999</t>
  </si>
  <si>
    <t>    $25,000 to $34,999</t>
  </si>
  <si>
    <t>    $35,000 to $49,999</t>
  </si>
  <si>
    <t>    $50,000 to $74,999</t>
  </si>
  <si>
    <t>    $75,000 to $99,999</t>
  </si>
  <si>
    <t>    $100,000 to $149,999</t>
  </si>
  <si>
    <t>    $150,000 or more</t>
  </si>
  <si>
    <t>Value to Income Ratio</t>
  </si>
  <si>
    <t>    Less than 2.0</t>
  </si>
  <si>
    <t>    2.0 to 2.9</t>
  </si>
  <si>
    <t>    3.0 to 3.9</t>
  </si>
  <si>
    <t>    4.0 or more</t>
  </si>
  <si>
    <t>housing cost</t>
  </si>
  <si>
    <t>        $200 to $399</t>
  </si>
  <si>
    <t>        $400 to $599</t>
  </si>
  <si>
    <t>        $600 to $799</t>
  </si>
  <si>
    <t>        $800 to $999</t>
  </si>
  <si>
    <t>        $1,000 to $1,499</t>
  </si>
  <si>
    <t>        $1,500 to $1,999</t>
  </si>
  <si>
    <t>$2000 +</t>
  </si>
  <si>
    <t>Monthly Costs vs Income</t>
  </si>
  <si>
    <t>2010&lt;20%</t>
  </si>
  <si>
    <t>2019&lt;20%</t>
  </si>
  <si>
    <t>2010&gt;=30%</t>
  </si>
  <si>
    <t>&lt;$20k</t>
  </si>
  <si>
    <t>$20k-$35k</t>
  </si>
  <si>
    <t>$35k-$50k</t>
  </si>
  <si>
    <t>$50k-$75k</t>
  </si>
  <si>
    <t>$74k+</t>
  </si>
  <si>
    <t>Homes O-O</t>
  </si>
  <si>
    <t>US_Adult_Pop</t>
  </si>
  <si>
    <t>Difference</t>
  </si>
  <si>
    <t>Med_Value</t>
  </si>
  <si>
    <t>Med_Inc</t>
  </si>
  <si>
    <t>Med_Cost</t>
  </si>
  <si>
    <t>O-O as % Pop</t>
  </si>
  <si>
    <t>Less than $50,000</t>
  </si>
  <si>
    <t>$50,000 to $99,999</t>
  </si>
  <si>
    <t>$100,000 to $299,999</t>
  </si>
  <si>
    <t>$300,000 to $499,999</t>
  </si>
  <si>
    <t>$500,000 +</t>
  </si>
  <si>
    <t>Percent 2010</t>
  </si>
  <si>
    <t>Percent 2019</t>
  </si>
  <si>
    <t>variable</t>
  </si>
  <si>
    <t>year</t>
  </si>
  <si>
    <t>Owner-Occupied Homes</t>
  </si>
  <si>
    <t>US Adult Pop</t>
  </si>
  <si>
    <t>O-O as % of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</si>
</sst>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0.000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4" fontId="0" fillId="0" borderId="0" xfId="2" applyNumberFormat="1" applyFont="1"/>
    <xf numFmtId="3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6" fontId="0" fillId="0" borderId="0" xfId="2" applyNumberFormat="1" applyFont="1"/>
    <xf numFmtId="167" fontId="0" fillId="0" borderId="0" xfId="2" applyNumberFormat="1" applyFont="1"/>
    <xf numFmtId="2" fontId="0" fillId="0" borderId="0" xfId="0" applyNumberFormat="1"/>
    <xf numFmtId="2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04BC-3A4B-4545-BC14-03DAD3327955}">
  <dimension ref="A1:C7"/>
  <sheetViews>
    <sheetView workbookViewId="0">
      <selection activeCell="A5" sqref="A5"/>
    </sheetView>
  </sheetViews>
  <sheetFormatPr defaultRowHeight="14.4" x14ac:dyDescent="0.3"/>
  <cols>
    <col min="1" max="1" width="22.44140625" bestFit="1" customWidth="1"/>
    <col min="2" max="2" width="15.77734375" customWidth="1"/>
    <col min="3" max="3" width="22" customWidth="1"/>
  </cols>
  <sheetData>
    <row r="1" spans="1:3" x14ac:dyDescent="0.3">
      <c r="A1" t="s">
        <v>0</v>
      </c>
      <c r="B1" t="s">
        <v>44</v>
      </c>
      <c r="C1" t="s">
        <v>45</v>
      </c>
    </row>
    <row r="2" spans="1:3" x14ac:dyDescent="0.3">
      <c r="A2" t="s">
        <v>39</v>
      </c>
      <c r="B2" s="7">
        <v>4.2999999999999997E-2</v>
      </c>
      <c r="C2" s="7">
        <v>3.1E-2</v>
      </c>
    </row>
    <row r="3" spans="1:3" x14ac:dyDescent="0.3">
      <c r="A3" t="s">
        <v>40</v>
      </c>
      <c r="B3" s="7">
        <v>0.128</v>
      </c>
      <c r="C3" s="7">
        <v>9.8000000000000004E-2</v>
      </c>
    </row>
    <row r="4" spans="1:3" x14ac:dyDescent="0.3">
      <c r="A4" t="s">
        <v>41</v>
      </c>
      <c r="B4" s="8">
        <f>0.158+0.151+0.194</f>
        <v>0.503</v>
      </c>
      <c r="C4" s="7">
        <v>0.49299999999999999</v>
      </c>
    </row>
    <row r="5" spans="1:3" x14ac:dyDescent="0.3">
      <c r="A5" t="s">
        <v>42</v>
      </c>
      <c r="B5" s="8">
        <v>0.19</v>
      </c>
      <c r="C5" s="7">
        <v>0.217</v>
      </c>
    </row>
    <row r="6" spans="1:3" x14ac:dyDescent="0.3">
      <c r="A6" t="s">
        <v>43</v>
      </c>
      <c r="B6" s="8">
        <v>0.13600000000000001</v>
      </c>
      <c r="C6" s="8">
        <f>0.091+0.035+0.034</f>
        <v>0.16</v>
      </c>
    </row>
    <row r="7" spans="1:3" x14ac:dyDescent="0.3">
      <c r="B7" s="7"/>
      <c r="C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4EF0-5DC7-4FEC-A665-81553A84EE9B}">
  <dimension ref="A1:C9"/>
  <sheetViews>
    <sheetView workbookViewId="0">
      <selection activeCell="C3" sqref="C3"/>
    </sheetView>
  </sheetViews>
  <sheetFormatPr defaultRowHeight="14.4" x14ac:dyDescent="0.3"/>
  <cols>
    <col min="1" max="1" width="20.5546875" bestFit="1" customWidth="1"/>
  </cols>
  <sheetData>
    <row r="1" spans="1:3" x14ac:dyDescent="0.3">
      <c r="A1" t="s">
        <v>1</v>
      </c>
      <c r="B1">
        <v>2010</v>
      </c>
      <c r="C1">
        <v>2019</v>
      </c>
    </row>
    <row r="2" spans="1:3" x14ac:dyDescent="0.3">
      <c r="A2" t="s">
        <v>2</v>
      </c>
      <c r="B2" s="1">
        <v>2.1000000000000001E-2</v>
      </c>
      <c r="C2" s="1">
        <v>1.9E-2</v>
      </c>
    </row>
    <row r="3" spans="1:3" x14ac:dyDescent="0.3">
      <c r="A3" t="s">
        <v>3</v>
      </c>
      <c r="B3" s="1">
        <v>6.7000000000000004E-2</v>
      </c>
      <c r="C3" s="1">
        <v>0.05</v>
      </c>
    </row>
    <row r="4" spans="1:3" x14ac:dyDescent="0.3">
      <c r="A4" t="s">
        <v>4</v>
      </c>
      <c r="B4" s="1">
        <v>6.8000000000000005E-2</v>
      </c>
      <c r="C4" s="1">
        <v>0.05</v>
      </c>
    </row>
    <row r="5" spans="1:3" x14ac:dyDescent="0.3">
      <c r="A5" t="s">
        <v>5</v>
      </c>
      <c r="B5" s="1">
        <v>0.122</v>
      </c>
      <c r="C5" s="1">
        <v>0.09</v>
      </c>
    </row>
    <row r="6" spans="1:3" x14ac:dyDescent="0.3">
      <c r="A6" t="s">
        <v>6</v>
      </c>
      <c r="B6" s="1">
        <v>0.214</v>
      </c>
      <c r="C6" s="1">
        <v>0.16900000000000001</v>
      </c>
    </row>
    <row r="7" spans="1:3" x14ac:dyDescent="0.3">
      <c r="A7" t="s">
        <v>7</v>
      </c>
      <c r="B7" s="1">
        <v>0.17399999999999999</v>
      </c>
      <c r="C7" s="1">
        <v>0.159</v>
      </c>
    </row>
    <row r="8" spans="1:3" x14ac:dyDescent="0.3">
      <c r="A8" t="s">
        <v>8</v>
      </c>
      <c r="B8" s="1">
        <v>0.19500000000000001</v>
      </c>
      <c r="C8" s="1">
        <v>0.22500000000000001</v>
      </c>
    </row>
    <row r="9" spans="1:3" x14ac:dyDescent="0.3">
      <c r="A9" t="s">
        <v>9</v>
      </c>
      <c r="B9" s="1">
        <v>0.14000000000000001</v>
      </c>
      <c r="C9" s="1">
        <v>0.23799999999999999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E43A-22C2-4013-A2B2-6E6F5E94716B}">
  <dimension ref="A1:G9"/>
  <sheetViews>
    <sheetView workbookViewId="0">
      <selection activeCell="E2" sqref="E2"/>
    </sheetView>
  </sheetViews>
  <sheetFormatPr defaultRowHeight="14.4" x14ac:dyDescent="0.3"/>
  <cols>
    <col min="4" max="5" width="18.33203125" bestFit="1" customWidth="1"/>
  </cols>
  <sheetData>
    <row r="1" spans="1:7" x14ac:dyDescent="0.3">
      <c r="A1" t="s">
        <v>1</v>
      </c>
      <c r="B1">
        <v>2010</v>
      </c>
      <c r="C1">
        <v>2019</v>
      </c>
      <c r="E1" t="s">
        <v>15</v>
      </c>
      <c r="F1">
        <v>2010</v>
      </c>
      <c r="G1">
        <v>2019</v>
      </c>
    </row>
    <row r="2" spans="1:7" x14ac:dyDescent="0.3">
      <c r="A2" t="s">
        <v>2</v>
      </c>
      <c r="B2" s="1">
        <v>2.1000000000000001E-2</v>
      </c>
      <c r="C2" s="1">
        <v>1.9E-2</v>
      </c>
      <c r="E2" t="s">
        <v>16</v>
      </c>
      <c r="F2" s="4">
        <f>0.002+0.006</f>
        <v>8.0000000000000002E-3</v>
      </c>
      <c r="G2" s="3">
        <v>4.0000000000000001E-3</v>
      </c>
    </row>
    <row r="3" spans="1:7" x14ac:dyDescent="0.3">
      <c r="A3" t="s">
        <v>3</v>
      </c>
      <c r="B3" s="1">
        <v>6.7000000000000004E-2</v>
      </c>
      <c r="C3" s="1">
        <v>0.05</v>
      </c>
      <c r="E3" t="s">
        <v>17</v>
      </c>
      <c r="F3" s="4">
        <f>0.013+0.022</f>
        <v>3.4999999999999996E-2</v>
      </c>
      <c r="G3" s="3">
        <v>2.1999999999999999E-2</v>
      </c>
    </row>
    <row r="4" spans="1:7" x14ac:dyDescent="0.3">
      <c r="A4" t="s">
        <v>4</v>
      </c>
      <c r="B4" s="1">
        <v>6.8000000000000005E-2</v>
      </c>
      <c r="C4" s="1">
        <v>0.05</v>
      </c>
      <c r="E4" t="s">
        <v>18</v>
      </c>
      <c r="F4" s="4">
        <f>0.032+0.041</f>
        <v>7.3000000000000009E-2</v>
      </c>
      <c r="G4" s="3">
        <v>0.06</v>
      </c>
    </row>
    <row r="5" spans="1:7" x14ac:dyDescent="0.3">
      <c r="A5" t="s">
        <v>5</v>
      </c>
      <c r="B5" s="1">
        <v>0.122</v>
      </c>
      <c r="C5" s="1">
        <v>0.09</v>
      </c>
      <c r="E5" t="s">
        <v>19</v>
      </c>
      <c r="F5" s="4">
        <f>0.049+0.054</f>
        <v>0.10300000000000001</v>
      </c>
      <c r="G5" s="3">
        <v>9.5000000000000001E-2</v>
      </c>
    </row>
    <row r="6" spans="1:7" x14ac:dyDescent="0.3">
      <c r="A6" t="s">
        <v>6</v>
      </c>
      <c r="B6" s="1">
        <v>0.214</v>
      </c>
      <c r="C6" s="1">
        <v>0.16900000000000001</v>
      </c>
      <c r="E6" t="s">
        <v>20</v>
      </c>
      <c r="F6" s="4">
        <f>0.14+0.13</f>
        <v>0.27</v>
      </c>
      <c r="G6" s="3">
        <v>0.27400000000000002</v>
      </c>
    </row>
    <row r="7" spans="1:7" x14ac:dyDescent="0.3">
      <c r="A7" t="s">
        <v>7</v>
      </c>
      <c r="B7" s="1">
        <v>0.17399999999999999</v>
      </c>
      <c r="C7" s="1">
        <v>0.159</v>
      </c>
      <c r="E7" t="s">
        <v>21</v>
      </c>
      <c r="F7" s="4">
        <f>0.199</f>
        <v>0.19900000000000001</v>
      </c>
      <c r="G7" s="3">
        <v>0.21</v>
      </c>
    </row>
    <row r="8" spans="1:7" x14ac:dyDescent="0.3">
      <c r="A8" t="s">
        <v>8</v>
      </c>
      <c r="B8" s="1">
        <v>0.19500000000000001</v>
      </c>
      <c r="C8" s="1">
        <v>0.22500000000000001</v>
      </c>
      <c r="E8" t="s">
        <v>22</v>
      </c>
      <c r="F8" s="4">
        <v>0.311</v>
      </c>
      <c r="G8" s="3">
        <f>0.13+0.079+0.125</f>
        <v>0.33400000000000002</v>
      </c>
    </row>
    <row r="9" spans="1:7" x14ac:dyDescent="0.3">
      <c r="A9" t="s">
        <v>9</v>
      </c>
      <c r="B9" s="1">
        <v>0.14000000000000001</v>
      </c>
      <c r="C9" s="1">
        <v>0.23799999999999999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CB77-45E3-4585-B4A9-FEDACC4F45A6}">
  <dimension ref="A1:C5"/>
  <sheetViews>
    <sheetView workbookViewId="0">
      <selection activeCell="E4" sqref="E4"/>
    </sheetView>
  </sheetViews>
  <sheetFormatPr defaultRowHeight="14.4" x14ac:dyDescent="0.3"/>
  <cols>
    <col min="1" max="1" width="19.33203125" bestFit="1" customWidth="1"/>
  </cols>
  <sheetData>
    <row r="1" spans="1:3" x14ac:dyDescent="0.3">
      <c r="A1" t="s">
        <v>10</v>
      </c>
      <c r="B1">
        <v>2010</v>
      </c>
      <c r="C1">
        <v>2019</v>
      </c>
    </row>
    <row r="2" spans="1:3" x14ac:dyDescent="0.3">
      <c r="A2" t="s">
        <v>11</v>
      </c>
      <c r="B2" s="1">
        <v>0.30399999999999999</v>
      </c>
      <c r="C2" s="1">
        <v>0.36799999999999999</v>
      </c>
    </row>
    <row r="3" spans="1:3" x14ac:dyDescent="0.3">
      <c r="A3" t="s">
        <v>12</v>
      </c>
      <c r="B3" s="1">
        <v>0.23200000000000001</v>
      </c>
      <c r="C3" s="1">
        <v>0.24</v>
      </c>
    </row>
    <row r="4" spans="1:3" x14ac:dyDescent="0.3">
      <c r="A4" t="s">
        <v>13</v>
      </c>
      <c r="B4" s="1">
        <v>0.14899999999999999</v>
      </c>
      <c r="C4" s="1">
        <v>0.13400000000000001</v>
      </c>
    </row>
    <row r="5" spans="1:3" x14ac:dyDescent="0.3">
      <c r="A5" t="s">
        <v>14</v>
      </c>
      <c r="B5" s="1">
        <v>0.31</v>
      </c>
      <c r="C5" s="1">
        <v>0.253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B6DE-2754-4BEB-8BF1-214ECFDE5FB5}">
  <dimension ref="A1:C10"/>
  <sheetViews>
    <sheetView workbookViewId="0">
      <selection sqref="A1:C8"/>
    </sheetView>
  </sheetViews>
  <sheetFormatPr defaultRowHeight="14.4" x14ac:dyDescent="0.3"/>
  <cols>
    <col min="1" max="1" width="18.33203125" bestFit="1" customWidth="1"/>
  </cols>
  <sheetData>
    <row r="1" spans="1:3" x14ac:dyDescent="0.3">
      <c r="A1" t="s">
        <v>15</v>
      </c>
      <c r="B1">
        <v>2010</v>
      </c>
      <c r="C1">
        <v>2019</v>
      </c>
    </row>
    <row r="2" spans="1:3" x14ac:dyDescent="0.3">
      <c r="A2" t="s">
        <v>16</v>
      </c>
      <c r="B2" s="4">
        <f>0.002+0.006</f>
        <v>8.0000000000000002E-3</v>
      </c>
      <c r="C2" s="3">
        <v>4.0000000000000001E-3</v>
      </c>
    </row>
    <row r="3" spans="1:3" x14ac:dyDescent="0.3">
      <c r="A3" t="s">
        <v>17</v>
      </c>
      <c r="B3" s="4">
        <f>0.013+0.022</f>
        <v>3.4999999999999996E-2</v>
      </c>
      <c r="C3" s="3">
        <v>2.1999999999999999E-2</v>
      </c>
    </row>
    <row r="4" spans="1:3" x14ac:dyDescent="0.3">
      <c r="A4" t="s">
        <v>18</v>
      </c>
      <c r="B4" s="4">
        <f>0.032+0.041</f>
        <v>7.3000000000000009E-2</v>
      </c>
      <c r="C4" s="3">
        <v>0.06</v>
      </c>
    </row>
    <row r="5" spans="1:3" x14ac:dyDescent="0.3">
      <c r="A5" t="s">
        <v>19</v>
      </c>
      <c r="B5" s="4">
        <f>0.049+0.054</f>
        <v>0.10300000000000001</v>
      </c>
      <c r="C5" s="3">
        <v>9.5000000000000001E-2</v>
      </c>
    </row>
    <row r="6" spans="1:3" x14ac:dyDescent="0.3">
      <c r="A6" t="s">
        <v>20</v>
      </c>
      <c r="B6" s="4">
        <f>0.14+0.13</f>
        <v>0.27</v>
      </c>
      <c r="C6" s="3">
        <v>0.27400000000000002</v>
      </c>
    </row>
    <row r="7" spans="1:3" x14ac:dyDescent="0.3">
      <c r="A7" t="s">
        <v>21</v>
      </c>
      <c r="B7" s="4">
        <f>0.199</f>
        <v>0.19900000000000001</v>
      </c>
      <c r="C7" s="3">
        <v>0.21</v>
      </c>
    </row>
    <row r="8" spans="1:3" x14ac:dyDescent="0.3">
      <c r="A8" t="s">
        <v>22</v>
      </c>
      <c r="B8" s="4">
        <v>0.311</v>
      </c>
      <c r="C8" s="3">
        <f>0.13+0.079+0.125</f>
        <v>0.33400000000000002</v>
      </c>
    </row>
    <row r="9" spans="1:3" x14ac:dyDescent="0.3">
      <c r="C9" s="1"/>
    </row>
    <row r="10" spans="1:3" x14ac:dyDescent="0.3">
      <c r="C1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F0A3-5EB3-4A7A-B52D-3879E3DE6FB2}">
  <dimension ref="A1:E6"/>
  <sheetViews>
    <sheetView workbookViewId="0">
      <selection activeCell="B9" sqref="B9"/>
    </sheetView>
  </sheetViews>
  <sheetFormatPr defaultRowHeight="14.4" x14ac:dyDescent="0.3"/>
  <cols>
    <col min="1" max="1" width="21.6640625" bestFit="1" customWidth="1"/>
    <col min="2" max="3" width="9.44140625" bestFit="1" customWidth="1"/>
    <col min="4" max="5" width="10.44140625" bestFit="1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26</v>
      </c>
    </row>
    <row r="2" spans="1:5" x14ac:dyDescent="0.3">
      <c r="A2" t="s">
        <v>27</v>
      </c>
      <c r="B2" s="2">
        <v>0</v>
      </c>
      <c r="C2" s="2">
        <v>0</v>
      </c>
      <c r="D2" s="2">
        <v>5.5E-2</v>
      </c>
      <c r="E2" s="2">
        <v>0.04</v>
      </c>
    </row>
    <row r="3" spans="1:5" x14ac:dyDescent="0.3">
      <c r="A3" t="s">
        <v>28</v>
      </c>
      <c r="B3" s="2">
        <v>3.0000000000000001E-3</v>
      </c>
      <c r="C3" s="2">
        <v>2E-3</v>
      </c>
      <c r="D3" s="2">
        <v>7.9000000000000001E-2</v>
      </c>
      <c r="E3" s="2">
        <v>0.06</v>
      </c>
    </row>
    <row r="4" spans="1:5" x14ac:dyDescent="0.3">
      <c r="A4" t="s">
        <v>29</v>
      </c>
      <c r="B4" s="2">
        <v>1.2999999999999999E-2</v>
      </c>
      <c r="C4" s="2">
        <v>8.9999999999999993E-3</v>
      </c>
      <c r="D4" s="2">
        <v>7.3999999999999996E-2</v>
      </c>
      <c r="E4" s="2">
        <v>5.3999999999999999E-2</v>
      </c>
    </row>
    <row r="5" spans="1:5" x14ac:dyDescent="0.3">
      <c r="A5" t="s">
        <v>30</v>
      </c>
      <c r="B5" s="2">
        <v>5.2999999999999999E-2</v>
      </c>
      <c r="C5" s="2">
        <v>4.3999999999999997E-2</v>
      </c>
      <c r="D5" s="2">
        <v>8.4000000000000005E-2</v>
      </c>
      <c r="E5" s="2">
        <v>5.8999999999999997E-2</v>
      </c>
    </row>
    <row r="6" spans="1:5" x14ac:dyDescent="0.3">
      <c r="A6" t="s">
        <v>31</v>
      </c>
      <c r="B6" s="2">
        <v>0.26800000000000002</v>
      </c>
      <c r="C6" s="2">
        <v>0.40200000000000002</v>
      </c>
      <c r="D6" s="2">
        <v>8.3000000000000004E-2</v>
      </c>
      <c r="E6" s="2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823E-22B9-441A-A0CF-C3EF80719001}">
  <dimension ref="A1:D7"/>
  <sheetViews>
    <sheetView workbookViewId="0">
      <selection sqref="A1:C4"/>
    </sheetView>
  </sheetViews>
  <sheetFormatPr defaultRowHeight="14.4" x14ac:dyDescent="0.3"/>
  <cols>
    <col min="1" max="1" width="12.5546875" bestFit="1" customWidth="1"/>
    <col min="2" max="3" width="12.109375" bestFit="1" customWidth="1"/>
    <col min="4" max="4" width="10.88671875" customWidth="1"/>
    <col min="5" max="5" width="11.109375" customWidth="1"/>
  </cols>
  <sheetData>
    <row r="1" spans="1:4" x14ac:dyDescent="0.3">
      <c r="A1" t="s">
        <v>46</v>
      </c>
      <c r="B1">
        <v>2010</v>
      </c>
      <c r="C1">
        <v>2019</v>
      </c>
      <c r="D1" t="s">
        <v>34</v>
      </c>
    </row>
    <row r="2" spans="1:4" x14ac:dyDescent="0.3">
      <c r="A2" t="s">
        <v>32</v>
      </c>
      <c r="B2" s="5">
        <v>51696841</v>
      </c>
      <c r="C2" s="5">
        <v>48416627</v>
      </c>
      <c r="D2" s="5">
        <f>C2-B2</f>
        <v>-3280214</v>
      </c>
    </row>
    <row r="3" spans="1:4" x14ac:dyDescent="0.3">
      <c r="A3" t="s">
        <v>33</v>
      </c>
      <c r="B3" s="5">
        <v>308745538</v>
      </c>
      <c r="C3" s="5">
        <v>328239523</v>
      </c>
      <c r="D3" s="5">
        <f t="shared" ref="D3:D7" si="0">C3-B3</f>
        <v>19493985</v>
      </c>
    </row>
    <row r="4" spans="1:4" x14ac:dyDescent="0.3">
      <c r="A4" t="s">
        <v>38</v>
      </c>
      <c r="B4" s="4">
        <f>B2/B3</f>
        <v>0.16744158096950376</v>
      </c>
      <c r="C4" s="4">
        <f t="shared" ref="C4" si="1">C2/C3</f>
        <v>0.14750395247192702</v>
      </c>
      <c r="D4" s="4">
        <f>B4-C4</f>
        <v>1.9937628497576743E-2</v>
      </c>
    </row>
    <row r="5" spans="1:4" x14ac:dyDescent="0.3">
      <c r="A5" t="s">
        <v>35</v>
      </c>
      <c r="B5" s="6">
        <v>208900</v>
      </c>
      <c r="C5" s="6">
        <v>239100</v>
      </c>
      <c r="D5" s="6">
        <f t="shared" si="0"/>
        <v>30200</v>
      </c>
    </row>
    <row r="6" spans="1:4" x14ac:dyDescent="0.3">
      <c r="A6" t="s">
        <v>36</v>
      </c>
      <c r="B6" s="6">
        <v>76105</v>
      </c>
      <c r="C6" s="6">
        <v>93884</v>
      </c>
      <c r="D6" s="6">
        <f t="shared" si="0"/>
        <v>17779</v>
      </c>
    </row>
    <row r="7" spans="1:4" x14ac:dyDescent="0.3">
      <c r="A7" t="s">
        <v>37</v>
      </c>
      <c r="B7" s="6">
        <v>1524</v>
      </c>
      <c r="C7" s="6">
        <v>1595</v>
      </c>
      <c r="D7" s="6">
        <f t="shared" si="0"/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CBC5-3301-4C2E-8858-2CCA0FB75524}">
  <dimension ref="A1:G9"/>
  <sheetViews>
    <sheetView workbookViewId="0">
      <selection activeCell="E6" sqref="E6:J14"/>
    </sheetView>
  </sheetViews>
  <sheetFormatPr defaultRowHeight="14.4" x14ac:dyDescent="0.3"/>
  <cols>
    <col min="2" max="2" width="21" bestFit="1" customWidth="1"/>
    <col min="3" max="3" width="11.44140625" bestFit="1" customWidth="1"/>
    <col min="6" max="7" width="10.88671875" bestFit="1" customWidth="1"/>
  </cols>
  <sheetData>
    <row r="1" spans="1:7" x14ac:dyDescent="0.3">
      <c r="A1" t="s">
        <v>47</v>
      </c>
      <c r="B1" t="s">
        <v>48</v>
      </c>
      <c r="C1" t="s">
        <v>49</v>
      </c>
      <c r="D1" t="s">
        <v>50</v>
      </c>
    </row>
    <row r="2" spans="1:7" x14ac:dyDescent="0.3">
      <c r="A2">
        <v>2010</v>
      </c>
      <c r="B2" s="5">
        <v>51696841</v>
      </c>
      <c r="C2" s="5">
        <v>308745538</v>
      </c>
      <c r="D2" s="9">
        <v>0.16700000000000001</v>
      </c>
    </row>
    <row r="3" spans="1:7" x14ac:dyDescent="0.3">
      <c r="A3">
        <v>2019</v>
      </c>
      <c r="B3" s="5">
        <v>48416627</v>
      </c>
      <c r="C3" s="5">
        <v>328239523</v>
      </c>
      <c r="D3">
        <v>0.14799999999999999</v>
      </c>
    </row>
    <row r="6" spans="1:7" x14ac:dyDescent="0.3">
      <c r="E6" t="s">
        <v>46</v>
      </c>
      <c r="F6">
        <v>2010</v>
      </c>
      <c r="G6">
        <v>2019</v>
      </c>
    </row>
    <row r="7" spans="1:7" x14ac:dyDescent="0.3">
      <c r="E7" t="s">
        <v>32</v>
      </c>
      <c r="F7" s="5">
        <v>51696841</v>
      </c>
      <c r="G7" s="5">
        <v>48416627</v>
      </c>
    </row>
    <row r="8" spans="1:7" x14ac:dyDescent="0.3">
      <c r="E8" t="s">
        <v>33</v>
      </c>
      <c r="F8" s="5">
        <v>308745538</v>
      </c>
      <c r="G8" s="5">
        <v>328239523</v>
      </c>
    </row>
    <row r="9" spans="1:7" x14ac:dyDescent="0.3">
      <c r="E9" t="s">
        <v>38</v>
      </c>
      <c r="F9" s="4">
        <f>F7/F8</f>
        <v>0.16744158096950376</v>
      </c>
      <c r="G9" s="4">
        <f t="shared" ref="G9" si="0">G7/G8</f>
        <v>0.14750395247192702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7FDF-2BFC-4C5C-8FC6-F3DFD425F9D8}">
  <dimension ref="A1:D4"/>
  <sheetViews>
    <sheetView tabSelected="1" workbookViewId="0">
      <selection activeCell="K8" sqref="K8"/>
    </sheetView>
  </sheetViews>
  <sheetFormatPr defaultRowHeight="14.4" x14ac:dyDescent="0.3"/>
  <cols>
    <col min="2" max="3" width="12.5546875" bestFit="1" customWidth="1"/>
  </cols>
  <sheetData>
    <row r="1" spans="1:4" x14ac:dyDescent="0.3">
      <c r="A1" t="s">
        <v>46</v>
      </c>
      <c r="B1">
        <v>2010</v>
      </c>
      <c r="C1">
        <v>2019</v>
      </c>
    </row>
    <row r="2" spans="1:4" x14ac:dyDescent="0.3">
      <c r="A2" t="s">
        <v>32</v>
      </c>
      <c r="B2" s="10">
        <v>51696841</v>
      </c>
      <c r="C2" s="10">
        <v>48416627</v>
      </c>
      <c r="D2" s="10"/>
    </row>
    <row r="3" spans="1:4" x14ac:dyDescent="0.3">
      <c r="A3" t="s">
        <v>33</v>
      </c>
      <c r="B3" s="10">
        <v>308745538</v>
      </c>
      <c r="C3" s="10">
        <v>328239523</v>
      </c>
      <c r="D3" s="10"/>
    </row>
    <row r="4" spans="1:4" x14ac:dyDescent="0.3">
      <c r="B4" s="11"/>
      <c r="C4" s="11"/>
      <c r="D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Value</vt:lpstr>
      <vt:lpstr>Income</vt:lpstr>
      <vt:lpstr>IncomeVsCost</vt:lpstr>
      <vt:lpstr>Ratio</vt:lpstr>
      <vt:lpstr>HousingCost</vt:lpstr>
      <vt:lpstr>MonthlyCostvsIncome</vt:lpstr>
      <vt:lpstr>Overall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Blamer</dc:creator>
  <cp:lastModifiedBy>Steve Blamer</cp:lastModifiedBy>
  <dcterms:created xsi:type="dcterms:W3CDTF">2021-09-22T00:22:20Z</dcterms:created>
  <dcterms:modified xsi:type="dcterms:W3CDTF">2021-09-27T02:09:29Z</dcterms:modified>
</cp:coreProperties>
</file>